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ocuments\"/>
    </mc:Choice>
  </mc:AlternateContent>
  <bookViews>
    <workbookView xWindow="0" yWindow="0" windowWidth="16392" windowHeight="5640"/>
  </bookViews>
  <sheets>
    <sheet name="formulier" sheetId="1" r:id="rId1"/>
    <sheet name="formulier (check)" sheetId="13" r:id="rId2"/>
    <sheet name="rekenblad" sheetId="4" r:id="rId3"/>
    <sheet name="Art.36 Toename azk" sheetId="10" state="hidden" r:id="rId4"/>
    <sheet name="Art.37 Eerste opvang" sheetId="11" state="hidden" r:id="rId5"/>
    <sheet name="Art.38 POL_GOL" sheetId="12" state="hidden" r:id="rId6"/>
    <sheet name="scholenlijst" sheetId="5" r:id="rId7"/>
    <sheet name="prijzen" sheetId="2" r:id="rId8"/>
  </sheets>
  <definedNames>
    <definedName name="_xlnm._FilterDatabase" localSheetId="3" hidden="1">'Art.36 Toename azk'!$A$6:$L$100</definedName>
  </definedNames>
  <calcPr calcId="152511"/>
</workbook>
</file>

<file path=xl/calcChain.xml><?xml version="1.0" encoding="utf-8"?>
<calcChain xmlns="http://schemas.openxmlformats.org/spreadsheetml/2006/main">
  <c r="A661" i="11" l="1"/>
  <c r="A662" i="11"/>
  <c r="A663" i="11"/>
  <c r="A664" i="11"/>
  <c r="A665" i="11"/>
  <c r="A666" i="11"/>
  <c r="A667" i="11"/>
  <c r="A668" i="11"/>
  <c r="A669" i="11"/>
  <c r="A670" i="11"/>
  <c r="A671" i="11"/>
  <c r="A672" i="11"/>
  <c r="A673" i="11"/>
  <c r="A674" i="11"/>
  <c r="A675" i="11"/>
  <c r="A676" i="11"/>
  <c r="A677" i="11"/>
  <c r="I45" i="1" l="1"/>
  <c r="I42" i="1"/>
  <c r="I43" i="1"/>
  <c r="I44" i="1"/>
  <c r="I46" i="1"/>
  <c r="I47" i="1"/>
  <c r="I48" i="1"/>
  <c r="I49" i="1"/>
  <c r="I50" i="1"/>
  <c r="I51" i="1"/>
  <c r="I52" i="1"/>
  <c r="I41" i="1"/>
  <c r="B7" i="1" l="1"/>
  <c r="B6" i="1"/>
  <c r="B5" i="1"/>
  <c r="B4" i="1"/>
  <c r="B3" i="1"/>
  <c r="A29" i="12" l="1"/>
  <c r="A30" i="12"/>
  <c r="A31" i="12"/>
  <c r="A32" i="12"/>
  <c r="A33" i="12"/>
  <c r="A34" i="12"/>
  <c r="A35" i="12"/>
  <c r="A36" i="12"/>
  <c r="A37" i="12"/>
  <c r="A8" i="12"/>
  <c r="A9" i="12"/>
  <c r="A10" i="12"/>
  <c r="A11" i="12"/>
  <c r="A12" i="12"/>
  <c r="A13" i="12"/>
  <c r="A14" i="12"/>
  <c r="A15" i="12"/>
  <c r="A16" i="12"/>
  <c r="A17" i="12"/>
  <c r="A18" i="12"/>
  <c r="A19" i="12"/>
  <c r="A20" i="12"/>
  <c r="A21" i="12"/>
  <c r="A22" i="12"/>
  <c r="A23" i="12"/>
  <c r="A24" i="12"/>
  <c r="A25" i="12"/>
  <c r="A26" i="12"/>
  <c r="A27" i="12"/>
  <c r="A28" i="12"/>
  <c r="A7" i="12"/>
  <c r="A10" i="11"/>
  <c r="A11" i="11"/>
  <c r="A12" i="11"/>
  <c r="A13" i="11"/>
  <c r="A14" i="11"/>
  <c r="A15" i="11"/>
  <c r="A16" i="11"/>
  <c r="A17" i="11"/>
  <c r="A18" i="11"/>
  <c r="A19" i="11"/>
  <c r="A20" i="11"/>
  <c r="A21" i="11"/>
  <c r="A22" i="11"/>
  <c r="A23" i="11"/>
  <c r="A24" i="11"/>
  <c r="A25" i="11"/>
  <c r="A26" i="11"/>
  <c r="A27" i="11"/>
  <c r="A28" i="11"/>
  <c r="A29" i="11"/>
  <c r="A30" i="11"/>
  <c r="A31" i="11"/>
  <c r="A32" i="11"/>
  <c r="A33" i="11"/>
  <c r="A34" i="11"/>
  <c r="A35" i="11"/>
  <c r="A36" i="11"/>
  <c r="A37" i="11"/>
  <c r="A38" i="11"/>
  <c r="A39" i="11"/>
  <c r="A40" i="11"/>
  <c r="A41" i="11"/>
  <c r="A42" i="11"/>
  <c r="A43" i="11"/>
  <c r="A44" i="11"/>
  <c r="A45" i="11"/>
  <c r="A46" i="11"/>
  <c r="A47" i="11"/>
  <c r="A48" i="11"/>
  <c r="A49" i="11"/>
  <c r="A50" i="11"/>
  <c r="A51" i="11"/>
  <c r="A52" i="11"/>
  <c r="A53" i="11"/>
  <c r="A54" i="11"/>
  <c r="A55" i="11"/>
  <c r="A56" i="11"/>
  <c r="A57" i="11"/>
  <c r="A58" i="11"/>
  <c r="A59" i="11"/>
  <c r="A60" i="11"/>
  <c r="A61" i="11"/>
  <c r="A62" i="11"/>
  <c r="A63" i="11"/>
  <c r="A64" i="11"/>
  <c r="A65" i="11"/>
  <c r="A66" i="11"/>
  <c r="A67" i="11"/>
  <c r="A68" i="11"/>
  <c r="A69" i="11"/>
  <c r="A70" i="11"/>
  <c r="A71" i="11"/>
  <c r="A72" i="11"/>
  <c r="A73" i="11"/>
  <c r="A74" i="11"/>
  <c r="A75" i="11"/>
  <c r="A76" i="11"/>
  <c r="A77" i="11"/>
  <c r="A78" i="11"/>
  <c r="A79" i="11"/>
  <c r="A80" i="11"/>
  <c r="A81" i="11"/>
  <c r="A82" i="11"/>
  <c r="A83" i="11"/>
  <c r="A84" i="11"/>
  <c r="A85" i="11"/>
  <c r="A86" i="11"/>
  <c r="A87" i="11"/>
  <c r="A88" i="11"/>
  <c r="A89" i="11"/>
  <c r="A90" i="11"/>
  <c r="A91" i="11"/>
  <c r="A92" i="11"/>
  <c r="A93" i="11"/>
  <c r="A94" i="11"/>
  <c r="A95" i="11"/>
  <c r="A96" i="11"/>
  <c r="A97" i="11"/>
  <c r="A98" i="11"/>
  <c r="A99" i="11"/>
  <c r="A100" i="11"/>
  <c r="A101" i="11"/>
  <c r="A102" i="11"/>
  <c r="A103" i="11"/>
  <c r="A104" i="11"/>
  <c r="A105" i="11"/>
  <c r="A106" i="11"/>
  <c r="A107" i="11"/>
  <c r="A108" i="11"/>
  <c r="A109" i="11"/>
  <c r="A110" i="11"/>
  <c r="A111" i="11"/>
  <c r="A112" i="11"/>
  <c r="A113" i="11"/>
  <c r="A114" i="11"/>
  <c r="A115" i="11"/>
  <c r="A116" i="11"/>
  <c r="A117" i="11"/>
  <c r="A118" i="11"/>
  <c r="A119" i="11"/>
  <c r="A120" i="11"/>
  <c r="A121" i="11"/>
  <c r="A122" i="11"/>
  <c r="A123" i="11"/>
  <c r="A124" i="11"/>
  <c r="A125" i="11"/>
  <c r="A126" i="11"/>
  <c r="A127" i="11"/>
  <c r="A128" i="11"/>
  <c r="A129" i="11"/>
  <c r="A130" i="11"/>
  <c r="A131" i="11"/>
  <c r="A132" i="11"/>
  <c r="A133" i="11"/>
  <c r="A134" i="11"/>
  <c r="A135" i="11"/>
  <c r="A136" i="11"/>
  <c r="A137" i="11"/>
  <c r="A138" i="11"/>
  <c r="A139" i="11"/>
  <c r="A140" i="11"/>
  <c r="A141" i="11"/>
  <c r="A142" i="11"/>
  <c r="A143" i="11"/>
  <c r="A144" i="11"/>
  <c r="A145" i="11"/>
  <c r="A146" i="11"/>
  <c r="A147" i="11"/>
  <c r="A148" i="11"/>
  <c r="A149" i="11"/>
  <c r="A150" i="11"/>
  <c r="A151" i="11"/>
  <c r="A152" i="11"/>
  <c r="A153" i="11"/>
  <c r="A154" i="11"/>
  <c r="A155" i="11"/>
  <c r="A156" i="11"/>
  <c r="A157" i="11"/>
  <c r="A158" i="11"/>
  <c r="A159" i="11"/>
  <c r="A160" i="11"/>
  <c r="A161" i="11"/>
  <c r="A162" i="11"/>
  <c r="A163" i="11"/>
  <c r="A164" i="11"/>
  <c r="A165" i="11"/>
  <c r="A166" i="11"/>
  <c r="A167" i="11"/>
  <c r="A168" i="11"/>
  <c r="A169" i="11"/>
  <c r="A170" i="11"/>
  <c r="A171" i="11"/>
  <c r="A172" i="11"/>
  <c r="A173" i="11"/>
  <c r="A174" i="11"/>
  <c r="A175" i="11"/>
  <c r="A176" i="11"/>
  <c r="A177" i="11"/>
  <c r="A178" i="11"/>
  <c r="A179" i="11"/>
  <c r="A180" i="11"/>
  <c r="A181" i="11"/>
  <c r="A182" i="11"/>
  <c r="A183" i="11"/>
  <c r="A184" i="11"/>
  <c r="A185" i="11"/>
  <c r="A186" i="11"/>
  <c r="A187" i="11"/>
  <c r="A188" i="11"/>
  <c r="A189" i="11"/>
  <c r="A190" i="11"/>
  <c r="A191" i="11"/>
  <c r="A192" i="11"/>
  <c r="A193" i="11"/>
  <c r="A194" i="11"/>
  <c r="A195" i="11"/>
  <c r="A196" i="11"/>
  <c r="A197" i="11"/>
  <c r="A198" i="11"/>
  <c r="A199" i="11"/>
  <c r="A200" i="11"/>
  <c r="A201" i="11"/>
  <c r="A202" i="11"/>
  <c r="A203" i="11"/>
  <c r="A204" i="11"/>
  <c r="A205" i="11"/>
  <c r="A206" i="11"/>
  <c r="A207" i="11"/>
  <c r="A208" i="11"/>
  <c r="A209" i="11"/>
  <c r="A210" i="11"/>
  <c r="A211" i="11"/>
  <c r="A212" i="11"/>
  <c r="A213" i="11"/>
  <c r="A214" i="11"/>
  <c r="A215" i="11"/>
  <c r="A216" i="11"/>
  <c r="A217" i="11"/>
  <c r="A218" i="11"/>
  <c r="A219" i="11"/>
  <c r="A220" i="11"/>
  <c r="A221" i="11"/>
  <c r="A222" i="11"/>
  <c r="A223" i="11"/>
  <c r="A224" i="11"/>
  <c r="A225" i="11"/>
  <c r="A226" i="11"/>
  <c r="A227" i="11"/>
  <c r="A228" i="11"/>
  <c r="A229" i="11"/>
  <c r="A230" i="11"/>
  <c r="A231" i="11"/>
  <c r="A232" i="11"/>
  <c r="A233" i="11"/>
  <c r="A234" i="11"/>
  <c r="A235" i="11"/>
  <c r="A236" i="11"/>
  <c r="A237" i="11"/>
  <c r="A238" i="11"/>
  <c r="A239" i="11"/>
  <c r="A240" i="11"/>
  <c r="A241" i="11"/>
  <c r="A242" i="11"/>
  <c r="A243" i="11"/>
  <c r="A244" i="11"/>
  <c r="A245" i="11"/>
  <c r="A246" i="11"/>
  <c r="A247" i="11"/>
  <c r="A248" i="11"/>
  <c r="A249" i="11"/>
  <c r="A250" i="11"/>
  <c r="A251" i="11"/>
  <c r="A252" i="11"/>
  <c r="A253" i="11"/>
  <c r="A254" i="11"/>
  <c r="A255" i="11"/>
  <c r="A256" i="11"/>
  <c r="A257" i="11"/>
  <c r="A258" i="11"/>
  <c r="A259" i="11"/>
  <c r="A260" i="11"/>
  <c r="A261" i="11"/>
  <c r="A262" i="11"/>
  <c r="A263" i="11"/>
  <c r="A264" i="11"/>
  <c r="A265" i="11"/>
  <c r="A266" i="11"/>
  <c r="A267" i="11"/>
  <c r="A268" i="11"/>
  <c r="A269" i="11"/>
  <c r="A270" i="11"/>
  <c r="A271" i="11"/>
  <c r="A272" i="11"/>
  <c r="A273" i="11"/>
  <c r="A274" i="11"/>
  <c r="A275" i="11"/>
  <c r="A276" i="11"/>
  <c r="A277" i="11"/>
  <c r="A278" i="11"/>
  <c r="A279" i="11"/>
  <c r="A280" i="11"/>
  <c r="A281" i="11"/>
  <c r="A282" i="11"/>
  <c r="A283" i="11"/>
  <c r="A284" i="11"/>
  <c r="A285" i="11"/>
  <c r="A286" i="11"/>
  <c r="A287" i="11"/>
  <c r="A288" i="11"/>
  <c r="A289" i="11"/>
  <c r="A290" i="11"/>
  <c r="A291" i="11"/>
  <c r="A292" i="11"/>
  <c r="A293" i="11"/>
  <c r="A294" i="11"/>
  <c r="A295" i="11"/>
  <c r="A296" i="11"/>
  <c r="A297" i="11"/>
  <c r="A298" i="11"/>
  <c r="A299" i="11"/>
  <c r="A300" i="11"/>
  <c r="A301" i="11"/>
  <c r="A302" i="11"/>
  <c r="A303" i="11"/>
  <c r="A304" i="11"/>
  <c r="A305" i="11"/>
  <c r="A306" i="11"/>
  <c r="A307" i="11"/>
  <c r="A308" i="11"/>
  <c r="A309" i="11"/>
  <c r="A310" i="11"/>
  <c r="A311" i="11"/>
  <c r="A312" i="11"/>
  <c r="A313" i="11"/>
  <c r="A314" i="11"/>
  <c r="A315" i="11"/>
  <c r="A316" i="11"/>
  <c r="A317" i="11"/>
  <c r="A318" i="11"/>
  <c r="A319" i="11"/>
  <c r="A320" i="11"/>
  <c r="A321" i="11"/>
  <c r="A322" i="11"/>
  <c r="A323" i="11"/>
  <c r="A324" i="11"/>
  <c r="A325" i="11"/>
  <c r="A326" i="11"/>
  <c r="A327" i="11"/>
  <c r="A328" i="11"/>
  <c r="A329" i="11"/>
  <c r="A330" i="11"/>
  <c r="A331" i="11"/>
  <c r="A332" i="11"/>
  <c r="A333" i="11"/>
  <c r="A334" i="11"/>
  <c r="A335" i="11"/>
  <c r="A336" i="11"/>
  <c r="A337" i="11"/>
  <c r="A338" i="11"/>
  <c r="A339" i="11"/>
  <c r="A340" i="11"/>
  <c r="A341" i="11"/>
  <c r="A342" i="11"/>
  <c r="A343" i="11"/>
  <c r="A344" i="11"/>
  <c r="A345" i="11"/>
  <c r="A346" i="11"/>
  <c r="A347" i="11"/>
  <c r="A348" i="11"/>
  <c r="A349" i="11"/>
  <c r="A350" i="11"/>
  <c r="A351" i="11"/>
  <c r="A352" i="11"/>
  <c r="A353" i="11"/>
  <c r="A354" i="11"/>
  <c r="A355" i="11"/>
  <c r="A356" i="11"/>
  <c r="A357" i="11"/>
  <c r="A358" i="11"/>
  <c r="A359" i="11"/>
  <c r="A360" i="11"/>
  <c r="A361" i="11"/>
  <c r="A362" i="11"/>
  <c r="A363" i="11"/>
  <c r="A364" i="11"/>
  <c r="A365" i="11"/>
  <c r="A366" i="11"/>
  <c r="A367" i="11"/>
  <c r="A368" i="11"/>
  <c r="A369" i="11"/>
  <c r="A370" i="11"/>
  <c r="A371" i="11"/>
  <c r="A372" i="11"/>
  <c r="A373" i="11"/>
  <c r="A374" i="11"/>
  <c r="A375" i="11"/>
  <c r="A376" i="11"/>
  <c r="A377" i="11"/>
  <c r="A378" i="11"/>
  <c r="A379" i="11"/>
  <c r="A380" i="11"/>
  <c r="A381" i="11"/>
  <c r="A382" i="11"/>
  <c r="A383" i="11"/>
  <c r="A384" i="11"/>
  <c r="A385" i="11"/>
  <c r="A386" i="11"/>
  <c r="A387" i="11"/>
  <c r="A388" i="11"/>
  <c r="A389" i="11"/>
  <c r="A390" i="11"/>
  <c r="A391" i="11"/>
  <c r="A392" i="11"/>
  <c r="A393" i="11"/>
  <c r="A394" i="11"/>
  <c r="A395" i="11"/>
  <c r="A396" i="11"/>
  <c r="A397" i="11"/>
  <c r="A398" i="11"/>
  <c r="A399" i="11"/>
  <c r="A400" i="11"/>
  <c r="A401" i="11"/>
  <c r="A402" i="11"/>
  <c r="A403" i="11"/>
  <c r="A404" i="11"/>
  <c r="A405" i="11"/>
  <c r="A406" i="11"/>
  <c r="A407" i="11"/>
  <c r="A408" i="11"/>
  <c r="A409" i="11"/>
  <c r="A410" i="11"/>
  <c r="A411" i="11"/>
  <c r="A412" i="11"/>
  <c r="A413" i="11"/>
  <c r="A414" i="11"/>
  <c r="A415" i="11"/>
  <c r="A416" i="11"/>
  <c r="A417" i="11"/>
  <c r="A418" i="11"/>
  <c r="A419" i="11"/>
  <c r="A420" i="11"/>
  <c r="A421" i="11"/>
  <c r="A422" i="11"/>
  <c r="A423" i="11"/>
  <c r="A424" i="11"/>
  <c r="A425" i="11"/>
  <c r="A426" i="11"/>
  <c r="A427" i="11"/>
  <c r="A428" i="11"/>
  <c r="A429" i="11"/>
  <c r="A430" i="11"/>
  <c r="A431" i="11"/>
  <c r="A432" i="11"/>
  <c r="A433" i="11"/>
  <c r="A434" i="11"/>
  <c r="A435" i="11"/>
  <c r="A436" i="11"/>
  <c r="A437" i="11"/>
  <c r="A438" i="11"/>
  <c r="A439" i="11"/>
  <c r="A440" i="11"/>
  <c r="A441" i="11"/>
  <c r="A442" i="11"/>
  <c r="A443" i="11"/>
  <c r="A444" i="11"/>
  <c r="A445" i="11"/>
  <c r="A446" i="11"/>
  <c r="A447" i="11"/>
  <c r="A448" i="11"/>
  <c r="A449" i="11"/>
  <c r="A450" i="11"/>
  <c r="A451" i="11"/>
  <c r="A452" i="11"/>
  <c r="A453" i="11"/>
  <c r="A454" i="11"/>
  <c r="A455" i="11"/>
  <c r="A456" i="11"/>
  <c r="A457" i="11"/>
  <c r="A458" i="11"/>
  <c r="A459" i="11"/>
  <c r="A460" i="11"/>
  <c r="A461" i="11"/>
  <c r="A462" i="11"/>
  <c r="A463" i="11"/>
  <c r="A464" i="11"/>
  <c r="A465" i="11"/>
  <c r="A466" i="11"/>
  <c r="A467" i="11"/>
  <c r="A468" i="11"/>
  <c r="A469" i="11"/>
  <c r="A470" i="11"/>
  <c r="A471" i="11"/>
  <c r="A472" i="11"/>
  <c r="A473" i="11"/>
  <c r="A474" i="11"/>
  <c r="A475" i="11"/>
  <c r="A476" i="11"/>
  <c r="A477" i="11"/>
  <c r="A478" i="11"/>
  <c r="A479" i="11"/>
  <c r="A480" i="11"/>
  <c r="A481" i="11"/>
  <c r="A482" i="11"/>
  <c r="A483" i="11"/>
  <c r="A484" i="11"/>
  <c r="A485" i="11"/>
  <c r="A486" i="11"/>
  <c r="A487" i="11"/>
  <c r="A488" i="11"/>
  <c r="A489" i="11"/>
  <c r="A490" i="11"/>
  <c r="A491" i="11"/>
  <c r="A492" i="11"/>
  <c r="A493" i="11"/>
  <c r="A494" i="11"/>
  <c r="A495" i="11"/>
  <c r="A496" i="11"/>
  <c r="A497" i="11"/>
  <c r="A498" i="11"/>
  <c r="A499" i="11"/>
  <c r="A500" i="11"/>
  <c r="A501" i="11"/>
  <c r="A502" i="11"/>
  <c r="A503" i="11"/>
  <c r="A504" i="11"/>
  <c r="A505" i="11"/>
  <c r="A506" i="11"/>
  <c r="A507" i="11"/>
  <c r="A508" i="11"/>
  <c r="A509" i="11"/>
  <c r="A510" i="11"/>
  <c r="A511" i="11"/>
  <c r="A512" i="11"/>
  <c r="A513" i="11"/>
  <c r="A514" i="11"/>
  <c r="A515" i="11"/>
  <c r="A516" i="11"/>
  <c r="A517" i="11"/>
  <c r="A518" i="11"/>
  <c r="A519" i="11"/>
  <c r="A520" i="11"/>
  <c r="A521" i="11"/>
  <c r="A522" i="11"/>
  <c r="A523" i="11"/>
  <c r="A524" i="11"/>
  <c r="A525" i="11"/>
  <c r="A526" i="11"/>
  <c r="A527" i="11"/>
  <c r="A528" i="11"/>
  <c r="A529" i="11"/>
  <c r="A530" i="11"/>
  <c r="A531" i="11"/>
  <c r="A532" i="11"/>
  <c r="A533" i="11"/>
  <c r="A534" i="11"/>
  <c r="A535" i="11"/>
  <c r="A536" i="11"/>
  <c r="A537" i="11"/>
  <c r="A538" i="11"/>
  <c r="A539" i="11"/>
  <c r="A540" i="11"/>
  <c r="A541" i="11"/>
  <c r="A542" i="11"/>
  <c r="A543" i="11"/>
  <c r="A544" i="11"/>
  <c r="A545" i="11"/>
  <c r="A546" i="11"/>
  <c r="A547" i="11"/>
  <c r="A548" i="11"/>
  <c r="A549" i="11"/>
  <c r="A550" i="11"/>
  <c r="A551" i="11"/>
  <c r="A552" i="11"/>
  <c r="A553" i="11"/>
  <c r="A554" i="11"/>
  <c r="A555" i="11"/>
  <c r="A556" i="11"/>
  <c r="A557" i="11"/>
  <c r="A558" i="11"/>
  <c r="A559" i="11"/>
  <c r="A560" i="11"/>
  <c r="A561" i="11"/>
  <c r="A562" i="11"/>
  <c r="A563" i="11"/>
  <c r="A564" i="11"/>
  <c r="A565" i="11"/>
  <c r="A566" i="11"/>
  <c r="A567" i="11"/>
  <c r="A568" i="11"/>
  <c r="A569" i="11"/>
  <c r="A570" i="11"/>
  <c r="A571" i="11"/>
  <c r="A572" i="11"/>
  <c r="A573" i="11"/>
  <c r="A574" i="11"/>
  <c r="A575" i="11"/>
  <c r="A576" i="11"/>
  <c r="A577" i="11"/>
  <c r="A578" i="11"/>
  <c r="A579" i="11"/>
  <c r="A580" i="11"/>
  <c r="A581" i="11"/>
  <c r="A582" i="11"/>
  <c r="A583" i="11"/>
  <c r="A584" i="11"/>
  <c r="A585" i="11"/>
  <c r="A586" i="11"/>
  <c r="A587" i="11"/>
  <c r="A588" i="11"/>
  <c r="A589" i="11"/>
  <c r="A590" i="11"/>
  <c r="A591" i="11"/>
  <c r="A592" i="11"/>
  <c r="A593" i="11"/>
  <c r="A594" i="11"/>
  <c r="A595" i="11"/>
  <c r="A596" i="11"/>
  <c r="A597" i="11"/>
  <c r="A598" i="11"/>
  <c r="A599" i="11"/>
  <c r="A600" i="11"/>
  <c r="A601" i="11"/>
  <c r="A602" i="11"/>
  <c r="A603" i="11"/>
  <c r="A604" i="11"/>
  <c r="A605" i="11"/>
  <c r="A606" i="11"/>
  <c r="A607" i="11"/>
  <c r="A608" i="11"/>
  <c r="A609" i="11"/>
  <c r="A610" i="11"/>
  <c r="A611" i="11"/>
  <c r="A612" i="11"/>
  <c r="A613" i="11"/>
  <c r="A614" i="11"/>
  <c r="A615" i="11"/>
  <c r="A616" i="11"/>
  <c r="A617" i="11"/>
  <c r="A618" i="11"/>
  <c r="A619" i="11"/>
  <c r="A620" i="11"/>
  <c r="A621" i="11"/>
  <c r="A622" i="11"/>
  <c r="A623" i="11"/>
  <c r="A624" i="11"/>
  <c r="A625" i="11"/>
  <c r="A626" i="11"/>
  <c r="A627" i="11"/>
  <c r="A628" i="11"/>
  <c r="A629" i="11"/>
  <c r="A630" i="11"/>
  <c r="A631" i="11"/>
  <c r="A632" i="11"/>
  <c r="A633" i="11"/>
  <c r="A634" i="11"/>
  <c r="A635" i="11"/>
  <c r="A636" i="11"/>
  <c r="A637" i="11"/>
  <c r="A638" i="11"/>
  <c r="A639" i="11"/>
  <c r="A640" i="11"/>
  <c r="A641" i="11"/>
  <c r="A642" i="11"/>
  <c r="A643" i="11"/>
  <c r="A644" i="11"/>
  <c r="A645" i="11"/>
  <c r="A646" i="11"/>
  <c r="A647" i="11"/>
  <c r="A648" i="11"/>
  <c r="A649" i="11"/>
  <c r="A650" i="11"/>
  <c r="A651" i="11"/>
  <c r="A652" i="11"/>
  <c r="A653" i="11"/>
  <c r="A654" i="11"/>
  <c r="A655" i="11"/>
  <c r="A656" i="11"/>
  <c r="A657" i="11"/>
  <c r="A658" i="11"/>
  <c r="A659" i="11"/>
  <c r="A660" i="11"/>
  <c r="A9" i="11"/>
  <c r="A66" i="10"/>
  <c r="A67" i="10"/>
  <c r="A68" i="10"/>
  <c r="A69" i="10"/>
  <c r="A70" i="10"/>
  <c r="A71" i="10"/>
  <c r="A72" i="10"/>
  <c r="A73" i="10"/>
  <c r="A74" i="10"/>
  <c r="A75" i="10"/>
  <c r="A76" i="10"/>
  <c r="A77" i="10"/>
  <c r="A78" i="10"/>
  <c r="A79" i="10"/>
  <c r="A80" i="10"/>
  <c r="A81" i="10"/>
  <c r="A82" i="10"/>
  <c r="A83" i="10"/>
  <c r="A84" i="10"/>
  <c r="A85" i="10"/>
  <c r="A86" i="10"/>
  <c r="A87" i="10"/>
  <c r="A88" i="10"/>
  <c r="A89" i="10"/>
  <c r="A90" i="10"/>
  <c r="A91" i="10"/>
  <c r="A92" i="10"/>
  <c r="A93" i="10"/>
  <c r="A94" i="10"/>
  <c r="A95" i="10"/>
  <c r="A96" i="10"/>
  <c r="A97" i="10"/>
  <c r="A98" i="10"/>
  <c r="A99" i="10"/>
  <c r="A100" i="10"/>
  <c r="A65" i="10"/>
  <c r="A8" i="10"/>
  <c r="A9" i="10"/>
  <c r="A10" i="10"/>
  <c r="A11" i="10"/>
  <c r="A12" i="10"/>
  <c r="A13" i="10"/>
  <c r="A14" i="10"/>
  <c r="A15" i="10"/>
  <c r="A16" i="10"/>
  <c r="A17" i="10"/>
  <c r="A18" i="10"/>
  <c r="A19" i="10"/>
  <c r="A20" i="10"/>
  <c r="A21" i="10"/>
  <c r="A22" i="10"/>
  <c r="A23" i="10"/>
  <c r="A24" i="10"/>
  <c r="A25" i="10"/>
  <c r="A26" i="10"/>
  <c r="A27" i="10"/>
  <c r="A28" i="10"/>
  <c r="A29" i="10"/>
  <c r="A30" i="10"/>
  <c r="A31" i="10"/>
  <c r="A32" i="10"/>
  <c r="A33" i="10"/>
  <c r="A34" i="10"/>
  <c r="A35" i="10"/>
  <c r="A36" i="10"/>
  <c r="A37" i="10"/>
  <c r="A38" i="10"/>
  <c r="A39" i="10"/>
  <c r="A40" i="10"/>
  <c r="A41" i="10"/>
  <c r="A42" i="10"/>
  <c r="A43" i="10"/>
  <c r="A44" i="10"/>
  <c r="A45" i="10"/>
  <c r="A46" i="10"/>
  <c r="A47" i="10"/>
  <c r="A48" i="10"/>
  <c r="A49" i="10"/>
  <c r="A50" i="10"/>
  <c r="A51" i="10"/>
  <c r="A52" i="10"/>
  <c r="A53" i="10"/>
  <c r="A54" i="10"/>
  <c r="A55" i="10"/>
  <c r="A56" i="10"/>
  <c r="A57" i="10"/>
  <c r="A58" i="10"/>
  <c r="A59" i="10"/>
  <c r="A60" i="10"/>
  <c r="A61" i="10"/>
  <c r="A62" i="10"/>
  <c r="A63" i="10"/>
  <c r="A64" i="10"/>
  <c r="A7" i="10"/>
  <c r="B7" i="13"/>
  <c r="B6" i="13"/>
  <c r="B5" i="13"/>
  <c r="B4" i="13"/>
  <c r="B3" i="13"/>
  <c r="B2" i="13"/>
  <c r="B14" i="13" l="1"/>
  <c r="B18" i="13"/>
  <c r="B15" i="13"/>
  <c r="B19" i="13"/>
  <c r="B23" i="13"/>
  <c r="B16" i="13"/>
  <c r="B20" i="13"/>
  <c r="B24" i="13"/>
  <c r="B17" i="13"/>
  <c r="B21" i="13"/>
  <c r="B13" i="13"/>
  <c r="B11" i="13" s="1"/>
  <c r="B22" i="13"/>
  <c r="H14" i="13"/>
  <c r="H18" i="13"/>
  <c r="H22" i="13"/>
  <c r="C22" i="13" s="1"/>
  <c r="H17" i="13"/>
  <c r="C17" i="13" s="1"/>
  <c r="H13" i="13"/>
  <c r="H15" i="13"/>
  <c r="H19" i="13"/>
  <c r="C19" i="13" s="1"/>
  <c r="H23" i="13"/>
  <c r="C23" i="13" s="1"/>
  <c r="H16" i="13"/>
  <c r="C16" i="13" s="1"/>
  <c r="H20" i="13"/>
  <c r="H24" i="13"/>
  <c r="C24" i="13" s="1"/>
  <c r="H21" i="13"/>
  <c r="C21" i="13" s="1"/>
  <c r="D23" i="13"/>
  <c r="D19" i="13"/>
  <c r="D15" i="13"/>
  <c r="E26" i="13" s="1"/>
  <c r="C18" i="13"/>
  <c r="C20" i="13"/>
  <c r="C13" i="13" l="1"/>
  <c r="I13" i="13"/>
  <c r="I14" i="13" s="1"/>
  <c r="I15" i="13" s="1"/>
  <c r="C14" i="13"/>
  <c r="I16" i="13" l="1"/>
  <c r="I17" i="13" s="1"/>
  <c r="I18" i="13" s="1"/>
  <c r="I19" i="13" s="1"/>
  <c r="I20" i="13" s="1"/>
  <c r="I21" i="13" s="1"/>
  <c r="I22" i="13" s="1"/>
  <c r="I23" i="13" s="1"/>
  <c r="I24" i="13" s="1"/>
  <c r="C15" i="13"/>
  <c r="H42" i="1" l="1"/>
  <c r="H43" i="1"/>
  <c r="H44" i="1"/>
  <c r="H45" i="1"/>
  <c r="H46" i="1"/>
  <c r="H47" i="1"/>
  <c r="H48" i="1"/>
  <c r="H49" i="1"/>
  <c r="H50" i="1"/>
  <c r="H51" i="1"/>
  <c r="H52" i="1"/>
  <c r="H41" i="1"/>
  <c r="B57" i="4"/>
  <c r="C57" i="4" l="1"/>
  <c r="C56" i="4"/>
  <c r="C55" i="4"/>
  <c r="C43" i="1" l="1"/>
  <c r="C41" i="1"/>
  <c r="I53" i="1" l="1"/>
  <c r="C44" i="1"/>
  <c r="C42" i="1"/>
  <c r="F46" i="4"/>
  <c r="F42" i="4"/>
  <c r="F38" i="4"/>
  <c r="F34" i="4"/>
  <c r="F30" i="4"/>
  <c r="F26" i="4"/>
  <c r="F22" i="4"/>
  <c r="F18" i="4"/>
  <c r="F14" i="4"/>
  <c r="F10" i="4"/>
  <c r="F6" i="4"/>
  <c r="C46" i="4"/>
  <c r="C42" i="4"/>
  <c r="C38" i="4"/>
  <c r="C34" i="4"/>
  <c r="C30" i="4"/>
  <c r="C26" i="4"/>
  <c r="C22" i="4"/>
  <c r="C18" i="4"/>
  <c r="C14" i="4"/>
  <c r="C10" i="4"/>
  <c r="C6" i="4"/>
  <c r="C45" i="1" l="1"/>
  <c r="E4" i="4"/>
  <c r="E6" i="4" s="1"/>
  <c r="B5" i="4"/>
  <c r="C46" i="1" l="1"/>
  <c r="B6" i="4"/>
  <c r="B10" i="4" s="1"/>
  <c r="B14" i="4" s="1"/>
  <c r="B18" i="4" s="1"/>
  <c r="B22" i="4" s="1"/>
  <c r="B26" i="4" s="1"/>
  <c r="B30" i="4" s="1"/>
  <c r="B34" i="4" s="1"/>
  <c r="B38" i="4" s="1"/>
  <c r="B42" i="4" s="1"/>
  <c r="B46" i="4" s="1"/>
  <c r="E10" i="4"/>
  <c r="E14" i="4" s="1"/>
  <c r="E18" i="4" s="1"/>
  <c r="E22" i="4" s="1"/>
  <c r="E26" i="4" s="1"/>
  <c r="E30" i="4" s="1"/>
  <c r="E34" i="4" s="1"/>
  <c r="E38" i="4" s="1"/>
  <c r="E42" i="4" s="1"/>
  <c r="E46" i="4" s="1"/>
  <c r="F8" i="4"/>
  <c r="B53" i="4"/>
  <c r="C63" i="4" l="1"/>
  <c r="C47" i="1"/>
  <c r="D57" i="4"/>
  <c r="B56" i="4"/>
  <c r="D56" i="4" s="1"/>
  <c r="B55" i="4"/>
  <c r="D55" i="4" s="1"/>
  <c r="R35" i="4"/>
  <c r="R11" i="4"/>
  <c r="C12" i="4" s="1"/>
  <c r="C16" i="4"/>
  <c r="C48" i="1" l="1"/>
  <c r="C8" i="4"/>
  <c r="B63" i="4" s="1"/>
  <c r="E55" i="4"/>
  <c r="F12" i="4"/>
  <c r="F20" i="4"/>
  <c r="C20" i="4"/>
  <c r="F16" i="4"/>
  <c r="F55" i="4" l="1"/>
  <c r="C64" i="4"/>
  <c r="C66" i="4"/>
  <c r="C65" i="4"/>
  <c r="C49" i="1"/>
  <c r="B41" i="1"/>
  <c r="B66" i="4"/>
  <c r="B44" i="1" s="1"/>
  <c r="B65" i="4"/>
  <c r="B43" i="1" s="1"/>
  <c r="B64" i="4"/>
  <c r="B42" i="1" s="1"/>
  <c r="E56" i="4"/>
  <c r="F24" i="4"/>
  <c r="C24" i="4"/>
  <c r="B67" i="4" s="1"/>
  <c r="B45" i="1" s="1"/>
  <c r="B11" i="2"/>
  <c r="C11" i="2" s="1"/>
  <c r="B5" i="2"/>
  <c r="C67" i="4" l="1"/>
  <c r="C50" i="1"/>
  <c r="F56" i="4"/>
  <c r="D68" i="4" s="1"/>
  <c r="D46" i="1" s="1"/>
  <c r="E57" i="4"/>
  <c r="E58" i="4" s="1"/>
  <c r="C28" i="4"/>
  <c r="F28" i="4"/>
  <c r="C68" i="4" l="1"/>
  <c r="C51" i="1"/>
  <c r="D69" i="4"/>
  <c r="D47" i="1" s="1"/>
  <c r="D67" i="4"/>
  <c r="D45" i="1" s="1"/>
  <c r="F57" i="4"/>
  <c r="D74" i="4" s="1"/>
  <c r="D52" i="1" s="1"/>
  <c r="D70" i="4"/>
  <c r="D48" i="1" s="1"/>
  <c r="D58" i="4"/>
  <c r="B68" i="4"/>
  <c r="B46" i="1" s="1"/>
  <c r="F32" i="4"/>
  <c r="C69" i="4" s="1"/>
  <c r="C32" i="4"/>
  <c r="B69" i="4" s="1"/>
  <c r="B47" i="1" s="1"/>
  <c r="C52" i="1" l="1"/>
  <c r="D72" i="4"/>
  <c r="D50" i="1" s="1"/>
  <c r="D71" i="4"/>
  <c r="D49" i="1" s="1"/>
  <c r="D73" i="4"/>
  <c r="D51" i="1" s="1"/>
  <c r="D64" i="4"/>
  <c r="D42" i="1" s="1"/>
  <c r="D66" i="4"/>
  <c r="D44" i="1" s="1"/>
  <c r="D63" i="4"/>
  <c r="D41" i="1" s="1"/>
  <c r="D65" i="4"/>
  <c r="D43" i="1" s="1"/>
  <c r="F58" i="4"/>
  <c r="C36" i="4"/>
  <c r="F36" i="4"/>
  <c r="C70" i="4" l="1"/>
  <c r="D53" i="1"/>
  <c r="B31" i="1" s="1"/>
  <c r="D75" i="4"/>
  <c r="B70" i="4"/>
  <c r="B48" i="1" s="1"/>
  <c r="C40" i="4"/>
  <c r="F40" i="4"/>
  <c r="C71" i="4" l="1"/>
  <c r="B71" i="4"/>
  <c r="B49" i="1" s="1"/>
  <c r="C44" i="4"/>
  <c r="B72" i="4" s="1"/>
  <c r="B50" i="1" s="1"/>
  <c r="F44" i="4"/>
  <c r="C72" i="4" l="1"/>
  <c r="C48" i="4"/>
  <c r="F48" i="4"/>
  <c r="C73" i="4" s="1"/>
  <c r="C74" i="4" l="1"/>
  <c r="B73" i="4"/>
  <c r="B51" i="1" s="1"/>
  <c r="B74" i="4"/>
  <c r="C75" i="4" l="1"/>
  <c r="C53" i="1"/>
  <c r="B75" i="4"/>
  <c r="B52" i="1"/>
  <c r="B32" i="1" l="1"/>
  <c r="B53" i="1"/>
  <c r="B30" i="1" l="1"/>
  <c r="B33" i="1" s="1"/>
  <c r="G41" i="1" l="1"/>
  <c r="J41" i="1" s="1"/>
  <c r="G43" i="1" l="1"/>
  <c r="J43" i="1" s="1"/>
  <c r="G42" i="1"/>
  <c r="J42" i="1" s="1"/>
  <c r="G44" i="1" l="1"/>
  <c r="J44" i="1" s="1"/>
  <c r="G45" i="1" l="1"/>
  <c r="J45" i="1" s="1"/>
  <c r="G46" i="1" l="1"/>
  <c r="J46" i="1" s="1"/>
  <c r="G47" i="1" l="1"/>
  <c r="J47" i="1" s="1"/>
  <c r="G48" i="1" l="1"/>
  <c r="J48" i="1" s="1"/>
  <c r="G49" i="1" l="1"/>
  <c r="J49" i="1" s="1"/>
  <c r="G50" i="1" l="1"/>
  <c r="J50" i="1" s="1"/>
  <c r="G52" i="1" l="1"/>
  <c r="J52" i="1" s="1"/>
  <c r="B37" i="1" l="1"/>
  <c r="G51" i="1"/>
  <c r="J51" i="1" s="1"/>
  <c r="E53" i="1"/>
  <c r="J53" i="1" l="1"/>
  <c r="G53" i="1"/>
</calcChain>
</file>

<file path=xl/comments1.xml><?xml version="1.0" encoding="utf-8"?>
<comments xmlns="http://schemas.openxmlformats.org/spreadsheetml/2006/main">
  <authors>
    <author>Houwen, Jesper</author>
  </authors>
  <commentList>
    <comment ref="A6" authorId="0" shapeId="0">
      <text>
        <r>
          <rPr>
            <b/>
            <sz val="9"/>
            <color indexed="81"/>
            <rFont val="Tahoma"/>
            <family val="2"/>
          </rPr>
          <t>Houwen, Jesper:</t>
        </r>
        <r>
          <rPr>
            <sz val="9"/>
            <color indexed="81"/>
            <rFont val="Tahoma"/>
            <family val="2"/>
          </rPr>
          <t xml:space="preserve">
Deze combinatie zelf gemaakt, de overige kolommen plakken bij een nieuwe tabel.
Zorg dat de de kolommen niet wijzigen, aangezien hieraan Vert.Zoeken formules verbonden zijn die verwijzen naar een kolomnummer.</t>
        </r>
      </text>
    </comment>
  </commentList>
</comments>
</file>

<file path=xl/comments2.xml><?xml version="1.0" encoding="utf-8"?>
<comments xmlns="http://schemas.openxmlformats.org/spreadsheetml/2006/main">
  <authors>
    <author>Houwen, Jesper</author>
  </authors>
  <commentList>
    <comment ref="A7" authorId="0" shapeId="0">
      <text>
        <r>
          <rPr>
            <b/>
            <sz val="9"/>
            <color indexed="81"/>
            <rFont val="Tahoma"/>
            <family val="2"/>
          </rPr>
          <t>Houwen, Jesper:</t>
        </r>
        <r>
          <rPr>
            <sz val="9"/>
            <color indexed="81"/>
            <rFont val="Tahoma"/>
            <family val="2"/>
          </rPr>
          <t xml:space="preserve">
Deze combinatie zelf gemaakt, de overige kolommen plakken bij een nieuwe tabel.</t>
        </r>
      </text>
    </comment>
  </commentList>
</comments>
</file>

<file path=xl/comments3.xml><?xml version="1.0" encoding="utf-8"?>
<comments xmlns="http://schemas.openxmlformats.org/spreadsheetml/2006/main">
  <authors>
    <author>Houwen, Jesper</author>
  </authors>
  <commentList>
    <comment ref="A5" authorId="0" shapeId="0">
      <text>
        <r>
          <rPr>
            <b/>
            <sz val="9"/>
            <color indexed="81"/>
            <rFont val="Tahoma"/>
            <family val="2"/>
          </rPr>
          <t>Houwen, Jesper:</t>
        </r>
        <r>
          <rPr>
            <sz val="9"/>
            <color indexed="81"/>
            <rFont val="Tahoma"/>
            <family val="2"/>
          </rPr>
          <t xml:space="preserve">
Deze combinatie zelf gemaakt, de overige kolommen plakken bij een nieuwe tabel.</t>
        </r>
      </text>
    </comment>
  </commentList>
</comments>
</file>

<file path=xl/comments4.xml><?xml version="1.0" encoding="utf-8"?>
<comments xmlns="http://schemas.openxmlformats.org/spreadsheetml/2006/main">
  <authors>
    <author>Houwen, Jesper</author>
  </authors>
  <commentList>
    <comment ref="A2" authorId="0" shapeId="0">
      <text>
        <r>
          <rPr>
            <b/>
            <sz val="9"/>
            <color indexed="81"/>
            <rFont val="Tahoma"/>
            <family val="2"/>
          </rPr>
          <t>Houwen, Jesper:</t>
        </r>
        <r>
          <rPr>
            <sz val="9"/>
            <color indexed="81"/>
            <rFont val="Tahoma"/>
            <family val="2"/>
          </rPr>
          <t xml:space="preserve">
Scholenlijst van 4-5-2016 gemaakt door Floris. Er treden namelijk soms wijzigingen op doordat scholen van schoolbestuur veranderen.</t>
        </r>
      </text>
    </comment>
  </commentList>
</comments>
</file>

<file path=xl/sharedStrings.xml><?xml version="1.0" encoding="utf-8"?>
<sst xmlns="http://schemas.openxmlformats.org/spreadsheetml/2006/main" count="43311" uniqueCount="19120">
  <si>
    <t>naam van de school</t>
  </si>
  <si>
    <t>brinnummer van de school</t>
  </si>
  <si>
    <t>postcode van de school</t>
  </si>
  <si>
    <t>plaats van de school</t>
  </si>
  <si>
    <t>Toename asielzoekerskinderen</t>
  </si>
  <si>
    <t>naam bestuur van de school</t>
  </si>
  <si>
    <t>bestuursnummer</t>
  </si>
  <si>
    <t>aantal ingeschreven asielzoekerskinderen:</t>
  </si>
  <si>
    <t>op 1 oktober 2014</t>
  </si>
  <si>
    <t>Eerste opvang vreemdelingen</t>
  </si>
  <si>
    <t>aantal vreemdelingen op:</t>
  </si>
  <si>
    <t>bedrag eerste opvang</t>
  </si>
  <si>
    <t>Opvang in POL en GOL</t>
  </si>
  <si>
    <t>Toename asielzoekers kinderen</t>
  </si>
  <si>
    <t>Personeel</t>
  </si>
  <si>
    <t>Materieel</t>
  </si>
  <si>
    <t>Totaal</t>
  </si>
  <si>
    <t>bedrag 1e maal</t>
  </si>
  <si>
    <t>bedrag</t>
  </si>
  <si>
    <t>op datum van toename eerste schooldag</t>
  </si>
  <si>
    <t>bedrag toename</t>
  </si>
  <si>
    <t>bedrag toename eerste schooldag</t>
  </si>
  <si>
    <t>j</t>
  </si>
  <si>
    <t>bedrag POL en GOL schooljaar 2015-2016</t>
  </si>
  <si>
    <t>in POL/GOL op 1 oktober 2014</t>
  </si>
  <si>
    <t>wordt de opvang voor het eerst op deze school verzorgd?  (j/n)</t>
  </si>
  <si>
    <t>1-10-2015 voor de periode augustus t/m november (tenminste 4)</t>
  </si>
  <si>
    <t>1-2-2016 voor de periode december t/m maart (tenminste 4)</t>
  </si>
  <si>
    <t>1-6-2016 voor de perios april t/m juli (tenminste 4)</t>
  </si>
  <si>
    <t>Aanspraak op bestaande regelingen</t>
  </si>
  <si>
    <t>Maatwerk schooljaar 2015-2016</t>
  </si>
  <si>
    <t>datum ingang bekostiging (1-8-2015)</t>
  </si>
  <si>
    <t>(j/n)</t>
  </si>
  <si>
    <t>asielzoekers kinderen</t>
  </si>
  <si>
    <t xml:space="preserve">datum ingang bekostiging </t>
  </si>
  <si>
    <t>Aanspraken per maand</t>
  </si>
  <si>
    <t>augustus</t>
  </si>
  <si>
    <t>september</t>
  </si>
  <si>
    <t>oktober</t>
  </si>
  <si>
    <t>november</t>
  </si>
  <si>
    <t>december</t>
  </si>
  <si>
    <t>januari</t>
  </si>
  <si>
    <t>februari</t>
  </si>
  <si>
    <t>maart</t>
  </si>
  <si>
    <t>april</t>
  </si>
  <si>
    <t>mei</t>
  </si>
  <si>
    <t>juni</t>
  </si>
  <si>
    <t>juli</t>
  </si>
  <si>
    <t>Toename asielzoekers</t>
  </si>
  <si>
    <t>POL/GOL</t>
  </si>
  <si>
    <t>eerste opvang vreemdelingen</t>
  </si>
  <si>
    <t>eerste opvang</t>
  </si>
  <si>
    <t>€ 2.960,00</t>
  </si>
  <si>
    <t>groei bedrag</t>
  </si>
  <si>
    <t>Groeibekostiging</t>
  </si>
  <si>
    <t>Indien er sprake is van eerste opvang van vreemdelingen vindt dat op deze school voor de eerste keer plaats?</t>
  </si>
  <si>
    <t>Groeibekostiging:</t>
  </si>
  <si>
    <t>Totaal aanspraak op basis van bestaande regelingen:</t>
  </si>
  <si>
    <t>00AP</t>
  </si>
  <si>
    <t>De Schanskorf</t>
  </si>
  <si>
    <t>2715BT</t>
  </si>
  <si>
    <t>00AR</t>
  </si>
  <si>
    <t>6107AW</t>
  </si>
  <si>
    <t>00AV</t>
  </si>
  <si>
    <t>De Morgenster</t>
  </si>
  <si>
    <t>3201CN</t>
  </si>
  <si>
    <t>00AZ</t>
  </si>
  <si>
    <t>De Kiezel en de Kei</t>
  </si>
  <si>
    <t>2971AR</t>
  </si>
  <si>
    <t>00BA</t>
  </si>
  <si>
    <t>6666EB</t>
  </si>
  <si>
    <t>00BB</t>
  </si>
  <si>
    <t>9944AR</t>
  </si>
  <si>
    <t>00BS</t>
  </si>
  <si>
    <t>7711KP</t>
  </si>
  <si>
    <t>00BW</t>
  </si>
  <si>
    <t>Jenaplanschool De Vlieger</t>
  </si>
  <si>
    <t>6131KJ</t>
  </si>
  <si>
    <t>Onderwijsstichting MOVARE</t>
  </si>
  <si>
    <t>00CD</t>
  </si>
  <si>
    <t>5345JG</t>
  </si>
  <si>
    <t>00CG</t>
  </si>
  <si>
    <t>De Harlekijn</t>
  </si>
  <si>
    <t>6372AC</t>
  </si>
  <si>
    <t>00CS</t>
  </si>
  <si>
    <t>De Leilinde</t>
  </si>
  <si>
    <t>9671JA</t>
  </si>
  <si>
    <t>00CU</t>
  </si>
  <si>
    <t>Basisschool Zilverlinde</t>
  </si>
  <si>
    <t>4707HS</t>
  </si>
  <si>
    <t>Stichting Pallas</t>
  </si>
  <si>
    <t>00CV</t>
  </si>
  <si>
    <t>School Matthijsje</t>
  </si>
  <si>
    <t>8388NA</t>
  </si>
  <si>
    <t>Stichting Matthijsje</t>
  </si>
  <si>
    <t>00DA</t>
  </si>
  <si>
    <t>9243SJ</t>
  </si>
  <si>
    <t>00DD</t>
  </si>
  <si>
    <t>1422LE</t>
  </si>
  <si>
    <t>00DM</t>
  </si>
  <si>
    <t>De Bolderik</t>
  </si>
  <si>
    <t>5473PG</t>
  </si>
  <si>
    <t>00DN</t>
  </si>
  <si>
    <t>De Bundeling</t>
  </si>
  <si>
    <t>6241BB</t>
  </si>
  <si>
    <t>00DO</t>
  </si>
  <si>
    <t>Van Rijckevorsel</t>
  </si>
  <si>
    <t>3151CJ</t>
  </si>
  <si>
    <t>Stichting BOOR</t>
  </si>
  <si>
    <t>00DW</t>
  </si>
  <si>
    <t>De Trompetter</t>
  </si>
  <si>
    <t>6986AT</t>
  </si>
  <si>
    <t>00DX</t>
  </si>
  <si>
    <t>Vrije School Assen</t>
  </si>
  <si>
    <t>9404KK</t>
  </si>
  <si>
    <t>Stichting Vrijescholen Athena</t>
  </si>
  <si>
    <t>00DY</t>
  </si>
  <si>
    <t>Basisschool De Wegwijzer</t>
  </si>
  <si>
    <t>8084GK</t>
  </si>
  <si>
    <t>00DZ</t>
  </si>
  <si>
    <t>Agnieten-School</t>
  </si>
  <si>
    <t>8081NB</t>
  </si>
  <si>
    <t>00EB</t>
  </si>
  <si>
    <t>5441AK</t>
  </si>
  <si>
    <t>00EI</t>
  </si>
  <si>
    <t>3286BC</t>
  </si>
  <si>
    <t>00FE</t>
  </si>
  <si>
    <t>4286BV</t>
  </si>
  <si>
    <t>00FG</t>
  </si>
  <si>
    <t>7557KJ</t>
  </si>
  <si>
    <t>00FI</t>
  </si>
  <si>
    <t>9561CB</t>
  </si>
  <si>
    <t>00FQ</t>
  </si>
  <si>
    <t>4691HT</t>
  </si>
  <si>
    <t>Montessori-Vereniging Tholen</t>
  </si>
  <si>
    <t>00GQ</t>
  </si>
  <si>
    <t>Rehoboth Basisschool</t>
  </si>
  <si>
    <t>2404GM</t>
  </si>
  <si>
    <t>00GR</t>
  </si>
  <si>
    <t>8181VZ</t>
  </si>
  <si>
    <t>00GU</t>
  </si>
  <si>
    <t>8732EE</t>
  </si>
  <si>
    <t>00GV</t>
  </si>
  <si>
    <t>Basisschool Maria-School</t>
  </si>
  <si>
    <t>7661RA</t>
  </si>
  <si>
    <t>Stichting TOF Onderwijs</t>
  </si>
  <si>
    <t>00GX</t>
  </si>
  <si>
    <t>6675BB</t>
  </si>
  <si>
    <t>00GZ</t>
  </si>
  <si>
    <t>Maharishi Basisschool</t>
  </si>
  <si>
    <t>8226LP</t>
  </si>
  <si>
    <t>00HA</t>
  </si>
  <si>
    <t>3851BH</t>
  </si>
  <si>
    <t>00HH</t>
  </si>
  <si>
    <t>4491GB</t>
  </si>
  <si>
    <t>00HZ</t>
  </si>
  <si>
    <t>3421XL</t>
  </si>
  <si>
    <t>00IF</t>
  </si>
  <si>
    <t>7666LH</t>
  </si>
  <si>
    <t>00IJ</t>
  </si>
  <si>
    <t>7443HC</t>
  </si>
  <si>
    <t>00IM</t>
  </si>
  <si>
    <t>4341ER</t>
  </si>
  <si>
    <t>01VE</t>
  </si>
  <si>
    <t>3771CS</t>
  </si>
  <si>
    <t>01VG</t>
  </si>
  <si>
    <t>Jenaplansch T Vlot</t>
  </si>
  <si>
    <t>9602MT</t>
  </si>
  <si>
    <t>01VI</t>
  </si>
  <si>
    <t>3813LW</t>
  </si>
  <si>
    <t>01VQ</t>
  </si>
  <si>
    <t>Rk Bs Beekvliet</t>
  </si>
  <si>
    <t>1991ET</t>
  </si>
  <si>
    <t>01VR</t>
  </si>
  <si>
    <t>Montessorischool</t>
  </si>
  <si>
    <t>2912CR</t>
  </si>
  <si>
    <t>Stichting Monton</t>
  </si>
  <si>
    <t>01VY</t>
  </si>
  <si>
    <t>4241CA</t>
  </si>
  <si>
    <t>01WQ</t>
  </si>
  <si>
    <t>9301KE</t>
  </si>
  <si>
    <t>01WR</t>
  </si>
  <si>
    <t>Sterrenschool Ermelo</t>
  </si>
  <si>
    <t>3851ZK</t>
  </si>
  <si>
    <t>01WU</t>
  </si>
  <si>
    <t>5643CJ</t>
  </si>
  <si>
    <t>01XH</t>
  </si>
  <si>
    <t>Basisschool De Ammers</t>
  </si>
  <si>
    <t>2964CC</t>
  </si>
  <si>
    <t>01XU</t>
  </si>
  <si>
    <t>Hildegaertschool</t>
  </si>
  <si>
    <t>3055TE</t>
  </si>
  <si>
    <t>02ZF</t>
  </si>
  <si>
    <t>4233HG</t>
  </si>
  <si>
    <t>02ZW</t>
  </si>
  <si>
    <t>7322CL</t>
  </si>
  <si>
    <t>02ZY</t>
  </si>
  <si>
    <t>4464JA</t>
  </si>
  <si>
    <t>03AG</t>
  </si>
  <si>
    <t>Stichting Fedra</t>
  </si>
  <si>
    <t>03AH</t>
  </si>
  <si>
    <t>Venlose Montessorischool</t>
  </si>
  <si>
    <t>5914SH</t>
  </si>
  <si>
    <t>03AI</t>
  </si>
  <si>
    <t>De Kleine Prins</t>
  </si>
  <si>
    <t>7007BK</t>
  </si>
  <si>
    <t>03AN</t>
  </si>
  <si>
    <t>Basisschool Azelo</t>
  </si>
  <si>
    <t>7495TW</t>
  </si>
  <si>
    <t>03AP</t>
  </si>
  <si>
    <t>Basisschool De Belhamel</t>
  </si>
  <si>
    <t>5551EG</t>
  </si>
  <si>
    <t>03AZ</t>
  </si>
  <si>
    <t>1817HJ</t>
  </si>
  <si>
    <t>03BA</t>
  </si>
  <si>
    <t>1222SX</t>
  </si>
  <si>
    <t>03BR</t>
  </si>
  <si>
    <t>Basisschool De Kring</t>
  </si>
  <si>
    <t>6191PD</t>
  </si>
  <si>
    <t>03BS</t>
  </si>
  <si>
    <t>7591XJ</t>
  </si>
  <si>
    <t>Stichting Consent</t>
  </si>
  <si>
    <t>03BT</t>
  </si>
  <si>
    <t>7783BM</t>
  </si>
  <si>
    <t>Onderwijsstichting ARCADE</t>
  </si>
  <si>
    <t>03BU</t>
  </si>
  <si>
    <t>1165GL</t>
  </si>
  <si>
    <t>03BV</t>
  </si>
  <si>
    <t>De Trumakkers</t>
  </si>
  <si>
    <t>5591NG</t>
  </si>
  <si>
    <t>03BX</t>
  </si>
  <si>
    <t>3417WD</t>
  </si>
  <si>
    <t>Stichting Onderwijs Pr1mair</t>
  </si>
  <si>
    <t>03BY</t>
  </si>
  <si>
    <t>6658WS</t>
  </si>
  <si>
    <t>03CJ</t>
  </si>
  <si>
    <t>4462EK</t>
  </si>
  <si>
    <t>03CL</t>
  </si>
  <si>
    <t>Lubertischool</t>
  </si>
  <si>
    <t>1796AH</t>
  </si>
  <si>
    <t>Stichting Schooltij</t>
  </si>
  <si>
    <t>03CO</t>
  </si>
  <si>
    <t>8331MZ</t>
  </si>
  <si>
    <t>03CT</t>
  </si>
  <si>
    <t>De Golfslag</t>
  </si>
  <si>
    <t>4357EN</t>
  </si>
  <si>
    <t>Stichting ARCHIPEL SCHOLEN</t>
  </si>
  <si>
    <t>03CV</t>
  </si>
  <si>
    <t>De Zwerm</t>
  </si>
  <si>
    <t>1744KJ</t>
  </si>
  <si>
    <t>03CW</t>
  </si>
  <si>
    <t>4841ND</t>
  </si>
  <si>
    <t>Stichting Markant Onderwijs</t>
  </si>
  <si>
    <t>03DF</t>
  </si>
  <si>
    <t>9893PD</t>
  </si>
  <si>
    <t>03DG</t>
  </si>
  <si>
    <t>9995PN</t>
  </si>
  <si>
    <t>03DH</t>
  </si>
  <si>
    <t>5991PX</t>
  </si>
  <si>
    <t>03DJ</t>
  </si>
  <si>
    <t>Basisschool Vlieland</t>
  </si>
  <si>
    <t>8899AP</t>
  </si>
  <si>
    <t>Gemeente Vlieland</t>
  </si>
  <si>
    <t>03DK</t>
  </si>
  <si>
    <t>Openbare Basisschool</t>
  </si>
  <si>
    <t>7251BC</t>
  </si>
  <si>
    <t>Stichting IJsselgraaf</t>
  </si>
  <si>
    <t>03DV</t>
  </si>
  <si>
    <t>3461GH</t>
  </si>
  <si>
    <t>03DW</t>
  </si>
  <si>
    <t>9693BG</t>
  </si>
  <si>
    <t>03DX</t>
  </si>
  <si>
    <t>Jan Prins</t>
  </si>
  <si>
    <t>3011GM</t>
  </si>
  <si>
    <t>03EE</t>
  </si>
  <si>
    <t>4561KZ</t>
  </si>
  <si>
    <t>Onderwijsgroep Perspecto</t>
  </si>
  <si>
    <t>03EH</t>
  </si>
  <si>
    <t>8091VK</t>
  </si>
  <si>
    <t>Stichting Proo Noord-Veluwe</t>
  </si>
  <si>
    <t>03EI</t>
  </si>
  <si>
    <t>9988SC</t>
  </si>
  <si>
    <t>03EJ</t>
  </si>
  <si>
    <t>De Smeltkroes</t>
  </si>
  <si>
    <t>7852TJ</t>
  </si>
  <si>
    <t>03ES</t>
  </si>
  <si>
    <t>2396XD</t>
  </si>
  <si>
    <t>03ET</t>
  </si>
  <si>
    <t>De Tamboerijn</t>
  </si>
  <si>
    <t>2441AG</t>
  </si>
  <si>
    <t>03EU</t>
  </si>
  <si>
    <t>2631PT</t>
  </si>
  <si>
    <t>03EV</t>
  </si>
  <si>
    <t>5541GH</t>
  </si>
  <si>
    <t>03FH</t>
  </si>
  <si>
    <t>De Schutse</t>
  </si>
  <si>
    <t>3155BM</t>
  </si>
  <si>
    <t>03FJ</t>
  </si>
  <si>
    <t>2821SB</t>
  </si>
  <si>
    <t>03FS</t>
  </si>
  <si>
    <t>Basisschool Hartenaas</t>
  </si>
  <si>
    <t>5361HZ</t>
  </si>
  <si>
    <t>03FT</t>
  </si>
  <si>
    <t>Openbare Basisschool De Borgh</t>
  </si>
  <si>
    <t>9801HG</t>
  </si>
  <si>
    <t>Stichting Westerwijs</t>
  </si>
  <si>
    <t>03FU</t>
  </si>
  <si>
    <t>Arembergschool</t>
  </si>
  <si>
    <t>8064CD</t>
  </si>
  <si>
    <t>03GD</t>
  </si>
  <si>
    <t>3465KE</t>
  </si>
  <si>
    <t>Educatis</t>
  </si>
  <si>
    <t>03GE</t>
  </si>
  <si>
    <t>Prinses Margriet School</t>
  </si>
  <si>
    <t>3028HW</t>
  </si>
  <si>
    <t>Stichting 5xO</t>
  </si>
  <si>
    <t>03GJ</t>
  </si>
  <si>
    <t>De Poeljeugd</t>
  </si>
  <si>
    <t>4472AT</t>
  </si>
  <si>
    <t>03GL</t>
  </si>
  <si>
    <t>De Wegwijzer</t>
  </si>
  <si>
    <t>5361BN</t>
  </si>
  <si>
    <t>03GP</t>
  </si>
  <si>
    <t>4631NM</t>
  </si>
  <si>
    <t>Lowys Porquinstichting</t>
  </si>
  <si>
    <t>03GR</t>
  </si>
  <si>
    <t>Het Mozaiek</t>
  </si>
  <si>
    <t>7913RE</t>
  </si>
  <si>
    <t>03GT</t>
  </si>
  <si>
    <t>8734GL</t>
  </si>
  <si>
    <t>03GW</t>
  </si>
  <si>
    <t>PC Basisschool de hoefer</t>
  </si>
  <si>
    <t>03HA</t>
  </si>
  <si>
    <t>5384BV</t>
  </si>
  <si>
    <t>03HB</t>
  </si>
  <si>
    <t>Koelmanschool</t>
  </si>
  <si>
    <t>4461RH</t>
  </si>
  <si>
    <t>03HC</t>
  </si>
  <si>
    <t>Christelijke Basisschool</t>
  </si>
  <si>
    <t>5313AP</t>
  </si>
  <si>
    <t>03HD</t>
  </si>
  <si>
    <t>Basisschool De Lisbloem</t>
  </si>
  <si>
    <t>2163AJ</t>
  </si>
  <si>
    <t>03HE</t>
  </si>
  <si>
    <t>Basisschool De Akker</t>
  </si>
  <si>
    <t>2161HB</t>
  </si>
  <si>
    <t>03HF</t>
  </si>
  <si>
    <t>6061EL</t>
  </si>
  <si>
    <t>03HG</t>
  </si>
  <si>
    <t>Basisschool De Bongerd</t>
  </si>
  <si>
    <t>6031TZ</t>
  </si>
  <si>
    <t>03HH</t>
  </si>
  <si>
    <t>2651CP</t>
  </si>
  <si>
    <t>03HI</t>
  </si>
  <si>
    <t>Basisschool Rehoboth</t>
  </si>
  <si>
    <t>3135PS</t>
  </si>
  <si>
    <t>03HK</t>
  </si>
  <si>
    <t>7731DG</t>
  </si>
  <si>
    <t>03HL</t>
  </si>
  <si>
    <t>6088EH</t>
  </si>
  <si>
    <t>03HM</t>
  </si>
  <si>
    <t>Gereformeerd Basisschool</t>
  </si>
  <si>
    <t>7721BN</t>
  </si>
  <si>
    <t>03HO</t>
  </si>
  <si>
    <t>GBS Klim-op</t>
  </si>
  <si>
    <t>9991CM</t>
  </si>
  <si>
    <t>03HP</t>
  </si>
  <si>
    <t>Rehoboth</t>
  </si>
  <si>
    <t>8281ZC</t>
  </si>
  <si>
    <t>03HQ</t>
  </si>
  <si>
    <t>Basisschool 1</t>
  </si>
  <si>
    <t>7954GC</t>
  </si>
  <si>
    <t>03HR</t>
  </si>
  <si>
    <t>9402AR</t>
  </si>
  <si>
    <t>03HS</t>
  </si>
  <si>
    <t>9288BA</t>
  </si>
  <si>
    <t>03HU</t>
  </si>
  <si>
    <t>Rehobothschool</t>
  </si>
  <si>
    <t>3774BG</t>
  </si>
  <si>
    <t>03HV</t>
  </si>
  <si>
    <t>2906VK</t>
  </si>
  <si>
    <t>03HY</t>
  </si>
  <si>
    <t>4043MA</t>
  </si>
  <si>
    <t>03HZ</t>
  </si>
  <si>
    <t>Ds Derksenschool</t>
  </si>
  <si>
    <t>4119LX</t>
  </si>
  <si>
    <t>03IA</t>
  </si>
  <si>
    <t>4386AK</t>
  </si>
  <si>
    <t>03IB</t>
  </si>
  <si>
    <t>8765LM</t>
  </si>
  <si>
    <t>03IC</t>
  </si>
  <si>
    <t>7491EA</t>
  </si>
  <si>
    <t>03ID</t>
  </si>
  <si>
    <t>Chr Basisschool De Vlinder</t>
  </si>
  <si>
    <t>6051EW</t>
  </si>
  <si>
    <t>03IH</t>
  </si>
  <si>
    <t>1401CS</t>
  </si>
  <si>
    <t>03IK</t>
  </si>
  <si>
    <t>Basisschool Eben Haezer</t>
  </si>
  <si>
    <t>4691HS</t>
  </si>
  <si>
    <t>03IV</t>
  </si>
  <si>
    <t>Basisschool St Jozef</t>
  </si>
  <si>
    <t>5931CZ</t>
  </si>
  <si>
    <t>03IW</t>
  </si>
  <si>
    <t>Chr Basissch Het Kompas</t>
  </si>
  <si>
    <t>4401HZ</t>
  </si>
  <si>
    <t>03IX</t>
  </si>
  <si>
    <t>Basisschool Valkenheuvel</t>
  </si>
  <si>
    <t>3972XL</t>
  </si>
  <si>
    <t>03IY</t>
  </si>
  <si>
    <t>Basisschool Jf Kennedy</t>
  </si>
  <si>
    <t>6216ED</t>
  </si>
  <si>
    <t>03IZ</t>
  </si>
  <si>
    <t>Basisschool St Vitus</t>
  </si>
  <si>
    <t>5855AD</t>
  </si>
  <si>
    <t>03JB</t>
  </si>
  <si>
    <t>Basisschool De Schakel</t>
  </si>
  <si>
    <t>5684AT</t>
  </si>
  <si>
    <t>Stichting Best Onderwijs</t>
  </si>
  <si>
    <t>03JC</t>
  </si>
  <si>
    <t>Kbs John F Kennedy</t>
  </si>
  <si>
    <t>4826KA</t>
  </si>
  <si>
    <t>03JD</t>
  </si>
  <si>
    <t>6814CJ</t>
  </si>
  <si>
    <t>03JE</t>
  </si>
  <si>
    <t>Basisschool De Ark</t>
  </si>
  <si>
    <t>4131AR</t>
  </si>
  <si>
    <t>03JG</t>
  </si>
  <si>
    <t>2451BV</t>
  </si>
  <si>
    <t>03JH</t>
  </si>
  <si>
    <t>Basisschool Jeroen Bosch</t>
  </si>
  <si>
    <t>5246GB</t>
  </si>
  <si>
    <t>Stichting Signum</t>
  </si>
  <si>
    <t>03JI</t>
  </si>
  <si>
    <t>8171KC</t>
  </si>
  <si>
    <t>03JL</t>
  </si>
  <si>
    <t>6441JJ</t>
  </si>
  <si>
    <t>03JP</t>
  </si>
  <si>
    <t>4751CN</t>
  </si>
  <si>
    <t>Borgesius Stichting</t>
  </si>
  <si>
    <t>03JQ</t>
  </si>
  <si>
    <t>Basisschool Harlekijn</t>
  </si>
  <si>
    <t>6095AG</t>
  </si>
  <si>
    <t>03JS</t>
  </si>
  <si>
    <t>Vrije School De IJssel</t>
  </si>
  <si>
    <t>7201EV</t>
  </si>
  <si>
    <t>03JW</t>
  </si>
  <si>
    <t>Dr EA Borgerschool</t>
  </si>
  <si>
    <t>8501HL</t>
  </si>
  <si>
    <t>03JX</t>
  </si>
  <si>
    <t>Basisschool St Joseph</t>
  </si>
  <si>
    <t>6261NX</t>
  </si>
  <si>
    <t>03KA</t>
  </si>
  <si>
    <t>4301KB</t>
  </si>
  <si>
    <t>03KF</t>
  </si>
  <si>
    <t>1431SG</t>
  </si>
  <si>
    <t>03KI</t>
  </si>
  <si>
    <t>4744BX</t>
  </si>
  <si>
    <t>03KJ</t>
  </si>
  <si>
    <t>Gemma School</t>
  </si>
  <si>
    <t>5916SR</t>
  </si>
  <si>
    <t>Stichting Fortior,</t>
  </si>
  <si>
    <t>03KM</t>
  </si>
  <si>
    <t>8121BR</t>
  </si>
  <si>
    <t>03KP</t>
  </si>
  <si>
    <t>9981KJ</t>
  </si>
  <si>
    <t>03KR</t>
  </si>
  <si>
    <t>Basisschool De Lichtbron</t>
  </si>
  <si>
    <t>9602PK</t>
  </si>
  <si>
    <t>03KS</t>
  </si>
  <si>
    <t>RK Basissch C v Leeuwen</t>
  </si>
  <si>
    <t>6961ZE</t>
  </si>
  <si>
    <t>03KT</t>
  </si>
  <si>
    <t>De Planthof</t>
  </si>
  <si>
    <t>8303HL</t>
  </si>
  <si>
    <t>03KV</t>
  </si>
  <si>
    <t>Basisschool Dr A Comrie</t>
  </si>
  <si>
    <t>4416DE</t>
  </si>
  <si>
    <t>03KW</t>
  </si>
  <si>
    <t>Basisschool Comenius</t>
  </si>
  <si>
    <t>3703CG</t>
  </si>
  <si>
    <t>03KX</t>
  </si>
  <si>
    <t>1791VA</t>
  </si>
  <si>
    <t>Stichting Kopwerk</t>
  </si>
  <si>
    <t>03LA</t>
  </si>
  <si>
    <t>Sint-Petrusschool</t>
  </si>
  <si>
    <t>1111HL</t>
  </si>
  <si>
    <t>Stichting R.K. Scholen Diemen</t>
  </si>
  <si>
    <t>03LC</t>
  </si>
  <si>
    <t>7841AZ</t>
  </si>
  <si>
    <t>03LD</t>
  </si>
  <si>
    <t>Basisschool Neel</t>
  </si>
  <si>
    <t>6042NG</t>
  </si>
  <si>
    <t>03LE</t>
  </si>
  <si>
    <t>6041LV</t>
  </si>
  <si>
    <t>03LJ</t>
  </si>
  <si>
    <t>c.b.s. Vizier</t>
  </si>
  <si>
    <t>8271VG</t>
  </si>
  <si>
    <t>03LK</t>
  </si>
  <si>
    <t>7071KA</t>
  </si>
  <si>
    <t>Stichting Essentius</t>
  </si>
  <si>
    <t>03LN</t>
  </si>
  <si>
    <t>Wittenberg-school</t>
  </si>
  <si>
    <t>3925BW</t>
  </si>
  <si>
    <t>03LQ</t>
  </si>
  <si>
    <t>2951PL</t>
  </si>
  <si>
    <t>03LR</t>
  </si>
  <si>
    <t>CBS Remmelt Booy</t>
  </si>
  <si>
    <t>9863PV</t>
  </si>
  <si>
    <t>Stichting Penta Primair</t>
  </si>
  <si>
    <t>03LS</t>
  </si>
  <si>
    <t>Klim Op School</t>
  </si>
  <si>
    <t>7461EJ</t>
  </si>
  <si>
    <t>03LT</t>
  </si>
  <si>
    <t>St Nicolaasschool</t>
  </si>
  <si>
    <t>6532CW</t>
  </si>
  <si>
    <t>Stichting Sint Josephscholen</t>
  </si>
  <si>
    <t>03LX</t>
  </si>
  <si>
    <t>3454AB</t>
  </si>
  <si>
    <t>03LY</t>
  </si>
  <si>
    <t>4835CD</t>
  </si>
  <si>
    <t>03MA</t>
  </si>
  <si>
    <t>Basissch Klimop</t>
  </si>
  <si>
    <t>5366AK</t>
  </si>
  <si>
    <t>03MF</t>
  </si>
  <si>
    <t>3888KD</t>
  </si>
  <si>
    <t>03MH</t>
  </si>
  <si>
    <t>5466RS</t>
  </si>
  <si>
    <t>03MI</t>
  </si>
  <si>
    <t>Martin Luther Kingschool</t>
  </si>
  <si>
    <t>3738EB</t>
  </si>
  <si>
    <t>03MJ</t>
  </si>
  <si>
    <t>3541SC</t>
  </si>
  <si>
    <t>03MK</t>
  </si>
  <si>
    <t>Basisschool Berkeloo</t>
  </si>
  <si>
    <t>5056XN</t>
  </si>
  <si>
    <t>03ML</t>
  </si>
  <si>
    <t>7951JS</t>
  </si>
  <si>
    <t>03MO</t>
  </si>
  <si>
    <t>4635CX</t>
  </si>
  <si>
    <t>03MQ</t>
  </si>
  <si>
    <t>Maria Goretti</t>
  </si>
  <si>
    <t>6591JG</t>
  </si>
  <si>
    <t>03MR</t>
  </si>
  <si>
    <t>Kbs Weilust</t>
  </si>
  <si>
    <t>4817WR</t>
  </si>
  <si>
    <t>03MT</t>
  </si>
  <si>
    <t>4515AT</t>
  </si>
  <si>
    <t>03MW</t>
  </si>
  <si>
    <t>4625BR</t>
  </si>
  <si>
    <t>03MX</t>
  </si>
  <si>
    <t>Basisschool Fatima</t>
  </si>
  <si>
    <t>6444CL</t>
  </si>
  <si>
    <t>03NB</t>
  </si>
  <si>
    <t>De Rozenhorst</t>
  </si>
  <si>
    <t>3181HE</t>
  </si>
  <si>
    <t>03NC</t>
  </si>
  <si>
    <t>Basisonderwijs Scharn</t>
  </si>
  <si>
    <t>6226BP</t>
  </si>
  <si>
    <t>03NE</t>
  </si>
  <si>
    <t>RK Basisschool Vinkenbos</t>
  </si>
  <si>
    <t>4714BZ</t>
  </si>
  <si>
    <t>03NF</t>
  </si>
  <si>
    <t>6596AP</t>
  </si>
  <si>
    <t>03NH</t>
  </si>
  <si>
    <t>4529GJ</t>
  </si>
  <si>
    <t>03NI</t>
  </si>
  <si>
    <t>De Tweemaster</t>
  </si>
  <si>
    <t>2141VJ</t>
  </si>
  <si>
    <t>03NJ</t>
  </si>
  <si>
    <t>2051BC</t>
  </si>
  <si>
    <t>03NN</t>
  </si>
  <si>
    <t>4861BB</t>
  </si>
  <si>
    <t>03NO</t>
  </si>
  <si>
    <t>4885AH</t>
  </si>
  <si>
    <t>03NP</t>
  </si>
  <si>
    <t>7447CK</t>
  </si>
  <si>
    <t>03NQ</t>
  </si>
  <si>
    <t>4741EJ</t>
  </si>
  <si>
    <t>03NR</t>
  </si>
  <si>
    <t>Basisschool De Oostvogel</t>
  </si>
  <si>
    <t>4586AJ</t>
  </si>
  <si>
    <t>03NT</t>
  </si>
  <si>
    <t>2252TR</t>
  </si>
  <si>
    <t>03NU</t>
  </si>
  <si>
    <t>Hertog Reinoud School</t>
  </si>
  <si>
    <t>5913GB</t>
  </si>
  <si>
    <t>03NW</t>
  </si>
  <si>
    <t>Kbs De Zandberg</t>
  </si>
  <si>
    <t>4818GL</t>
  </si>
  <si>
    <t>03NX</t>
  </si>
  <si>
    <t>2811JG</t>
  </si>
  <si>
    <t>03NY</t>
  </si>
  <si>
    <t>2431XB</t>
  </si>
  <si>
    <t>03NZ</t>
  </si>
  <si>
    <t>03OA</t>
  </si>
  <si>
    <t>1222VC</t>
  </si>
  <si>
    <t>03OB</t>
  </si>
  <si>
    <t>Basisschool Ummer Clumme</t>
  </si>
  <si>
    <t>6343RJ</t>
  </si>
  <si>
    <t>03OC</t>
  </si>
  <si>
    <t>7475CX</t>
  </si>
  <si>
    <t>03OJ</t>
  </si>
  <si>
    <t>4251GD</t>
  </si>
  <si>
    <t>03OK</t>
  </si>
  <si>
    <t>5912XW</t>
  </si>
  <si>
    <t>03OM</t>
  </si>
  <si>
    <t>6075CW</t>
  </si>
  <si>
    <t>03ON</t>
  </si>
  <si>
    <t>St Gerardus Majella</t>
  </si>
  <si>
    <t>9602GX</t>
  </si>
  <si>
    <t>03OP</t>
  </si>
  <si>
    <t>Basisschool St Oda</t>
  </si>
  <si>
    <t>6217KM</t>
  </si>
  <si>
    <t>03OR</t>
  </si>
  <si>
    <t>GBS De Sterrenpracht</t>
  </si>
  <si>
    <t>4571TV</t>
  </si>
  <si>
    <t>03OT</t>
  </si>
  <si>
    <t>RK BSO De Meule</t>
  </si>
  <si>
    <t>5914XS</t>
  </si>
  <si>
    <t>03OU</t>
  </si>
  <si>
    <t>3871NA</t>
  </si>
  <si>
    <t>03PC</t>
  </si>
  <si>
    <t>5141HK</t>
  </si>
  <si>
    <t>Stichting Leerrijk!</t>
  </si>
  <si>
    <t>03PD</t>
  </si>
  <si>
    <t>Basisschool De Octopus</t>
  </si>
  <si>
    <t>6071VP</t>
  </si>
  <si>
    <t>03PF</t>
  </si>
  <si>
    <t>Basisschool Bocholtz</t>
  </si>
  <si>
    <t>6351HJ</t>
  </si>
  <si>
    <t>03PH</t>
  </si>
  <si>
    <t>RKBS De Kiem</t>
  </si>
  <si>
    <t>2371EK</t>
  </si>
  <si>
    <t>03PJ</t>
  </si>
  <si>
    <t>6027PL</t>
  </si>
  <si>
    <t>03PK</t>
  </si>
  <si>
    <t>Basissch Sint Agnes</t>
  </si>
  <si>
    <t>5106NE</t>
  </si>
  <si>
    <t>03PL</t>
  </si>
  <si>
    <t>4759BD</t>
  </si>
  <si>
    <t>03PM</t>
  </si>
  <si>
    <t>5271XR</t>
  </si>
  <si>
    <t>03PN</t>
  </si>
  <si>
    <t>Ter Doest</t>
  </si>
  <si>
    <t>4569AP</t>
  </si>
  <si>
    <t>03PP</t>
  </si>
  <si>
    <t>5738AH</t>
  </si>
  <si>
    <t>03PQ</t>
  </si>
  <si>
    <t>2286RL</t>
  </si>
  <si>
    <t>03PS</t>
  </si>
  <si>
    <t>1121JC</t>
  </si>
  <si>
    <t>Onderwijsstichting Esprit</t>
  </si>
  <si>
    <t>03PV</t>
  </si>
  <si>
    <t>Basisschool 't Kempke</t>
  </si>
  <si>
    <t>6077AS</t>
  </si>
  <si>
    <t>03PW</t>
  </si>
  <si>
    <t>Basissch Maria</t>
  </si>
  <si>
    <t>5382JD</t>
  </si>
  <si>
    <t>03PX</t>
  </si>
  <si>
    <t>Basisschool De Pollenhof</t>
  </si>
  <si>
    <t>5321GL</t>
  </si>
  <si>
    <t>03PY</t>
  </si>
  <si>
    <t>Basisschool De Oase</t>
  </si>
  <si>
    <t>2555XW</t>
  </si>
  <si>
    <t>Stichting Lucas Onderwijs</t>
  </si>
  <si>
    <t>03QA</t>
  </si>
  <si>
    <t>7064BK</t>
  </si>
  <si>
    <t>03QB</t>
  </si>
  <si>
    <t>Basisschool St Bernardus</t>
  </si>
  <si>
    <t>4567CA</t>
  </si>
  <si>
    <t>03QC</t>
  </si>
  <si>
    <t>4698AS</t>
  </si>
  <si>
    <t>03QD</t>
  </si>
  <si>
    <t>6213HM</t>
  </si>
  <si>
    <t>03QE</t>
  </si>
  <si>
    <t>Basisschool De Klimboom</t>
  </si>
  <si>
    <t>5866AV</t>
  </si>
  <si>
    <t>03QF</t>
  </si>
  <si>
    <t>Basisschool Sint Anna</t>
  </si>
  <si>
    <t>5863AT</t>
  </si>
  <si>
    <t>03QI</t>
  </si>
  <si>
    <t>Mariaschool</t>
  </si>
  <si>
    <t>5865BJ</t>
  </si>
  <si>
    <t>03QJ</t>
  </si>
  <si>
    <t>Basisschool Megelsheim</t>
  </si>
  <si>
    <t>5864CS</t>
  </si>
  <si>
    <t>03QK</t>
  </si>
  <si>
    <t>Basisschool St Liduina</t>
  </si>
  <si>
    <t>6037RW</t>
  </si>
  <si>
    <t>03QL</t>
  </si>
  <si>
    <t>Basisschool De Vryheit</t>
  </si>
  <si>
    <t>1949EG</t>
  </si>
  <si>
    <t>03QM</t>
  </si>
  <si>
    <t>4524BL</t>
  </si>
  <si>
    <t>03QN</t>
  </si>
  <si>
    <t>Basisschool Edith Stein</t>
  </si>
  <si>
    <t>5465RJ</t>
  </si>
  <si>
    <t>03QO</t>
  </si>
  <si>
    <t>'t Schrijverke</t>
  </si>
  <si>
    <t>5373CH</t>
  </si>
  <si>
    <t>03QP</t>
  </si>
  <si>
    <t>SWS De Fladderiep</t>
  </si>
  <si>
    <t>8317AG</t>
  </si>
  <si>
    <t>Stichting Aves</t>
  </si>
  <si>
    <t>03QQ</t>
  </si>
  <si>
    <t>De Tragellijn</t>
  </si>
  <si>
    <t>6915VT</t>
  </si>
  <si>
    <t>03QR</t>
  </si>
  <si>
    <t>IKC Het Sterrenbos</t>
  </si>
  <si>
    <t>6851GM</t>
  </si>
  <si>
    <t>03QS</t>
  </si>
  <si>
    <t>6942VA</t>
  </si>
  <si>
    <t>03QT</t>
  </si>
  <si>
    <t>Basisschool De Schittering</t>
  </si>
  <si>
    <t>4927BB</t>
  </si>
  <si>
    <t>Stichting De Waarden</t>
  </si>
  <si>
    <t>03QW</t>
  </si>
  <si>
    <t>4645EV</t>
  </si>
  <si>
    <t>03QY</t>
  </si>
  <si>
    <t>5281JB</t>
  </si>
  <si>
    <t>03QZ</t>
  </si>
  <si>
    <t>Basisschool De Sleye</t>
  </si>
  <si>
    <t>6097CW</t>
  </si>
  <si>
    <t>03RA</t>
  </si>
  <si>
    <t>8307AX</t>
  </si>
  <si>
    <t>03RC</t>
  </si>
  <si>
    <t>7625PH</t>
  </si>
  <si>
    <t>03RD</t>
  </si>
  <si>
    <t>8061AJ</t>
  </si>
  <si>
    <t>03RE</t>
  </si>
  <si>
    <t>Basisschool De Mirt</t>
  </si>
  <si>
    <t>8265EA</t>
  </si>
  <si>
    <t>03RG</t>
  </si>
  <si>
    <t>6367HK</t>
  </si>
  <si>
    <t>03RK</t>
  </si>
  <si>
    <t>Jan De Bakker School</t>
  </si>
  <si>
    <t>3442XH</t>
  </si>
  <si>
    <t>03RL</t>
  </si>
  <si>
    <t>De Biezenkamp</t>
  </si>
  <si>
    <t>6573BH</t>
  </si>
  <si>
    <t>03RN</t>
  </si>
  <si>
    <t>Sint Josef</t>
  </si>
  <si>
    <t>5825BL</t>
  </si>
  <si>
    <t>03RO</t>
  </si>
  <si>
    <t>Het Loo</t>
  </si>
  <si>
    <t>7021XW</t>
  </si>
  <si>
    <t>03RP</t>
  </si>
  <si>
    <t>Basisschool Antonius</t>
  </si>
  <si>
    <t>6082AM</t>
  </si>
  <si>
    <t>03RQ</t>
  </si>
  <si>
    <t>Rehoboth-School</t>
  </si>
  <si>
    <t>2992AB</t>
  </si>
  <si>
    <t>03RS</t>
  </si>
  <si>
    <t>Basisschool de Violier</t>
  </si>
  <si>
    <t>6101HH</t>
  </si>
  <si>
    <t>03RT</t>
  </si>
  <si>
    <t>5334JW</t>
  </si>
  <si>
    <t>03RV</t>
  </si>
  <si>
    <t>5808AV</t>
  </si>
  <si>
    <t>03RW</t>
  </si>
  <si>
    <t>De Tandem</t>
  </si>
  <si>
    <t>6612BB</t>
  </si>
  <si>
    <t>03RX</t>
  </si>
  <si>
    <t>Willibrord-School</t>
  </si>
  <si>
    <t>9501CZ</t>
  </si>
  <si>
    <t>03RY</t>
  </si>
  <si>
    <t>Sint Gerardus</t>
  </si>
  <si>
    <t>7826CT</t>
  </si>
  <si>
    <t>03RZ</t>
  </si>
  <si>
    <t>7833GH</t>
  </si>
  <si>
    <t>Stichting Viviani</t>
  </si>
  <si>
    <t>03SB</t>
  </si>
  <si>
    <t>Basisschool De Hoge Waai</t>
  </si>
  <si>
    <t>4944XB</t>
  </si>
  <si>
    <t>03SC</t>
  </si>
  <si>
    <t>Willibrord</t>
  </si>
  <si>
    <t>7591NX</t>
  </si>
  <si>
    <t>03SE</t>
  </si>
  <si>
    <t>4541AL</t>
  </si>
  <si>
    <t>03SF</t>
  </si>
  <si>
    <t>Ranninkschool</t>
  </si>
  <si>
    <t>03SG</t>
  </si>
  <si>
    <t>Basisschool 't Vogelnest</t>
  </si>
  <si>
    <t>4585AA</t>
  </si>
  <si>
    <t>03SH</t>
  </si>
  <si>
    <t>De Wereldwijzer</t>
  </si>
  <si>
    <t>6023AM</t>
  </si>
  <si>
    <t>03SJ</t>
  </si>
  <si>
    <t>1394GM</t>
  </si>
  <si>
    <t>03SK</t>
  </si>
  <si>
    <t>Basisschool De Branding</t>
  </si>
  <si>
    <t>03SL</t>
  </si>
  <si>
    <t>9561GA</t>
  </si>
  <si>
    <t>03SM</t>
  </si>
  <si>
    <t>9035ED</t>
  </si>
  <si>
    <t>Bisschop Möller Stichting</t>
  </si>
  <si>
    <t>03SN</t>
  </si>
  <si>
    <t>Daltonschool Nicolaas</t>
  </si>
  <si>
    <t>3941HS</t>
  </si>
  <si>
    <t>03SO</t>
  </si>
  <si>
    <t>5954BC</t>
  </si>
  <si>
    <t>03SR</t>
  </si>
  <si>
    <t>6045AR</t>
  </si>
  <si>
    <t>03ST</t>
  </si>
  <si>
    <t>2957SN</t>
  </si>
  <si>
    <t>03SV</t>
  </si>
  <si>
    <t>Basisschool Sint Jozef</t>
  </si>
  <si>
    <t>6447BE</t>
  </si>
  <si>
    <t>03SW</t>
  </si>
  <si>
    <t>5476KL</t>
  </si>
  <si>
    <t>03SY</t>
  </si>
  <si>
    <t>KBs Pius</t>
  </si>
  <si>
    <t>1391XL</t>
  </si>
  <si>
    <t>03TA</t>
  </si>
  <si>
    <t>Sint Bernardus-School</t>
  </si>
  <si>
    <t>7256AP</t>
  </si>
  <si>
    <t>03TB</t>
  </si>
  <si>
    <t>3828EA</t>
  </si>
  <si>
    <t>03TC</t>
  </si>
  <si>
    <t>Basisschool Pius X</t>
  </si>
  <si>
    <t>5342GH</t>
  </si>
  <si>
    <t>03TD</t>
  </si>
  <si>
    <t>8303ZR</t>
  </si>
  <si>
    <t>03TF</t>
  </si>
  <si>
    <t>5651GC</t>
  </si>
  <si>
    <t>03TG</t>
  </si>
  <si>
    <t>Roncalli Basisschool</t>
  </si>
  <si>
    <t>7038AL</t>
  </si>
  <si>
    <t>03TH</t>
  </si>
  <si>
    <t>6653BS</t>
  </si>
  <si>
    <t>03TJ</t>
  </si>
  <si>
    <t>4333BW</t>
  </si>
  <si>
    <t>03TL</t>
  </si>
  <si>
    <t>Basisschool Toermalijn</t>
  </si>
  <si>
    <t>1521DZ</t>
  </si>
  <si>
    <t>03TM</t>
  </si>
  <si>
    <t>Sint Jozef</t>
  </si>
  <si>
    <t>1934EA</t>
  </si>
  <si>
    <t>Stichting Flore</t>
  </si>
  <si>
    <t>03TN</t>
  </si>
  <si>
    <t>Basisschool Elckerlyc</t>
  </si>
  <si>
    <t>2353RE</t>
  </si>
  <si>
    <t>03TO</t>
  </si>
  <si>
    <t>Basisschool De Paradijsvogel</t>
  </si>
  <si>
    <t>2114ER</t>
  </si>
  <si>
    <t>03TP</t>
  </si>
  <si>
    <t>Bs Ridderhof</t>
  </si>
  <si>
    <t>3633CA</t>
  </si>
  <si>
    <t>03TQ</t>
  </si>
  <si>
    <t>Basisschool Essesteijn</t>
  </si>
  <si>
    <t>2272EB</t>
  </si>
  <si>
    <t>03TR</t>
  </si>
  <si>
    <t>Sint Augustinus</t>
  </si>
  <si>
    <t>7011GB</t>
  </si>
  <si>
    <t>03TS</t>
  </si>
  <si>
    <t>1611WS</t>
  </si>
  <si>
    <t>03TT</t>
  </si>
  <si>
    <t>03TW</t>
  </si>
  <si>
    <t>Basisschool Don Bosco</t>
  </si>
  <si>
    <t>4453AK</t>
  </si>
  <si>
    <t>03TX</t>
  </si>
  <si>
    <t>8144RG</t>
  </si>
  <si>
    <t>Stichting Catent</t>
  </si>
  <si>
    <t>03TY</t>
  </si>
  <si>
    <t>6176BZ</t>
  </si>
  <si>
    <t>03TZ</t>
  </si>
  <si>
    <t>6686AE</t>
  </si>
  <si>
    <t>03UA</t>
  </si>
  <si>
    <t>6626AC</t>
  </si>
  <si>
    <t>03UB</t>
  </si>
  <si>
    <t>KBs Willibrordus</t>
  </si>
  <si>
    <t>3621XD</t>
  </si>
  <si>
    <t>03UC</t>
  </si>
  <si>
    <t>De Branding</t>
  </si>
  <si>
    <t>1931BL</t>
  </si>
  <si>
    <t>Stichting Tabijn</t>
  </si>
  <si>
    <t>03UE</t>
  </si>
  <si>
    <t>Basisschool De Boogerd</t>
  </si>
  <si>
    <t>3997ML</t>
  </si>
  <si>
    <t>03UG</t>
  </si>
  <si>
    <t>2441AD</t>
  </si>
  <si>
    <t>03UJ</t>
  </si>
  <si>
    <t>De Langewieke</t>
  </si>
  <si>
    <t>7701AK</t>
  </si>
  <si>
    <t>03UL</t>
  </si>
  <si>
    <t>Basissch De Korenaar</t>
  </si>
  <si>
    <t>5704AN</t>
  </si>
  <si>
    <t>03UM</t>
  </si>
  <si>
    <t>4726AH</t>
  </si>
  <si>
    <t>03UN</t>
  </si>
  <si>
    <t>Antonius</t>
  </si>
  <si>
    <t>7137MN</t>
  </si>
  <si>
    <t>03UQ</t>
  </si>
  <si>
    <t>5756AW</t>
  </si>
  <si>
    <t>03UR</t>
  </si>
  <si>
    <t>5754AH</t>
  </si>
  <si>
    <t>03US</t>
  </si>
  <si>
    <t>Basisschool 't Maxend</t>
  </si>
  <si>
    <t>5388GL</t>
  </si>
  <si>
    <t>03UU</t>
  </si>
  <si>
    <t>4901BE</t>
  </si>
  <si>
    <t>Stichting Delta Onderwijs</t>
  </si>
  <si>
    <t>03UW</t>
  </si>
  <si>
    <t>5964AE</t>
  </si>
  <si>
    <t>03UY</t>
  </si>
  <si>
    <t>Basisschool De Brink</t>
  </si>
  <si>
    <t>5962AH</t>
  </si>
  <si>
    <t>03UZ</t>
  </si>
  <si>
    <t>5961BN</t>
  </si>
  <si>
    <t>03VA</t>
  </si>
  <si>
    <t>Basisschool De Wouter</t>
  </si>
  <si>
    <t>5966NR</t>
  </si>
  <si>
    <t>03VB</t>
  </si>
  <si>
    <t>Basisschool De Doolgaard</t>
  </si>
  <si>
    <t>5961TS</t>
  </si>
  <si>
    <t>03VC</t>
  </si>
  <si>
    <t>6414BT</t>
  </si>
  <si>
    <t>03VD</t>
  </si>
  <si>
    <t>St Josephschool</t>
  </si>
  <si>
    <t>5986BH</t>
  </si>
  <si>
    <t>03VE</t>
  </si>
  <si>
    <t>Basisschool De Kemp</t>
  </si>
  <si>
    <t>5987AH</t>
  </si>
  <si>
    <t>03VG</t>
  </si>
  <si>
    <t>Gerardusschool</t>
  </si>
  <si>
    <t>5752AK</t>
  </si>
  <si>
    <t>03VH</t>
  </si>
  <si>
    <t>De Schalm</t>
  </si>
  <si>
    <t>5935AX</t>
  </si>
  <si>
    <t>03VI</t>
  </si>
  <si>
    <t>5464VR</t>
  </si>
  <si>
    <t>03VK</t>
  </si>
  <si>
    <t>Basisschool De Hommel</t>
  </si>
  <si>
    <t>5802AM</t>
  </si>
  <si>
    <t>03VL</t>
  </si>
  <si>
    <t>Basisschool Sint Radboud</t>
  </si>
  <si>
    <t>9011WE</t>
  </si>
  <si>
    <t>03VP</t>
  </si>
  <si>
    <t>Basisschool de Arcade</t>
  </si>
  <si>
    <t>6828EW</t>
  </si>
  <si>
    <t>03VQ</t>
  </si>
  <si>
    <t>Basisschool Kunst Rijk</t>
  </si>
  <si>
    <t>6822ET</t>
  </si>
  <si>
    <t>03VR</t>
  </si>
  <si>
    <t>5301TP</t>
  </si>
  <si>
    <t>03VS</t>
  </si>
  <si>
    <t>2061HX</t>
  </si>
  <si>
    <t>03VT</t>
  </si>
  <si>
    <t>Basisschool De Ruijter</t>
  </si>
  <si>
    <t>6551CH</t>
  </si>
  <si>
    <t>Stichting Oeverwal</t>
  </si>
  <si>
    <t>03VV</t>
  </si>
  <si>
    <t>Sint Joseph-School</t>
  </si>
  <si>
    <t>1754JJ</t>
  </si>
  <si>
    <t>Stichting Sarkon</t>
  </si>
  <si>
    <t>03VW</t>
  </si>
  <si>
    <t>5995XK</t>
  </si>
  <si>
    <t>03VX</t>
  </si>
  <si>
    <t>4845EB</t>
  </si>
  <si>
    <t>03VZ</t>
  </si>
  <si>
    <t>Basissch De Springplank</t>
  </si>
  <si>
    <t>5984NB</t>
  </si>
  <si>
    <t>03WD</t>
  </si>
  <si>
    <t>Basisschool De Kingbeek</t>
  </si>
  <si>
    <t>6127BC</t>
  </si>
  <si>
    <t>03WE</t>
  </si>
  <si>
    <t>Basisschool Franciscus</t>
  </si>
  <si>
    <t>6241BM</t>
  </si>
  <si>
    <t>03WF</t>
  </si>
  <si>
    <t>4911AT</t>
  </si>
  <si>
    <t>03WG</t>
  </si>
  <si>
    <t>4664BA</t>
  </si>
  <si>
    <t>03WH</t>
  </si>
  <si>
    <t>1241HC</t>
  </si>
  <si>
    <t>03WI</t>
  </si>
  <si>
    <t>7434PX</t>
  </si>
  <si>
    <t>03WK</t>
  </si>
  <si>
    <t>4793CW</t>
  </si>
  <si>
    <t>03WL</t>
  </si>
  <si>
    <t>Johannes De Doperschool</t>
  </si>
  <si>
    <t>2435WX</t>
  </si>
  <si>
    <t>03WM</t>
  </si>
  <si>
    <t>5095AS</t>
  </si>
  <si>
    <t>Onderwijsstichting KempenKind</t>
  </si>
  <si>
    <t>03WN</t>
  </si>
  <si>
    <t>9602AX</t>
  </si>
  <si>
    <t>03WT</t>
  </si>
  <si>
    <t>5051CR</t>
  </si>
  <si>
    <t>03WU</t>
  </si>
  <si>
    <t>9571AZ</t>
  </si>
  <si>
    <t>03WV</t>
  </si>
  <si>
    <t>4353AN</t>
  </si>
  <si>
    <t>Primas-Scholengroep</t>
  </si>
  <si>
    <t>03WW</t>
  </si>
  <si>
    <t>3021JS</t>
  </si>
  <si>
    <t>03WX</t>
  </si>
  <si>
    <t>Basisschool Het Palet</t>
  </si>
  <si>
    <t>5527AZ</t>
  </si>
  <si>
    <t>03WY</t>
  </si>
  <si>
    <t>Dr Maarten Luther</t>
  </si>
  <si>
    <t>8321XP</t>
  </si>
  <si>
    <t>03XA</t>
  </si>
  <si>
    <t>Plechelmus-School</t>
  </si>
  <si>
    <t>7587AL</t>
  </si>
  <si>
    <t>03XB</t>
  </si>
  <si>
    <t>6678BT</t>
  </si>
  <si>
    <t>03XC</t>
  </si>
  <si>
    <t>8471VM</t>
  </si>
  <si>
    <t>03XD</t>
  </si>
  <si>
    <t>9221TJ</t>
  </si>
  <si>
    <t>03XE</t>
  </si>
  <si>
    <t>Basissch Petrus Datheen</t>
  </si>
  <si>
    <t>3297BW</t>
  </si>
  <si>
    <t>03XH</t>
  </si>
  <si>
    <t>Basisschool De Albatros</t>
  </si>
  <si>
    <t>7471EL</t>
  </si>
  <si>
    <t>Stichting Keender</t>
  </si>
  <si>
    <t>03XI</t>
  </si>
  <si>
    <t>9247AA</t>
  </si>
  <si>
    <t>03XJ</t>
  </si>
  <si>
    <t>5913SR</t>
  </si>
  <si>
    <t>03XN</t>
  </si>
  <si>
    <t>Basisschool De Kwir</t>
  </si>
  <si>
    <t>6086AK</t>
  </si>
  <si>
    <t>03XO</t>
  </si>
  <si>
    <t>5921JM</t>
  </si>
  <si>
    <t>03XP</t>
  </si>
  <si>
    <t>4681AT</t>
  </si>
  <si>
    <t>03XQ</t>
  </si>
  <si>
    <t>5471NB</t>
  </si>
  <si>
    <t>03XT</t>
  </si>
  <si>
    <t>6013RJ</t>
  </si>
  <si>
    <t>03XV</t>
  </si>
  <si>
    <t>Basisschool t Panorama</t>
  </si>
  <si>
    <t>6813GS</t>
  </si>
  <si>
    <t>03XW</t>
  </si>
  <si>
    <t>Jozef Sarto Arnhem</t>
  </si>
  <si>
    <t>6824EG</t>
  </si>
  <si>
    <t>03XX</t>
  </si>
  <si>
    <t>Basisschool De LenS</t>
  </si>
  <si>
    <t>5451JH</t>
  </si>
  <si>
    <t>03XY</t>
  </si>
  <si>
    <t>1902KA</t>
  </si>
  <si>
    <t>03XZ</t>
  </si>
  <si>
    <t>7651BS</t>
  </si>
  <si>
    <t>03YB</t>
  </si>
  <si>
    <t>De Wingerd</t>
  </si>
  <si>
    <t>5085GD</t>
  </si>
  <si>
    <t>03YC</t>
  </si>
  <si>
    <t>5851BE</t>
  </si>
  <si>
    <t>03YG</t>
  </si>
  <si>
    <t>Sint Franciscus-School</t>
  </si>
  <si>
    <t>6909DW</t>
  </si>
  <si>
    <t>03YH</t>
  </si>
  <si>
    <t>M G R Heyligersschool</t>
  </si>
  <si>
    <t>4434AE</t>
  </si>
  <si>
    <t>03YI</t>
  </si>
  <si>
    <t>Basisschool St Martinus</t>
  </si>
  <si>
    <t>6063BW</t>
  </si>
  <si>
    <t>03YJ</t>
  </si>
  <si>
    <t>6674BE</t>
  </si>
  <si>
    <t>03YL</t>
  </si>
  <si>
    <t>5595DE</t>
  </si>
  <si>
    <t>03YM</t>
  </si>
  <si>
    <t>KBs St. Ludgerus</t>
  </si>
  <si>
    <t>3632EA</t>
  </si>
  <si>
    <t>03YN</t>
  </si>
  <si>
    <t>Sint Bernadette</t>
  </si>
  <si>
    <t>8111PK</t>
  </si>
  <si>
    <t>03YO</t>
  </si>
  <si>
    <t>Sint Victor</t>
  </si>
  <si>
    <t>3405XA</t>
  </si>
  <si>
    <t>03YP</t>
  </si>
  <si>
    <t>6005PA</t>
  </si>
  <si>
    <t>03YS</t>
  </si>
  <si>
    <t>2241XH</t>
  </si>
  <si>
    <t>03YW</t>
  </si>
  <si>
    <t>5963AG</t>
  </si>
  <si>
    <t>03YY</t>
  </si>
  <si>
    <t>3299BR</t>
  </si>
  <si>
    <t>03YZ</t>
  </si>
  <si>
    <t>3941TB</t>
  </si>
  <si>
    <t>03ZB</t>
  </si>
  <si>
    <t>3135ER</t>
  </si>
  <si>
    <t>03ZD</t>
  </si>
  <si>
    <t>3901SM</t>
  </si>
  <si>
    <t>03ZE</t>
  </si>
  <si>
    <t>Vrije School Driebergen</t>
  </si>
  <si>
    <t>3972PS</t>
  </si>
  <si>
    <t>03ZF</t>
  </si>
  <si>
    <t>2742TP</t>
  </si>
  <si>
    <t>03ZH</t>
  </si>
  <si>
    <t>Eben Haezer</t>
  </si>
  <si>
    <t>9202AN</t>
  </si>
  <si>
    <t>03ZJ</t>
  </si>
  <si>
    <t>5684CH</t>
  </si>
  <si>
    <t>03ZV</t>
  </si>
  <si>
    <t>8447AT</t>
  </si>
  <si>
    <t>03ZX</t>
  </si>
  <si>
    <t>Chr Basissch De Finne</t>
  </si>
  <si>
    <t>8761PB</t>
  </si>
  <si>
    <t>04AA</t>
  </si>
  <si>
    <t>H J Piekschool</t>
  </si>
  <si>
    <t>6708KP</t>
  </si>
  <si>
    <t>04AJ</t>
  </si>
  <si>
    <t>04AM</t>
  </si>
  <si>
    <t>Dr. C. Steenblokschool</t>
  </si>
  <si>
    <t>4461HB</t>
  </si>
  <si>
    <t>04AW</t>
  </si>
  <si>
    <t>8584VW</t>
  </si>
  <si>
    <t>04AZ</t>
  </si>
  <si>
    <t>Johannesschool</t>
  </si>
  <si>
    <t>4003AP</t>
  </si>
  <si>
    <t>04BD</t>
  </si>
  <si>
    <t>Heilige Henricus-School</t>
  </si>
  <si>
    <t>1777GN</t>
  </si>
  <si>
    <t>04BE</t>
  </si>
  <si>
    <t>5846AB</t>
  </si>
  <si>
    <t>04BK</t>
  </si>
  <si>
    <t>Vrije School Utrecht</t>
  </si>
  <si>
    <t>3512KV</t>
  </si>
  <si>
    <t>04BT</t>
  </si>
  <si>
    <t>6041AG</t>
  </si>
  <si>
    <t>04CN</t>
  </si>
  <si>
    <t>4281LT</t>
  </si>
  <si>
    <t>04CT</t>
  </si>
  <si>
    <t>7201NV</t>
  </si>
  <si>
    <t>04DE</t>
  </si>
  <si>
    <t>Johannes Bogerman</t>
  </si>
  <si>
    <t>9861EE</t>
  </si>
  <si>
    <t>04DG</t>
  </si>
  <si>
    <t>8495JA</t>
  </si>
  <si>
    <t>04DT</t>
  </si>
  <si>
    <t>1217GS</t>
  </si>
  <si>
    <t>04DZ</t>
  </si>
  <si>
    <t>Jenaplanschool Antonius Abt</t>
  </si>
  <si>
    <t>5221LT</t>
  </si>
  <si>
    <t>04EC</t>
  </si>
  <si>
    <t>Rudolf Steiner Educare</t>
  </si>
  <si>
    <t>5914XX</t>
  </si>
  <si>
    <t>04ED</t>
  </si>
  <si>
    <t>8152BL</t>
  </si>
  <si>
    <t>04EN</t>
  </si>
  <si>
    <t>2552ZE</t>
  </si>
  <si>
    <t>04EV</t>
  </si>
  <si>
    <t>Bernardus-School</t>
  </si>
  <si>
    <t>7597LS</t>
  </si>
  <si>
    <t>04FB</t>
  </si>
  <si>
    <t>De Carrousel</t>
  </si>
  <si>
    <t>2804RW</t>
  </si>
  <si>
    <t>04FD</t>
  </si>
  <si>
    <t>1111GH</t>
  </si>
  <si>
    <t>Stichting 'De Nieuwe Kring'</t>
  </si>
  <si>
    <t>04FE</t>
  </si>
  <si>
    <t>6011RL</t>
  </si>
  <si>
    <t>04FF</t>
  </si>
  <si>
    <t>5161HB</t>
  </si>
  <si>
    <t>04FH</t>
  </si>
  <si>
    <t>Sint Theresiaschool</t>
  </si>
  <si>
    <t>7741PJ</t>
  </si>
  <si>
    <t>04FI</t>
  </si>
  <si>
    <t>Prinses Julianaschool</t>
  </si>
  <si>
    <t>3035WK</t>
  </si>
  <si>
    <t>04FJ</t>
  </si>
  <si>
    <t>5253AJ</t>
  </si>
  <si>
    <t>04FM</t>
  </si>
  <si>
    <t>2903EB</t>
  </si>
  <si>
    <t>De Capelse Schoolvereniging</t>
  </si>
  <si>
    <t>04FQ</t>
  </si>
  <si>
    <t>5438AC</t>
  </si>
  <si>
    <t>04FT</t>
  </si>
  <si>
    <t>7101JH</t>
  </si>
  <si>
    <t>04FV</t>
  </si>
  <si>
    <t>5571XJ</t>
  </si>
  <si>
    <t>04FX</t>
  </si>
  <si>
    <t>Vrije School De Strijene</t>
  </si>
  <si>
    <t>4907XZ</t>
  </si>
  <si>
    <t>04GB</t>
  </si>
  <si>
    <t>Basisschool Rembrandt</t>
  </si>
  <si>
    <t>1921XC</t>
  </si>
  <si>
    <t>04GC</t>
  </si>
  <si>
    <t>WereldKidz Uitkijk</t>
  </si>
  <si>
    <t>3958GR</t>
  </si>
  <si>
    <t>04GD</t>
  </si>
  <si>
    <t>8701LV</t>
  </si>
  <si>
    <t>04GE</t>
  </si>
  <si>
    <t>obs De Carrousel</t>
  </si>
  <si>
    <t>7722RJ</t>
  </si>
  <si>
    <t>04GF</t>
  </si>
  <si>
    <t>5109TG</t>
  </si>
  <si>
    <t>Stichting BRAVOO</t>
  </si>
  <si>
    <t>04GH</t>
  </si>
  <si>
    <t>'t Reigerbos</t>
  </si>
  <si>
    <t>2761TL</t>
  </si>
  <si>
    <t>04GK</t>
  </si>
  <si>
    <t>De Sprong</t>
  </si>
  <si>
    <t>4371EZ</t>
  </si>
  <si>
    <t>04GX</t>
  </si>
  <si>
    <t>Elckerlyc</t>
  </si>
  <si>
    <t>2371RE</t>
  </si>
  <si>
    <t>04HB</t>
  </si>
  <si>
    <t>4675AW</t>
  </si>
  <si>
    <t>04HC</t>
  </si>
  <si>
    <t>4844SL</t>
  </si>
  <si>
    <t>04HD</t>
  </si>
  <si>
    <t>Basisschool De Corbulo</t>
  </si>
  <si>
    <t>2381EA</t>
  </si>
  <si>
    <t>04HM</t>
  </si>
  <si>
    <t>1231CN</t>
  </si>
  <si>
    <t>04HO</t>
  </si>
  <si>
    <t>9991BN</t>
  </si>
  <si>
    <t>04HS</t>
  </si>
  <si>
    <t>OBS De Toermalijn</t>
  </si>
  <si>
    <t>3945GH</t>
  </si>
  <si>
    <t>04HT</t>
  </si>
  <si>
    <t>Basisschool De Knotwilg</t>
  </si>
  <si>
    <t>2965CC</t>
  </si>
  <si>
    <t>04HU</t>
  </si>
  <si>
    <t>8561DP</t>
  </si>
  <si>
    <t>04HW</t>
  </si>
  <si>
    <t>7948AW</t>
  </si>
  <si>
    <t>Stichting Promes</t>
  </si>
  <si>
    <t>04HX</t>
  </si>
  <si>
    <t>Dorpsschool Rozendaal</t>
  </si>
  <si>
    <t>6891CG</t>
  </si>
  <si>
    <t>04HY</t>
  </si>
  <si>
    <t>Het Galjoen</t>
  </si>
  <si>
    <t>2635MK</t>
  </si>
  <si>
    <t>04HZ</t>
  </si>
  <si>
    <t>Willem De Zwijger</t>
  </si>
  <si>
    <t>4797CX</t>
  </si>
  <si>
    <t>04IA</t>
  </si>
  <si>
    <t>Basisschool Wijdewormer</t>
  </si>
  <si>
    <t>1456CB</t>
  </si>
  <si>
    <t>04IB</t>
  </si>
  <si>
    <t>8271JZ</t>
  </si>
  <si>
    <t>04IM</t>
  </si>
  <si>
    <t>3451CC</t>
  </si>
  <si>
    <t>04IP</t>
  </si>
  <si>
    <t>Basisschool Amby</t>
  </si>
  <si>
    <t>6225BR</t>
  </si>
  <si>
    <t>04IQ</t>
  </si>
  <si>
    <t>2215SZ</t>
  </si>
  <si>
    <t>04IR</t>
  </si>
  <si>
    <t>9293LS</t>
  </si>
  <si>
    <t>04IT</t>
  </si>
  <si>
    <t>9294KN</t>
  </si>
  <si>
    <t>04IU</t>
  </si>
  <si>
    <t>Asvo School</t>
  </si>
  <si>
    <t>1017XL</t>
  </si>
  <si>
    <t>04IY</t>
  </si>
  <si>
    <t>De Korenaar</t>
  </si>
  <si>
    <t>9078VE</t>
  </si>
  <si>
    <t>04IZ</t>
  </si>
  <si>
    <t>8835XT</t>
  </si>
  <si>
    <t>04JA</t>
  </si>
  <si>
    <t>Basisschool Rosj Pina</t>
  </si>
  <si>
    <t>1083BD</t>
  </si>
  <si>
    <t>04JF</t>
  </si>
  <si>
    <t>Chr Basissch De Zaaier</t>
  </si>
  <si>
    <t>4281KN</t>
  </si>
  <si>
    <t>De Stroming</t>
  </si>
  <si>
    <t>04JG</t>
  </si>
  <si>
    <t>9175GH</t>
  </si>
  <si>
    <t>04JI</t>
  </si>
  <si>
    <t>9166RB</t>
  </si>
  <si>
    <t>04JJ</t>
  </si>
  <si>
    <t>4675RZ</t>
  </si>
  <si>
    <t>04JO</t>
  </si>
  <si>
    <t>9628CL</t>
  </si>
  <si>
    <t>04JR</t>
  </si>
  <si>
    <t>De Horizon</t>
  </si>
  <si>
    <t>3311HH</t>
  </si>
  <si>
    <t>04JS</t>
  </si>
  <si>
    <t>1077AZ</t>
  </si>
  <si>
    <t>Schoolvereniging 'Willemspark'</t>
  </si>
  <si>
    <t>04JU</t>
  </si>
  <si>
    <t>De Tarissing</t>
  </si>
  <si>
    <t>9289JB</t>
  </si>
  <si>
    <t>Stichting Noventa Onderwijs</t>
  </si>
  <si>
    <t>04JV</t>
  </si>
  <si>
    <t>Basissch St Jozef</t>
  </si>
  <si>
    <t>5663AH</t>
  </si>
  <si>
    <t>04JW</t>
  </si>
  <si>
    <t>9286EM</t>
  </si>
  <si>
    <t>04JX</t>
  </si>
  <si>
    <t>9156AC</t>
  </si>
  <si>
    <t>04JZ</t>
  </si>
  <si>
    <t>Otto Clant Skoalle</t>
  </si>
  <si>
    <t>9031XM</t>
  </si>
  <si>
    <t>04KA</t>
  </si>
  <si>
    <t>9014CK</t>
  </si>
  <si>
    <t>04KC</t>
  </si>
  <si>
    <t>2951GL</t>
  </si>
  <si>
    <t>04KD</t>
  </si>
  <si>
    <t>3818HA</t>
  </si>
  <si>
    <t>Amersfoortse Schoolvereniging</t>
  </si>
  <si>
    <t>04KH</t>
  </si>
  <si>
    <t>8722HR</t>
  </si>
  <si>
    <t>04KI</t>
  </si>
  <si>
    <t>3813KM</t>
  </si>
  <si>
    <t>04KJ</t>
  </si>
  <si>
    <t>9035EB</t>
  </si>
  <si>
    <t>04KM</t>
  </si>
  <si>
    <t>6224AZ</t>
  </si>
  <si>
    <t>04KN</t>
  </si>
  <si>
    <t>De Twatine</t>
  </si>
  <si>
    <t>8627SG</t>
  </si>
  <si>
    <t>Stichting Palludara</t>
  </si>
  <si>
    <t>04KO</t>
  </si>
  <si>
    <t>3774BP</t>
  </si>
  <si>
    <t>04KT</t>
  </si>
  <si>
    <t>Ploos van Amstel Skoalle</t>
  </si>
  <si>
    <t>9151KN</t>
  </si>
  <si>
    <t>04KU</t>
  </si>
  <si>
    <t>2631GA</t>
  </si>
  <si>
    <t>04KY</t>
  </si>
  <si>
    <t>9123JA</t>
  </si>
  <si>
    <t>04KZ</t>
  </si>
  <si>
    <t>8806KT</t>
  </si>
  <si>
    <t>04LA</t>
  </si>
  <si>
    <t>1079EM</t>
  </si>
  <si>
    <t>04LB</t>
  </si>
  <si>
    <t>6629AL</t>
  </si>
  <si>
    <t>Stichting Trivium</t>
  </si>
  <si>
    <t>04LD</t>
  </si>
  <si>
    <t>3772AV</t>
  </si>
  <si>
    <t>04LG</t>
  </si>
  <si>
    <t>5321TN</t>
  </si>
  <si>
    <t>04LI</t>
  </si>
  <si>
    <t>4041XE</t>
  </si>
  <si>
    <t>04LJ</t>
  </si>
  <si>
    <t>7946LE</t>
  </si>
  <si>
    <t>PCO Accrete</t>
  </si>
  <si>
    <t>04LK</t>
  </si>
  <si>
    <t>Het Beekdal</t>
  </si>
  <si>
    <t>4861TB</t>
  </si>
  <si>
    <t>04LL</t>
  </si>
  <si>
    <t>'t Twiespan</t>
  </si>
  <si>
    <t>7824CJ</t>
  </si>
  <si>
    <t>04LM</t>
  </si>
  <si>
    <t>De Klimboom</t>
  </si>
  <si>
    <t>5764PR</t>
  </si>
  <si>
    <t>04LN</t>
  </si>
  <si>
    <t>2636GB</t>
  </si>
  <si>
    <t>04LO</t>
  </si>
  <si>
    <t>2931AA</t>
  </si>
  <si>
    <t>04LP</t>
  </si>
  <si>
    <t>CBS Het Talent</t>
  </si>
  <si>
    <t>04LR</t>
  </si>
  <si>
    <t>9134NX</t>
  </si>
  <si>
    <t>04LV</t>
  </si>
  <si>
    <t>7692AC</t>
  </si>
  <si>
    <t>04LW</t>
  </si>
  <si>
    <t>7271CD</t>
  </si>
  <si>
    <t>04LX</t>
  </si>
  <si>
    <t>Basisschool De Overlaat</t>
  </si>
  <si>
    <t>6916CD</t>
  </si>
  <si>
    <t>04LY</t>
  </si>
  <si>
    <t>9531GR</t>
  </si>
  <si>
    <t>04MA</t>
  </si>
  <si>
    <t>8281PG</t>
  </si>
  <si>
    <t>04MB</t>
  </si>
  <si>
    <t>4223NJ</t>
  </si>
  <si>
    <t>04MD</t>
  </si>
  <si>
    <t>Bosseschool</t>
  </si>
  <si>
    <t>3241GL</t>
  </si>
  <si>
    <t>04MF</t>
  </si>
  <si>
    <t>2613JK</t>
  </si>
  <si>
    <t>04MG</t>
  </si>
  <si>
    <t>2582LR</t>
  </si>
  <si>
    <t>04MJ</t>
  </si>
  <si>
    <t>Johannes Bogermanschool</t>
  </si>
  <si>
    <t>3991LC</t>
  </si>
  <si>
    <t>04MK</t>
  </si>
  <si>
    <t>1674NP</t>
  </si>
  <si>
    <t>04ML</t>
  </si>
  <si>
    <t>6814LB</t>
  </si>
  <si>
    <t>04MN</t>
  </si>
  <si>
    <t>De Gooische School</t>
  </si>
  <si>
    <t>1251GV</t>
  </si>
  <si>
    <t>04MO</t>
  </si>
  <si>
    <t>8456HR</t>
  </si>
  <si>
    <t>04MS</t>
  </si>
  <si>
    <t>9001LA</t>
  </si>
  <si>
    <t>04MU</t>
  </si>
  <si>
    <t>7397NC</t>
  </si>
  <si>
    <t>04MV</t>
  </si>
  <si>
    <t>Eben Haezerschool</t>
  </si>
  <si>
    <t>3405XK</t>
  </si>
  <si>
    <t>04MY</t>
  </si>
  <si>
    <t>3381DG</t>
  </si>
  <si>
    <t>04MZ</t>
  </si>
  <si>
    <t>2995VN</t>
  </si>
  <si>
    <t>04NA</t>
  </si>
  <si>
    <t>8582KX</t>
  </si>
  <si>
    <t>04NB</t>
  </si>
  <si>
    <t>2861XT</t>
  </si>
  <si>
    <t>04NC</t>
  </si>
  <si>
    <t>5282RP</t>
  </si>
  <si>
    <t>Stichting St.-Christoffel</t>
  </si>
  <si>
    <t>04ND</t>
  </si>
  <si>
    <t>CBS Triangel</t>
  </si>
  <si>
    <t>2645HH</t>
  </si>
  <si>
    <t>04NG</t>
  </si>
  <si>
    <t>4793SC</t>
  </si>
  <si>
    <t>04NH</t>
  </si>
  <si>
    <t>Adriaan Roland Holstschool</t>
  </si>
  <si>
    <t>1862EL</t>
  </si>
  <si>
    <t>Stichting Vrijescholen Ithaka</t>
  </si>
  <si>
    <t>04NI</t>
  </si>
  <si>
    <t>8759LJ</t>
  </si>
  <si>
    <t>04NN</t>
  </si>
  <si>
    <t>3533VD</t>
  </si>
  <si>
    <t>04NO</t>
  </si>
  <si>
    <t>4245KR</t>
  </si>
  <si>
    <t>04NP</t>
  </si>
  <si>
    <t>6711NN</t>
  </si>
  <si>
    <t>Edese Schoolvereniging</t>
  </si>
  <si>
    <t>04NR</t>
  </si>
  <si>
    <t>2013ZL</t>
  </si>
  <si>
    <t>04NS</t>
  </si>
  <si>
    <t>2565XP</t>
  </si>
  <si>
    <t>04NT</t>
  </si>
  <si>
    <t>2851BM</t>
  </si>
  <si>
    <t>04NU</t>
  </si>
  <si>
    <t>7413TV</t>
  </si>
  <si>
    <t>04NV</t>
  </si>
  <si>
    <t>K Norel-School</t>
  </si>
  <si>
    <t>8162JA</t>
  </si>
  <si>
    <t>04NW</t>
  </si>
  <si>
    <t>Dorpsschool Halle</t>
  </si>
  <si>
    <t>7025AG</t>
  </si>
  <si>
    <t>Hallsche Schoolvereniging</t>
  </si>
  <si>
    <t>04OA</t>
  </si>
  <si>
    <t>4661CJ</t>
  </si>
  <si>
    <t>04OB</t>
  </si>
  <si>
    <t>3959AM</t>
  </si>
  <si>
    <t>04OC</t>
  </si>
  <si>
    <t>4147BL</t>
  </si>
  <si>
    <t>04OE</t>
  </si>
  <si>
    <t>9364PB</t>
  </si>
  <si>
    <t>04OF</t>
  </si>
  <si>
    <t>7443RS</t>
  </si>
  <si>
    <t>04OH</t>
  </si>
  <si>
    <t>2051NG</t>
  </si>
  <si>
    <t>04OL</t>
  </si>
  <si>
    <t>3853LN</t>
  </si>
  <si>
    <t>04OM</t>
  </si>
  <si>
    <t>2805JE</t>
  </si>
  <si>
    <t>04ON</t>
  </si>
  <si>
    <t>Koningin Beatrixschool</t>
  </si>
  <si>
    <t>2525TN</t>
  </si>
  <si>
    <t>Stichting School met de Bijbel</t>
  </si>
  <si>
    <t>04OR</t>
  </si>
  <si>
    <t>Prins Maurits</t>
  </si>
  <si>
    <t>3247DV</t>
  </si>
  <si>
    <t>04OS</t>
  </si>
  <si>
    <t>1217HX</t>
  </si>
  <si>
    <t>04OT</t>
  </si>
  <si>
    <t>Basisschool De Regenboog</t>
  </si>
  <si>
    <t>4455AT</t>
  </si>
  <si>
    <t>04OV</t>
  </si>
  <si>
    <t>Kbs Daltonschool Jeanne d'Arc</t>
  </si>
  <si>
    <t>8084EX</t>
  </si>
  <si>
    <t>04OW</t>
  </si>
  <si>
    <t>PCB De Branding</t>
  </si>
  <si>
    <t>1779BJ</t>
  </si>
  <si>
    <t>04PA</t>
  </si>
  <si>
    <t>Gasp De Colignyschool</t>
  </si>
  <si>
    <t>2225VB</t>
  </si>
  <si>
    <t>04PE</t>
  </si>
  <si>
    <t>CBS De Brug</t>
  </si>
  <si>
    <t>2415AJ</t>
  </si>
  <si>
    <t>04PF</t>
  </si>
  <si>
    <t>7731TT</t>
  </si>
  <si>
    <t>04PH</t>
  </si>
  <si>
    <t>Kon Juliana-School</t>
  </si>
  <si>
    <t>6666CK</t>
  </si>
  <si>
    <t>04PI</t>
  </si>
  <si>
    <t>Wilhelmina Basisschool</t>
  </si>
  <si>
    <t>7002LN</t>
  </si>
  <si>
    <t>04PJ</t>
  </si>
  <si>
    <t>De Bron</t>
  </si>
  <si>
    <t>2831XT</t>
  </si>
  <si>
    <t>04PK</t>
  </si>
  <si>
    <t>Johannes Calvijn-School</t>
  </si>
  <si>
    <t>2803HE</t>
  </si>
  <si>
    <t>04PL</t>
  </si>
  <si>
    <t>4571HR</t>
  </si>
  <si>
    <t>04PN</t>
  </si>
  <si>
    <t>Haanstra Basisschool</t>
  </si>
  <si>
    <t>2311GM</t>
  </si>
  <si>
    <t>04PO</t>
  </si>
  <si>
    <t>Basissch De Marliaantjes</t>
  </si>
  <si>
    <t>7447SM</t>
  </si>
  <si>
    <t>04PP</t>
  </si>
  <si>
    <t>De Regenboog</t>
  </si>
  <si>
    <t>7914PN</t>
  </si>
  <si>
    <t>04PQ</t>
  </si>
  <si>
    <t>School met de Bijbel</t>
  </si>
  <si>
    <t>8167PL</t>
  </si>
  <si>
    <t>04PR</t>
  </si>
  <si>
    <t>Montessori School</t>
  </si>
  <si>
    <t>3723CH</t>
  </si>
  <si>
    <t>04PS</t>
  </si>
  <si>
    <t>Jan Barbier-School</t>
  </si>
  <si>
    <t>7447RH</t>
  </si>
  <si>
    <t>04PT</t>
  </si>
  <si>
    <t>7914PB</t>
  </si>
  <si>
    <t>04PV</t>
  </si>
  <si>
    <t>9951VZ</t>
  </si>
  <si>
    <t>04PW</t>
  </si>
  <si>
    <t>Pr Johan Friso</t>
  </si>
  <si>
    <t>3249AC</t>
  </si>
  <si>
    <t>04PX</t>
  </si>
  <si>
    <t>Basisschool De Hoeksteen</t>
  </si>
  <si>
    <t>4021HH</t>
  </si>
  <si>
    <t>04PY</t>
  </si>
  <si>
    <t>7912TB</t>
  </si>
  <si>
    <t>04PZ</t>
  </si>
  <si>
    <t>Hervormde Basisschool</t>
  </si>
  <si>
    <t>5315AB</t>
  </si>
  <si>
    <t>04QC</t>
  </si>
  <si>
    <t>3743HZ</t>
  </si>
  <si>
    <t>04QD</t>
  </si>
  <si>
    <t>1401BC</t>
  </si>
  <si>
    <t>04QE</t>
  </si>
  <si>
    <t>7783AB</t>
  </si>
  <si>
    <t>04QG</t>
  </si>
  <si>
    <t>2971BH</t>
  </si>
  <si>
    <t>04QH</t>
  </si>
  <si>
    <t>Vondelschool</t>
  </si>
  <si>
    <t>1401SP</t>
  </si>
  <si>
    <t>04QI</t>
  </si>
  <si>
    <t>3264AL</t>
  </si>
  <si>
    <t>04QJ</t>
  </si>
  <si>
    <t>8773KN</t>
  </si>
  <si>
    <t>04QL</t>
  </si>
  <si>
    <t>Eben Haezer-School</t>
  </si>
  <si>
    <t>2941VE</t>
  </si>
  <si>
    <t>04QM</t>
  </si>
  <si>
    <t>CBS De Parel</t>
  </si>
  <si>
    <t>3171PN</t>
  </si>
  <si>
    <t>04QN</t>
  </si>
  <si>
    <t>8896KK</t>
  </si>
  <si>
    <t>04QP</t>
  </si>
  <si>
    <t>5707RM</t>
  </si>
  <si>
    <t>04QQ</t>
  </si>
  <si>
    <t>4243JZ</t>
  </si>
  <si>
    <t>04QR</t>
  </si>
  <si>
    <t>Groen van Prinsterer</t>
  </si>
  <si>
    <t>2969BG</t>
  </si>
  <si>
    <t>04QT</t>
  </si>
  <si>
    <t>5503BG</t>
  </si>
  <si>
    <t>04QU</t>
  </si>
  <si>
    <t>De Schutsluis</t>
  </si>
  <si>
    <t>8356ER</t>
  </si>
  <si>
    <t>04QV</t>
  </si>
  <si>
    <t>4191KZ</t>
  </si>
  <si>
    <t>04QX</t>
  </si>
  <si>
    <t>De Drieklank Basisschool</t>
  </si>
  <si>
    <t>4501GG</t>
  </si>
  <si>
    <t>04QY</t>
  </si>
  <si>
    <t>6842BB</t>
  </si>
  <si>
    <t>04RA</t>
  </si>
  <si>
    <t>8051XT</t>
  </si>
  <si>
    <t>04RC</t>
  </si>
  <si>
    <t>4415AP</t>
  </si>
  <si>
    <t>04RF</t>
  </si>
  <si>
    <t>Het Kompas</t>
  </si>
  <si>
    <t>4128SZ</t>
  </si>
  <si>
    <t>04RH</t>
  </si>
  <si>
    <t>Dr. H. Bavinckschool</t>
  </si>
  <si>
    <t>3311XP</t>
  </si>
  <si>
    <t>04RI</t>
  </si>
  <si>
    <t>5662HM</t>
  </si>
  <si>
    <t>Stichting Nutsscholen Geldrop</t>
  </si>
  <si>
    <t>04RJ</t>
  </si>
  <si>
    <t>7141KS</t>
  </si>
  <si>
    <t>Stichting Accent</t>
  </si>
  <si>
    <t>04RK</t>
  </si>
  <si>
    <t>8433KG</t>
  </si>
  <si>
    <t>04RL</t>
  </si>
  <si>
    <t>4033GG</t>
  </si>
  <si>
    <t>04RM</t>
  </si>
  <si>
    <t>4756BP</t>
  </si>
  <si>
    <t>Stichting Kruislandse Scholen</t>
  </si>
  <si>
    <t>04RO</t>
  </si>
  <si>
    <t>7894DJ</t>
  </si>
  <si>
    <t>04RP</t>
  </si>
  <si>
    <t>Basisschool St.-Willibrordus</t>
  </si>
  <si>
    <t>5521VA</t>
  </si>
  <si>
    <t>04RQ</t>
  </si>
  <si>
    <t>2811JK</t>
  </si>
  <si>
    <t>04RS</t>
  </si>
  <si>
    <t>5121VR</t>
  </si>
  <si>
    <t>04RT</t>
  </si>
  <si>
    <t>2242CA</t>
  </si>
  <si>
    <t>04RU</t>
  </si>
  <si>
    <t>2481XB</t>
  </si>
  <si>
    <t>04RV</t>
  </si>
  <si>
    <t>2761VL</t>
  </si>
  <si>
    <t>04RX</t>
  </si>
  <si>
    <t>3251AX</t>
  </si>
  <si>
    <t>04SB</t>
  </si>
  <si>
    <t>De Kastanjelaar</t>
  </si>
  <si>
    <t>5763AP</t>
  </si>
  <si>
    <t>04SC</t>
  </si>
  <si>
    <t>4383WB</t>
  </si>
  <si>
    <t>De Vlissingse Schoolvereniging</t>
  </si>
  <si>
    <t>04SG</t>
  </si>
  <si>
    <t>Oranje Nassau-School</t>
  </si>
  <si>
    <t>04SI</t>
  </si>
  <si>
    <t>8326BJ</t>
  </si>
  <si>
    <t>04SJ</t>
  </si>
  <si>
    <t>04SK</t>
  </si>
  <si>
    <t>St Frans School</t>
  </si>
  <si>
    <t>7815JJ</t>
  </si>
  <si>
    <t>04SL</t>
  </si>
  <si>
    <t>6991DP</t>
  </si>
  <si>
    <t>04SN</t>
  </si>
  <si>
    <t>6634AM</t>
  </si>
  <si>
    <t>04SO</t>
  </si>
  <si>
    <t>7572BM</t>
  </si>
  <si>
    <t>04SP</t>
  </si>
  <si>
    <t>6811MB</t>
  </si>
  <si>
    <t>04SR</t>
  </si>
  <si>
    <t>2273AC</t>
  </si>
  <si>
    <t>04ST</t>
  </si>
  <si>
    <t>1092CC</t>
  </si>
  <si>
    <t>Stichting KBA NW West</t>
  </si>
  <si>
    <t>04SV</t>
  </si>
  <si>
    <t>5175XJ</t>
  </si>
  <si>
    <t>04SW</t>
  </si>
  <si>
    <t>6706JG</t>
  </si>
  <si>
    <t>04SX</t>
  </si>
  <si>
    <t>9265LV</t>
  </si>
  <si>
    <t>04SY</t>
  </si>
  <si>
    <t>4651KM</t>
  </si>
  <si>
    <t>04TA</t>
  </si>
  <si>
    <t>5325XD</t>
  </si>
  <si>
    <t>04TB</t>
  </si>
  <si>
    <t>8842LJ</t>
  </si>
  <si>
    <t>04TC</t>
  </si>
  <si>
    <t>De Zaaier</t>
  </si>
  <si>
    <t>3366BD</t>
  </si>
  <si>
    <t>04TD</t>
  </si>
  <si>
    <t>2352BA</t>
  </si>
  <si>
    <t>04TE</t>
  </si>
  <si>
    <t>Basisschool C Laboure</t>
  </si>
  <si>
    <t>6191BJ</t>
  </si>
  <si>
    <t>04TF</t>
  </si>
  <si>
    <t>4904KJ</t>
  </si>
  <si>
    <t>04TG</t>
  </si>
  <si>
    <t>9419TM</t>
  </si>
  <si>
    <t>04TH</t>
  </si>
  <si>
    <t>Basisschool Roald Dahl</t>
  </si>
  <si>
    <t>5271RA</t>
  </si>
  <si>
    <t>04TJ</t>
  </si>
  <si>
    <t>3235BV</t>
  </si>
  <si>
    <t>04TK</t>
  </si>
  <si>
    <t>4284EM</t>
  </si>
  <si>
    <t>04TL</t>
  </si>
  <si>
    <t>8542AB</t>
  </si>
  <si>
    <t>04TM</t>
  </si>
  <si>
    <t>Lourdesschool</t>
  </si>
  <si>
    <t>1464NG</t>
  </si>
  <si>
    <t>04TN</t>
  </si>
  <si>
    <t>Het Anker</t>
  </si>
  <si>
    <t>3785LA</t>
  </si>
  <si>
    <t>04TQ</t>
  </si>
  <si>
    <t>8565GE</t>
  </si>
  <si>
    <t>04TT</t>
  </si>
  <si>
    <t>Heybergschool Molenwiek</t>
  </si>
  <si>
    <t>3055PP</t>
  </si>
  <si>
    <t>04TU</t>
  </si>
  <si>
    <t>Basisschool Het Hoge</t>
  </si>
  <si>
    <t>7251XX</t>
  </si>
  <si>
    <t>04TV</t>
  </si>
  <si>
    <t>8066PJ</t>
  </si>
  <si>
    <t>04TW</t>
  </si>
  <si>
    <t>3731EE</t>
  </si>
  <si>
    <t>04TX</t>
  </si>
  <si>
    <t>4211CX</t>
  </si>
  <si>
    <t>04UA</t>
  </si>
  <si>
    <t>De Ark</t>
  </si>
  <si>
    <t>04UB</t>
  </si>
  <si>
    <t>8265KA</t>
  </si>
  <si>
    <t>04UC</t>
  </si>
  <si>
    <t>RK Basisschool St Jan</t>
  </si>
  <si>
    <t>1764GS</t>
  </si>
  <si>
    <t>04UD</t>
  </si>
  <si>
    <t>Basisschool Marang</t>
  </si>
  <si>
    <t>6687BA</t>
  </si>
  <si>
    <t>04UF</t>
  </si>
  <si>
    <t>Basisschool De Stuifhoek</t>
  </si>
  <si>
    <t>4921EB</t>
  </si>
  <si>
    <t>04UG</t>
  </si>
  <si>
    <t>Gr v Prinsterer-School</t>
  </si>
  <si>
    <t>2224SZ</t>
  </si>
  <si>
    <t>04UH</t>
  </si>
  <si>
    <t>7395ML</t>
  </si>
  <si>
    <t>04UI</t>
  </si>
  <si>
    <t>8277AA</t>
  </si>
  <si>
    <t>04UK</t>
  </si>
  <si>
    <t>3371SP</t>
  </si>
  <si>
    <t>04UL</t>
  </si>
  <si>
    <t>8271TC</t>
  </si>
  <si>
    <t>04UN</t>
  </si>
  <si>
    <t>Aeresteyn</t>
  </si>
  <si>
    <t>2461CL</t>
  </si>
  <si>
    <t>04UO</t>
  </si>
  <si>
    <t>5534AH</t>
  </si>
  <si>
    <t>04UQ</t>
  </si>
  <si>
    <t>Basissch De Goede Polder</t>
  </si>
  <si>
    <t>4354AV</t>
  </si>
  <si>
    <t>04UR</t>
  </si>
  <si>
    <t>De Driesprong</t>
  </si>
  <si>
    <t>7645AV</t>
  </si>
  <si>
    <t>04US</t>
  </si>
  <si>
    <t>7687AR</t>
  </si>
  <si>
    <t>04UT</t>
  </si>
  <si>
    <t>3076KB</t>
  </si>
  <si>
    <t>04UU</t>
  </si>
  <si>
    <t>Heredium</t>
  </si>
  <si>
    <t>4122GA</t>
  </si>
  <si>
    <t>04UV</t>
  </si>
  <si>
    <t>7371AE</t>
  </si>
  <si>
    <t>04UW</t>
  </si>
  <si>
    <t>2631BK</t>
  </si>
  <si>
    <t>04UZ</t>
  </si>
  <si>
    <t>BS De Vonder</t>
  </si>
  <si>
    <t>5066AN</t>
  </si>
  <si>
    <t>04VA</t>
  </si>
  <si>
    <t>2061SG</t>
  </si>
  <si>
    <t>04VD</t>
  </si>
  <si>
    <t>Prins Willem Alexander</t>
  </si>
  <si>
    <t>3362SP</t>
  </si>
  <si>
    <t>04VF</t>
  </si>
  <si>
    <t>1399VJ</t>
  </si>
  <si>
    <t>04VG</t>
  </si>
  <si>
    <t>8458BE</t>
  </si>
  <si>
    <t>04VH</t>
  </si>
  <si>
    <t>St Michael-School</t>
  </si>
  <si>
    <t>1846LG</t>
  </si>
  <si>
    <t>04VI</t>
  </si>
  <si>
    <t>6628AB</t>
  </si>
  <si>
    <t>04VJ</t>
  </si>
  <si>
    <t>6598AX</t>
  </si>
  <si>
    <t>04VK</t>
  </si>
  <si>
    <t>7948AE</t>
  </si>
  <si>
    <t>04VL</t>
  </si>
  <si>
    <t>4414AL</t>
  </si>
  <si>
    <t>04VM</t>
  </si>
  <si>
    <t>St Antoniusschool</t>
  </si>
  <si>
    <t>4571DE</t>
  </si>
  <si>
    <t>04VN</t>
  </si>
  <si>
    <t>De Oase</t>
  </si>
  <si>
    <t>7391LK</t>
  </si>
  <si>
    <t>04VO</t>
  </si>
  <si>
    <t>Basisschool 't Wijdtveld</t>
  </si>
  <si>
    <t>5944EK</t>
  </si>
  <si>
    <t>04VQ</t>
  </si>
  <si>
    <t>4182CB</t>
  </si>
  <si>
    <t>04VR</t>
  </si>
  <si>
    <t>2375XE</t>
  </si>
  <si>
    <t>04VS</t>
  </si>
  <si>
    <t>5943AR</t>
  </si>
  <si>
    <t>04VT</t>
  </si>
  <si>
    <t>5431JZ</t>
  </si>
  <si>
    <t>04VU</t>
  </si>
  <si>
    <t>8406ES</t>
  </si>
  <si>
    <t>04VV</t>
  </si>
  <si>
    <t>4287LS</t>
  </si>
  <si>
    <t>04VW</t>
  </si>
  <si>
    <t>7103WJ</t>
  </si>
  <si>
    <t>04VX</t>
  </si>
  <si>
    <t>Herman Jozef-School</t>
  </si>
  <si>
    <t>5258HV</t>
  </si>
  <si>
    <t>04VY</t>
  </si>
  <si>
    <t>5402HM</t>
  </si>
  <si>
    <t>Stichting Kiem Onderwijs</t>
  </si>
  <si>
    <t>04WC</t>
  </si>
  <si>
    <t>Sccsschl 3.0</t>
  </si>
  <si>
    <t>7021HH</t>
  </si>
  <si>
    <t>04WD</t>
  </si>
  <si>
    <t>7887EE</t>
  </si>
  <si>
    <t>04WE</t>
  </si>
  <si>
    <t>RK BS De Vlindertuin</t>
  </si>
  <si>
    <t>6823DL</t>
  </si>
  <si>
    <t>04WG</t>
  </si>
  <si>
    <t>School Muhring</t>
  </si>
  <si>
    <t>3311NZ</t>
  </si>
  <si>
    <t>04WJ</t>
  </si>
  <si>
    <t>5133TZ</t>
  </si>
  <si>
    <t>04WK</t>
  </si>
  <si>
    <t>6825HN</t>
  </si>
  <si>
    <t>04WL</t>
  </si>
  <si>
    <t>Daltonschool St Joris</t>
  </si>
  <si>
    <t>7271BR</t>
  </si>
  <si>
    <t>04WM</t>
  </si>
  <si>
    <t>6741HB</t>
  </si>
  <si>
    <t>04WO</t>
  </si>
  <si>
    <t>7497LD</t>
  </si>
  <si>
    <t>04WP</t>
  </si>
  <si>
    <t>04WQ</t>
  </si>
  <si>
    <t>4471CN</t>
  </si>
  <si>
    <t>04WR</t>
  </si>
  <si>
    <t>7064LM</t>
  </si>
  <si>
    <t>04WS</t>
  </si>
  <si>
    <t>De Garve</t>
  </si>
  <si>
    <t>7234SM</t>
  </si>
  <si>
    <t>04WT</t>
  </si>
  <si>
    <t>Basisschool De Vuurvlinder</t>
  </si>
  <si>
    <t>4931BD</t>
  </si>
  <si>
    <t>Stichting Uniek</t>
  </si>
  <si>
    <t>04WU</t>
  </si>
  <si>
    <t>School op de Berg</t>
  </si>
  <si>
    <t>3818VG</t>
  </si>
  <si>
    <t>04WV</t>
  </si>
  <si>
    <t>2451ZC</t>
  </si>
  <si>
    <t>04WW</t>
  </si>
  <si>
    <t>9247AC</t>
  </si>
  <si>
    <t>04WX</t>
  </si>
  <si>
    <t>Chr Basisschool Arcade</t>
  </si>
  <si>
    <t>7232GA</t>
  </si>
  <si>
    <t>04XA</t>
  </si>
  <si>
    <t>Johannes Calvijnschool</t>
  </si>
  <si>
    <t>8321JA</t>
  </si>
  <si>
    <t>04XB</t>
  </si>
  <si>
    <t>Basisschool De Bentetop</t>
  </si>
  <si>
    <t>7831AK</t>
  </si>
  <si>
    <t>04XC</t>
  </si>
  <si>
    <t>RK Basissch De Schakel</t>
  </si>
  <si>
    <t>5324AC</t>
  </si>
  <si>
    <t>04XD</t>
  </si>
  <si>
    <t>5076BE</t>
  </si>
  <si>
    <t>04XE</t>
  </si>
  <si>
    <t>Basisschool De Zevenhof</t>
  </si>
  <si>
    <t>2435XV</t>
  </si>
  <si>
    <t>04XH</t>
  </si>
  <si>
    <t>Zevensprong</t>
  </si>
  <si>
    <t>2771SX</t>
  </si>
  <si>
    <t>04XL</t>
  </si>
  <si>
    <t>6181CL</t>
  </si>
  <si>
    <t>04XS</t>
  </si>
  <si>
    <t>Basissch De Borckeshof</t>
  </si>
  <si>
    <t>7084AC</t>
  </si>
  <si>
    <t>04XT</t>
  </si>
  <si>
    <t>Kon Wilhelminaschool</t>
  </si>
  <si>
    <t>2935XT</t>
  </si>
  <si>
    <t>04XW</t>
  </si>
  <si>
    <t>Basisschool De Klimpaal</t>
  </si>
  <si>
    <t>7075AK</t>
  </si>
  <si>
    <t>04XX</t>
  </si>
  <si>
    <t>Prinses Amaliaschool</t>
  </si>
  <si>
    <t>5282GC</t>
  </si>
  <si>
    <t>04XZ</t>
  </si>
  <si>
    <t>5281LG</t>
  </si>
  <si>
    <t>04YG</t>
  </si>
  <si>
    <t>7076AG</t>
  </si>
  <si>
    <t>04YJ</t>
  </si>
  <si>
    <t>BS De Vonkenmorgen</t>
  </si>
  <si>
    <t>6691XP</t>
  </si>
  <si>
    <t>04YQ</t>
  </si>
  <si>
    <t>De Hoeksteen</t>
  </si>
  <si>
    <t>1402EK</t>
  </si>
  <si>
    <t>04YR</t>
  </si>
  <si>
    <t>1412AG</t>
  </si>
  <si>
    <t>04YT</t>
  </si>
  <si>
    <t>Oranje Nassau</t>
  </si>
  <si>
    <t>4264SG</t>
  </si>
  <si>
    <t>04YU</t>
  </si>
  <si>
    <t>1602RW</t>
  </si>
  <si>
    <t>04YY</t>
  </si>
  <si>
    <t>Nicolaas Basisschool</t>
  </si>
  <si>
    <t>7433DK</t>
  </si>
  <si>
    <t>04YZ</t>
  </si>
  <si>
    <t>1222SC</t>
  </si>
  <si>
    <t>04ZB</t>
  </si>
  <si>
    <t>Mariabasisschool</t>
  </si>
  <si>
    <t>8316BL</t>
  </si>
  <si>
    <t>04ZF</t>
  </si>
  <si>
    <t>4671CP</t>
  </si>
  <si>
    <t>04ZG</t>
  </si>
  <si>
    <t>Joannes-School</t>
  </si>
  <si>
    <t>6923BZ</t>
  </si>
  <si>
    <t>04ZI</t>
  </si>
  <si>
    <t>6104BR</t>
  </si>
  <si>
    <t>04ZM</t>
  </si>
  <si>
    <t>De Binckhorst Sint Jan</t>
  </si>
  <si>
    <t>1251NA</t>
  </si>
  <si>
    <t>04ZO</t>
  </si>
  <si>
    <t>Sint Willibrordus</t>
  </si>
  <si>
    <t>7742AJ</t>
  </si>
  <si>
    <t>04ZS</t>
  </si>
  <si>
    <t>3945BN</t>
  </si>
  <si>
    <t>04ZT</t>
  </si>
  <si>
    <t>De Drie Linden</t>
  </si>
  <si>
    <t>2563TX</t>
  </si>
  <si>
    <t>04ZV</t>
  </si>
  <si>
    <t>RK Basisschool De Keerkring</t>
  </si>
  <si>
    <t>6267EM</t>
  </si>
  <si>
    <t>04ZW</t>
  </si>
  <si>
    <t>5261VK</t>
  </si>
  <si>
    <t>04ZX</t>
  </si>
  <si>
    <t>Titus Brandsma School</t>
  </si>
  <si>
    <t>8308AL</t>
  </si>
  <si>
    <t>05AF</t>
  </si>
  <si>
    <t>05AI</t>
  </si>
  <si>
    <t>Sint Ludgerus-School</t>
  </si>
  <si>
    <t>05AO</t>
  </si>
  <si>
    <t>De Windhoek</t>
  </si>
  <si>
    <t>1935AG</t>
  </si>
  <si>
    <t>05AS</t>
  </si>
  <si>
    <t>9138SJ</t>
  </si>
  <si>
    <t>05AT</t>
  </si>
  <si>
    <t>Pax Christi</t>
  </si>
  <si>
    <t>7586BV</t>
  </si>
  <si>
    <t>05AU</t>
  </si>
  <si>
    <t>Sint Leonardus</t>
  </si>
  <si>
    <t>3232DA</t>
  </si>
  <si>
    <t>Stichting Floréo</t>
  </si>
  <si>
    <t>05AY</t>
  </si>
  <si>
    <t>4268GK</t>
  </si>
  <si>
    <t>05BB</t>
  </si>
  <si>
    <t>6247CM</t>
  </si>
  <si>
    <t>05BC</t>
  </si>
  <si>
    <t>2064XT</t>
  </si>
  <si>
    <t>05BD</t>
  </si>
  <si>
    <t>RK Basisschool St Jozef</t>
  </si>
  <si>
    <t>1165GP</t>
  </si>
  <si>
    <t>05BE</t>
  </si>
  <si>
    <t>1171TK</t>
  </si>
  <si>
    <t>05BF</t>
  </si>
  <si>
    <t>2158MC</t>
  </si>
  <si>
    <t>Stichting Meer Primair</t>
  </si>
  <si>
    <t>05BG</t>
  </si>
  <si>
    <t>Basisschool St Catharina</t>
  </si>
  <si>
    <t>05BH</t>
  </si>
  <si>
    <t>1747HA</t>
  </si>
  <si>
    <t>05BI</t>
  </si>
  <si>
    <t>Basisschool Sint Jan</t>
  </si>
  <si>
    <t>1738BT</t>
  </si>
  <si>
    <t>05BJ</t>
  </si>
  <si>
    <t>basisschool Sint Michael</t>
  </si>
  <si>
    <t>8861CV</t>
  </si>
  <si>
    <t>05BK</t>
  </si>
  <si>
    <t>KBs De Notenbalk</t>
  </si>
  <si>
    <t>3481VH</t>
  </si>
  <si>
    <t>05BL</t>
  </si>
  <si>
    <t>2391VB</t>
  </si>
  <si>
    <t>05BM</t>
  </si>
  <si>
    <t>1704CD</t>
  </si>
  <si>
    <t>De Noord</t>
  </si>
  <si>
    <t>05BN</t>
  </si>
  <si>
    <t>Basisschool De Horizon</t>
  </si>
  <si>
    <t>5985PV</t>
  </si>
  <si>
    <t>05BO</t>
  </si>
  <si>
    <t>5701ET</t>
  </si>
  <si>
    <t>05BQ</t>
  </si>
  <si>
    <t>05BR</t>
  </si>
  <si>
    <t>Basisschool De Leer</t>
  </si>
  <si>
    <t>7255AP</t>
  </si>
  <si>
    <t>05BS</t>
  </si>
  <si>
    <t>Sint Bonifaciusschool</t>
  </si>
  <si>
    <t>8736JB</t>
  </si>
  <si>
    <t>05BT</t>
  </si>
  <si>
    <t>St. Hubertusschool</t>
  </si>
  <si>
    <t>6049HS</t>
  </si>
  <si>
    <t>05BU</t>
  </si>
  <si>
    <t>6914AP</t>
  </si>
  <si>
    <t>05BX</t>
  </si>
  <si>
    <t>5096BW</t>
  </si>
  <si>
    <t>05BY</t>
  </si>
  <si>
    <t>Emmaus-School</t>
  </si>
  <si>
    <t>6815GT</t>
  </si>
  <si>
    <t>05CB</t>
  </si>
  <si>
    <t>Chr Basisschool Immanuel</t>
  </si>
  <si>
    <t>1435KL</t>
  </si>
  <si>
    <t>05CC</t>
  </si>
  <si>
    <t>6015BK</t>
  </si>
  <si>
    <t>05CD</t>
  </si>
  <si>
    <t>2223AP</t>
  </si>
  <si>
    <t>05CH</t>
  </si>
  <si>
    <t>9753AA</t>
  </si>
  <si>
    <t>05CJ</t>
  </si>
  <si>
    <t>Hoogholtje</t>
  </si>
  <si>
    <t>9964AR</t>
  </si>
  <si>
    <t>05CM</t>
  </si>
  <si>
    <t>Basisschool Beekbrug</t>
  </si>
  <si>
    <t>2161DC</t>
  </si>
  <si>
    <t>05CN</t>
  </si>
  <si>
    <t>5397AT</t>
  </si>
  <si>
    <t>05CO</t>
  </si>
  <si>
    <t>Basisschool St Antonius</t>
  </si>
  <si>
    <t>5398HR</t>
  </si>
  <si>
    <t>05CP</t>
  </si>
  <si>
    <t>7242GV</t>
  </si>
  <si>
    <t>05CS</t>
  </si>
  <si>
    <t>Jozefschool</t>
  </si>
  <si>
    <t>1671MA</t>
  </si>
  <si>
    <t>05CT</t>
  </si>
  <si>
    <t>De Achtbaan</t>
  </si>
  <si>
    <t>6074AG</t>
  </si>
  <si>
    <t>05CX</t>
  </si>
  <si>
    <t>St Nicolaas school</t>
  </si>
  <si>
    <t>1688CR</t>
  </si>
  <si>
    <t>05CY</t>
  </si>
  <si>
    <t>Basisschool Sint Brigida</t>
  </si>
  <si>
    <t>6255AK</t>
  </si>
  <si>
    <t>05CZ</t>
  </si>
  <si>
    <t>SWS Fondali</t>
  </si>
  <si>
    <t>8312AX</t>
  </si>
  <si>
    <t>05DA</t>
  </si>
  <si>
    <t>De Schapendel</t>
  </si>
  <si>
    <t>2203GH</t>
  </si>
  <si>
    <t>05DB</t>
  </si>
  <si>
    <t>9564PA</t>
  </si>
  <si>
    <t>05DC</t>
  </si>
  <si>
    <t>6611BR</t>
  </si>
  <si>
    <t>05DD</t>
  </si>
  <si>
    <t>5561AH</t>
  </si>
  <si>
    <t>05DF</t>
  </si>
  <si>
    <t>De Zonnewijzer</t>
  </si>
  <si>
    <t>6043BT</t>
  </si>
  <si>
    <t>05DG</t>
  </si>
  <si>
    <t>3055SJ</t>
  </si>
  <si>
    <t>05DH</t>
  </si>
  <si>
    <t>1483BN</t>
  </si>
  <si>
    <t>05DJ</t>
  </si>
  <si>
    <t>5712ET</t>
  </si>
  <si>
    <t>05DK</t>
  </si>
  <si>
    <t>Basisschool de Pannevogel</t>
  </si>
  <si>
    <t>7221CC</t>
  </si>
  <si>
    <t>05DM</t>
  </si>
  <si>
    <t>Maerten vd Veldeschool</t>
  </si>
  <si>
    <t>2266HA</t>
  </si>
  <si>
    <t>05DN</t>
  </si>
  <si>
    <t>Maria School</t>
  </si>
  <si>
    <t>7679VG</t>
  </si>
  <si>
    <t>05DO</t>
  </si>
  <si>
    <t>6578AR</t>
  </si>
  <si>
    <t>05DP</t>
  </si>
  <si>
    <t>Basisschool Op Weg</t>
  </si>
  <si>
    <t>6576AW</t>
  </si>
  <si>
    <t>05DQ</t>
  </si>
  <si>
    <t>9981AB</t>
  </si>
  <si>
    <t>05DT</t>
  </si>
  <si>
    <t>1985HB</t>
  </si>
  <si>
    <t>05DU</t>
  </si>
  <si>
    <t>Basisschool de Parnassia</t>
  </si>
  <si>
    <t>2071BG</t>
  </si>
  <si>
    <t>05DV</t>
  </si>
  <si>
    <t>BS Kleur - Rijk</t>
  </si>
  <si>
    <t>5914PG</t>
  </si>
  <si>
    <t>05DW</t>
  </si>
  <si>
    <t>Basisschool De Meent</t>
  </si>
  <si>
    <t>5809AJ</t>
  </si>
  <si>
    <t>05DX</t>
  </si>
  <si>
    <t>5513AP</t>
  </si>
  <si>
    <t>05ED</t>
  </si>
  <si>
    <t>5254JE</t>
  </si>
  <si>
    <t>05EF</t>
  </si>
  <si>
    <t>7391AN</t>
  </si>
  <si>
    <t>05EG</t>
  </si>
  <si>
    <t>7382BP</t>
  </si>
  <si>
    <t>05EH</t>
  </si>
  <si>
    <t>RK Basissch De Drijfveer</t>
  </si>
  <si>
    <t>5582JJ</t>
  </si>
  <si>
    <t>05EJ</t>
  </si>
  <si>
    <t>Basisschool De Peddepoel</t>
  </si>
  <si>
    <t>5861CC</t>
  </si>
  <si>
    <t>05EN</t>
  </si>
  <si>
    <t>Basisschool De Veste</t>
  </si>
  <si>
    <t>5165TH</t>
  </si>
  <si>
    <t>05EO</t>
  </si>
  <si>
    <t>Sint Bonifacius-School</t>
  </si>
  <si>
    <t>2242JS</t>
  </si>
  <si>
    <t>05EP</t>
  </si>
  <si>
    <t>De Kerkewei</t>
  </si>
  <si>
    <t>7596KN</t>
  </si>
  <si>
    <t>05ER</t>
  </si>
  <si>
    <t>6003NW</t>
  </si>
  <si>
    <t>05ES</t>
  </si>
  <si>
    <t>6005SR</t>
  </si>
  <si>
    <t>05EV</t>
  </si>
  <si>
    <t>1617KD</t>
  </si>
  <si>
    <t>05EY</t>
  </si>
  <si>
    <t>8754BP</t>
  </si>
  <si>
    <t>05EZ</t>
  </si>
  <si>
    <t>Op de 10 Bunder</t>
  </si>
  <si>
    <t>6321CP</t>
  </si>
  <si>
    <t>05FA</t>
  </si>
  <si>
    <t>8271TA</t>
  </si>
  <si>
    <t>05FG</t>
  </si>
  <si>
    <t>5595GN</t>
  </si>
  <si>
    <t>05FH</t>
  </si>
  <si>
    <t>4411AE</t>
  </si>
  <si>
    <t>05FK</t>
  </si>
  <si>
    <t>St Franciscus-School</t>
  </si>
  <si>
    <t>1971PE</t>
  </si>
  <si>
    <t>05FM</t>
  </si>
  <si>
    <t>Basisschool De Brug</t>
  </si>
  <si>
    <t>1921CK</t>
  </si>
  <si>
    <t>05FP</t>
  </si>
  <si>
    <t>Brede School Omnibus</t>
  </si>
  <si>
    <t>1183KK</t>
  </si>
  <si>
    <t>05FR</t>
  </si>
  <si>
    <t>1025PZ</t>
  </si>
  <si>
    <t>Buikslotermeer</t>
  </si>
  <si>
    <t>05FS</t>
  </si>
  <si>
    <t>1067DE</t>
  </si>
  <si>
    <t>05FU</t>
  </si>
  <si>
    <t>6191EK</t>
  </si>
  <si>
    <t>05FV</t>
  </si>
  <si>
    <t>4153BE</t>
  </si>
  <si>
    <t>05FW</t>
  </si>
  <si>
    <t>Basisschool Mikado</t>
  </si>
  <si>
    <t>6681XL</t>
  </si>
  <si>
    <t>05FX</t>
  </si>
  <si>
    <t>5854ES</t>
  </si>
  <si>
    <t>05FZ</t>
  </si>
  <si>
    <t>De Paersacker</t>
  </si>
  <si>
    <t>5684TT</t>
  </si>
  <si>
    <t>05GC</t>
  </si>
  <si>
    <t>5871AW</t>
  </si>
  <si>
    <t>05GE</t>
  </si>
  <si>
    <t>6024AB</t>
  </si>
  <si>
    <t>05GF</t>
  </si>
  <si>
    <t>Camminghaschool</t>
  </si>
  <si>
    <t>3981GD</t>
  </si>
  <si>
    <t>05GH</t>
  </si>
  <si>
    <t>Sint Nicolaasschool</t>
  </si>
  <si>
    <t>3984MA</t>
  </si>
  <si>
    <t>05GJ</t>
  </si>
  <si>
    <t>1404HS</t>
  </si>
  <si>
    <t>05GK</t>
  </si>
  <si>
    <t>Basissch De Waai</t>
  </si>
  <si>
    <t>5432HK</t>
  </si>
  <si>
    <t>05GL</t>
  </si>
  <si>
    <t>7091CV</t>
  </si>
  <si>
    <t>05GM</t>
  </si>
  <si>
    <t>5104CL</t>
  </si>
  <si>
    <t>05GP</t>
  </si>
  <si>
    <t>5104EG</t>
  </si>
  <si>
    <t>05GQ</t>
  </si>
  <si>
    <t>5154AL</t>
  </si>
  <si>
    <t>05GR</t>
  </si>
  <si>
    <t>6721CP</t>
  </si>
  <si>
    <t>05GU</t>
  </si>
  <si>
    <t>RK Basisschool t Vyfblad</t>
  </si>
  <si>
    <t>5667AH</t>
  </si>
  <si>
    <t>05GY</t>
  </si>
  <si>
    <t>4461LX</t>
  </si>
  <si>
    <t>05HA</t>
  </si>
  <si>
    <t>4204BL</t>
  </si>
  <si>
    <t>05HC</t>
  </si>
  <si>
    <t>2591HB</t>
  </si>
  <si>
    <t>05HD</t>
  </si>
  <si>
    <t>2544ME</t>
  </si>
  <si>
    <t>05HF</t>
  </si>
  <si>
    <t>Sint Andreasschool</t>
  </si>
  <si>
    <t>8051MZ</t>
  </si>
  <si>
    <t>05HH</t>
  </si>
  <si>
    <t>Het Rinket</t>
  </si>
  <si>
    <t>1962BD</t>
  </si>
  <si>
    <t>05HL</t>
  </si>
  <si>
    <t>De Dolfijn</t>
  </si>
  <si>
    <t>8141BP</t>
  </si>
  <si>
    <t>05HO</t>
  </si>
  <si>
    <t>Basisschool Sint Joris</t>
  </si>
  <si>
    <t>6582BC</t>
  </si>
  <si>
    <t>05HU</t>
  </si>
  <si>
    <t>Dr Schaepman-School</t>
  </si>
  <si>
    <t>8265RG</t>
  </si>
  <si>
    <t>05HV</t>
  </si>
  <si>
    <t>6466XN</t>
  </si>
  <si>
    <t>05HW</t>
  </si>
  <si>
    <t>7136LN</t>
  </si>
  <si>
    <t>05HZ</t>
  </si>
  <si>
    <t>5455GK</t>
  </si>
  <si>
    <t>05IA</t>
  </si>
  <si>
    <t>6584BD</t>
  </si>
  <si>
    <t>05IB</t>
  </si>
  <si>
    <t>Sint Jozefschool</t>
  </si>
  <si>
    <t>1398AM</t>
  </si>
  <si>
    <t>05ID</t>
  </si>
  <si>
    <t>2201DN</t>
  </si>
  <si>
    <t>05IE</t>
  </si>
  <si>
    <t>6525TH</t>
  </si>
  <si>
    <t>05IF</t>
  </si>
  <si>
    <t>1713BM</t>
  </si>
  <si>
    <t>05IH</t>
  </si>
  <si>
    <t>2343SR</t>
  </si>
  <si>
    <t>05IJ</t>
  </si>
  <si>
    <t>3256AH</t>
  </si>
  <si>
    <t>05IK</t>
  </si>
  <si>
    <t>Basisschool Pater Eymard</t>
  </si>
  <si>
    <t>5844AK</t>
  </si>
  <si>
    <t>05IL</t>
  </si>
  <si>
    <t>5843AG</t>
  </si>
  <si>
    <t>05IM</t>
  </si>
  <si>
    <t>Daltonschool In Balans</t>
  </si>
  <si>
    <t>5346JH</t>
  </si>
  <si>
    <t>05IQ</t>
  </si>
  <si>
    <t>1834XN</t>
  </si>
  <si>
    <t>05IS</t>
  </si>
  <si>
    <t>2641AC</t>
  </si>
  <si>
    <t>05IT</t>
  </si>
  <si>
    <t>6871DH</t>
  </si>
  <si>
    <t>05IU</t>
  </si>
  <si>
    <t>Vita Veraschool</t>
  </si>
  <si>
    <t>6871HV</t>
  </si>
  <si>
    <t>05IV</t>
  </si>
  <si>
    <t>Bernulphus-School</t>
  </si>
  <si>
    <t>6861GR</t>
  </si>
  <si>
    <t>05IW</t>
  </si>
  <si>
    <t>6991BS</t>
  </si>
  <si>
    <t>05IX</t>
  </si>
  <si>
    <t>Basisschool De Vlinder</t>
  </si>
  <si>
    <t>6952GA</t>
  </si>
  <si>
    <t>05IZ</t>
  </si>
  <si>
    <t>5242HR</t>
  </si>
  <si>
    <t>05JA</t>
  </si>
  <si>
    <t>Basisschool De Masten</t>
  </si>
  <si>
    <t>5248AT</t>
  </si>
  <si>
    <t>05JC</t>
  </si>
  <si>
    <t>St Stephanus Basissch</t>
  </si>
  <si>
    <t>3052AJ</t>
  </si>
  <si>
    <t>05JE</t>
  </si>
  <si>
    <t>Basissch Den Omgang</t>
  </si>
  <si>
    <t>5374HT</t>
  </si>
  <si>
    <t>05JF</t>
  </si>
  <si>
    <t>Basisschool Het Klimduin</t>
  </si>
  <si>
    <t>1873JA</t>
  </si>
  <si>
    <t>05JG</t>
  </si>
  <si>
    <t>De Touwladder</t>
  </si>
  <si>
    <t>5271CH</t>
  </si>
  <si>
    <t>05JH</t>
  </si>
  <si>
    <t>9203SG</t>
  </si>
  <si>
    <t>05JI</t>
  </si>
  <si>
    <t>8331HP</t>
  </si>
  <si>
    <t>05JJ</t>
  </si>
  <si>
    <t>4772RA</t>
  </si>
  <si>
    <t>05JK</t>
  </si>
  <si>
    <t>1791GD</t>
  </si>
  <si>
    <t>05JL</t>
  </si>
  <si>
    <t>6446AE</t>
  </si>
  <si>
    <t>05JM</t>
  </si>
  <si>
    <t>Bosschool</t>
  </si>
  <si>
    <t>1861ED</t>
  </si>
  <si>
    <t>05JN</t>
  </si>
  <si>
    <t>3723BA</t>
  </si>
  <si>
    <t>05JO</t>
  </si>
  <si>
    <t>RK Basisschool De Zon</t>
  </si>
  <si>
    <t>1424AM</t>
  </si>
  <si>
    <t>De Kwakel</t>
  </si>
  <si>
    <t>05JP</t>
  </si>
  <si>
    <t>6129BN</t>
  </si>
  <si>
    <t>05JQ</t>
  </si>
  <si>
    <t>3561HX</t>
  </si>
  <si>
    <t>05JR</t>
  </si>
  <si>
    <t>Kathedrale Koorschool</t>
  </si>
  <si>
    <t>3512CA</t>
  </si>
  <si>
    <t>05JU</t>
  </si>
  <si>
    <t>1606BP</t>
  </si>
  <si>
    <t>05JV</t>
  </si>
  <si>
    <t>6367CG</t>
  </si>
  <si>
    <t>05JW</t>
  </si>
  <si>
    <t>7383AB</t>
  </si>
  <si>
    <t>05JX</t>
  </si>
  <si>
    <t>2361GM</t>
  </si>
  <si>
    <t>05JY</t>
  </si>
  <si>
    <t>Basisschool Aan de Bron</t>
  </si>
  <si>
    <t>6004GC</t>
  </si>
  <si>
    <t>05JZ</t>
  </si>
  <si>
    <t>1693CZ</t>
  </si>
  <si>
    <t>05KA</t>
  </si>
  <si>
    <t>8471JX</t>
  </si>
  <si>
    <t>05KB</t>
  </si>
  <si>
    <t>RK Basisschool St Vitus</t>
  </si>
  <si>
    <t>9671KA</t>
  </si>
  <si>
    <t>05KC</t>
  </si>
  <si>
    <t>Basisschool De Driesprong</t>
  </si>
  <si>
    <t>6286BE</t>
  </si>
  <si>
    <t>05KD</t>
  </si>
  <si>
    <t>Basisschool St Theresia</t>
  </si>
  <si>
    <t>4727SL</t>
  </si>
  <si>
    <t>05KH</t>
  </si>
  <si>
    <t>8325AE</t>
  </si>
  <si>
    <t>05KK</t>
  </si>
  <si>
    <t>n Boaken</t>
  </si>
  <si>
    <t>7636RB</t>
  </si>
  <si>
    <t>05KL</t>
  </si>
  <si>
    <t>Basisschool De Matrix</t>
  </si>
  <si>
    <t>5221GB</t>
  </si>
  <si>
    <t>05KP</t>
  </si>
  <si>
    <t>6217XX</t>
  </si>
  <si>
    <t>05KQ</t>
  </si>
  <si>
    <t>4624XE</t>
  </si>
  <si>
    <t>05KR</t>
  </si>
  <si>
    <t>Basisschool De Dorendal</t>
  </si>
  <si>
    <t>6865EN</t>
  </si>
  <si>
    <t>05KT</t>
  </si>
  <si>
    <t>05KU</t>
  </si>
  <si>
    <t>9581TH</t>
  </si>
  <si>
    <t>Scholengroep Perspectief</t>
  </si>
  <si>
    <t>05KW</t>
  </si>
  <si>
    <t>9503KA</t>
  </si>
  <si>
    <t>05KX</t>
  </si>
  <si>
    <t>cb de Zwaluw</t>
  </si>
  <si>
    <t>7764AK</t>
  </si>
  <si>
    <t>05KZ</t>
  </si>
  <si>
    <t>7849PC</t>
  </si>
  <si>
    <t>05LB</t>
  </si>
  <si>
    <t>Dr K Schilderschool</t>
  </si>
  <si>
    <t>9781EG</t>
  </si>
  <si>
    <t>05LC</t>
  </si>
  <si>
    <t>8801KJ</t>
  </si>
  <si>
    <t>05LL</t>
  </si>
  <si>
    <t>5642KA</t>
  </si>
  <si>
    <t>05LN</t>
  </si>
  <si>
    <t>2152BE</t>
  </si>
  <si>
    <t>05LP</t>
  </si>
  <si>
    <t>8561BE</t>
  </si>
  <si>
    <t>05LQ</t>
  </si>
  <si>
    <t>7707DZ</t>
  </si>
  <si>
    <t>05LR</t>
  </si>
  <si>
    <t>7122RK</t>
  </si>
  <si>
    <t>05LS</t>
  </si>
  <si>
    <t>9045PT</t>
  </si>
  <si>
    <t>05LT</t>
  </si>
  <si>
    <t>9244BB</t>
  </si>
  <si>
    <t>05LU</t>
  </si>
  <si>
    <t>8822VP</t>
  </si>
  <si>
    <t>05LV</t>
  </si>
  <si>
    <t>6821JP</t>
  </si>
  <si>
    <t>05LX</t>
  </si>
  <si>
    <t>G.B.S. Veerkracht</t>
  </si>
  <si>
    <t>1063JW</t>
  </si>
  <si>
    <t>05LY</t>
  </si>
  <si>
    <t>7784CG</t>
  </si>
  <si>
    <t>05LZ</t>
  </si>
  <si>
    <t>9133MV</t>
  </si>
  <si>
    <t>05MA</t>
  </si>
  <si>
    <t>8426BZ</t>
  </si>
  <si>
    <t>05MC</t>
  </si>
  <si>
    <t>1391VC</t>
  </si>
  <si>
    <t>05MD</t>
  </si>
  <si>
    <t>2111HV</t>
  </si>
  <si>
    <t>05ME</t>
  </si>
  <si>
    <t>2953XM</t>
  </si>
  <si>
    <t>05MG</t>
  </si>
  <si>
    <t>7364BA</t>
  </si>
  <si>
    <t>05MH</t>
  </si>
  <si>
    <t>9695AP</t>
  </si>
  <si>
    <t>05MI</t>
  </si>
  <si>
    <t>1861JH</t>
  </si>
  <si>
    <t>05MJ</t>
  </si>
  <si>
    <t>Basisschool Boterdorp</t>
  </si>
  <si>
    <t>2661AP</t>
  </si>
  <si>
    <t>05MK</t>
  </si>
  <si>
    <t>8024CA</t>
  </si>
  <si>
    <t>05ML</t>
  </si>
  <si>
    <t>1966XJ</t>
  </si>
  <si>
    <t>05MM</t>
  </si>
  <si>
    <t>2665ES</t>
  </si>
  <si>
    <t>05MQ</t>
  </si>
  <si>
    <t>3258AR</t>
  </si>
  <si>
    <t>05MS</t>
  </si>
  <si>
    <t>1761VM</t>
  </si>
  <si>
    <t>05MT</t>
  </si>
  <si>
    <t>3621JK</t>
  </si>
  <si>
    <t>05MU</t>
  </si>
  <si>
    <t>05MX</t>
  </si>
  <si>
    <t>3754NA</t>
  </si>
  <si>
    <t>05MY</t>
  </si>
  <si>
    <t>Basisschool De Bron</t>
  </si>
  <si>
    <t>5161AN</t>
  </si>
  <si>
    <t>05NA</t>
  </si>
  <si>
    <t>7722PM</t>
  </si>
  <si>
    <t>05NI</t>
  </si>
  <si>
    <t>3971KW</t>
  </si>
  <si>
    <t>05NJ</t>
  </si>
  <si>
    <t>9113PA</t>
  </si>
  <si>
    <t>05NM</t>
  </si>
  <si>
    <t>4271BL</t>
  </si>
  <si>
    <t>05NN</t>
  </si>
  <si>
    <t>7991PW</t>
  </si>
  <si>
    <t>05NO</t>
  </si>
  <si>
    <t>05NP</t>
  </si>
  <si>
    <t>Koepelschool</t>
  </si>
  <si>
    <t>6717AS</t>
  </si>
  <si>
    <t>05NQ</t>
  </si>
  <si>
    <t>Menso Altingschool</t>
  </si>
  <si>
    <t>9765BH</t>
  </si>
  <si>
    <t>05NR</t>
  </si>
  <si>
    <t>9342PE</t>
  </si>
  <si>
    <t>05NS</t>
  </si>
  <si>
    <t>Basisschool De Triangel</t>
  </si>
  <si>
    <t>6961BN</t>
  </si>
  <si>
    <t>05NT</t>
  </si>
  <si>
    <t>Het Sterrenpalet</t>
  </si>
  <si>
    <t>7151DB</t>
  </si>
  <si>
    <t>Stichting VCO Oost Nederland</t>
  </si>
  <si>
    <t>05NU</t>
  </si>
  <si>
    <t>3921EK</t>
  </si>
  <si>
    <t>05NW</t>
  </si>
  <si>
    <t>8166KA</t>
  </si>
  <si>
    <t>05NY</t>
  </si>
  <si>
    <t>9249MC</t>
  </si>
  <si>
    <t>05NZ</t>
  </si>
  <si>
    <t>8611JT</t>
  </si>
  <si>
    <t>05OC</t>
  </si>
  <si>
    <t>9514CA</t>
  </si>
  <si>
    <t>05OD</t>
  </si>
  <si>
    <t>7917PX</t>
  </si>
  <si>
    <t>05OF</t>
  </si>
  <si>
    <t>3371AW</t>
  </si>
  <si>
    <t>05OJ</t>
  </si>
  <si>
    <t>7471JN</t>
  </si>
  <si>
    <t>05OK</t>
  </si>
  <si>
    <t>8166JD</t>
  </si>
  <si>
    <t>05OL</t>
  </si>
  <si>
    <t>2561VT</t>
  </si>
  <si>
    <t>05OM</t>
  </si>
  <si>
    <t>5109TD</t>
  </si>
  <si>
    <t>05ON</t>
  </si>
  <si>
    <t>6561AR</t>
  </si>
  <si>
    <t>05OQ</t>
  </si>
  <si>
    <t>2964HD</t>
  </si>
  <si>
    <t>05OR</t>
  </si>
  <si>
    <t>CBS Jan Kuipers</t>
  </si>
  <si>
    <t>9861CB</t>
  </si>
  <si>
    <t>05OS</t>
  </si>
  <si>
    <t>4175HA</t>
  </si>
  <si>
    <t>05OU</t>
  </si>
  <si>
    <t>9074AK</t>
  </si>
  <si>
    <t>05OV</t>
  </si>
  <si>
    <t>9144CX</t>
  </si>
  <si>
    <t>05OW</t>
  </si>
  <si>
    <t>9254CS</t>
  </si>
  <si>
    <t>05OY</t>
  </si>
  <si>
    <t>3372XG</t>
  </si>
  <si>
    <t>05OZ</t>
  </si>
  <si>
    <t>Basisschool De Ster</t>
  </si>
  <si>
    <t>9617BN</t>
  </si>
  <si>
    <t>05PA</t>
  </si>
  <si>
    <t>8051HB</t>
  </si>
  <si>
    <t>Stichting Cambium</t>
  </si>
  <si>
    <t>05PC</t>
  </si>
  <si>
    <t>2391AX</t>
  </si>
  <si>
    <t>05PD</t>
  </si>
  <si>
    <t>8621DR</t>
  </si>
  <si>
    <t>05PF</t>
  </si>
  <si>
    <t>8275AC</t>
  </si>
  <si>
    <t>05PH</t>
  </si>
  <si>
    <t>9677PA</t>
  </si>
  <si>
    <t>05PJ</t>
  </si>
  <si>
    <t>4174GM</t>
  </si>
  <si>
    <t>05PK</t>
  </si>
  <si>
    <t>9241GM</t>
  </si>
  <si>
    <t>05PM</t>
  </si>
  <si>
    <t>8713JB</t>
  </si>
  <si>
    <t>05PO</t>
  </si>
  <si>
    <t>3739KM</t>
  </si>
  <si>
    <t>05PQ</t>
  </si>
  <si>
    <t>7737PG</t>
  </si>
  <si>
    <t>05PR</t>
  </si>
  <si>
    <t>Basisschool De Zaaier</t>
  </si>
  <si>
    <t>7711HE</t>
  </si>
  <si>
    <t>05PS</t>
  </si>
  <si>
    <t>Basisschool De Meele</t>
  </si>
  <si>
    <t>7711EP</t>
  </si>
  <si>
    <t>05PU</t>
  </si>
  <si>
    <t>9027BE</t>
  </si>
  <si>
    <t>05PV</t>
  </si>
  <si>
    <t>3413MP</t>
  </si>
  <si>
    <t>05PW</t>
  </si>
  <si>
    <t>9079KG</t>
  </si>
  <si>
    <t>05PX</t>
  </si>
  <si>
    <t>8464VL</t>
  </si>
  <si>
    <t>05QA</t>
  </si>
  <si>
    <t>Ds Johan v d Wendeschool</t>
  </si>
  <si>
    <t>8267AH</t>
  </si>
  <si>
    <t>05QB</t>
  </si>
  <si>
    <t>8278BC</t>
  </si>
  <si>
    <t>05QD</t>
  </si>
  <si>
    <t>4321AM</t>
  </si>
  <si>
    <t>05QE</t>
  </si>
  <si>
    <t>Chr Basissch Merlettes</t>
  </si>
  <si>
    <t>9288AM</t>
  </si>
  <si>
    <t>05QF</t>
  </si>
  <si>
    <t>SWS De Groene Borg</t>
  </si>
  <si>
    <t>9864PB</t>
  </si>
  <si>
    <t>05QH</t>
  </si>
  <si>
    <t>05QI</t>
  </si>
  <si>
    <t>3465TK</t>
  </si>
  <si>
    <t>05QJ</t>
  </si>
  <si>
    <t>7245AH</t>
  </si>
  <si>
    <t>05QK</t>
  </si>
  <si>
    <t>6988AE</t>
  </si>
  <si>
    <t>05QM</t>
  </si>
  <si>
    <t>3956GL</t>
  </si>
  <si>
    <t>05QN</t>
  </si>
  <si>
    <t>Ichthusschool</t>
  </si>
  <si>
    <t>8148RE</t>
  </si>
  <si>
    <t>05QO</t>
  </si>
  <si>
    <t>7122LX</t>
  </si>
  <si>
    <t>05QP</t>
  </si>
  <si>
    <t>Basisschool Podium</t>
  </si>
  <si>
    <t>3632BT</t>
  </si>
  <si>
    <t>05QS</t>
  </si>
  <si>
    <t>Sjaloomschool</t>
  </si>
  <si>
    <t>9651BW</t>
  </si>
  <si>
    <t>05QT</t>
  </si>
  <si>
    <t>4231DC</t>
  </si>
  <si>
    <t>05QU</t>
  </si>
  <si>
    <t>3248AB</t>
  </si>
  <si>
    <t>05QV</t>
  </si>
  <si>
    <t>4194RR</t>
  </si>
  <si>
    <t>05QW</t>
  </si>
  <si>
    <t>9136PS</t>
  </si>
  <si>
    <t>05QX</t>
  </si>
  <si>
    <t>PCB Meester Lalleman</t>
  </si>
  <si>
    <t>2841LC</t>
  </si>
  <si>
    <t>05RB</t>
  </si>
  <si>
    <t>Basisschool Kisveld</t>
  </si>
  <si>
    <t>7161HG</t>
  </si>
  <si>
    <t>05RC</t>
  </si>
  <si>
    <t>9521BC</t>
  </si>
  <si>
    <t>05RD</t>
  </si>
  <si>
    <t>9521AD</t>
  </si>
  <si>
    <t>05RE</t>
  </si>
  <si>
    <t>9663GG</t>
  </si>
  <si>
    <t>05RG</t>
  </si>
  <si>
    <t>3626AV</t>
  </si>
  <si>
    <t>05RH</t>
  </si>
  <si>
    <t>Maranatha Basisschool</t>
  </si>
  <si>
    <t>2421NK</t>
  </si>
  <si>
    <t>05RK</t>
  </si>
  <si>
    <t>Basisschool De Flambouw</t>
  </si>
  <si>
    <t>05RL</t>
  </si>
  <si>
    <t>4225PV</t>
  </si>
  <si>
    <t>05RM</t>
  </si>
  <si>
    <t>8566JH</t>
  </si>
  <si>
    <t>05RN</t>
  </si>
  <si>
    <t>8383EK</t>
  </si>
  <si>
    <t>05RO</t>
  </si>
  <si>
    <t>4051GS</t>
  </si>
  <si>
    <t>05RP</t>
  </si>
  <si>
    <t>9959PN</t>
  </si>
  <si>
    <t>05RR</t>
  </si>
  <si>
    <t>8854AN</t>
  </si>
  <si>
    <t>05RS</t>
  </si>
  <si>
    <t>8536VH</t>
  </si>
  <si>
    <t>05RT</t>
  </si>
  <si>
    <t>4356DC</t>
  </si>
  <si>
    <t>05RV</t>
  </si>
  <si>
    <t>1511VH</t>
  </si>
  <si>
    <t>05RW</t>
  </si>
  <si>
    <t>De Hervormde School</t>
  </si>
  <si>
    <t>4043LH</t>
  </si>
  <si>
    <t>05RX</t>
  </si>
  <si>
    <t>8614XD</t>
  </si>
  <si>
    <t>05RY</t>
  </si>
  <si>
    <t>8465RE</t>
  </si>
  <si>
    <t>05RZ</t>
  </si>
  <si>
    <t>9665HS</t>
  </si>
  <si>
    <t>05SB</t>
  </si>
  <si>
    <t>3255TE</t>
  </si>
  <si>
    <t>05SC</t>
  </si>
  <si>
    <t>1834CG</t>
  </si>
  <si>
    <t>05SE</t>
  </si>
  <si>
    <t>7933PG</t>
  </si>
  <si>
    <t>05SF</t>
  </si>
  <si>
    <t>3265BH</t>
  </si>
  <si>
    <t>05SG</t>
  </si>
  <si>
    <t>Juliana v Stolbergschool</t>
  </si>
  <si>
    <t>5307HK</t>
  </si>
  <si>
    <t>05SI</t>
  </si>
  <si>
    <t>3415PW</t>
  </si>
  <si>
    <t>05SJ</t>
  </si>
  <si>
    <t>3882XE</t>
  </si>
  <si>
    <t>05SK</t>
  </si>
  <si>
    <t>05SL</t>
  </si>
  <si>
    <t>Basisschool Oostenwind</t>
  </si>
  <si>
    <t>8102AM</t>
  </si>
  <si>
    <t>05SM</t>
  </si>
  <si>
    <t>'t Kompas</t>
  </si>
  <si>
    <t>7791RH</t>
  </si>
  <si>
    <t>05SO</t>
  </si>
  <si>
    <t>3927AE</t>
  </si>
  <si>
    <t>05SP</t>
  </si>
  <si>
    <t>4411BL</t>
  </si>
  <si>
    <t>05SR</t>
  </si>
  <si>
    <t>3034PX</t>
  </si>
  <si>
    <t>05SW</t>
  </si>
  <si>
    <t>Basisschool Het Kompas</t>
  </si>
  <si>
    <t>3081SX</t>
  </si>
  <si>
    <t>05SX</t>
  </si>
  <si>
    <t>7961AW</t>
  </si>
  <si>
    <t>05SY</t>
  </si>
  <si>
    <t>9679JE</t>
  </si>
  <si>
    <t>05SZ</t>
  </si>
  <si>
    <t>Basisschool De Wiekslag</t>
  </si>
  <si>
    <t>9621AT</t>
  </si>
  <si>
    <t>05TB</t>
  </si>
  <si>
    <t>4145MP</t>
  </si>
  <si>
    <t>05TE</t>
  </si>
  <si>
    <t>9551CH</t>
  </si>
  <si>
    <t>05TF</t>
  </si>
  <si>
    <t>7777RJ</t>
  </si>
  <si>
    <t>05TG</t>
  </si>
  <si>
    <t>3363CK</t>
  </si>
  <si>
    <t>05TH</t>
  </si>
  <si>
    <t>8556XB</t>
  </si>
  <si>
    <t>05TI</t>
  </si>
  <si>
    <t>3245VP</t>
  </si>
  <si>
    <t>05TL</t>
  </si>
  <si>
    <t>Oranje Nassauschool</t>
  </si>
  <si>
    <t>9501VX</t>
  </si>
  <si>
    <t>05TM</t>
  </si>
  <si>
    <t>Chr Basissch De Skutslus</t>
  </si>
  <si>
    <t>8715HW</t>
  </si>
  <si>
    <t>05TN</t>
  </si>
  <si>
    <t>9423PR</t>
  </si>
  <si>
    <t>05TO</t>
  </si>
  <si>
    <t>9791BN</t>
  </si>
  <si>
    <t>05TR</t>
  </si>
  <si>
    <t>3572ZM</t>
  </si>
  <si>
    <t>05TS</t>
  </si>
  <si>
    <t>9341AV</t>
  </si>
  <si>
    <t>05TT</t>
  </si>
  <si>
    <t>4351AP</t>
  </si>
  <si>
    <t>05TU</t>
  </si>
  <si>
    <t>8194LK</t>
  </si>
  <si>
    <t>05TV</t>
  </si>
  <si>
    <t>5913TV</t>
  </si>
  <si>
    <t>05TW</t>
  </si>
  <si>
    <t>3645GR</t>
  </si>
  <si>
    <t>05TY</t>
  </si>
  <si>
    <t>8325EV</t>
  </si>
  <si>
    <t>05TZ</t>
  </si>
  <si>
    <t>7383CB</t>
  </si>
  <si>
    <t>05UD</t>
  </si>
  <si>
    <t>05UE</t>
  </si>
  <si>
    <t>8191XN</t>
  </si>
  <si>
    <t>05UF</t>
  </si>
  <si>
    <t>Ds van Maasschool</t>
  </si>
  <si>
    <t>8191LH</t>
  </si>
  <si>
    <t>05UG</t>
  </si>
  <si>
    <t>9989AT</t>
  </si>
  <si>
    <t>05UK</t>
  </si>
  <si>
    <t>7054AT</t>
  </si>
  <si>
    <t>05UL</t>
  </si>
  <si>
    <t>9295KC</t>
  </si>
  <si>
    <t>05UM</t>
  </si>
  <si>
    <t>8881BZ</t>
  </si>
  <si>
    <t>05UN</t>
  </si>
  <si>
    <t>1551RD</t>
  </si>
  <si>
    <t>05UO</t>
  </si>
  <si>
    <t>8091HV</t>
  </si>
  <si>
    <t>05UR</t>
  </si>
  <si>
    <t>CBS De Wegwijzer</t>
  </si>
  <si>
    <t>9367RM</t>
  </si>
  <si>
    <t>05US</t>
  </si>
  <si>
    <t>8274AR</t>
  </si>
  <si>
    <t>05UT</t>
  </si>
  <si>
    <t>Maranathaschool</t>
  </si>
  <si>
    <t>9671GC</t>
  </si>
  <si>
    <t>05UU</t>
  </si>
  <si>
    <t>9951JH</t>
  </si>
  <si>
    <t>05UW</t>
  </si>
  <si>
    <t>9088AS</t>
  </si>
  <si>
    <t>05UX</t>
  </si>
  <si>
    <t>05UY</t>
  </si>
  <si>
    <t>8731CD</t>
  </si>
  <si>
    <t>05VA</t>
  </si>
  <si>
    <t>9113PB</t>
  </si>
  <si>
    <t>05VC</t>
  </si>
  <si>
    <t>7468RE</t>
  </si>
  <si>
    <t>05VD</t>
  </si>
  <si>
    <t>8276AL</t>
  </si>
  <si>
    <t>05VG</t>
  </si>
  <si>
    <t>2761DP</t>
  </si>
  <si>
    <t>05VI</t>
  </si>
  <si>
    <t>4316AB</t>
  </si>
  <si>
    <t>05VJ</t>
  </si>
  <si>
    <t>Willibrordusschool</t>
  </si>
  <si>
    <t>05VK</t>
  </si>
  <si>
    <t>9636AA</t>
  </si>
  <si>
    <t>05VL</t>
  </si>
  <si>
    <t>3214XE</t>
  </si>
  <si>
    <t>05VM</t>
  </si>
  <si>
    <t>5305EA</t>
  </si>
  <si>
    <t>05VO</t>
  </si>
  <si>
    <t>3818JE</t>
  </si>
  <si>
    <t>05VP</t>
  </si>
  <si>
    <t>1071CW</t>
  </si>
  <si>
    <t>05VR</t>
  </si>
  <si>
    <t>7415LA</t>
  </si>
  <si>
    <t>05VS</t>
  </si>
  <si>
    <t>Instituut Van Kinsbergen</t>
  </si>
  <si>
    <t>8081TA</t>
  </si>
  <si>
    <t>05VT</t>
  </si>
  <si>
    <t>7523AL</t>
  </si>
  <si>
    <t>Enschedese Schoolvereniging</t>
  </si>
  <si>
    <t>05VU</t>
  </si>
  <si>
    <t>2801ZA</t>
  </si>
  <si>
    <t>05VV</t>
  </si>
  <si>
    <t>Schoolvereniging Wolters</t>
  </si>
  <si>
    <t>2597PH</t>
  </si>
  <si>
    <t>05VW</t>
  </si>
  <si>
    <t>2514JT</t>
  </si>
  <si>
    <t>Willemspark</t>
  </si>
  <si>
    <t>05VX</t>
  </si>
  <si>
    <t>1e Ned Montessorischool</t>
  </si>
  <si>
    <t>2566DA</t>
  </si>
  <si>
    <t>05VY</t>
  </si>
  <si>
    <t>05WB</t>
  </si>
  <si>
    <t>De Vrije School</t>
  </si>
  <si>
    <t>2597NT</t>
  </si>
  <si>
    <t>05WD</t>
  </si>
  <si>
    <t>2012SR</t>
  </si>
  <si>
    <t>De Haarlemse Montessorischool</t>
  </si>
  <si>
    <t>05WG</t>
  </si>
  <si>
    <t>1213BM</t>
  </si>
  <si>
    <t>Hilversumse Schoolvereniging</t>
  </si>
  <si>
    <t>05WH</t>
  </si>
  <si>
    <t>Montessorischool Centrum</t>
  </si>
  <si>
    <t>1211AM</t>
  </si>
  <si>
    <t>05WI</t>
  </si>
  <si>
    <t>Godelindeschool</t>
  </si>
  <si>
    <t>1217CN</t>
  </si>
  <si>
    <t>Godelinde Schoolvereniging</t>
  </si>
  <si>
    <t>05WJ</t>
  </si>
  <si>
    <t>Flevo school</t>
  </si>
  <si>
    <t>1272BX</t>
  </si>
  <si>
    <t>05WK</t>
  </si>
  <si>
    <t>1251AR</t>
  </si>
  <si>
    <t>05WL</t>
  </si>
  <si>
    <t>9245HK</t>
  </si>
  <si>
    <t>05WM</t>
  </si>
  <si>
    <t>De Kralingsche School</t>
  </si>
  <si>
    <t>3062EB</t>
  </si>
  <si>
    <t>05WN</t>
  </si>
  <si>
    <t>3062EK</t>
  </si>
  <si>
    <t>05WR</t>
  </si>
  <si>
    <t>2244AD</t>
  </si>
  <si>
    <t>Stichting Kievietschool</t>
  </si>
  <si>
    <t>05WS</t>
  </si>
  <si>
    <t>2242GW</t>
  </si>
  <si>
    <t>05WT</t>
  </si>
  <si>
    <t>Basisschool Oudendijk</t>
  </si>
  <si>
    <t>4285WL</t>
  </si>
  <si>
    <t>05WU</t>
  </si>
  <si>
    <t>Zeister Schoolvereeniging</t>
  </si>
  <si>
    <t>3707CA</t>
  </si>
  <si>
    <t>05WV</t>
  </si>
  <si>
    <t>Zeister Vrije School</t>
  </si>
  <si>
    <t>3707GL</t>
  </si>
  <si>
    <t>05WZ</t>
  </si>
  <si>
    <t>3412KM</t>
  </si>
  <si>
    <t>05XB</t>
  </si>
  <si>
    <t>9649HP</t>
  </si>
  <si>
    <t>05XC</t>
  </si>
  <si>
    <t>9581TV</t>
  </si>
  <si>
    <t>05XD</t>
  </si>
  <si>
    <t>9621AR</t>
  </si>
  <si>
    <t>05XE</t>
  </si>
  <si>
    <t>9982LK</t>
  </si>
  <si>
    <t>05XF</t>
  </si>
  <si>
    <t>9541AX</t>
  </si>
  <si>
    <t>05XH</t>
  </si>
  <si>
    <t>8843KE</t>
  </si>
  <si>
    <t>05XI</t>
  </si>
  <si>
    <t>8763MS</t>
  </si>
  <si>
    <t>05XQ</t>
  </si>
  <si>
    <t>6668AN</t>
  </si>
  <si>
    <t>05XR</t>
  </si>
  <si>
    <t>6659BX</t>
  </si>
  <si>
    <t>05XT</t>
  </si>
  <si>
    <t>De Driehoek</t>
  </si>
  <si>
    <t>6913AC</t>
  </si>
  <si>
    <t>05XU</t>
  </si>
  <si>
    <t>7478PL</t>
  </si>
  <si>
    <t>05XW</t>
  </si>
  <si>
    <t>8141ET</t>
  </si>
  <si>
    <t>05XX</t>
  </si>
  <si>
    <t>7255XT</t>
  </si>
  <si>
    <t>05XZ</t>
  </si>
  <si>
    <t>2678PB</t>
  </si>
  <si>
    <t>05YA</t>
  </si>
  <si>
    <t>05YC</t>
  </si>
  <si>
    <t>6043SG</t>
  </si>
  <si>
    <t>05YD</t>
  </si>
  <si>
    <t>7261GH</t>
  </si>
  <si>
    <t>05YE</t>
  </si>
  <si>
    <t>2172HD</t>
  </si>
  <si>
    <t>05YK</t>
  </si>
  <si>
    <t>5314AT</t>
  </si>
  <si>
    <t>05YL</t>
  </si>
  <si>
    <t>8434NN</t>
  </si>
  <si>
    <t>05YP</t>
  </si>
  <si>
    <t>7495TC</t>
  </si>
  <si>
    <t>05YQ</t>
  </si>
  <si>
    <t>4671ES</t>
  </si>
  <si>
    <t>05YR</t>
  </si>
  <si>
    <t>9651AP</t>
  </si>
  <si>
    <t>05YS</t>
  </si>
  <si>
    <t>5554JM</t>
  </si>
  <si>
    <t>05YT</t>
  </si>
  <si>
    <t>6325CN</t>
  </si>
  <si>
    <t>05YW</t>
  </si>
  <si>
    <t>5409AD</t>
  </si>
  <si>
    <t>05ZE</t>
  </si>
  <si>
    <t>7786BH</t>
  </si>
  <si>
    <t>05ZF</t>
  </si>
  <si>
    <t>2161KL</t>
  </si>
  <si>
    <t>05ZG</t>
  </si>
  <si>
    <t>5371BB</t>
  </si>
  <si>
    <t>05ZH</t>
  </si>
  <si>
    <t>05ZI</t>
  </si>
  <si>
    <t>1687RA</t>
  </si>
  <si>
    <t>05ZQ</t>
  </si>
  <si>
    <t>De Lispeltuut</t>
  </si>
  <si>
    <t>4356BG</t>
  </si>
  <si>
    <t>05ZR</t>
  </si>
  <si>
    <t>6652BE</t>
  </si>
  <si>
    <t>05ZS</t>
  </si>
  <si>
    <t>3755BG</t>
  </si>
  <si>
    <t>05ZT</t>
  </si>
  <si>
    <t>6691CJ</t>
  </si>
  <si>
    <t>05ZU</t>
  </si>
  <si>
    <t>5971AN</t>
  </si>
  <si>
    <t>05ZV</t>
  </si>
  <si>
    <t>6997AK</t>
  </si>
  <si>
    <t>05ZW</t>
  </si>
  <si>
    <t>WereldKidz Meander</t>
  </si>
  <si>
    <t>3956EW</t>
  </si>
  <si>
    <t>05ZX</t>
  </si>
  <si>
    <t>5694SC</t>
  </si>
  <si>
    <t>05ZY</t>
  </si>
  <si>
    <t>4147ED</t>
  </si>
  <si>
    <t>05ZZ</t>
  </si>
  <si>
    <t>6932CA</t>
  </si>
  <si>
    <t>06AF</t>
  </si>
  <si>
    <t>Vrije School Valentijn</t>
  </si>
  <si>
    <t>3844EL</t>
  </si>
  <si>
    <t>06AG</t>
  </si>
  <si>
    <t>7667PS</t>
  </si>
  <si>
    <t>06AI</t>
  </si>
  <si>
    <t>4613GP</t>
  </si>
  <si>
    <t>06AK</t>
  </si>
  <si>
    <t>6446AK</t>
  </si>
  <si>
    <t>06AL</t>
  </si>
  <si>
    <t>9891BE</t>
  </si>
  <si>
    <t>06AM</t>
  </si>
  <si>
    <t>06AN</t>
  </si>
  <si>
    <t>Nieuweschool</t>
  </si>
  <si>
    <t>5981DS</t>
  </si>
  <si>
    <t>06AO</t>
  </si>
  <si>
    <t>9997NG</t>
  </si>
  <si>
    <t>06AP</t>
  </si>
  <si>
    <t>1671JZ</t>
  </si>
  <si>
    <t>06AQ</t>
  </si>
  <si>
    <t>9342PL</t>
  </si>
  <si>
    <t>06AY</t>
  </si>
  <si>
    <t>1191JP</t>
  </si>
  <si>
    <t>06AZ</t>
  </si>
  <si>
    <t>Basisschool Flora</t>
  </si>
  <si>
    <t>2931RP</t>
  </si>
  <si>
    <t>06BA</t>
  </si>
  <si>
    <t>6165TV</t>
  </si>
  <si>
    <t>06BB</t>
  </si>
  <si>
    <t>4851BG</t>
  </si>
  <si>
    <t>06BC</t>
  </si>
  <si>
    <t>Basisschool De Sieppe</t>
  </si>
  <si>
    <t>6562XK</t>
  </si>
  <si>
    <t>06BD</t>
  </si>
  <si>
    <t>De Cocon</t>
  </si>
  <si>
    <t>4791KB</t>
  </si>
  <si>
    <t>06BE</t>
  </si>
  <si>
    <t>Willemsschool</t>
  </si>
  <si>
    <t>2681TT</t>
  </si>
  <si>
    <t>06BG</t>
  </si>
  <si>
    <t>3012BA</t>
  </si>
  <si>
    <t>06BH</t>
  </si>
  <si>
    <t>1693KT</t>
  </si>
  <si>
    <t>06BM</t>
  </si>
  <si>
    <t>1619VC</t>
  </si>
  <si>
    <t>06BO</t>
  </si>
  <si>
    <t>Curtevenne-Basisschool</t>
  </si>
  <si>
    <t>1241BG</t>
  </si>
  <si>
    <t>06BP</t>
  </si>
  <si>
    <t>9861GJ</t>
  </si>
  <si>
    <t>06BQ</t>
  </si>
  <si>
    <t>OBS De Piramide</t>
  </si>
  <si>
    <t>5262XE</t>
  </si>
  <si>
    <t>06BR</t>
  </si>
  <si>
    <t>7854PR</t>
  </si>
  <si>
    <t>06BV</t>
  </si>
  <si>
    <t>5512AJ</t>
  </si>
  <si>
    <t>06BX</t>
  </si>
  <si>
    <t>5306GE</t>
  </si>
  <si>
    <t>06BY</t>
  </si>
  <si>
    <t>7681RG</t>
  </si>
  <si>
    <t>Stichting ROOS</t>
  </si>
  <si>
    <t>06CA</t>
  </si>
  <si>
    <t>2235BW</t>
  </si>
  <si>
    <t>06CI</t>
  </si>
  <si>
    <t>9781HM</t>
  </si>
  <si>
    <t>06CK</t>
  </si>
  <si>
    <t>Basisschool Meander</t>
  </si>
  <si>
    <t>6442AJ</t>
  </si>
  <si>
    <t>06CN</t>
  </si>
  <si>
    <t>9695AH</t>
  </si>
  <si>
    <t>06CO</t>
  </si>
  <si>
    <t>3621WS</t>
  </si>
  <si>
    <t>06CP</t>
  </si>
  <si>
    <t>7091CW</t>
  </si>
  <si>
    <t>06CQ</t>
  </si>
  <si>
    <t>6101MJ</t>
  </si>
  <si>
    <t>06CS</t>
  </si>
  <si>
    <t>De Wildschut</t>
  </si>
  <si>
    <t>5126CK</t>
  </si>
  <si>
    <t>06CT</t>
  </si>
  <si>
    <t>7141VG</t>
  </si>
  <si>
    <t>06CU</t>
  </si>
  <si>
    <t>OBS Delta</t>
  </si>
  <si>
    <t>5384BS</t>
  </si>
  <si>
    <t>06CX</t>
  </si>
  <si>
    <t>5328GW</t>
  </si>
  <si>
    <t>06CY</t>
  </si>
  <si>
    <t>Basisschool De Kijckert</t>
  </si>
  <si>
    <t>2291LC</t>
  </si>
  <si>
    <t>06CZ</t>
  </si>
  <si>
    <t>4724DS</t>
  </si>
  <si>
    <t>06DD</t>
  </si>
  <si>
    <t>9955VC</t>
  </si>
  <si>
    <t>06DE</t>
  </si>
  <si>
    <t>3891CB</t>
  </si>
  <si>
    <t>06DF</t>
  </si>
  <si>
    <t>7131DR</t>
  </si>
  <si>
    <t>06DG</t>
  </si>
  <si>
    <t>9682PB</t>
  </si>
  <si>
    <t>06DH</t>
  </si>
  <si>
    <t>5343VC</t>
  </si>
  <si>
    <t>06DJ</t>
  </si>
  <si>
    <t>Het Startblok</t>
  </si>
  <si>
    <t>3255BN</t>
  </si>
  <si>
    <t>06DM</t>
  </si>
  <si>
    <t>5508DJ</t>
  </si>
  <si>
    <t>06DN</t>
  </si>
  <si>
    <t>2742EB</t>
  </si>
  <si>
    <t>06DO</t>
  </si>
  <si>
    <t>2291SK</t>
  </si>
  <si>
    <t>06DV</t>
  </si>
  <si>
    <t>8091JJ</t>
  </si>
  <si>
    <t>06DW</t>
  </si>
  <si>
    <t>Basisschool De Kiem</t>
  </si>
  <si>
    <t>5384HL</t>
  </si>
  <si>
    <t>06DX</t>
  </si>
  <si>
    <t>1396KJ</t>
  </si>
  <si>
    <t>06DY</t>
  </si>
  <si>
    <t>06DZ</t>
  </si>
  <si>
    <t>De Kerneel</t>
  </si>
  <si>
    <t>6031HR</t>
  </si>
  <si>
    <t>06EA</t>
  </si>
  <si>
    <t>4307BR</t>
  </si>
  <si>
    <t>06EB</t>
  </si>
  <si>
    <t>9744CL</t>
  </si>
  <si>
    <t>06EC</t>
  </si>
  <si>
    <t>8931EG</t>
  </si>
  <si>
    <t>06ED</t>
  </si>
  <si>
    <t>4451AK</t>
  </si>
  <si>
    <t>06EE</t>
  </si>
  <si>
    <t>H Faukelius Basisschool</t>
  </si>
  <si>
    <t>4333EK</t>
  </si>
  <si>
    <t>06EF</t>
  </si>
  <si>
    <t>8091JX</t>
  </si>
  <si>
    <t>06EH</t>
  </si>
  <si>
    <t>Basisschool De Biekorf</t>
  </si>
  <si>
    <t>06EI</t>
  </si>
  <si>
    <t>5165NB</t>
  </si>
  <si>
    <t>06EJ</t>
  </si>
  <si>
    <t>Koningsschool</t>
  </si>
  <si>
    <t>5161ES</t>
  </si>
  <si>
    <t>Ver. v. Prot.-Chr. Basisond.</t>
  </si>
  <si>
    <t>06EK</t>
  </si>
  <si>
    <t>9982BC</t>
  </si>
  <si>
    <t>06EL</t>
  </si>
  <si>
    <t>PC Basisschool De Ark</t>
  </si>
  <si>
    <t>8375BJ</t>
  </si>
  <si>
    <t>06EM</t>
  </si>
  <si>
    <t>8326BA</t>
  </si>
  <si>
    <t>06EN</t>
  </si>
  <si>
    <t>9934JN</t>
  </si>
  <si>
    <t>06EO</t>
  </si>
  <si>
    <t>GBS De Parel</t>
  </si>
  <si>
    <t>9408AM</t>
  </si>
  <si>
    <t>06EP</t>
  </si>
  <si>
    <t>7941HN</t>
  </si>
  <si>
    <t>06EQ</t>
  </si>
  <si>
    <t>Willem van Oranjeschool</t>
  </si>
  <si>
    <t>5306BN</t>
  </si>
  <si>
    <t>06ES</t>
  </si>
  <si>
    <t>2582CH</t>
  </si>
  <si>
    <t>Mantum onderwijs</t>
  </si>
  <si>
    <t>06ET</t>
  </si>
  <si>
    <t>2691ZC</t>
  </si>
  <si>
    <t>06EU</t>
  </si>
  <si>
    <t>Chr BS de Hoeksteen</t>
  </si>
  <si>
    <t>4424EL</t>
  </si>
  <si>
    <t>06EV</t>
  </si>
  <si>
    <t>C J van Rootselaarschool</t>
  </si>
  <si>
    <t>3864EV</t>
  </si>
  <si>
    <t>06EX</t>
  </si>
  <si>
    <t>8744EV</t>
  </si>
  <si>
    <t>06EY</t>
  </si>
  <si>
    <t>9471RM</t>
  </si>
  <si>
    <t>06FA</t>
  </si>
  <si>
    <t>Jacobus Koelmanschool</t>
  </si>
  <si>
    <t>2925VH</t>
  </si>
  <si>
    <t>06FB</t>
  </si>
  <si>
    <t>4161AR</t>
  </si>
  <si>
    <t>06FF</t>
  </si>
  <si>
    <t>1947ZB</t>
  </si>
  <si>
    <t>06FI</t>
  </si>
  <si>
    <t>3912AA</t>
  </si>
  <si>
    <t>06FJ</t>
  </si>
  <si>
    <t>4695EN</t>
  </si>
  <si>
    <t>06FK</t>
  </si>
  <si>
    <t>6171HK</t>
  </si>
  <si>
    <t>06FM</t>
  </si>
  <si>
    <t>De Zevensprong</t>
  </si>
  <si>
    <t>5683LL</t>
  </si>
  <si>
    <t>06FO</t>
  </si>
  <si>
    <t>Basisschool De Rank</t>
  </si>
  <si>
    <t>4132CC</t>
  </si>
  <si>
    <t>06FR</t>
  </si>
  <si>
    <t>3852NH</t>
  </si>
  <si>
    <t>06FT</t>
  </si>
  <si>
    <t>4849BD</t>
  </si>
  <si>
    <t>06FU</t>
  </si>
  <si>
    <t>2465AG</t>
  </si>
  <si>
    <t>06FV</t>
  </si>
  <si>
    <t>8172VT</t>
  </si>
  <si>
    <t>06FW</t>
  </si>
  <si>
    <t>De Startbaan</t>
  </si>
  <si>
    <t>5941CP</t>
  </si>
  <si>
    <t>06FY</t>
  </si>
  <si>
    <t>RK Basisschool De Bijenkorf</t>
  </si>
  <si>
    <t>2805EG</t>
  </si>
  <si>
    <t>06GB</t>
  </si>
  <si>
    <t>2182EN</t>
  </si>
  <si>
    <t>06GC</t>
  </si>
  <si>
    <t>4751HK</t>
  </si>
  <si>
    <t>06GD</t>
  </si>
  <si>
    <t>RK BS Sunte Werfert</t>
  </si>
  <si>
    <t>6661DZ</t>
  </si>
  <si>
    <t>06GE</t>
  </si>
  <si>
    <t>Vrije School De Berkel</t>
  </si>
  <si>
    <t>7206BR</t>
  </si>
  <si>
    <t>06GH</t>
  </si>
  <si>
    <t>4731EB</t>
  </si>
  <si>
    <t>06GK</t>
  </si>
  <si>
    <t>Basisschool De Wiltzangh</t>
  </si>
  <si>
    <t>1055KK</t>
  </si>
  <si>
    <t>06GL</t>
  </si>
  <si>
    <t>Dr Wumkesskoalle</t>
  </si>
  <si>
    <t>8501BZ</t>
  </si>
  <si>
    <t>06GN</t>
  </si>
  <si>
    <t>Marcus-School</t>
  </si>
  <si>
    <t>3563XC</t>
  </si>
  <si>
    <t>06GP</t>
  </si>
  <si>
    <t>1433WB</t>
  </si>
  <si>
    <t>06GR</t>
  </si>
  <si>
    <t>Rk Bs De Cramignon</t>
  </si>
  <si>
    <t>6245RE</t>
  </si>
  <si>
    <t>06GS</t>
  </si>
  <si>
    <t>K B S De Plataan</t>
  </si>
  <si>
    <t>7941LC</t>
  </si>
  <si>
    <t>06GU</t>
  </si>
  <si>
    <t>3844HZ</t>
  </si>
  <si>
    <t>06GV</t>
  </si>
  <si>
    <t>3817GV</t>
  </si>
  <si>
    <t>06GW</t>
  </si>
  <si>
    <t>3743EE</t>
  </si>
  <si>
    <t>06HC</t>
  </si>
  <si>
    <t>Basisschool Bleijerheide</t>
  </si>
  <si>
    <t>6462AH</t>
  </si>
  <si>
    <t>06HD</t>
  </si>
  <si>
    <t>8271EM</t>
  </si>
  <si>
    <t>06HE</t>
  </si>
  <si>
    <t>RK Mariaschool</t>
  </si>
  <si>
    <t>7071VG</t>
  </si>
  <si>
    <t>06HG</t>
  </si>
  <si>
    <t>5571RK</t>
  </si>
  <si>
    <t>06HI</t>
  </si>
  <si>
    <t>Het Spectrum</t>
  </si>
  <si>
    <t>1628XH</t>
  </si>
  <si>
    <t>06HJ</t>
  </si>
  <si>
    <t>9101WE</t>
  </si>
  <si>
    <t>06HK</t>
  </si>
  <si>
    <t>Basisschool Achthoeven</t>
  </si>
  <si>
    <t>5071AC</t>
  </si>
  <si>
    <t>06HL</t>
  </si>
  <si>
    <t>5672HZ</t>
  </si>
  <si>
    <t>06HM</t>
  </si>
  <si>
    <t>7031AC</t>
  </si>
  <si>
    <t>06HN</t>
  </si>
  <si>
    <t>4634VH</t>
  </si>
  <si>
    <t>06HO</t>
  </si>
  <si>
    <t>5111XP</t>
  </si>
  <si>
    <t>06HP</t>
  </si>
  <si>
    <t>Basisschool Het Octaaf</t>
  </si>
  <si>
    <t>9405HX</t>
  </si>
  <si>
    <t>06HT</t>
  </si>
  <si>
    <t>2343BK</t>
  </si>
  <si>
    <t>06HU</t>
  </si>
  <si>
    <t>5469PT</t>
  </si>
  <si>
    <t>06HV</t>
  </si>
  <si>
    <t>7121ET</t>
  </si>
  <si>
    <t>06HW</t>
  </si>
  <si>
    <t>Basisschool St Caecilia</t>
  </si>
  <si>
    <t>5056KK</t>
  </si>
  <si>
    <t>06HZ</t>
  </si>
  <si>
    <t>9421NP</t>
  </si>
  <si>
    <t>06IA</t>
  </si>
  <si>
    <t>5014NK</t>
  </si>
  <si>
    <t>06IE</t>
  </si>
  <si>
    <t>4844BK</t>
  </si>
  <si>
    <t>06IH</t>
  </si>
  <si>
    <t>4641CL</t>
  </si>
  <si>
    <t>06IK</t>
  </si>
  <si>
    <t>Basisschool De Spindel</t>
  </si>
  <si>
    <t>4854CP</t>
  </si>
  <si>
    <t>06IL</t>
  </si>
  <si>
    <t>2121VE</t>
  </si>
  <si>
    <t>06IN</t>
  </si>
  <si>
    <t>Sint Aegidius-School</t>
  </si>
  <si>
    <t>7626LW</t>
  </si>
  <si>
    <t>06IP</t>
  </si>
  <si>
    <t>Basisschool de Vonder</t>
  </si>
  <si>
    <t>6599AK</t>
  </si>
  <si>
    <t>06IR</t>
  </si>
  <si>
    <t>Basisschool Maria</t>
  </si>
  <si>
    <t>5541VM</t>
  </si>
  <si>
    <t>06IS</t>
  </si>
  <si>
    <t>Lindenlommer Basisschool</t>
  </si>
  <si>
    <t>4741AZ</t>
  </si>
  <si>
    <t>06IT</t>
  </si>
  <si>
    <t>Kbs De Griffioen</t>
  </si>
  <si>
    <t>4841XC</t>
  </si>
  <si>
    <t>06IU</t>
  </si>
  <si>
    <t>8401RE</t>
  </si>
  <si>
    <t>06IW</t>
  </si>
  <si>
    <t>3911SK</t>
  </si>
  <si>
    <t>06IX</t>
  </si>
  <si>
    <t>06IY</t>
  </si>
  <si>
    <t>7581VZ</t>
  </si>
  <si>
    <t>06IZ</t>
  </si>
  <si>
    <t>St Willibrordus School</t>
  </si>
  <si>
    <t>5913CZ</t>
  </si>
  <si>
    <t>06JC</t>
  </si>
  <si>
    <t>De Rietslenke</t>
  </si>
  <si>
    <t>7442TL</t>
  </si>
  <si>
    <t>06JD</t>
  </si>
  <si>
    <t>Basisschool De Laak</t>
  </si>
  <si>
    <t>6659BE</t>
  </si>
  <si>
    <t>06JE</t>
  </si>
  <si>
    <t>Basissch Piet Prins</t>
  </si>
  <si>
    <t>9501AM</t>
  </si>
  <si>
    <t>06JF</t>
  </si>
  <si>
    <t>06JG</t>
  </si>
  <si>
    <t>RK Dorpsschool De Bron</t>
  </si>
  <si>
    <t>2811LP</t>
  </si>
  <si>
    <t>06JL</t>
  </si>
  <si>
    <t>5691EA</t>
  </si>
  <si>
    <t>06JN</t>
  </si>
  <si>
    <t>5141BM</t>
  </si>
  <si>
    <t>06JO</t>
  </si>
  <si>
    <t>6071AL</t>
  </si>
  <si>
    <t>06JP</t>
  </si>
  <si>
    <t>06JQ</t>
  </si>
  <si>
    <t>RK bs Aventurijn</t>
  </si>
  <si>
    <t>4758AM</t>
  </si>
  <si>
    <t>06JS</t>
  </si>
  <si>
    <t>6142AD</t>
  </si>
  <si>
    <t>06JT</t>
  </si>
  <si>
    <t>5384ES</t>
  </si>
  <si>
    <t>06JV</t>
  </si>
  <si>
    <t>6733AV</t>
  </si>
  <si>
    <t>06JW</t>
  </si>
  <si>
    <t>8625HE</t>
  </si>
  <si>
    <t>06JY</t>
  </si>
  <si>
    <t>Sint Antonius</t>
  </si>
  <si>
    <t>8106AC</t>
  </si>
  <si>
    <t>06JZ</t>
  </si>
  <si>
    <t>6045VA</t>
  </si>
  <si>
    <t>06KA</t>
  </si>
  <si>
    <t>2566XT</t>
  </si>
  <si>
    <t>06KB</t>
  </si>
  <si>
    <t>4762BJ</t>
  </si>
  <si>
    <t>06KC</t>
  </si>
  <si>
    <t>5802CS</t>
  </si>
  <si>
    <t>06KD</t>
  </si>
  <si>
    <t>4143BD</t>
  </si>
  <si>
    <t>06KE</t>
  </si>
  <si>
    <t>Basisschool Remigius</t>
  </si>
  <si>
    <t>6921BX</t>
  </si>
  <si>
    <t>06KF</t>
  </si>
  <si>
    <t>3862GR</t>
  </si>
  <si>
    <t>06KG</t>
  </si>
  <si>
    <t>6561VX</t>
  </si>
  <si>
    <t>06KH</t>
  </si>
  <si>
    <t>6361XG</t>
  </si>
  <si>
    <t>06KK</t>
  </si>
  <si>
    <t>Daltonschool i.o. Willibrordus</t>
  </si>
  <si>
    <t>7261NL</t>
  </si>
  <si>
    <t>06KL</t>
  </si>
  <si>
    <t>9041EG</t>
  </si>
  <si>
    <t>06KM</t>
  </si>
  <si>
    <t>06KN</t>
  </si>
  <si>
    <t>3262JS</t>
  </si>
  <si>
    <t>06KO</t>
  </si>
  <si>
    <t>De Wegwijzer Basisschool</t>
  </si>
  <si>
    <t>4133DK</t>
  </si>
  <si>
    <t>06KQ</t>
  </si>
  <si>
    <t>Ds. Abraham Hellenbroek</t>
  </si>
  <si>
    <t>3332RN</t>
  </si>
  <si>
    <t>06KS</t>
  </si>
  <si>
    <t>7021DL</t>
  </si>
  <si>
    <t>06KT</t>
  </si>
  <si>
    <t>6019EC</t>
  </si>
  <si>
    <t>06KU</t>
  </si>
  <si>
    <t>2341BK</t>
  </si>
  <si>
    <t>06KV</t>
  </si>
  <si>
    <t>5331XL</t>
  </si>
  <si>
    <t>06KW</t>
  </si>
  <si>
    <t>7827DD</t>
  </si>
  <si>
    <t>06KY</t>
  </si>
  <si>
    <t>5243WC</t>
  </si>
  <si>
    <t>06LA</t>
  </si>
  <si>
    <t>6712BZ</t>
  </si>
  <si>
    <t>06LB</t>
  </si>
  <si>
    <t>5993BT</t>
  </si>
  <si>
    <t>06LC</t>
  </si>
  <si>
    <t>5666RL</t>
  </si>
  <si>
    <t>06LD</t>
  </si>
  <si>
    <t>4576BL</t>
  </si>
  <si>
    <t>06LF</t>
  </si>
  <si>
    <t>Basisschool De Schelp</t>
  </si>
  <si>
    <t>1693GV</t>
  </si>
  <si>
    <t>06LG</t>
  </si>
  <si>
    <t>3851ZV</t>
  </si>
  <si>
    <t>06LH</t>
  </si>
  <si>
    <t>9561PE</t>
  </si>
  <si>
    <t>06LI</t>
  </si>
  <si>
    <t>3411WN</t>
  </si>
  <si>
    <t>06LJ</t>
  </si>
  <si>
    <t>2957KE</t>
  </si>
  <si>
    <t>06LL</t>
  </si>
  <si>
    <t>KBs Paulus</t>
  </si>
  <si>
    <t>1391CZ</t>
  </si>
  <si>
    <t>06LM</t>
  </si>
  <si>
    <t>Basisschool De Biezen</t>
  </si>
  <si>
    <t>3828JN</t>
  </si>
  <si>
    <t>06LO</t>
  </si>
  <si>
    <t>6111AH</t>
  </si>
  <si>
    <t>06LP</t>
  </si>
  <si>
    <t>2252LC</t>
  </si>
  <si>
    <t>06LQ</t>
  </si>
  <si>
    <t>5575BG</t>
  </si>
  <si>
    <t>06LR</t>
  </si>
  <si>
    <t>8251LD</t>
  </si>
  <si>
    <t>06LT</t>
  </si>
  <si>
    <t>Basissch De Ark</t>
  </si>
  <si>
    <t>5463NR</t>
  </si>
  <si>
    <t>06LU</t>
  </si>
  <si>
    <t>2275EE</t>
  </si>
  <si>
    <t>06LV</t>
  </si>
  <si>
    <t>Basisschool De Marke</t>
  </si>
  <si>
    <t>9461KM</t>
  </si>
  <si>
    <t>06LW</t>
  </si>
  <si>
    <t>8091WD</t>
  </si>
  <si>
    <t>06LX</t>
  </si>
  <si>
    <t>Sint Liduina-School</t>
  </si>
  <si>
    <t>7524CS</t>
  </si>
  <si>
    <t>06LY</t>
  </si>
  <si>
    <t>5682AC</t>
  </si>
  <si>
    <t>06LZ</t>
  </si>
  <si>
    <t>4791AM</t>
  </si>
  <si>
    <t>06MA</t>
  </si>
  <si>
    <t>De Vuurvlinder</t>
  </si>
  <si>
    <t>3905RS</t>
  </si>
  <si>
    <t>06MB</t>
  </si>
  <si>
    <t>3755VE</t>
  </si>
  <si>
    <t>06MC</t>
  </si>
  <si>
    <t>Basisschool Munstergeleen</t>
  </si>
  <si>
    <t>6151GM</t>
  </si>
  <si>
    <t>06MD</t>
  </si>
  <si>
    <t>BAVO-School</t>
  </si>
  <si>
    <t>1645PN</t>
  </si>
  <si>
    <t>06ME</t>
  </si>
  <si>
    <t>5757BB</t>
  </si>
  <si>
    <t>06MF</t>
  </si>
  <si>
    <t>Kath BS De Vlier</t>
  </si>
  <si>
    <t>5704LD</t>
  </si>
  <si>
    <t>06MH</t>
  </si>
  <si>
    <t>Basisschool De Beekgraaf</t>
  </si>
  <si>
    <t>5388CV</t>
  </si>
  <si>
    <t>06MI</t>
  </si>
  <si>
    <t>5463HB</t>
  </si>
  <si>
    <t>06MJ</t>
  </si>
  <si>
    <t>4901AW</t>
  </si>
  <si>
    <t>06MM</t>
  </si>
  <si>
    <t>5961EH</t>
  </si>
  <si>
    <t>06MQ</t>
  </si>
  <si>
    <t>2716GV</t>
  </si>
  <si>
    <t>06MS</t>
  </si>
  <si>
    <t>Basisschool op de Top</t>
  </si>
  <si>
    <t>6294AT</t>
  </si>
  <si>
    <t>06MU</t>
  </si>
  <si>
    <t>7901BS</t>
  </si>
  <si>
    <t>06MV</t>
  </si>
  <si>
    <t>Rosa-School</t>
  </si>
  <si>
    <t>2573BA</t>
  </si>
  <si>
    <t>06MW</t>
  </si>
  <si>
    <t>9602XA</t>
  </si>
  <si>
    <t>06MY</t>
  </si>
  <si>
    <t>7822CC</t>
  </si>
  <si>
    <t>06MZ</t>
  </si>
  <si>
    <t>7491AK</t>
  </si>
  <si>
    <t>06NB</t>
  </si>
  <si>
    <t>9753EL</t>
  </si>
  <si>
    <t>06NC</t>
  </si>
  <si>
    <t>Sint Aloysius-School</t>
  </si>
  <si>
    <t>7678VV</t>
  </si>
  <si>
    <t>06NE</t>
  </si>
  <si>
    <t>6971BL</t>
  </si>
  <si>
    <t>06NG</t>
  </si>
  <si>
    <t>8321RJ</t>
  </si>
  <si>
    <t>06NH</t>
  </si>
  <si>
    <t>9903ET</t>
  </si>
  <si>
    <t>06NI</t>
  </si>
  <si>
    <t>Pc Bso De Adelaar</t>
  </si>
  <si>
    <t>8471BG</t>
  </si>
  <si>
    <t>06NJ</t>
  </si>
  <si>
    <t>3833XB</t>
  </si>
  <si>
    <t>06NL</t>
  </si>
  <si>
    <t>Basisschool Heeckeren</t>
  </si>
  <si>
    <t>7471BC</t>
  </si>
  <si>
    <t>06NM</t>
  </si>
  <si>
    <t>5915CG</t>
  </si>
  <si>
    <t>06NN</t>
  </si>
  <si>
    <t>Julianaschool</t>
  </si>
  <si>
    <t>1401CL</t>
  </si>
  <si>
    <t>06NO</t>
  </si>
  <si>
    <t>3062JE</t>
  </si>
  <si>
    <t>06NR</t>
  </si>
  <si>
    <t>7671CA</t>
  </si>
  <si>
    <t>06NS</t>
  </si>
  <si>
    <t>6412EN</t>
  </si>
  <si>
    <t>06NU</t>
  </si>
  <si>
    <t>9212PS</t>
  </si>
  <si>
    <t>06NX</t>
  </si>
  <si>
    <t>Dominee Koelmanschool</t>
  </si>
  <si>
    <t>4204TR</t>
  </si>
  <si>
    <t>06NY</t>
  </si>
  <si>
    <t>4214DA</t>
  </si>
  <si>
    <t>06NZ</t>
  </si>
  <si>
    <t>Gomarusschool</t>
  </si>
  <si>
    <t>2352EP</t>
  </si>
  <si>
    <t>06OA</t>
  </si>
  <si>
    <t>Basisschool De Overhaal</t>
  </si>
  <si>
    <t>1633HE</t>
  </si>
  <si>
    <t>06OD</t>
  </si>
  <si>
    <t>4417CD</t>
  </si>
  <si>
    <t>06OF</t>
  </si>
  <si>
    <t>Basisschool Sint Trudo</t>
  </si>
  <si>
    <t>5708GL</t>
  </si>
  <si>
    <t>06OH</t>
  </si>
  <si>
    <t>5841AM</t>
  </si>
  <si>
    <t>06OJ</t>
  </si>
  <si>
    <t>6223BD</t>
  </si>
  <si>
    <t>06OK</t>
  </si>
  <si>
    <t>6645BR</t>
  </si>
  <si>
    <t>06OM</t>
  </si>
  <si>
    <t>1689GN</t>
  </si>
  <si>
    <t>06OP</t>
  </si>
  <si>
    <t>Basisschool Pius 10</t>
  </si>
  <si>
    <t>2661KZ</t>
  </si>
  <si>
    <t>06OQ</t>
  </si>
  <si>
    <t>2241KR</t>
  </si>
  <si>
    <t>06OR</t>
  </si>
  <si>
    <t>5973PN</t>
  </si>
  <si>
    <t>06OS</t>
  </si>
  <si>
    <t>2771HT</t>
  </si>
  <si>
    <t>06OT</t>
  </si>
  <si>
    <t>3371JG</t>
  </si>
  <si>
    <t>06OU</t>
  </si>
  <si>
    <t>2805BC</t>
  </si>
  <si>
    <t>06OW</t>
  </si>
  <si>
    <t>4265HS</t>
  </si>
  <si>
    <t>06OY</t>
  </si>
  <si>
    <t>Sint Dominicusschool</t>
  </si>
  <si>
    <t>3533GH</t>
  </si>
  <si>
    <t>06OZ</t>
  </si>
  <si>
    <t>Rudolf Steinerschool</t>
  </si>
  <si>
    <t>4816AD</t>
  </si>
  <si>
    <t>Stichting Vrije School Breda</t>
  </si>
  <si>
    <t>06PA</t>
  </si>
  <si>
    <t>1261MX</t>
  </si>
  <si>
    <t>06PB</t>
  </si>
  <si>
    <t>KBs Van Doorn</t>
  </si>
  <si>
    <t>3628BW</t>
  </si>
  <si>
    <t>06PC</t>
  </si>
  <si>
    <t>Torenpleinschool</t>
  </si>
  <si>
    <t>3451AA</t>
  </si>
  <si>
    <t>06PD</t>
  </si>
  <si>
    <t>5694EA</t>
  </si>
  <si>
    <t>06PE</t>
  </si>
  <si>
    <t>3985LB</t>
  </si>
  <si>
    <t>06PF</t>
  </si>
  <si>
    <t>6562LR</t>
  </si>
  <si>
    <t>06PG</t>
  </si>
  <si>
    <t>8521PD</t>
  </si>
  <si>
    <t>06PH</t>
  </si>
  <si>
    <t>1112DM</t>
  </si>
  <si>
    <t>06PI</t>
  </si>
  <si>
    <t>Meester v d Brugschool</t>
  </si>
  <si>
    <t>8551NL</t>
  </si>
  <si>
    <t>06PJ</t>
  </si>
  <si>
    <t>8435WX</t>
  </si>
  <si>
    <t>06PL</t>
  </si>
  <si>
    <t>3652LG</t>
  </si>
  <si>
    <t>06PM</t>
  </si>
  <si>
    <t>5311CJ</t>
  </si>
  <si>
    <t>06PN</t>
  </si>
  <si>
    <t>7251LT</t>
  </si>
  <si>
    <t>06PO</t>
  </si>
  <si>
    <t>Toermalijn</t>
  </si>
  <si>
    <t>7941JC</t>
  </si>
  <si>
    <t>06PP</t>
  </si>
  <si>
    <t>Oecumenische Basisschool</t>
  </si>
  <si>
    <t>6971CT</t>
  </si>
  <si>
    <t>06PQ</t>
  </si>
  <si>
    <t>SWS De Klimboom</t>
  </si>
  <si>
    <t>9362RA</t>
  </si>
  <si>
    <t>06PR</t>
  </si>
  <si>
    <t>8096VN</t>
  </si>
  <si>
    <t>06PS</t>
  </si>
  <si>
    <t>7927PJ</t>
  </si>
  <si>
    <t>06PT</t>
  </si>
  <si>
    <t>St Aloysiussch</t>
  </si>
  <si>
    <t>7595AM</t>
  </si>
  <si>
    <t>06PV</t>
  </si>
  <si>
    <t>8932DG</t>
  </si>
  <si>
    <t>06PZ</t>
  </si>
  <si>
    <t>De Balsemyn</t>
  </si>
  <si>
    <t>9261ZH</t>
  </si>
  <si>
    <t>06QB</t>
  </si>
  <si>
    <t>8711GP</t>
  </si>
  <si>
    <t>06QC</t>
  </si>
  <si>
    <t>Gabrielschool Jenaplan</t>
  </si>
  <si>
    <t>3881CC</t>
  </si>
  <si>
    <t>06QE</t>
  </si>
  <si>
    <t>Meester Snelschool</t>
  </si>
  <si>
    <t>7581GE</t>
  </si>
  <si>
    <t>06QF</t>
  </si>
  <si>
    <t>Brede School St. Martinus</t>
  </si>
  <si>
    <t>6905AR</t>
  </si>
  <si>
    <t>06QH</t>
  </si>
  <si>
    <t>7894CL</t>
  </si>
  <si>
    <t>06QI</t>
  </si>
  <si>
    <t>8112AD</t>
  </si>
  <si>
    <t>06QJ</t>
  </si>
  <si>
    <t>9216WE</t>
  </si>
  <si>
    <t>06QK</t>
  </si>
  <si>
    <t>Daltonschool Sint Jozef</t>
  </si>
  <si>
    <t>8531KM</t>
  </si>
  <si>
    <t>06QM</t>
  </si>
  <si>
    <t>9047KG</t>
  </si>
  <si>
    <t>06QN</t>
  </si>
  <si>
    <t>It Grovestinshof</t>
  </si>
  <si>
    <t>8723AG</t>
  </si>
  <si>
    <t>06QO</t>
  </si>
  <si>
    <t>9171LM</t>
  </si>
  <si>
    <t>06QP</t>
  </si>
  <si>
    <t>9258CM</t>
  </si>
  <si>
    <t>06QQ</t>
  </si>
  <si>
    <t>St Franciscussch</t>
  </si>
  <si>
    <t>7765AG</t>
  </si>
  <si>
    <t>06QR</t>
  </si>
  <si>
    <t>7722LR</t>
  </si>
  <si>
    <t>06QS</t>
  </si>
  <si>
    <t>8131SW</t>
  </si>
  <si>
    <t>06QT</t>
  </si>
  <si>
    <t>CBS De Bron</t>
  </si>
  <si>
    <t>9363BC</t>
  </si>
  <si>
    <t>06QV</t>
  </si>
  <si>
    <t>CBS Rehoboth</t>
  </si>
  <si>
    <t>9821TS</t>
  </si>
  <si>
    <t>06QY</t>
  </si>
  <si>
    <t>06QZ</t>
  </si>
  <si>
    <t>1628DJ</t>
  </si>
  <si>
    <t>06RA</t>
  </si>
  <si>
    <t>2471AW</t>
  </si>
  <si>
    <t>06RD</t>
  </si>
  <si>
    <t>Vrije School Zaanstreek</t>
  </si>
  <si>
    <t>1503AR</t>
  </si>
  <si>
    <t>06RE</t>
  </si>
  <si>
    <t>De Vrije School Widar</t>
  </si>
  <si>
    <t>2613XB</t>
  </si>
  <si>
    <t>06RF</t>
  </si>
  <si>
    <t>Parcivalschool</t>
  </si>
  <si>
    <t>6832HG</t>
  </si>
  <si>
    <t>06RG</t>
  </si>
  <si>
    <t>7812BA</t>
  </si>
  <si>
    <t>06RK</t>
  </si>
  <si>
    <t>8851EB</t>
  </si>
  <si>
    <t>06RL</t>
  </si>
  <si>
    <t>7695TJ</t>
  </si>
  <si>
    <t>06RM</t>
  </si>
  <si>
    <t>Vrije School Almere</t>
  </si>
  <si>
    <t>1312JZ</t>
  </si>
  <si>
    <t>06RN</t>
  </si>
  <si>
    <t>Basisschool De Terp</t>
  </si>
  <si>
    <t>1383EA</t>
  </si>
  <si>
    <t>06RP</t>
  </si>
  <si>
    <t>7627PL</t>
  </si>
  <si>
    <t>06RQ</t>
  </si>
  <si>
    <t>8801VW</t>
  </si>
  <si>
    <t>06RR</t>
  </si>
  <si>
    <t>t Blokhuus</t>
  </si>
  <si>
    <t>3871EM</t>
  </si>
  <si>
    <t>'t Blokhuus</t>
  </si>
  <si>
    <t>06RS</t>
  </si>
  <si>
    <t>Prot Chr Basisschool</t>
  </si>
  <si>
    <t>7918AX</t>
  </si>
  <si>
    <t>06RT</t>
  </si>
  <si>
    <t>7467PD</t>
  </si>
  <si>
    <t>06RU</t>
  </si>
  <si>
    <t>Basisschool De Helmstok</t>
  </si>
  <si>
    <t>8226GS</t>
  </si>
  <si>
    <t>06RW</t>
  </si>
  <si>
    <t>5761BV</t>
  </si>
  <si>
    <t>06RX</t>
  </si>
  <si>
    <t>Sint Martinusschool</t>
  </si>
  <si>
    <t>7078AV</t>
  </si>
  <si>
    <t>06RY</t>
  </si>
  <si>
    <t>3286XC</t>
  </si>
  <si>
    <t>06RZ</t>
  </si>
  <si>
    <t>7688RK</t>
  </si>
  <si>
    <t>06SB</t>
  </si>
  <si>
    <t>7665DG</t>
  </si>
  <si>
    <t>06SC</t>
  </si>
  <si>
    <t>Kardinaal de Jongschool</t>
  </si>
  <si>
    <t>9163KG</t>
  </si>
  <si>
    <t>06SE</t>
  </si>
  <si>
    <t>9791JB</t>
  </si>
  <si>
    <t>06SF</t>
  </si>
  <si>
    <t>7766AE</t>
  </si>
  <si>
    <t>06SG</t>
  </si>
  <si>
    <t>9222NJ</t>
  </si>
  <si>
    <t>06SI</t>
  </si>
  <si>
    <t>7884PJ</t>
  </si>
  <si>
    <t>06SJ</t>
  </si>
  <si>
    <t>Augustinusschool</t>
  </si>
  <si>
    <t>3354BN</t>
  </si>
  <si>
    <t>06SK</t>
  </si>
  <si>
    <t>De Leeuwerik</t>
  </si>
  <si>
    <t>4456AL</t>
  </si>
  <si>
    <t>06SL</t>
  </si>
  <si>
    <t>6436AZ</t>
  </si>
  <si>
    <t>06SM</t>
  </si>
  <si>
    <t>Fredericusschool</t>
  </si>
  <si>
    <t>8395TN</t>
  </si>
  <si>
    <t>06SN</t>
  </si>
  <si>
    <t>9105KG</t>
  </si>
  <si>
    <t>06SO</t>
  </si>
  <si>
    <t>Kath BS St Willibrordus</t>
  </si>
  <si>
    <t>3262HG</t>
  </si>
  <si>
    <t>06SQ</t>
  </si>
  <si>
    <t>Sint Willibrordusschool</t>
  </si>
  <si>
    <t>06ST</t>
  </si>
  <si>
    <t>9072AK</t>
  </si>
  <si>
    <t>06SW</t>
  </si>
  <si>
    <t>6654BL</t>
  </si>
  <si>
    <t>06SX</t>
  </si>
  <si>
    <t>7011AD</t>
  </si>
  <si>
    <t>06SY</t>
  </si>
  <si>
    <t>RK Basisschool De Spil</t>
  </si>
  <si>
    <t>6456AG</t>
  </si>
  <si>
    <t>06SZ</t>
  </si>
  <si>
    <t>3471GR</t>
  </si>
  <si>
    <t>06TA</t>
  </si>
  <si>
    <t>3615AG</t>
  </si>
  <si>
    <t>06TC</t>
  </si>
  <si>
    <t>9108MC</t>
  </si>
  <si>
    <t>06TD</t>
  </si>
  <si>
    <t>1636XC</t>
  </si>
  <si>
    <t>06TF</t>
  </si>
  <si>
    <t>5094GA</t>
  </si>
  <si>
    <t>06TH</t>
  </si>
  <si>
    <t>1685PD</t>
  </si>
  <si>
    <t>06TK</t>
  </si>
  <si>
    <t>6987AD</t>
  </si>
  <si>
    <t>06TL</t>
  </si>
  <si>
    <t>1121XA</t>
  </si>
  <si>
    <t>06TM</t>
  </si>
  <si>
    <t>1682NP</t>
  </si>
  <si>
    <t>06TN</t>
  </si>
  <si>
    <t>Basisschool Esmoreit</t>
  </si>
  <si>
    <t>8105AA</t>
  </si>
  <si>
    <t>06TO</t>
  </si>
  <si>
    <t>6942HL</t>
  </si>
  <si>
    <t>06TP</t>
  </si>
  <si>
    <t>5308JW</t>
  </si>
  <si>
    <t>06TR</t>
  </si>
  <si>
    <t>Basisschool Willibrordus</t>
  </si>
  <si>
    <t>7681JE</t>
  </si>
  <si>
    <t>06TT</t>
  </si>
  <si>
    <t>5403NA</t>
  </si>
  <si>
    <t>06TU</t>
  </si>
  <si>
    <t>7411HR</t>
  </si>
  <si>
    <t>Deventer Leerschool</t>
  </si>
  <si>
    <t>06TX</t>
  </si>
  <si>
    <t>De Kring</t>
  </si>
  <si>
    <t>3443GZ</t>
  </si>
  <si>
    <t>06TY</t>
  </si>
  <si>
    <t>Brede Basisschool De Fontein</t>
  </si>
  <si>
    <t>6641KS</t>
  </si>
  <si>
    <t>06UB</t>
  </si>
  <si>
    <t>8701AP</t>
  </si>
  <si>
    <t>06UC</t>
  </si>
  <si>
    <t>7576VX</t>
  </si>
  <si>
    <t>06UD</t>
  </si>
  <si>
    <t>Nieuwe Regentesseschool</t>
  </si>
  <si>
    <t>3581GL</t>
  </si>
  <si>
    <t>06UE</t>
  </si>
  <si>
    <t>3474JL</t>
  </si>
  <si>
    <t>06UF</t>
  </si>
  <si>
    <t>6703BD</t>
  </si>
  <si>
    <t>06UG</t>
  </si>
  <si>
    <t>Basisschool De Driehoek</t>
  </si>
  <si>
    <t>5766PB</t>
  </si>
  <si>
    <t>06UI</t>
  </si>
  <si>
    <t>7081DP</t>
  </si>
  <si>
    <t>06UK</t>
  </si>
  <si>
    <t>Vrye School Peelland</t>
  </si>
  <si>
    <t>5702NM</t>
  </si>
  <si>
    <t>06UL</t>
  </si>
  <si>
    <t>Basisschool 't Stekske</t>
  </si>
  <si>
    <t>5453JN</t>
  </si>
  <si>
    <t>06UM</t>
  </si>
  <si>
    <t>8721GT</t>
  </si>
  <si>
    <t>06UN</t>
  </si>
  <si>
    <t>8567LC</t>
  </si>
  <si>
    <t>06UQ</t>
  </si>
  <si>
    <t>Leeuwenhartschool</t>
  </si>
  <si>
    <t>3261BK</t>
  </si>
  <si>
    <t>06UR</t>
  </si>
  <si>
    <t>6454AM</t>
  </si>
  <si>
    <t>06UT</t>
  </si>
  <si>
    <t>Vrije School Mareland</t>
  </si>
  <si>
    <t>2316HA</t>
  </si>
  <si>
    <t>06UW</t>
  </si>
  <si>
    <t>2587HZ</t>
  </si>
  <si>
    <t>06UX</t>
  </si>
  <si>
    <t>BS Koningsbergerschool</t>
  </si>
  <si>
    <t>7691CA</t>
  </si>
  <si>
    <t>06UZ</t>
  </si>
  <si>
    <t>3769EC</t>
  </si>
  <si>
    <t>06VA</t>
  </si>
  <si>
    <t>Basissch St Lambertus</t>
  </si>
  <si>
    <t>6627AS</t>
  </si>
  <si>
    <t>06VC</t>
  </si>
  <si>
    <t>8375AJ</t>
  </si>
  <si>
    <t>06VD</t>
  </si>
  <si>
    <t>3257AR</t>
  </si>
  <si>
    <t>06VF</t>
  </si>
  <si>
    <t>Sint Aloysiusschool</t>
  </si>
  <si>
    <t>8121CW</t>
  </si>
  <si>
    <t>06VJ</t>
  </si>
  <si>
    <t>4694AZ</t>
  </si>
  <si>
    <t>06VL</t>
  </si>
  <si>
    <t>6921KC</t>
  </si>
  <si>
    <t>06VN</t>
  </si>
  <si>
    <t>Jenaplanschool Gorkum</t>
  </si>
  <si>
    <t>4207GG</t>
  </si>
  <si>
    <t>06VO</t>
  </si>
  <si>
    <t>Bs De Vier Heemskinderen</t>
  </si>
  <si>
    <t>5371LB</t>
  </si>
  <si>
    <t>06VP</t>
  </si>
  <si>
    <t>4661VE</t>
  </si>
  <si>
    <t>06VS</t>
  </si>
  <si>
    <t>Basisschool Jan Peters</t>
  </si>
  <si>
    <t>6116BR</t>
  </si>
  <si>
    <t>06VU</t>
  </si>
  <si>
    <t>5563BC</t>
  </si>
  <si>
    <t>06VV</t>
  </si>
  <si>
    <t>5525AN</t>
  </si>
  <si>
    <t>06VW</t>
  </si>
  <si>
    <t>5435XH</t>
  </si>
  <si>
    <t>06VX</t>
  </si>
  <si>
    <t>Antonius School</t>
  </si>
  <si>
    <t>5725AZ</t>
  </si>
  <si>
    <t>06VY</t>
  </si>
  <si>
    <t>BS de Tweesprong</t>
  </si>
  <si>
    <t>6034SJ</t>
  </si>
  <si>
    <t>06WB</t>
  </si>
  <si>
    <t>5298CB</t>
  </si>
  <si>
    <t>Stichting Sint Albertus</t>
  </si>
  <si>
    <t>06WC</t>
  </si>
  <si>
    <t>5121CA</t>
  </si>
  <si>
    <t>06WD</t>
  </si>
  <si>
    <t>De Sprankel</t>
  </si>
  <si>
    <t>5737CB</t>
  </si>
  <si>
    <t>06WF</t>
  </si>
  <si>
    <t>Basisschool De Meulebeek</t>
  </si>
  <si>
    <t>5807BJ</t>
  </si>
  <si>
    <t>06WH</t>
  </si>
  <si>
    <t>BS De Kleine Weide</t>
  </si>
  <si>
    <t>5394AN</t>
  </si>
  <si>
    <t>06WI</t>
  </si>
  <si>
    <t>5507LA</t>
  </si>
  <si>
    <t>06WJ</t>
  </si>
  <si>
    <t>Basisschool Heilig Hart</t>
  </si>
  <si>
    <t>4725AG</t>
  </si>
  <si>
    <t>06WL</t>
  </si>
  <si>
    <t>Basisschool de Spoorzoeker</t>
  </si>
  <si>
    <t>6466GG</t>
  </si>
  <si>
    <t>06WM</t>
  </si>
  <si>
    <t>Sint Jozef Basisschool</t>
  </si>
  <si>
    <t>7165AK</t>
  </si>
  <si>
    <t>06WN</t>
  </si>
  <si>
    <t>4285TH</t>
  </si>
  <si>
    <t>06WO</t>
  </si>
  <si>
    <t>Basisschool De Talententoren</t>
  </si>
  <si>
    <t>6029PZ</t>
  </si>
  <si>
    <t>06WP</t>
  </si>
  <si>
    <t>6181BP</t>
  </si>
  <si>
    <t>06WS</t>
  </si>
  <si>
    <t>Meester Gijbelsschool</t>
  </si>
  <si>
    <t>5511AG</t>
  </si>
  <si>
    <t>06WT</t>
  </si>
  <si>
    <t>Basisschool Den Bijstere</t>
  </si>
  <si>
    <t>5014HZ</t>
  </si>
  <si>
    <t>06WU</t>
  </si>
  <si>
    <t>2636GC</t>
  </si>
  <si>
    <t>06WV</t>
  </si>
  <si>
    <t>4735TA</t>
  </si>
  <si>
    <t>06WW</t>
  </si>
  <si>
    <t>Basisschool Nuts Oost</t>
  </si>
  <si>
    <t>6224JR</t>
  </si>
  <si>
    <t>06WX</t>
  </si>
  <si>
    <t>2825BG</t>
  </si>
  <si>
    <t>06WZ</t>
  </si>
  <si>
    <t>RK BS De Linde</t>
  </si>
  <si>
    <t>5367AA</t>
  </si>
  <si>
    <t>06XB</t>
  </si>
  <si>
    <t>5434PD</t>
  </si>
  <si>
    <t>06XC</t>
  </si>
  <si>
    <t>BS St Lambertus</t>
  </si>
  <si>
    <t>5291AD</t>
  </si>
  <si>
    <t>06XD</t>
  </si>
  <si>
    <t>Basisschool t Rendal</t>
  </si>
  <si>
    <t>5715AM</t>
  </si>
  <si>
    <t>06XE</t>
  </si>
  <si>
    <t>4568BH</t>
  </si>
  <si>
    <t>06XF</t>
  </si>
  <si>
    <t>6363BZ</t>
  </si>
  <si>
    <t>06XI</t>
  </si>
  <si>
    <t>Kbs De Werft</t>
  </si>
  <si>
    <t>4824KA</t>
  </si>
  <si>
    <t>06XJ</t>
  </si>
  <si>
    <t>3253BM</t>
  </si>
  <si>
    <t>06XM</t>
  </si>
  <si>
    <t>5823AH</t>
  </si>
  <si>
    <t>06XO</t>
  </si>
  <si>
    <t>RK BS St Jozef</t>
  </si>
  <si>
    <t>5363RA</t>
  </si>
  <si>
    <t>06XP</t>
  </si>
  <si>
    <t>5124RM</t>
  </si>
  <si>
    <t>Stichting Nuwelijn</t>
  </si>
  <si>
    <t>06XQ</t>
  </si>
  <si>
    <t>Dordtse Vrije School</t>
  </si>
  <si>
    <t>3312NB</t>
  </si>
  <si>
    <t>06XR</t>
  </si>
  <si>
    <t>5215CK</t>
  </si>
  <si>
    <t>06XU</t>
  </si>
  <si>
    <t>5341BR</t>
  </si>
  <si>
    <t>06XW</t>
  </si>
  <si>
    <t>5421NK</t>
  </si>
  <si>
    <t>06XX</t>
  </si>
  <si>
    <t>De Bergpadschool</t>
  </si>
  <si>
    <t>4364BZ</t>
  </si>
  <si>
    <t>06YA</t>
  </si>
  <si>
    <t>Immanuelschool</t>
  </si>
  <si>
    <t>3421KW</t>
  </si>
  <si>
    <t>06YB</t>
  </si>
  <si>
    <t>Basisschool Cleijn Hasselt</t>
  </si>
  <si>
    <t>5046LP</t>
  </si>
  <si>
    <t>Stichting Xpect Primair</t>
  </si>
  <si>
    <t>06YD</t>
  </si>
  <si>
    <t>7881CN</t>
  </si>
  <si>
    <t>06YE</t>
  </si>
  <si>
    <t>De Speelhoeve</t>
  </si>
  <si>
    <t>6602WT</t>
  </si>
  <si>
    <t>06YF</t>
  </si>
  <si>
    <t>Basisschool 't Holthuus</t>
  </si>
  <si>
    <t>6852EG</t>
  </si>
  <si>
    <t>06YH</t>
  </si>
  <si>
    <t>6137XT</t>
  </si>
  <si>
    <t>06YI</t>
  </si>
  <si>
    <t>6579AN</t>
  </si>
  <si>
    <t>06YJ</t>
  </si>
  <si>
    <t>Vrije School Zeeland</t>
  </si>
  <si>
    <t>4333DD</t>
  </si>
  <si>
    <t>06YK</t>
  </si>
  <si>
    <t>4421AA</t>
  </si>
  <si>
    <t>06YL</t>
  </si>
  <si>
    <t>8311AZ</t>
  </si>
  <si>
    <t>06YM</t>
  </si>
  <si>
    <t>6721WP</t>
  </si>
  <si>
    <t>06YN</t>
  </si>
  <si>
    <t>8162ET</t>
  </si>
  <si>
    <t>06YO</t>
  </si>
  <si>
    <t>Basissch de Borgwal</t>
  </si>
  <si>
    <t>6681DE</t>
  </si>
  <si>
    <t>06YP</t>
  </si>
  <si>
    <t>Basisschool Bastion</t>
  </si>
  <si>
    <t>7126BL</t>
  </si>
  <si>
    <t>06YQ</t>
  </si>
  <si>
    <t>Basisschool Bernadette</t>
  </si>
  <si>
    <t>6924AC</t>
  </si>
  <si>
    <t>06YR</t>
  </si>
  <si>
    <t>Basisschool Immanuel</t>
  </si>
  <si>
    <t>8341PD</t>
  </si>
  <si>
    <t>06YT</t>
  </si>
  <si>
    <t>Antonius Basissch</t>
  </si>
  <si>
    <t>3772CC</t>
  </si>
  <si>
    <t>06YU</t>
  </si>
  <si>
    <t>7664XC</t>
  </si>
  <si>
    <t>06YV</t>
  </si>
  <si>
    <t>6613AH</t>
  </si>
  <si>
    <t>06YX</t>
  </si>
  <si>
    <t>7328KM</t>
  </si>
  <si>
    <t>06YY</t>
  </si>
  <si>
    <t>8341PZ</t>
  </si>
  <si>
    <t>06YZ</t>
  </si>
  <si>
    <t>8131DG</t>
  </si>
  <si>
    <t>06ZA</t>
  </si>
  <si>
    <t>6665CL</t>
  </si>
  <si>
    <t>06ZB</t>
  </si>
  <si>
    <t>6631CA</t>
  </si>
  <si>
    <t>06ZC</t>
  </si>
  <si>
    <t>6644EA</t>
  </si>
  <si>
    <t>06ZD</t>
  </si>
  <si>
    <t>St Willibrordusschool</t>
  </si>
  <si>
    <t>6917AM</t>
  </si>
  <si>
    <t>06ZF</t>
  </si>
  <si>
    <t>4554CP</t>
  </si>
  <si>
    <t>06ZH</t>
  </si>
  <si>
    <t>4041XJ</t>
  </si>
  <si>
    <t>06ZK</t>
  </si>
  <si>
    <t>7608RN</t>
  </si>
  <si>
    <t>06ZL</t>
  </si>
  <si>
    <t>7121KZ</t>
  </si>
  <si>
    <t>06ZN</t>
  </si>
  <si>
    <t>3829MD</t>
  </si>
  <si>
    <t>06ZO</t>
  </si>
  <si>
    <t>RK Basisschool Antonius</t>
  </si>
  <si>
    <t>7134NE</t>
  </si>
  <si>
    <t>06ZR</t>
  </si>
  <si>
    <t>5856AS</t>
  </si>
  <si>
    <t>06ZS</t>
  </si>
  <si>
    <t>1426AE</t>
  </si>
  <si>
    <t>06ZT</t>
  </si>
  <si>
    <t>8107AG</t>
  </si>
  <si>
    <t>06ZU</t>
  </si>
  <si>
    <t>7651MP</t>
  </si>
  <si>
    <t>06ZV</t>
  </si>
  <si>
    <t>2157PG</t>
  </si>
  <si>
    <t>06ZX</t>
  </si>
  <si>
    <t>Rk Bs St Sebastianus</t>
  </si>
  <si>
    <t>1452XH</t>
  </si>
  <si>
    <t>06ZY</t>
  </si>
  <si>
    <t>06ZZ</t>
  </si>
  <si>
    <t>8031HL</t>
  </si>
  <si>
    <t>Stichting Vrije School Zwolle</t>
  </si>
  <si>
    <t>07AA</t>
  </si>
  <si>
    <t>Timotheussch</t>
  </si>
  <si>
    <t>8224AD</t>
  </si>
  <si>
    <t>07AB</t>
  </si>
  <si>
    <t>Joseph Lokin Basisschool</t>
  </si>
  <si>
    <t>1244NR</t>
  </si>
  <si>
    <t>07AD</t>
  </si>
  <si>
    <t>1082BV</t>
  </si>
  <si>
    <t>07AE</t>
  </si>
  <si>
    <t>3241GH</t>
  </si>
  <si>
    <t>07AF</t>
  </si>
  <si>
    <t>4143LA</t>
  </si>
  <si>
    <t>07AH</t>
  </si>
  <si>
    <t>1135KA</t>
  </si>
  <si>
    <t>07AI</t>
  </si>
  <si>
    <t>Montessori Basisschool</t>
  </si>
  <si>
    <t>7602VV</t>
  </si>
  <si>
    <t>07AJ</t>
  </si>
  <si>
    <t>2402HB</t>
  </si>
  <si>
    <t>07AK</t>
  </si>
  <si>
    <t>2525LE</t>
  </si>
  <si>
    <t>07AL</t>
  </si>
  <si>
    <t>3731AL</t>
  </si>
  <si>
    <t>07AM</t>
  </si>
  <si>
    <t>Eerste Montessorischool</t>
  </si>
  <si>
    <t>2131RV</t>
  </si>
  <si>
    <t>07AO</t>
  </si>
  <si>
    <t>Petrus Canisiusschool</t>
  </si>
  <si>
    <t>1663BA</t>
  </si>
  <si>
    <t>07AP</t>
  </si>
  <si>
    <t>1652CV</t>
  </si>
  <si>
    <t>07AR</t>
  </si>
  <si>
    <t>1744GL</t>
  </si>
  <si>
    <t>07AU</t>
  </si>
  <si>
    <t>07AV</t>
  </si>
  <si>
    <t>1696CD</t>
  </si>
  <si>
    <t>07AZ</t>
  </si>
  <si>
    <t>1671KH</t>
  </si>
  <si>
    <t>07BC</t>
  </si>
  <si>
    <t>3831TX</t>
  </si>
  <si>
    <t>07BF</t>
  </si>
  <si>
    <t>3737AG</t>
  </si>
  <si>
    <t>07BH</t>
  </si>
  <si>
    <t>St Jozef</t>
  </si>
  <si>
    <t>1695AB</t>
  </si>
  <si>
    <t>07BI</t>
  </si>
  <si>
    <t>Jozef en Mariaschool</t>
  </si>
  <si>
    <t>1641LS</t>
  </si>
  <si>
    <t>07BJ</t>
  </si>
  <si>
    <t>Sint Willibrordschool</t>
  </si>
  <si>
    <t>8121XD</t>
  </si>
  <si>
    <t>07BK</t>
  </si>
  <si>
    <t>Sint Canisiusschool</t>
  </si>
  <si>
    <t>7135JM</t>
  </si>
  <si>
    <t>07BL</t>
  </si>
  <si>
    <t>5524BL</t>
  </si>
  <si>
    <t>07BN</t>
  </si>
  <si>
    <t>3271AM</t>
  </si>
  <si>
    <t>07BO</t>
  </si>
  <si>
    <t>Willem De Zwijgerschool</t>
  </si>
  <si>
    <t>6042BL</t>
  </si>
  <si>
    <t>07BP</t>
  </si>
  <si>
    <t>4651XE</t>
  </si>
  <si>
    <t>07BR</t>
  </si>
  <si>
    <t>4715AG</t>
  </si>
  <si>
    <t>07BS</t>
  </si>
  <si>
    <t>Basisschool H Walburgis</t>
  </si>
  <si>
    <t>7077AP</t>
  </si>
  <si>
    <t>07BT</t>
  </si>
  <si>
    <t>Basisschool De Boomgaard</t>
  </si>
  <si>
    <t>7047AP</t>
  </si>
  <si>
    <t>07BU</t>
  </si>
  <si>
    <t>5926RC</t>
  </si>
  <si>
    <t>07BV</t>
  </si>
  <si>
    <t>Basisschool De Bolleberg</t>
  </si>
  <si>
    <t>6105AT</t>
  </si>
  <si>
    <t>07BW</t>
  </si>
  <si>
    <t>5344SV</t>
  </si>
  <si>
    <t>07BX</t>
  </si>
  <si>
    <t>Brede School Overdinkel</t>
  </si>
  <si>
    <t>7586CZ</t>
  </si>
  <si>
    <t>07BZ</t>
  </si>
  <si>
    <t>Helcherseeschool</t>
  </si>
  <si>
    <t>4322BA</t>
  </si>
  <si>
    <t>07CA</t>
  </si>
  <si>
    <t>6538DJ</t>
  </si>
  <si>
    <t>Stichting Conexus</t>
  </si>
  <si>
    <t>07CB</t>
  </si>
  <si>
    <t>3244AK</t>
  </si>
  <si>
    <t>07CC</t>
  </si>
  <si>
    <t>5041DB</t>
  </si>
  <si>
    <t>07CF</t>
  </si>
  <si>
    <t>6014BH</t>
  </si>
  <si>
    <t>07CH</t>
  </si>
  <si>
    <t>Basisschool De Vlieger</t>
  </si>
  <si>
    <t>5445AD</t>
  </si>
  <si>
    <t>07CI</t>
  </si>
  <si>
    <t>5995NP</t>
  </si>
  <si>
    <t>07CJ</t>
  </si>
  <si>
    <t>5056CP</t>
  </si>
  <si>
    <t>07CK</t>
  </si>
  <si>
    <t>6621KV</t>
  </si>
  <si>
    <t>07CL</t>
  </si>
  <si>
    <t>Basisschool Windroos</t>
  </si>
  <si>
    <t>3962AD</t>
  </si>
  <si>
    <t>07CM</t>
  </si>
  <si>
    <t>8162GM</t>
  </si>
  <si>
    <t>07CN</t>
  </si>
  <si>
    <t>4696RJ</t>
  </si>
  <si>
    <t>07CO</t>
  </si>
  <si>
    <t>4675BW</t>
  </si>
  <si>
    <t>07CP</t>
  </si>
  <si>
    <t>Bernard Lievegoed School</t>
  </si>
  <si>
    <t>6229GX</t>
  </si>
  <si>
    <t>07CQ</t>
  </si>
  <si>
    <t>2552JC</t>
  </si>
  <si>
    <t>07CT</t>
  </si>
  <si>
    <t>2977XA</t>
  </si>
  <si>
    <t>07CU</t>
  </si>
  <si>
    <t>6439BG</t>
  </si>
  <si>
    <t>07CW</t>
  </si>
  <si>
    <t>Basisschool De Schare</t>
  </si>
  <si>
    <t>5454GH</t>
  </si>
  <si>
    <t>07CX</t>
  </si>
  <si>
    <t>7312HR</t>
  </si>
  <si>
    <t>07CY</t>
  </si>
  <si>
    <t>5074PE</t>
  </si>
  <si>
    <t>07CZ</t>
  </si>
  <si>
    <t>5469EW</t>
  </si>
  <si>
    <t>07DA</t>
  </si>
  <si>
    <t>5528AV</t>
  </si>
  <si>
    <t>07DB</t>
  </si>
  <si>
    <t>Basisschool Aquamarijn</t>
  </si>
  <si>
    <t>6541ZE</t>
  </si>
  <si>
    <t>07DC</t>
  </si>
  <si>
    <t>PC Basissch De Ruigenhil</t>
  </si>
  <si>
    <t>4797HN</t>
  </si>
  <si>
    <t>07DD</t>
  </si>
  <si>
    <t>Basisschool De Schute</t>
  </si>
  <si>
    <t>4373AK</t>
  </si>
  <si>
    <t>07DE</t>
  </si>
  <si>
    <t>5815AJ</t>
  </si>
  <si>
    <t>07DF</t>
  </si>
  <si>
    <t>5813CD</t>
  </si>
  <si>
    <t>07DG</t>
  </si>
  <si>
    <t>6522KB</t>
  </si>
  <si>
    <t>07DH</t>
  </si>
  <si>
    <t>4909AW</t>
  </si>
  <si>
    <t>07DI</t>
  </si>
  <si>
    <t>2162JK</t>
  </si>
  <si>
    <t>07DJ</t>
  </si>
  <si>
    <t>Basisschool Pendula</t>
  </si>
  <si>
    <t>5017CA</t>
  </si>
  <si>
    <t>07DK</t>
  </si>
  <si>
    <t>Basisschool 't Kempken</t>
  </si>
  <si>
    <t>7104BD</t>
  </si>
  <si>
    <t>07DL</t>
  </si>
  <si>
    <t>OBS De Parkenschool</t>
  </si>
  <si>
    <t>7316BM</t>
  </si>
  <si>
    <t>07DM</t>
  </si>
  <si>
    <t>1135BT</t>
  </si>
  <si>
    <t>Vereniging Nieuwe School Edam</t>
  </si>
  <si>
    <t>07DN</t>
  </si>
  <si>
    <t>Bs De Zonnehof</t>
  </si>
  <si>
    <t>6091NS</t>
  </si>
  <si>
    <t>07DP</t>
  </si>
  <si>
    <t>2264KW</t>
  </si>
  <si>
    <t>07DQ</t>
  </si>
  <si>
    <t>Vrije School Michael</t>
  </si>
  <si>
    <t>1403GD</t>
  </si>
  <si>
    <t>Stichting Vrije School Michael</t>
  </si>
  <si>
    <t>07DZ</t>
  </si>
  <si>
    <t>7775AX</t>
  </si>
  <si>
    <t>07EC</t>
  </si>
  <si>
    <t>07ED</t>
  </si>
  <si>
    <t>8326CE</t>
  </si>
  <si>
    <t>07EE</t>
  </si>
  <si>
    <t>CBS De Rank</t>
  </si>
  <si>
    <t>4431EP</t>
  </si>
  <si>
    <t>07EF</t>
  </si>
  <si>
    <t>Willibrordus</t>
  </si>
  <si>
    <t>7561PT</t>
  </si>
  <si>
    <t>07EG</t>
  </si>
  <si>
    <t>6081GR</t>
  </si>
  <si>
    <t>07EI</t>
  </si>
  <si>
    <t>3723KR</t>
  </si>
  <si>
    <t>07EJ</t>
  </si>
  <si>
    <t>6617AC</t>
  </si>
  <si>
    <t>07EK</t>
  </si>
  <si>
    <t>3784WT</t>
  </si>
  <si>
    <t>07EM</t>
  </si>
  <si>
    <t>9866AT</t>
  </si>
  <si>
    <t>07EN</t>
  </si>
  <si>
    <t>8061JM</t>
  </si>
  <si>
    <t>07EO</t>
  </si>
  <si>
    <t>9983SV</t>
  </si>
  <si>
    <t>07EP</t>
  </si>
  <si>
    <t>3862PD</t>
  </si>
  <si>
    <t>07EQ</t>
  </si>
  <si>
    <t>3891CN</t>
  </si>
  <si>
    <t>07ER</t>
  </si>
  <si>
    <t>6031AK</t>
  </si>
  <si>
    <t>07ET</t>
  </si>
  <si>
    <t>1852WS</t>
  </si>
  <si>
    <t>Stichting Freinetschool Heiloo</t>
  </si>
  <si>
    <t>07EX</t>
  </si>
  <si>
    <t>Vrije School Amersfoort</t>
  </si>
  <si>
    <t>3816SE</t>
  </si>
  <si>
    <t>07FA</t>
  </si>
  <si>
    <t>4503AT</t>
  </si>
  <si>
    <t>07FD</t>
  </si>
  <si>
    <t>4611SC</t>
  </si>
  <si>
    <t>07FE</t>
  </si>
  <si>
    <t>De Meertuin</t>
  </si>
  <si>
    <t>1774AK</t>
  </si>
  <si>
    <t>07FI</t>
  </si>
  <si>
    <t>Basisschool De Ratel</t>
  </si>
  <si>
    <t>6591XP</t>
  </si>
  <si>
    <t>07FJ</t>
  </si>
  <si>
    <t>5266AV</t>
  </si>
  <si>
    <t>07FK</t>
  </si>
  <si>
    <t>7121DP</t>
  </si>
  <si>
    <t>07FL</t>
  </si>
  <si>
    <t>5721VM</t>
  </si>
  <si>
    <t>07FM</t>
  </si>
  <si>
    <t>Basisschool 't Busseltje</t>
  </si>
  <si>
    <t>5521GD</t>
  </si>
  <si>
    <t>07FU</t>
  </si>
  <si>
    <t>8061AW</t>
  </si>
  <si>
    <t>07FY</t>
  </si>
  <si>
    <t>Basisschool Anne Frank</t>
  </si>
  <si>
    <t>2665TK</t>
  </si>
  <si>
    <t>07FZ</t>
  </si>
  <si>
    <t>3381AM</t>
  </si>
  <si>
    <t>07GB</t>
  </si>
  <si>
    <t>Basisschool De Meidoorn</t>
  </si>
  <si>
    <t>5331VA</t>
  </si>
  <si>
    <t>07GC</t>
  </si>
  <si>
    <t>Basisschool De Bolster</t>
  </si>
  <si>
    <t>5271KL</t>
  </si>
  <si>
    <t>07GD</t>
  </si>
  <si>
    <t>4731VW</t>
  </si>
  <si>
    <t>07GE</t>
  </si>
  <si>
    <t>07GF</t>
  </si>
  <si>
    <t>7642AS</t>
  </si>
  <si>
    <t>07GT</t>
  </si>
  <si>
    <t>Sparrenbosschool</t>
  </si>
  <si>
    <t>2121CJ</t>
  </si>
  <si>
    <t>07GU</t>
  </si>
  <si>
    <t>5751WJ</t>
  </si>
  <si>
    <t>07GX</t>
  </si>
  <si>
    <t>9965RE</t>
  </si>
  <si>
    <t>07GY</t>
  </si>
  <si>
    <t>5688PG</t>
  </si>
  <si>
    <t>07HL</t>
  </si>
  <si>
    <t>2215CK</t>
  </si>
  <si>
    <t>07HN</t>
  </si>
  <si>
    <t>4363NE</t>
  </si>
  <si>
    <t>07HO</t>
  </si>
  <si>
    <t>9851AJ</t>
  </si>
  <si>
    <t>07HP</t>
  </si>
  <si>
    <t>8771RT</t>
  </si>
  <si>
    <t>07HQ</t>
  </si>
  <si>
    <t>07HT</t>
  </si>
  <si>
    <t>9255JN</t>
  </si>
  <si>
    <t>07HV</t>
  </si>
  <si>
    <t>4926AX</t>
  </si>
  <si>
    <t>07HX</t>
  </si>
  <si>
    <t>8748DW</t>
  </si>
  <si>
    <t>07IA</t>
  </si>
  <si>
    <t>4697CL</t>
  </si>
  <si>
    <t>07IH</t>
  </si>
  <si>
    <t>Pr Julianasch</t>
  </si>
  <si>
    <t>3314KT</t>
  </si>
  <si>
    <t>07IJ</t>
  </si>
  <si>
    <t>8629RA</t>
  </si>
  <si>
    <t>07IK</t>
  </si>
  <si>
    <t>St Martinus Basisschool</t>
  </si>
  <si>
    <t>5911BM</t>
  </si>
  <si>
    <t>07IL</t>
  </si>
  <si>
    <t>Staetlansskoalle</t>
  </si>
  <si>
    <t>8804NH</t>
  </si>
  <si>
    <t>07IM</t>
  </si>
  <si>
    <t>SWS De Adeborg</t>
  </si>
  <si>
    <t>9831PL</t>
  </si>
  <si>
    <t>07IP</t>
  </si>
  <si>
    <t>9145SK</t>
  </si>
  <si>
    <t>07IR</t>
  </si>
  <si>
    <t>2951SC</t>
  </si>
  <si>
    <t>07IV</t>
  </si>
  <si>
    <t>3825BN</t>
  </si>
  <si>
    <t>07IX</t>
  </si>
  <si>
    <t>1181ER</t>
  </si>
  <si>
    <t>07IY</t>
  </si>
  <si>
    <t>De Rank</t>
  </si>
  <si>
    <t>7242KH</t>
  </si>
  <si>
    <t>07IZ</t>
  </si>
  <si>
    <t>9161BX</t>
  </si>
  <si>
    <t>07JC</t>
  </si>
  <si>
    <t>4286BN</t>
  </si>
  <si>
    <t>07JE</t>
  </si>
  <si>
    <t>De Boustien</t>
  </si>
  <si>
    <t>9271VN</t>
  </si>
  <si>
    <t>07JG</t>
  </si>
  <si>
    <t>RK Basissch Het Octaaf</t>
  </si>
  <si>
    <t>2925BH</t>
  </si>
  <si>
    <t>07JH</t>
  </si>
  <si>
    <t>Admiraal De Ruyterschool</t>
  </si>
  <si>
    <t>1056HP</t>
  </si>
  <si>
    <t>07JK</t>
  </si>
  <si>
    <t>1077KJ</t>
  </si>
  <si>
    <t>07JM</t>
  </si>
  <si>
    <t>De Kandelaar</t>
  </si>
  <si>
    <t>4233CN</t>
  </si>
  <si>
    <t>07JN</t>
  </si>
  <si>
    <t>Julianabasisschool</t>
  </si>
  <si>
    <t>4413AG</t>
  </si>
  <si>
    <t>07JQ</t>
  </si>
  <si>
    <t>9137RL</t>
  </si>
  <si>
    <t>07JR</t>
  </si>
  <si>
    <t>4416AT</t>
  </si>
  <si>
    <t>07JU</t>
  </si>
  <si>
    <t>CNS De Nieuwe Weg</t>
  </si>
  <si>
    <t>3233BK</t>
  </si>
  <si>
    <t>07JV</t>
  </si>
  <si>
    <t>07JX</t>
  </si>
  <si>
    <t>9218RH</t>
  </si>
  <si>
    <t>07KA</t>
  </si>
  <si>
    <t>8281EA</t>
  </si>
  <si>
    <t>07KB</t>
  </si>
  <si>
    <t>Ds G H Kerstenschool</t>
  </si>
  <si>
    <t>4454BX</t>
  </si>
  <si>
    <t>07KC</t>
  </si>
  <si>
    <t>4171BA</t>
  </si>
  <si>
    <t>07KD</t>
  </si>
  <si>
    <t>2751AV</t>
  </si>
  <si>
    <t>07KE</t>
  </si>
  <si>
    <t>5831CP</t>
  </si>
  <si>
    <t>07KF</t>
  </si>
  <si>
    <t>3411XJ</t>
  </si>
  <si>
    <t>07KG</t>
  </si>
  <si>
    <t>7468AD</t>
  </si>
  <si>
    <t>07KH</t>
  </si>
  <si>
    <t>De Nieuwe Wiel</t>
  </si>
  <si>
    <t>3411XB</t>
  </si>
  <si>
    <t>07KI</t>
  </si>
  <si>
    <t>2975BK</t>
  </si>
  <si>
    <t>07KJ</t>
  </si>
  <si>
    <t>De Fontein</t>
  </si>
  <si>
    <t>2181TA</t>
  </si>
  <si>
    <t>07KK</t>
  </si>
  <si>
    <t>9965RA</t>
  </si>
  <si>
    <t>07KL</t>
  </si>
  <si>
    <t>3417EN</t>
  </si>
  <si>
    <t>07KN</t>
  </si>
  <si>
    <t>3512XG</t>
  </si>
  <si>
    <t>07KO</t>
  </si>
  <si>
    <t>7531ZD</t>
  </si>
  <si>
    <t>07KQ</t>
  </si>
  <si>
    <t>7422NR</t>
  </si>
  <si>
    <t>07KR</t>
  </si>
  <si>
    <t>6721NP</t>
  </si>
  <si>
    <t>07KS</t>
  </si>
  <si>
    <t>WG vd Hulstsch</t>
  </si>
  <si>
    <t>07KT</t>
  </si>
  <si>
    <t>7693PR</t>
  </si>
  <si>
    <t>07KU</t>
  </si>
  <si>
    <t>7691AW</t>
  </si>
  <si>
    <t>07KV</t>
  </si>
  <si>
    <t>Calvijnschool</t>
  </si>
  <si>
    <t>6744WX</t>
  </si>
  <si>
    <t>07KX</t>
  </si>
  <si>
    <t>Basisschool Pr Beatrix</t>
  </si>
  <si>
    <t>5571EJ</t>
  </si>
  <si>
    <t>07KY</t>
  </si>
  <si>
    <t>8075BN</t>
  </si>
  <si>
    <t>07KZ</t>
  </si>
  <si>
    <t>4126RT</t>
  </si>
  <si>
    <t>07LA</t>
  </si>
  <si>
    <t>2652ER</t>
  </si>
  <si>
    <t>07LB</t>
  </si>
  <si>
    <t>Basisschool Roosjen</t>
  </si>
  <si>
    <t>7981AC</t>
  </si>
  <si>
    <t>07LC</t>
  </si>
  <si>
    <t>De Bargeweide</t>
  </si>
  <si>
    <t>7211DC</t>
  </si>
  <si>
    <t>07LD</t>
  </si>
  <si>
    <t>8917EN</t>
  </si>
  <si>
    <t>Leeuwarder Schoolvereniging</t>
  </si>
  <si>
    <t>07LF</t>
  </si>
  <si>
    <t>9131LE</t>
  </si>
  <si>
    <t>07LH</t>
  </si>
  <si>
    <t>Basisschool De Farel</t>
  </si>
  <si>
    <t>2225HK</t>
  </si>
  <si>
    <t>07LI</t>
  </si>
  <si>
    <t>3645EX</t>
  </si>
  <si>
    <t>07LJ</t>
  </si>
  <si>
    <t>Basisschool Gaandeweg</t>
  </si>
  <si>
    <t>1161VW</t>
  </si>
  <si>
    <t>07LK</t>
  </si>
  <si>
    <t>6446TM</t>
  </si>
  <si>
    <t>07LM</t>
  </si>
  <si>
    <t>1782TC</t>
  </si>
  <si>
    <t>07LN</t>
  </si>
  <si>
    <t>2803EL</t>
  </si>
  <si>
    <t>07LO</t>
  </si>
  <si>
    <t>De Rietlanden</t>
  </si>
  <si>
    <t>1156AP</t>
  </si>
  <si>
    <t>07LP</t>
  </si>
  <si>
    <t>1784VJ</t>
  </si>
  <si>
    <t>07LR</t>
  </si>
  <si>
    <t>3267AK</t>
  </si>
  <si>
    <t>07LS</t>
  </si>
  <si>
    <t>Koningin Julianaschool</t>
  </si>
  <si>
    <t>4431DT</t>
  </si>
  <si>
    <t>07LT</t>
  </si>
  <si>
    <t>2225SW</t>
  </si>
  <si>
    <t>07LU</t>
  </si>
  <si>
    <t>Chr Basissch de Vore</t>
  </si>
  <si>
    <t>9932CR</t>
  </si>
  <si>
    <t>07LV</t>
  </si>
  <si>
    <t>9055MV</t>
  </si>
  <si>
    <t>07LW</t>
  </si>
  <si>
    <t>5702PM</t>
  </si>
  <si>
    <t>07LX</t>
  </si>
  <si>
    <t>Timotheusschool</t>
  </si>
  <si>
    <t>8096BV</t>
  </si>
  <si>
    <t>07LY</t>
  </si>
  <si>
    <t>2261ZB</t>
  </si>
  <si>
    <t>07LZ</t>
  </si>
  <si>
    <t>2675XT</t>
  </si>
  <si>
    <t>07MB</t>
  </si>
  <si>
    <t>3481VA</t>
  </si>
  <si>
    <t>07MC</t>
  </si>
  <si>
    <t>9591BJ</t>
  </si>
  <si>
    <t>07MD</t>
  </si>
  <si>
    <t>Casimirschool</t>
  </si>
  <si>
    <t>5508PA</t>
  </si>
  <si>
    <t>07ME</t>
  </si>
  <si>
    <t>9172NJ</t>
  </si>
  <si>
    <t>07MF</t>
  </si>
  <si>
    <t>6732BJ</t>
  </si>
  <si>
    <t>07MG</t>
  </si>
  <si>
    <t>9036ME</t>
  </si>
  <si>
    <t>07MH</t>
  </si>
  <si>
    <t>2287TK</t>
  </si>
  <si>
    <t>07MJ</t>
  </si>
  <si>
    <t>4191DN</t>
  </si>
  <si>
    <t>07MK</t>
  </si>
  <si>
    <t>De Repelaer</t>
  </si>
  <si>
    <t>3312LN</t>
  </si>
  <si>
    <t>07ML</t>
  </si>
  <si>
    <t>Nutssch de Regenboog</t>
  </si>
  <si>
    <t>5665GC</t>
  </si>
  <si>
    <t>07MN</t>
  </si>
  <si>
    <t>Basisschool St Jacobus</t>
  </si>
  <si>
    <t>5521AV</t>
  </si>
  <si>
    <t>07MQ</t>
  </si>
  <si>
    <t>Basisschool De Burcht</t>
  </si>
  <si>
    <t>2235BK</t>
  </si>
  <si>
    <t>07MR</t>
  </si>
  <si>
    <t>J W v d Doelschool</t>
  </si>
  <si>
    <t>4301XB</t>
  </si>
  <si>
    <t>07MV</t>
  </si>
  <si>
    <t>5175CP</t>
  </si>
  <si>
    <t>07MX</t>
  </si>
  <si>
    <t>4652GB</t>
  </si>
  <si>
    <t>07MY</t>
  </si>
  <si>
    <t>9283TJ</t>
  </si>
  <si>
    <t>07NA</t>
  </si>
  <si>
    <t>6191LC</t>
  </si>
  <si>
    <t>07NB</t>
  </si>
  <si>
    <t>St Bernardusschool</t>
  </si>
  <si>
    <t>2382EA</t>
  </si>
  <si>
    <t>07ND</t>
  </si>
  <si>
    <t>5018GH</t>
  </si>
  <si>
    <t>07NE</t>
  </si>
  <si>
    <t>4536CA</t>
  </si>
  <si>
    <t>07NF</t>
  </si>
  <si>
    <t>Basisschool De Klimroos</t>
  </si>
  <si>
    <t>6931CH</t>
  </si>
  <si>
    <t>07NG</t>
  </si>
  <si>
    <t>4361CP</t>
  </si>
  <si>
    <t>07NH</t>
  </si>
  <si>
    <t>07NI</t>
  </si>
  <si>
    <t>3273LE</t>
  </si>
  <si>
    <t>07NJ</t>
  </si>
  <si>
    <t>De Vlinderschool</t>
  </si>
  <si>
    <t>1966VD</t>
  </si>
  <si>
    <t>07NK</t>
  </si>
  <si>
    <t>Basisschool Den Duin</t>
  </si>
  <si>
    <t>4921VC</t>
  </si>
  <si>
    <t>07NM</t>
  </si>
  <si>
    <t>Albert Schweitzerschool</t>
  </si>
  <si>
    <t>3243BA</t>
  </si>
  <si>
    <t>07NN</t>
  </si>
  <si>
    <t>9481CN</t>
  </si>
  <si>
    <t>07NP</t>
  </si>
  <si>
    <t>5531SR</t>
  </si>
  <si>
    <t>07NQ</t>
  </si>
  <si>
    <t>07NR</t>
  </si>
  <si>
    <t>BS De Tovervogel</t>
  </si>
  <si>
    <t>5061LA</t>
  </si>
  <si>
    <t>07NS</t>
  </si>
  <si>
    <t>7731EL</t>
  </si>
  <si>
    <t>07NT</t>
  </si>
  <si>
    <t>De Werf</t>
  </si>
  <si>
    <t>1544CA</t>
  </si>
  <si>
    <t>07NU</t>
  </si>
  <si>
    <t>5735CG</t>
  </si>
  <si>
    <t>07NW</t>
  </si>
  <si>
    <t>8331EG</t>
  </si>
  <si>
    <t>07NY</t>
  </si>
  <si>
    <t>7815VH</t>
  </si>
  <si>
    <t>07NZ</t>
  </si>
  <si>
    <t>3251XP</t>
  </si>
  <si>
    <t>07OA</t>
  </si>
  <si>
    <t>4797BJ</t>
  </si>
  <si>
    <t>07OB</t>
  </si>
  <si>
    <t>3363BJ</t>
  </si>
  <si>
    <t>07OC</t>
  </si>
  <si>
    <t>7391KA</t>
  </si>
  <si>
    <t>07OD</t>
  </si>
  <si>
    <t>4693BG</t>
  </si>
  <si>
    <t>07OE</t>
  </si>
  <si>
    <t>4181BC</t>
  </si>
  <si>
    <t>07OH</t>
  </si>
  <si>
    <t>3466LP</t>
  </si>
  <si>
    <t>07OJ</t>
  </si>
  <si>
    <t>Basisschool De Parel</t>
  </si>
  <si>
    <t>5258CJ</t>
  </si>
  <si>
    <t>07OK</t>
  </si>
  <si>
    <t>Boazschool</t>
  </si>
  <si>
    <t>4365AC</t>
  </si>
  <si>
    <t>07OL</t>
  </si>
  <si>
    <t>3076RK</t>
  </si>
  <si>
    <t>07OM</t>
  </si>
  <si>
    <t>7101XB</t>
  </si>
  <si>
    <t>07OQ</t>
  </si>
  <si>
    <t>3121JM</t>
  </si>
  <si>
    <t>Stichting UN1EK onderwijs</t>
  </si>
  <si>
    <t>07OT</t>
  </si>
  <si>
    <t>St Mattheus</t>
  </si>
  <si>
    <t>8501EC</t>
  </si>
  <si>
    <t>07OU</t>
  </si>
  <si>
    <t>6826HA</t>
  </si>
  <si>
    <t>07OV</t>
  </si>
  <si>
    <t>Basisschool Vest</t>
  </si>
  <si>
    <t>3311LG</t>
  </si>
  <si>
    <t>07OW</t>
  </si>
  <si>
    <t>3312KM</t>
  </si>
  <si>
    <t>07OX</t>
  </si>
  <si>
    <t>5317JT</t>
  </si>
  <si>
    <t>07OY</t>
  </si>
  <si>
    <t>7761AC</t>
  </si>
  <si>
    <t>07OZ</t>
  </si>
  <si>
    <t>6671CK</t>
  </si>
  <si>
    <t>07PA</t>
  </si>
  <si>
    <t>9404JH</t>
  </si>
  <si>
    <t>07PD</t>
  </si>
  <si>
    <t>CBS WonderWijs</t>
  </si>
  <si>
    <t>7261XW</t>
  </si>
  <si>
    <t>07PE</t>
  </si>
  <si>
    <t>3132JB</t>
  </si>
  <si>
    <t>07PF</t>
  </si>
  <si>
    <t>4761ZX</t>
  </si>
  <si>
    <t>07PH</t>
  </si>
  <si>
    <t>3583BP</t>
  </si>
  <si>
    <t>Utrechtse Schoolvereniging</t>
  </si>
  <si>
    <t>07PI</t>
  </si>
  <si>
    <t>2771DG</t>
  </si>
  <si>
    <t>07PJ</t>
  </si>
  <si>
    <t>Kbs St Joseph</t>
  </si>
  <si>
    <t>4811CL</t>
  </si>
  <si>
    <t>07PM</t>
  </si>
  <si>
    <t>7081CD</t>
  </si>
  <si>
    <t>07PP</t>
  </si>
  <si>
    <t>2935CB</t>
  </si>
  <si>
    <t>07PR</t>
  </si>
  <si>
    <t>8442BC</t>
  </si>
  <si>
    <t>07PV</t>
  </si>
  <si>
    <t>9101WB</t>
  </si>
  <si>
    <t>07PW</t>
  </si>
  <si>
    <t>5664VE</t>
  </si>
  <si>
    <t>07QB</t>
  </si>
  <si>
    <t>6942RZ</t>
  </si>
  <si>
    <t>07QF</t>
  </si>
  <si>
    <t>1601GL</t>
  </si>
  <si>
    <t>07QK</t>
  </si>
  <si>
    <t>9761DG</t>
  </si>
  <si>
    <t>07QM</t>
  </si>
  <si>
    <t>9611KE</t>
  </si>
  <si>
    <t>07QO</t>
  </si>
  <si>
    <t>Basisschool Panta Rhei</t>
  </si>
  <si>
    <t>7741XM</t>
  </si>
  <si>
    <t>07QP</t>
  </si>
  <si>
    <t>6571BV</t>
  </si>
  <si>
    <t>07QQ</t>
  </si>
  <si>
    <t>1782EZ</t>
  </si>
  <si>
    <t>07QS</t>
  </si>
  <si>
    <t>1901TE</t>
  </si>
  <si>
    <t>07QU</t>
  </si>
  <si>
    <t>3755BE</t>
  </si>
  <si>
    <t>07QV</t>
  </si>
  <si>
    <t>8574TN</t>
  </si>
  <si>
    <t>07QW</t>
  </si>
  <si>
    <t>1431WE</t>
  </si>
  <si>
    <t>07QZ</t>
  </si>
  <si>
    <t>5688DB</t>
  </si>
  <si>
    <t>07RC</t>
  </si>
  <si>
    <t>Peetersschool</t>
  </si>
  <si>
    <t>1071SM</t>
  </si>
  <si>
    <t>Schoolvereniging Peetersschool</t>
  </si>
  <si>
    <t>07RE</t>
  </si>
  <si>
    <t>Basisschool St Dionysius</t>
  </si>
  <si>
    <t>6365CJ</t>
  </si>
  <si>
    <t>07RF</t>
  </si>
  <si>
    <t>2065AL</t>
  </si>
  <si>
    <t>07RG</t>
  </si>
  <si>
    <t>1161AP</t>
  </si>
  <si>
    <t>07RH</t>
  </si>
  <si>
    <t>2165XP</t>
  </si>
  <si>
    <t>07RI</t>
  </si>
  <si>
    <t>5443AA</t>
  </si>
  <si>
    <t>07RJ</t>
  </si>
  <si>
    <t>De Kwinkslag</t>
  </si>
  <si>
    <t>7776AZ</t>
  </si>
  <si>
    <t>07RK</t>
  </si>
  <si>
    <t>KBs St Bavo</t>
  </si>
  <si>
    <t>3481GH</t>
  </si>
  <si>
    <t>07RL</t>
  </si>
  <si>
    <t>Familieschool</t>
  </si>
  <si>
    <t>1702PA</t>
  </si>
  <si>
    <t>07RM</t>
  </si>
  <si>
    <t>7448AL</t>
  </si>
  <si>
    <t>07RO</t>
  </si>
  <si>
    <t>6049AK</t>
  </si>
  <si>
    <t>07RQ</t>
  </si>
  <si>
    <t>Basisschool Het Dal</t>
  </si>
  <si>
    <t>6006JN</t>
  </si>
  <si>
    <t>Stichting Eduquaat</t>
  </si>
  <si>
    <t>07RS</t>
  </si>
  <si>
    <t>Basisschool De Ceder</t>
  </si>
  <si>
    <t>3904LA</t>
  </si>
  <si>
    <t>07RV</t>
  </si>
  <si>
    <t>2678VG</t>
  </si>
  <si>
    <t>07RY</t>
  </si>
  <si>
    <t>1671CC</t>
  </si>
  <si>
    <t>07RZ</t>
  </si>
  <si>
    <t>5368AK</t>
  </si>
  <si>
    <t>07SC</t>
  </si>
  <si>
    <t>John F. Kennedy School</t>
  </si>
  <si>
    <t>1141JL</t>
  </si>
  <si>
    <t>07SE</t>
  </si>
  <si>
    <t>Basisschool De Hovenier</t>
  </si>
  <si>
    <t>6065AJ</t>
  </si>
  <si>
    <t>07SG</t>
  </si>
  <si>
    <t>2201KW</t>
  </si>
  <si>
    <t>07SH</t>
  </si>
  <si>
    <t>Basisschool De Hoogakker</t>
  </si>
  <si>
    <t>5391AX</t>
  </si>
  <si>
    <t>07SI</t>
  </si>
  <si>
    <t>6911AX</t>
  </si>
  <si>
    <t>07SL</t>
  </si>
  <si>
    <t>5375AG</t>
  </si>
  <si>
    <t>07SM</t>
  </si>
  <si>
    <t>Leerrijk</t>
  </si>
  <si>
    <t>5712HE</t>
  </si>
  <si>
    <t>07SN</t>
  </si>
  <si>
    <t>5504BN</t>
  </si>
  <si>
    <t>07SO</t>
  </si>
  <si>
    <t>1973XT</t>
  </si>
  <si>
    <t>07SP</t>
  </si>
  <si>
    <t>2273CS</t>
  </si>
  <si>
    <t>07SQ</t>
  </si>
  <si>
    <t>De Kleine Wereld</t>
  </si>
  <si>
    <t>7391KH</t>
  </si>
  <si>
    <t>07SR</t>
  </si>
  <si>
    <t>7251BH</t>
  </si>
  <si>
    <t>07ST</t>
  </si>
  <si>
    <t>2741XL</t>
  </si>
  <si>
    <t>07SY</t>
  </si>
  <si>
    <t>Basisschool De Vlier</t>
  </si>
  <si>
    <t>7101TE</t>
  </si>
  <si>
    <t>07SZ</t>
  </si>
  <si>
    <t>Dynamiek</t>
  </si>
  <si>
    <t>7061ZM</t>
  </si>
  <si>
    <t>07TA</t>
  </si>
  <si>
    <t>1687PJ</t>
  </si>
  <si>
    <t>07TB</t>
  </si>
  <si>
    <t>2355BS</t>
  </si>
  <si>
    <t>07TC</t>
  </si>
  <si>
    <t>1619CT</t>
  </si>
  <si>
    <t>07TE</t>
  </si>
  <si>
    <t>1771RZ</t>
  </si>
  <si>
    <t>07TH</t>
  </si>
  <si>
    <t>2461BA</t>
  </si>
  <si>
    <t>07TJ</t>
  </si>
  <si>
    <t>Brede school Fiep Westendorp</t>
  </si>
  <si>
    <t>1062XK</t>
  </si>
  <si>
    <t>07TK</t>
  </si>
  <si>
    <t>Basisschool De Bienkorf</t>
  </si>
  <si>
    <t>1025BT</t>
  </si>
  <si>
    <t>07TM</t>
  </si>
  <si>
    <t>Basisschool St Paulus</t>
  </si>
  <si>
    <t>6828RM</t>
  </si>
  <si>
    <t>07TN</t>
  </si>
  <si>
    <t>1566KM</t>
  </si>
  <si>
    <t>07TO</t>
  </si>
  <si>
    <t>KOM.MIJN.</t>
  </si>
  <si>
    <t>5951BR</t>
  </si>
  <si>
    <t>07TP</t>
  </si>
  <si>
    <t>RK Basisschool Pius X</t>
  </si>
  <si>
    <t>6681AR</t>
  </si>
  <si>
    <t>07TQ</t>
  </si>
  <si>
    <t>5854AJ</t>
  </si>
  <si>
    <t>07TR</t>
  </si>
  <si>
    <t>4614EV</t>
  </si>
  <si>
    <t>07TT</t>
  </si>
  <si>
    <t>5684CG</t>
  </si>
  <si>
    <t>07TV</t>
  </si>
  <si>
    <t>Wereldwijs</t>
  </si>
  <si>
    <t>3721LH</t>
  </si>
  <si>
    <t>07TX</t>
  </si>
  <si>
    <t>6122ET</t>
  </si>
  <si>
    <t>07TY</t>
  </si>
  <si>
    <t>Kbs De Liniedoorn</t>
  </si>
  <si>
    <t>4816GG</t>
  </si>
  <si>
    <t>07TZ</t>
  </si>
  <si>
    <t>3981BS</t>
  </si>
  <si>
    <t>07UA</t>
  </si>
  <si>
    <t>4105EA</t>
  </si>
  <si>
    <t>07UC</t>
  </si>
  <si>
    <t>9934PM</t>
  </si>
  <si>
    <t>07UD</t>
  </si>
  <si>
    <t>5102XS</t>
  </si>
  <si>
    <t>07UF</t>
  </si>
  <si>
    <t>Basisschool 't Wikveld</t>
  </si>
  <si>
    <t>5236BM</t>
  </si>
  <si>
    <t>07UG</t>
  </si>
  <si>
    <t>8071DX</t>
  </si>
  <si>
    <t>07UH</t>
  </si>
  <si>
    <t>Basisschool De Veldhof</t>
  </si>
  <si>
    <t>6471GL</t>
  </si>
  <si>
    <t>07UK</t>
  </si>
  <si>
    <t>Basisschool De Kluis</t>
  </si>
  <si>
    <t>6165SW</t>
  </si>
  <si>
    <t>07UN</t>
  </si>
  <si>
    <t>Basisschool De Sprankel</t>
  </si>
  <si>
    <t>5361JT</t>
  </si>
  <si>
    <t>07UO</t>
  </si>
  <si>
    <t>2542ED</t>
  </si>
  <si>
    <t>07UQ</t>
  </si>
  <si>
    <t>9752LN</t>
  </si>
  <si>
    <t>Nicolaas-Stichting</t>
  </si>
  <si>
    <t>07UR</t>
  </si>
  <si>
    <t>2394BL</t>
  </si>
  <si>
    <t>07US</t>
  </si>
  <si>
    <t>1963AS</t>
  </si>
  <si>
    <t>07UU</t>
  </si>
  <si>
    <t>Basisschool Westwijzer</t>
  </si>
  <si>
    <t>5707TJ</t>
  </si>
  <si>
    <t>07UV</t>
  </si>
  <si>
    <t>1616PD</t>
  </si>
  <si>
    <t>07UX</t>
  </si>
  <si>
    <t>1623LP</t>
  </si>
  <si>
    <t>07UY</t>
  </si>
  <si>
    <t>IKC De Abacus</t>
  </si>
  <si>
    <t>6851LT</t>
  </si>
  <si>
    <t>07VA</t>
  </si>
  <si>
    <t>8261CB</t>
  </si>
  <si>
    <t>07VC</t>
  </si>
  <si>
    <t>6566DV</t>
  </si>
  <si>
    <t>07VD</t>
  </si>
  <si>
    <t>Adalbert Basisschool</t>
  </si>
  <si>
    <t>6585XP</t>
  </si>
  <si>
    <t>07VE</t>
  </si>
  <si>
    <t>Kbs De Rosmolen</t>
  </si>
  <si>
    <t>4851TE</t>
  </si>
  <si>
    <t>07VH</t>
  </si>
  <si>
    <t>7734PD</t>
  </si>
  <si>
    <t>07VI</t>
  </si>
  <si>
    <t>1715EP</t>
  </si>
  <si>
    <t>07VK</t>
  </si>
  <si>
    <t>2642CR</t>
  </si>
  <si>
    <t>07VM</t>
  </si>
  <si>
    <t>3911AM</t>
  </si>
  <si>
    <t>07VO</t>
  </si>
  <si>
    <t>1742JM</t>
  </si>
  <si>
    <t>07VP</t>
  </si>
  <si>
    <t>BS De Regenboog</t>
  </si>
  <si>
    <t>5374AC</t>
  </si>
  <si>
    <t>07VS</t>
  </si>
  <si>
    <t>Basisschool Leijenbroek</t>
  </si>
  <si>
    <t>6132CD</t>
  </si>
  <si>
    <t>07VT</t>
  </si>
  <si>
    <t>9202CA</t>
  </si>
  <si>
    <t>07VU</t>
  </si>
  <si>
    <t>Thomas Van Aquino-School</t>
  </si>
  <si>
    <t>8607AT</t>
  </si>
  <si>
    <t>07VV</t>
  </si>
  <si>
    <t>De Molenhoek-School</t>
  </si>
  <si>
    <t>1911BS</t>
  </si>
  <si>
    <t>07VW</t>
  </si>
  <si>
    <t>3562CM</t>
  </si>
  <si>
    <t>07VX</t>
  </si>
  <si>
    <t>Basisschool De Windroos</t>
  </si>
  <si>
    <t>5552HP</t>
  </si>
  <si>
    <t>07VZ</t>
  </si>
  <si>
    <t>8471PK</t>
  </si>
  <si>
    <t>07WF</t>
  </si>
  <si>
    <t>5251ER</t>
  </si>
  <si>
    <t>07WG</t>
  </si>
  <si>
    <t>Bs De Sterrenboog</t>
  </si>
  <si>
    <t>7156MG</t>
  </si>
  <si>
    <t>07WK</t>
  </si>
  <si>
    <t>Het Rondeel</t>
  </si>
  <si>
    <t>7037AS</t>
  </si>
  <si>
    <t>07WM</t>
  </si>
  <si>
    <t>1711KK</t>
  </si>
  <si>
    <t>07WN</t>
  </si>
  <si>
    <t>9501WD</t>
  </si>
  <si>
    <t>07WO</t>
  </si>
  <si>
    <t>7848BW</t>
  </si>
  <si>
    <t>07WP</t>
  </si>
  <si>
    <t>9561KM</t>
  </si>
  <si>
    <t>07WQ</t>
  </si>
  <si>
    <t>9953PV</t>
  </si>
  <si>
    <t>07WT</t>
  </si>
  <si>
    <t>9722JV</t>
  </si>
  <si>
    <t>07WV</t>
  </si>
  <si>
    <t>Basisschool Wijck</t>
  </si>
  <si>
    <t>6221CW</t>
  </si>
  <si>
    <t>07WX</t>
  </si>
  <si>
    <t>3741AT</t>
  </si>
  <si>
    <t>07WY</t>
  </si>
  <si>
    <t>1171DM</t>
  </si>
  <si>
    <t>07WZ</t>
  </si>
  <si>
    <t>De Schakel</t>
  </si>
  <si>
    <t>7685PP</t>
  </si>
  <si>
    <t>07XA</t>
  </si>
  <si>
    <t>4115RT</t>
  </si>
  <si>
    <t>07XB</t>
  </si>
  <si>
    <t>Chr Basisschool De Saad</t>
  </si>
  <si>
    <t>9284TJ</t>
  </si>
  <si>
    <t>07XC</t>
  </si>
  <si>
    <t>1071LR</t>
  </si>
  <si>
    <t>07XG</t>
  </si>
  <si>
    <t>Willinkschool</t>
  </si>
  <si>
    <t>2121AD</t>
  </si>
  <si>
    <t>07XH</t>
  </si>
  <si>
    <t>2731AC</t>
  </si>
  <si>
    <t>07XI</t>
  </si>
  <si>
    <t>2661BP</t>
  </si>
  <si>
    <t>07XL</t>
  </si>
  <si>
    <t>3284XD</t>
  </si>
  <si>
    <t>07XM</t>
  </si>
  <si>
    <t>2665BJ</t>
  </si>
  <si>
    <t>07XN</t>
  </si>
  <si>
    <t>9697NS</t>
  </si>
  <si>
    <t>07XO</t>
  </si>
  <si>
    <t>Verhoeff-Rollmanschool</t>
  </si>
  <si>
    <t>2411CV</t>
  </si>
  <si>
    <t>07XP</t>
  </si>
  <si>
    <t>2771DB</t>
  </si>
  <si>
    <t>07XQ</t>
  </si>
  <si>
    <t>3621BA</t>
  </si>
  <si>
    <t>07XS</t>
  </si>
  <si>
    <t>4311ED</t>
  </si>
  <si>
    <t>07XV</t>
  </si>
  <si>
    <t>Groen v Prinsterer</t>
  </si>
  <si>
    <t>4671AV</t>
  </si>
  <si>
    <t>07XX</t>
  </si>
  <si>
    <t>8081LD</t>
  </si>
  <si>
    <t>07XY</t>
  </si>
  <si>
    <t>8085AC</t>
  </si>
  <si>
    <t>07YA</t>
  </si>
  <si>
    <t>8539SH</t>
  </si>
  <si>
    <t>07YC</t>
  </si>
  <si>
    <t>Veldhuizerschool</t>
  </si>
  <si>
    <t>6712DA</t>
  </si>
  <si>
    <t>07YD</t>
  </si>
  <si>
    <t>6744WS</t>
  </si>
  <si>
    <t>07YE</t>
  </si>
  <si>
    <t>Basisschool De Enk</t>
  </si>
  <si>
    <t>6961XB</t>
  </si>
  <si>
    <t>07YK</t>
  </si>
  <si>
    <t>9873TH</t>
  </si>
  <si>
    <t>07YM</t>
  </si>
  <si>
    <t>3252LA</t>
  </si>
  <si>
    <t>07YN</t>
  </si>
  <si>
    <t>3295SH</t>
  </si>
  <si>
    <t>07YO</t>
  </si>
  <si>
    <t>Basisschool Bavinck</t>
  </si>
  <si>
    <t>2565JZ</t>
  </si>
  <si>
    <t>07YP</t>
  </si>
  <si>
    <t>2964BL</t>
  </si>
  <si>
    <t>07YQ</t>
  </si>
  <si>
    <t>CBS De Borgstee</t>
  </si>
  <si>
    <t>9843ES</t>
  </si>
  <si>
    <t>07YR</t>
  </si>
  <si>
    <t>CBS Op Den Akker</t>
  </si>
  <si>
    <t>7481GB</t>
  </si>
  <si>
    <t>07YS</t>
  </si>
  <si>
    <t>4328AR</t>
  </si>
  <si>
    <t>07YW</t>
  </si>
  <si>
    <t>8061HJ</t>
  </si>
  <si>
    <t>07YY</t>
  </si>
  <si>
    <t>3274CD</t>
  </si>
  <si>
    <t>07YZ</t>
  </si>
  <si>
    <t>Basisschool De Es</t>
  </si>
  <si>
    <t>7447GB</t>
  </si>
  <si>
    <t>07ZB</t>
  </si>
  <si>
    <t>6669AR</t>
  </si>
  <si>
    <t>07ZC</t>
  </si>
  <si>
    <t>3151CB</t>
  </si>
  <si>
    <t>07ZE</t>
  </si>
  <si>
    <t>4221LM</t>
  </si>
  <si>
    <t>07ZG</t>
  </si>
  <si>
    <t>3712AD</t>
  </si>
  <si>
    <t>07ZH</t>
  </si>
  <si>
    <t>8077SZ</t>
  </si>
  <si>
    <t>07ZJ</t>
  </si>
  <si>
    <t>8278AP</t>
  </si>
  <si>
    <t>07ZL</t>
  </si>
  <si>
    <t>Basissch De Wegwijzer</t>
  </si>
  <si>
    <t>3628BG</t>
  </si>
  <si>
    <t>07ZN</t>
  </si>
  <si>
    <t>Palmenhof</t>
  </si>
  <si>
    <t>4333KL</t>
  </si>
  <si>
    <t>07ZO</t>
  </si>
  <si>
    <t>9965RD</t>
  </si>
  <si>
    <t>07ZP</t>
  </si>
  <si>
    <t>3956DC</t>
  </si>
  <si>
    <t>07ZQ</t>
  </si>
  <si>
    <t>07ZR</t>
  </si>
  <si>
    <t>8823SW</t>
  </si>
  <si>
    <t>07ZS</t>
  </si>
  <si>
    <t>9919TG</t>
  </si>
  <si>
    <t>07ZT</t>
  </si>
  <si>
    <t>6741NE</t>
  </si>
  <si>
    <t>07ZU</t>
  </si>
  <si>
    <t>3738VK</t>
  </si>
  <si>
    <t>07ZX</t>
  </si>
  <si>
    <t>07ZY</t>
  </si>
  <si>
    <t>4255HL</t>
  </si>
  <si>
    <t>07ZZ</t>
  </si>
  <si>
    <t>4306CH</t>
  </si>
  <si>
    <t>08AB</t>
  </si>
  <si>
    <t>9257VC</t>
  </si>
  <si>
    <t>08AD</t>
  </si>
  <si>
    <t>Basisschool Joh Calvijn</t>
  </si>
  <si>
    <t>3864ER</t>
  </si>
  <si>
    <t>08AE</t>
  </si>
  <si>
    <t>Prins Clausschool</t>
  </si>
  <si>
    <t>6536DB</t>
  </si>
  <si>
    <t>08AF</t>
  </si>
  <si>
    <t>CBS De Wingerd</t>
  </si>
  <si>
    <t>9883PR</t>
  </si>
  <si>
    <t>08AG</t>
  </si>
  <si>
    <t>Meester S Wybrandisch</t>
  </si>
  <si>
    <t>8413NM</t>
  </si>
  <si>
    <t>08AI</t>
  </si>
  <si>
    <t>CBS De Rietstek</t>
  </si>
  <si>
    <t>9882PM</t>
  </si>
  <si>
    <t>08AK</t>
  </si>
  <si>
    <t>3927CK</t>
  </si>
  <si>
    <t>08AL</t>
  </si>
  <si>
    <t>Chr Basisschool</t>
  </si>
  <si>
    <t>7797HM</t>
  </si>
  <si>
    <t>08AM</t>
  </si>
  <si>
    <t>Van Brienenoordschool</t>
  </si>
  <si>
    <t>3077NK</t>
  </si>
  <si>
    <t>08AO</t>
  </si>
  <si>
    <t>Oranje Nassau School</t>
  </si>
  <si>
    <t>3021AW</t>
  </si>
  <si>
    <t>08AP</t>
  </si>
  <si>
    <t>De Triangel</t>
  </si>
  <si>
    <t>08AQ</t>
  </si>
  <si>
    <t>Basisschool Harm Vonck</t>
  </si>
  <si>
    <t>7961LS</t>
  </si>
  <si>
    <t>08AS</t>
  </si>
  <si>
    <t>9909AV</t>
  </si>
  <si>
    <t>08AU</t>
  </si>
  <si>
    <t>7227DC</t>
  </si>
  <si>
    <t>08AV</t>
  </si>
  <si>
    <t>2959AM</t>
  </si>
  <si>
    <t>08AW</t>
  </si>
  <si>
    <t>3291XJ</t>
  </si>
  <si>
    <t>08AX</t>
  </si>
  <si>
    <t>9262NG</t>
  </si>
  <si>
    <t>08AY</t>
  </si>
  <si>
    <t>CBS De Wieken</t>
  </si>
  <si>
    <t>9792PM</t>
  </si>
  <si>
    <t>08AZ</t>
  </si>
  <si>
    <t>9797PD</t>
  </si>
  <si>
    <t>08BA</t>
  </si>
  <si>
    <t>9219VM</t>
  </si>
  <si>
    <t>08BC</t>
  </si>
  <si>
    <t>4176CE</t>
  </si>
  <si>
    <t>08BD</t>
  </si>
  <si>
    <t>3888LV</t>
  </si>
  <si>
    <t>08BF</t>
  </si>
  <si>
    <t>Joh Calvynschool</t>
  </si>
  <si>
    <t>3905AS</t>
  </si>
  <si>
    <t>08BH</t>
  </si>
  <si>
    <t>3781GG</t>
  </si>
  <si>
    <t>08BI</t>
  </si>
  <si>
    <t>De Welle</t>
  </si>
  <si>
    <t>9111HH</t>
  </si>
  <si>
    <t>08BJ</t>
  </si>
  <si>
    <t>8191AC</t>
  </si>
  <si>
    <t>08BK</t>
  </si>
  <si>
    <t>Het Baken</t>
  </si>
  <si>
    <t>4251DT</t>
  </si>
  <si>
    <t>08BL</t>
  </si>
  <si>
    <t>9771AM</t>
  </si>
  <si>
    <t>08BM</t>
  </si>
  <si>
    <t>Sch v Chr Nat BSO Immanu</t>
  </si>
  <si>
    <t>7642GA</t>
  </si>
  <si>
    <t>08BO</t>
  </si>
  <si>
    <t>Basisschool Borg</t>
  </si>
  <si>
    <t>9951BG</t>
  </si>
  <si>
    <t>08BP</t>
  </si>
  <si>
    <t>Basisschool Emma</t>
  </si>
  <si>
    <t>7113AE</t>
  </si>
  <si>
    <t>08BQ</t>
  </si>
  <si>
    <t>7122JX</t>
  </si>
  <si>
    <t>08BS</t>
  </si>
  <si>
    <t>9584AL</t>
  </si>
  <si>
    <t>08BU</t>
  </si>
  <si>
    <t>6671AN</t>
  </si>
  <si>
    <t>08BV</t>
  </si>
  <si>
    <t>CPO De Delta</t>
  </si>
  <si>
    <t>9354BR</t>
  </si>
  <si>
    <t>08BW</t>
  </si>
  <si>
    <t>9974PE</t>
  </si>
  <si>
    <t>08BX</t>
  </si>
  <si>
    <t>3214GA</t>
  </si>
  <si>
    <t>08BY</t>
  </si>
  <si>
    <t>9785BB</t>
  </si>
  <si>
    <t>08BZ</t>
  </si>
  <si>
    <t>Nutsscholen de Meent</t>
  </si>
  <si>
    <t>5582GC</t>
  </si>
  <si>
    <t>08CA</t>
  </si>
  <si>
    <t>1098JH</t>
  </si>
  <si>
    <t>08CB</t>
  </si>
  <si>
    <t>Geert Groote School</t>
  </si>
  <si>
    <t>1076RS</t>
  </si>
  <si>
    <t>Stichting Geert Groote School</t>
  </si>
  <si>
    <t>08CC</t>
  </si>
  <si>
    <t>Basisschool De Reinboge</t>
  </si>
  <si>
    <t>8538RN</t>
  </si>
  <si>
    <t>08CD</t>
  </si>
  <si>
    <t>1943MN</t>
  </si>
  <si>
    <t>08CE</t>
  </si>
  <si>
    <t>2061BB</t>
  </si>
  <si>
    <t>Bloemendaalse Schoolvereniging</t>
  </si>
  <si>
    <t>08CF</t>
  </si>
  <si>
    <t>2611XG</t>
  </si>
  <si>
    <t>Delftsche Schoolvereeniging</t>
  </si>
  <si>
    <t>08CI</t>
  </si>
  <si>
    <t>Montessorischool Zuid</t>
  </si>
  <si>
    <t>1215KN</t>
  </si>
  <si>
    <t>08CJ</t>
  </si>
  <si>
    <t>2332AX</t>
  </si>
  <si>
    <t>Eerste Leidse Schoolvereniging</t>
  </si>
  <si>
    <t>08CK</t>
  </si>
  <si>
    <t>3021AN</t>
  </si>
  <si>
    <t>08CL</t>
  </si>
  <si>
    <t>3022PR</t>
  </si>
  <si>
    <t>08CM</t>
  </si>
  <si>
    <t>3066NL</t>
  </si>
  <si>
    <t>08CN</t>
  </si>
  <si>
    <t>3761AT</t>
  </si>
  <si>
    <t>08CO</t>
  </si>
  <si>
    <t>Nutsschool Lankforst</t>
  </si>
  <si>
    <t>6538GN</t>
  </si>
  <si>
    <t>08CP</t>
  </si>
  <si>
    <t>5037AD</t>
  </si>
  <si>
    <t>08CQ</t>
  </si>
  <si>
    <t>G J Van Den Brinkschool</t>
  </si>
  <si>
    <t>6706AP</t>
  </si>
  <si>
    <t>Wageningse Schoolvereniging</t>
  </si>
  <si>
    <t>08CT</t>
  </si>
  <si>
    <t>Willem Alexanderschool</t>
  </si>
  <si>
    <t>7753TK</t>
  </si>
  <si>
    <t>08CW</t>
  </si>
  <si>
    <t>7685PB</t>
  </si>
  <si>
    <t>08CX</t>
  </si>
  <si>
    <t>7468HA</t>
  </si>
  <si>
    <t>08CY</t>
  </si>
  <si>
    <t>IKC Uniek</t>
  </si>
  <si>
    <t>7121VB</t>
  </si>
  <si>
    <t>08DC</t>
  </si>
  <si>
    <t>9161BE</t>
  </si>
  <si>
    <t>08DD</t>
  </si>
  <si>
    <t>9688RN</t>
  </si>
  <si>
    <t>08DE</t>
  </si>
  <si>
    <t>5258SG</t>
  </si>
  <si>
    <t>08DF</t>
  </si>
  <si>
    <t>Basisschool De Huifkar</t>
  </si>
  <si>
    <t>9791ER</t>
  </si>
  <si>
    <t>08DG</t>
  </si>
  <si>
    <t>Basisschool 't Ogelijn</t>
  </si>
  <si>
    <t>5831SC</t>
  </si>
  <si>
    <t>08DH</t>
  </si>
  <si>
    <t>Basisschool Stedeke</t>
  </si>
  <si>
    <t>7478AN</t>
  </si>
  <si>
    <t>08DI</t>
  </si>
  <si>
    <t>4231AB</t>
  </si>
  <si>
    <t>08DJ</t>
  </si>
  <si>
    <t>Basisschool De Linde</t>
  </si>
  <si>
    <t>08DM</t>
  </si>
  <si>
    <t>5731EK</t>
  </si>
  <si>
    <t>08DN</t>
  </si>
  <si>
    <t>OBS De Driesprong</t>
  </si>
  <si>
    <t>7261SN</t>
  </si>
  <si>
    <t>08DV</t>
  </si>
  <si>
    <t>6971CE</t>
  </si>
  <si>
    <t>08DX</t>
  </si>
  <si>
    <t>Prinses Marijkeschool</t>
  </si>
  <si>
    <t>4571VW</t>
  </si>
  <si>
    <t>08DZ</t>
  </si>
  <si>
    <t>De Triolier</t>
  </si>
  <si>
    <t>6021KD</t>
  </si>
  <si>
    <t>08EA</t>
  </si>
  <si>
    <t>Basisschool Wiene</t>
  </si>
  <si>
    <t>7495RL</t>
  </si>
  <si>
    <t>08EC</t>
  </si>
  <si>
    <t>08ED</t>
  </si>
  <si>
    <t>obs Vinkenbuurt</t>
  </si>
  <si>
    <t>7739PB</t>
  </si>
  <si>
    <t>08EE</t>
  </si>
  <si>
    <t>5146DD</t>
  </si>
  <si>
    <t>08EM</t>
  </si>
  <si>
    <t>De Uitkijck</t>
  </si>
  <si>
    <t>3742RC</t>
  </si>
  <si>
    <t>08EN</t>
  </si>
  <si>
    <t>Basisschool Kruisrak</t>
  </si>
  <si>
    <t>3752KV</t>
  </si>
  <si>
    <t>08EO</t>
  </si>
  <si>
    <t>WereldKidz Dolfijn</t>
  </si>
  <si>
    <t>3971CH</t>
  </si>
  <si>
    <t>08EP</t>
  </si>
  <si>
    <t>7782RK</t>
  </si>
  <si>
    <t>08ER</t>
  </si>
  <si>
    <t>Basisschool De Iekmulder</t>
  </si>
  <si>
    <t>7955AN</t>
  </si>
  <si>
    <t>08EU</t>
  </si>
  <si>
    <t>2865XR</t>
  </si>
  <si>
    <t>08EV</t>
  </si>
  <si>
    <t>5431KJ</t>
  </si>
  <si>
    <t>08EW</t>
  </si>
  <si>
    <t>1111CS</t>
  </si>
  <si>
    <t>08EY</t>
  </si>
  <si>
    <t>Basisschool De Esdoorn</t>
  </si>
  <si>
    <t>6661CZ</t>
  </si>
  <si>
    <t>08EZ</t>
  </si>
  <si>
    <t>08FA</t>
  </si>
  <si>
    <t>6996AG</t>
  </si>
  <si>
    <t>08FC</t>
  </si>
  <si>
    <t>4031KV</t>
  </si>
  <si>
    <t>08FE</t>
  </si>
  <si>
    <t>1399HX</t>
  </si>
  <si>
    <t>08FF</t>
  </si>
  <si>
    <t>Koningin Emmaschool</t>
  </si>
  <si>
    <t>2871DA</t>
  </si>
  <si>
    <t>08FG</t>
  </si>
  <si>
    <t>Spiegelhof</t>
  </si>
  <si>
    <t>4171BC</t>
  </si>
  <si>
    <t>08FH</t>
  </si>
  <si>
    <t>6931CP</t>
  </si>
  <si>
    <t>08FI</t>
  </si>
  <si>
    <t>De Utskoat</t>
  </si>
  <si>
    <t>08FJ</t>
  </si>
  <si>
    <t>4306CN</t>
  </si>
  <si>
    <t>Stichting OBASE</t>
  </si>
  <si>
    <t>08FQ</t>
  </si>
  <si>
    <t>2394GJ</t>
  </si>
  <si>
    <t>08FS</t>
  </si>
  <si>
    <t>Keijzerschool</t>
  </si>
  <si>
    <t>2751XT</t>
  </si>
  <si>
    <t>08FU</t>
  </si>
  <si>
    <t>5925BJ</t>
  </si>
  <si>
    <t>08FW</t>
  </si>
  <si>
    <t>9951BT</t>
  </si>
  <si>
    <t>08FX</t>
  </si>
  <si>
    <t>De Kogge</t>
  </si>
  <si>
    <t>8651CB</t>
  </si>
  <si>
    <t>08GE</t>
  </si>
  <si>
    <t>De Grote Beer</t>
  </si>
  <si>
    <t>08GF</t>
  </si>
  <si>
    <t>08GH</t>
  </si>
  <si>
    <t>WereldKidz Anne Frankschool</t>
  </si>
  <si>
    <t>08GK</t>
  </si>
  <si>
    <t>3241VJ</t>
  </si>
  <si>
    <t>08GN</t>
  </si>
  <si>
    <t>Babylon Taalschool</t>
  </si>
  <si>
    <t>3014VG</t>
  </si>
  <si>
    <t>08GQ</t>
  </si>
  <si>
    <t>Amerikaschool</t>
  </si>
  <si>
    <t>9635AZ</t>
  </si>
  <si>
    <t>08GW</t>
  </si>
  <si>
    <t>08GX</t>
  </si>
  <si>
    <t>OBS JongLeren</t>
  </si>
  <si>
    <t>5151TN</t>
  </si>
  <si>
    <t>08GY</t>
  </si>
  <si>
    <t>6591DM</t>
  </si>
  <si>
    <t>08GZ</t>
  </si>
  <si>
    <t>08HA</t>
  </si>
  <si>
    <t>obs De Tweemaster</t>
  </si>
  <si>
    <t>7711KK</t>
  </si>
  <si>
    <t>08HD</t>
  </si>
  <si>
    <t>De Lichtstraat</t>
  </si>
  <si>
    <t>5262JH</t>
  </si>
  <si>
    <t>08HK</t>
  </si>
  <si>
    <t>5308KB</t>
  </si>
  <si>
    <t>08HM</t>
  </si>
  <si>
    <t>De Boogerd</t>
  </si>
  <si>
    <t>08HN</t>
  </si>
  <si>
    <t>3642BS</t>
  </si>
  <si>
    <t>08HP</t>
  </si>
  <si>
    <t>3451VD</t>
  </si>
  <si>
    <t>08HQ</t>
  </si>
  <si>
    <t>4301NW</t>
  </si>
  <si>
    <t>08IB</t>
  </si>
  <si>
    <t>Togtemaarschool</t>
  </si>
  <si>
    <t>9781NR</t>
  </si>
  <si>
    <t>08IC</t>
  </si>
  <si>
    <t>Westerschool</t>
  </si>
  <si>
    <t>9695AC</t>
  </si>
  <si>
    <t>08IE</t>
  </si>
  <si>
    <t>2957RK</t>
  </si>
  <si>
    <t>08IF</t>
  </si>
  <si>
    <t>7586AR</t>
  </si>
  <si>
    <t>08IH</t>
  </si>
  <si>
    <t>Gevers Deutz Terwee</t>
  </si>
  <si>
    <t>2341CV</t>
  </si>
  <si>
    <t>08IN</t>
  </si>
  <si>
    <t>2935AK</t>
  </si>
  <si>
    <t>08IR</t>
  </si>
  <si>
    <t>De Uilenbrink</t>
  </si>
  <si>
    <t>5467BM</t>
  </si>
  <si>
    <t>De Bunders</t>
  </si>
  <si>
    <t>08IS</t>
  </si>
  <si>
    <t>6002TZ</t>
  </si>
  <si>
    <t>08IT</t>
  </si>
  <si>
    <t>3402HP</t>
  </si>
  <si>
    <t>08IU</t>
  </si>
  <si>
    <t>7021KT</t>
  </si>
  <si>
    <t>08IV</t>
  </si>
  <si>
    <t>Ollie B Bommel</t>
  </si>
  <si>
    <t>08IW</t>
  </si>
  <si>
    <t>De Overhael</t>
  </si>
  <si>
    <t>1844KL</t>
  </si>
  <si>
    <t>08JC</t>
  </si>
  <si>
    <t>2743GC</t>
  </si>
  <si>
    <t>08JE</t>
  </si>
  <si>
    <t>Basisschool De Mijlpaal</t>
  </si>
  <si>
    <t>5672EE</t>
  </si>
  <si>
    <t>08JF</t>
  </si>
  <si>
    <t>2985AZ</t>
  </si>
  <si>
    <t>08JH</t>
  </si>
  <si>
    <t>9202CN</t>
  </si>
  <si>
    <t>08JJ</t>
  </si>
  <si>
    <t>6089NP</t>
  </si>
  <si>
    <t>08JL</t>
  </si>
  <si>
    <t>2922HG</t>
  </si>
  <si>
    <t>08JM</t>
  </si>
  <si>
    <t>7711GC</t>
  </si>
  <si>
    <t>08JO</t>
  </si>
  <si>
    <t>1965GG</t>
  </si>
  <si>
    <t>08JP</t>
  </si>
  <si>
    <t>4413ET</t>
  </si>
  <si>
    <t>08JQ</t>
  </si>
  <si>
    <t>6325BD</t>
  </si>
  <si>
    <t>08JS</t>
  </si>
  <si>
    <t>8303VA</t>
  </si>
  <si>
    <t>08JT</t>
  </si>
  <si>
    <t>Kbs De Wisselaar</t>
  </si>
  <si>
    <t>4826AH</t>
  </si>
  <si>
    <t>08JU</t>
  </si>
  <si>
    <t>08JV</t>
  </si>
  <si>
    <t>De Menorah</t>
  </si>
  <si>
    <t>4904PW</t>
  </si>
  <si>
    <t>08JW</t>
  </si>
  <si>
    <t>4537RJ</t>
  </si>
  <si>
    <t>08JY</t>
  </si>
  <si>
    <t>Lindenhage</t>
  </si>
  <si>
    <t>6903DK</t>
  </si>
  <si>
    <t>08JZ</t>
  </si>
  <si>
    <t>1272EM</t>
  </si>
  <si>
    <t>08KA</t>
  </si>
  <si>
    <t>2802EM</t>
  </si>
  <si>
    <t>08KC</t>
  </si>
  <si>
    <t>1063EN</t>
  </si>
  <si>
    <t>08KD</t>
  </si>
  <si>
    <t>2182WB</t>
  </si>
  <si>
    <t>08KE</t>
  </si>
  <si>
    <t>Basisschool St Ludgerus</t>
  </si>
  <si>
    <t>7142HA</t>
  </si>
  <si>
    <t>08KF</t>
  </si>
  <si>
    <t>4754BE</t>
  </si>
  <si>
    <t>08KH</t>
  </si>
  <si>
    <t>RK BS 't Startblok</t>
  </si>
  <si>
    <t>6662VH</t>
  </si>
  <si>
    <t>08KI</t>
  </si>
  <si>
    <t>4731BC</t>
  </si>
  <si>
    <t>08KJ</t>
  </si>
  <si>
    <t>8501NC</t>
  </si>
  <si>
    <t>08KK</t>
  </si>
  <si>
    <t>3564XS</t>
  </si>
  <si>
    <t>08KN</t>
  </si>
  <si>
    <t>6245LN</t>
  </si>
  <si>
    <t>08KO</t>
  </si>
  <si>
    <t>3742TG</t>
  </si>
  <si>
    <t>08KP</t>
  </si>
  <si>
    <t>1394BD</t>
  </si>
  <si>
    <t>08KQ</t>
  </si>
  <si>
    <t>Basisschool Leeve</t>
  </si>
  <si>
    <t>6041BE</t>
  </si>
  <si>
    <t>08KR</t>
  </si>
  <si>
    <t>1082EK</t>
  </si>
  <si>
    <t>08KS</t>
  </si>
  <si>
    <t>7071ZW</t>
  </si>
  <si>
    <t>08KT</t>
  </si>
  <si>
    <t>6161CV</t>
  </si>
  <si>
    <t>08KU</t>
  </si>
  <si>
    <t>5571HL</t>
  </si>
  <si>
    <t>08KV</t>
  </si>
  <si>
    <t>1622ES</t>
  </si>
  <si>
    <t>08KX</t>
  </si>
  <si>
    <t>5674RR</t>
  </si>
  <si>
    <t>08LA</t>
  </si>
  <si>
    <t>Basisschool Bernardus</t>
  </si>
  <si>
    <t>5113TG</t>
  </si>
  <si>
    <t>08LC</t>
  </si>
  <si>
    <t>5701VL</t>
  </si>
  <si>
    <t>08LE</t>
  </si>
  <si>
    <t>3705BT</t>
  </si>
  <si>
    <t>08LH</t>
  </si>
  <si>
    <t>Basisschool Zeggewijzer</t>
  </si>
  <si>
    <t>4844RD</t>
  </si>
  <si>
    <t>08LJ</t>
  </si>
  <si>
    <t>Basisschool De Opstap</t>
  </si>
  <si>
    <t>6441CL</t>
  </si>
  <si>
    <t>08LL</t>
  </si>
  <si>
    <t>7623DR</t>
  </si>
  <si>
    <t>08LM</t>
  </si>
  <si>
    <t>6595AN</t>
  </si>
  <si>
    <t>08LQ</t>
  </si>
  <si>
    <t>5541AG</t>
  </si>
  <si>
    <t>08LR</t>
  </si>
  <si>
    <t>Prinses Beatrixschool</t>
  </si>
  <si>
    <t>4462LB</t>
  </si>
  <si>
    <t>08LS</t>
  </si>
  <si>
    <t>Kbs De Horizon</t>
  </si>
  <si>
    <t>4841GJ</t>
  </si>
  <si>
    <t>08LT</t>
  </si>
  <si>
    <t>Basisschool Cocon</t>
  </si>
  <si>
    <t>5932SW</t>
  </si>
  <si>
    <t>08LV</t>
  </si>
  <si>
    <t>7582BG</t>
  </si>
  <si>
    <t>08LY</t>
  </si>
  <si>
    <t>6658XP</t>
  </si>
  <si>
    <t>08LZ</t>
  </si>
  <si>
    <t>9073HH</t>
  </si>
  <si>
    <t>08MB</t>
  </si>
  <si>
    <t>6017BM</t>
  </si>
  <si>
    <t>08MD</t>
  </si>
  <si>
    <t>Basisschool Lambertus</t>
  </si>
  <si>
    <t>6071BN</t>
  </si>
  <si>
    <t>08ME</t>
  </si>
  <si>
    <t>6141LK</t>
  </si>
  <si>
    <t>08MF</t>
  </si>
  <si>
    <t>5275AR</t>
  </si>
  <si>
    <t>08MJ</t>
  </si>
  <si>
    <t>4761JA</t>
  </si>
  <si>
    <t>08MK</t>
  </si>
  <si>
    <t>5802NP</t>
  </si>
  <si>
    <t>08MN</t>
  </si>
  <si>
    <t>6562GD</t>
  </si>
  <si>
    <t>08MO</t>
  </si>
  <si>
    <t>4132VE</t>
  </si>
  <si>
    <t>08MQ</t>
  </si>
  <si>
    <t>Sint Jozef-School</t>
  </si>
  <si>
    <t>5824AA</t>
  </si>
  <si>
    <t>08MR</t>
  </si>
  <si>
    <t>5335LL</t>
  </si>
  <si>
    <t>08MS</t>
  </si>
  <si>
    <t>7591EN</t>
  </si>
  <si>
    <t>08MU</t>
  </si>
  <si>
    <t>6431AL</t>
  </si>
  <si>
    <t>08MV</t>
  </si>
  <si>
    <t>Basisschool 't Ven</t>
  </si>
  <si>
    <t>5241XK</t>
  </si>
  <si>
    <t>08MW</t>
  </si>
  <si>
    <t>BS Steltloper</t>
  </si>
  <si>
    <t>6463VZ</t>
  </si>
  <si>
    <t>08MX</t>
  </si>
  <si>
    <t>08MY</t>
  </si>
  <si>
    <t>1693AC</t>
  </si>
  <si>
    <t>08NA</t>
  </si>
  <si>
    <t>Basisschool Heidepoort</t>
  </si>
  <si>
    <t>4566AN</t>
  </si>
  <si>
    <t>08NB</t>
  </si>
  <si>
    <t>8102JH</t>
  </si>
  <si>
    <t>08NC</t>
  </si>
  <si>
    <t>7496AH</t>
  </si>
  <si>
    <t>08ND</t>
  </si>
  <si>
    <t>3411ED</t>
  </si>
  <si>
    <t>08NF</t>
  </si>
  <si>
    <t>2547ST</t>
  </si>
  <si>
    <t>08NH</t>
  </si>
  <si>
    <t>7131HB</t>
  </si>
  <si>
    <t>08NI</t>
  </si>
  <si>
    <t>Basisschool De Lusthof</t>
  </si>
  <si>
    <t>2271XV</t>
  </si>
  <si>
    <t>08NJ</t>
  </si>
  <si>
    <t>5685GW</t>
  </si>
  <si>
    <t>08NL</t>
  </si>
  <si>
    <t>08NM</t>
  </si>
  <si>
    <t>5751BW</t>
  </si>
  <si>
    <t>08NN</t>
  </si>
  <si>
    <t>5758AM</t>
  </si>
  <si>
    <t>08NO</t>
  </si>
  <si>
    <t>De Wissel</t>
  </si>
  <si>
    <t>5386AS</t>
  </si>
  <si>
    <t>08NP</t>
  </si>
  <si>
    <t>Basisschool De Kerkuil</t>
  </si>
  <si>
    <t>1906XC</t>
  </si>
  <si>
    <t>08NT</t>
  </si>
  <si>
    <t>9104JM</t>
  </si>
  <si>
    <t>08NU</t>
  </si>
  <si>
    <t>1082GN</t>
  </si>
  <si>
    <t>08NV</t>
  </si>
  <si>
    <t>Basisschool De Polhaar</t>
  </si>
  <si>
    <t>7721DL</t>
  </si>
  <si>
    <t>08NW</t>
  </si>
  <si>
    <t>9601HD</t>
  </si>
  <si>
    <t>08NX</t>
  </si>
  <si>
    <t>7491DP</t>
  </si>
  <si>
    <t>08NZ</t>
  </si>
  <si>
    <t>Basisschool De Stappen</t>
  </si>
  <si>
    <t>5041AR</t>
  </si>
  <si>
    <t>08OD</t>
  </si>
  <si>
    <t>9251EW</t>
  </si>
  <si>
    <t>08OF</t>
  </si>
  <si>
    <t>7944EE</t>
  </si>
  <si>
    <t>08OJ</t>
  </si>
  <si>
    <t>Basisschool t Palet</t>
  </si>
  <si>
    <t>5923CJ</t>
  </si>
  <si>
    <t>08OM</t>
  </si>
  <si>
    <t>Basisschool Jozef</t>
  </si>
  <si>
    <t>1648JM</t>
  </si>
  <si>
    <t>08ON</t>
  </si>
  <si>
    <t>Basisschool De Kameleon</t>
  </si>
  <si>
    <t>6001TP</t>
  </si>
  <si>
    <t>08OQ</t>
  </si>
  <si>
    <t>Idenburgschool</t>
  </si>
  <si>
    <t>1619HB</t>
  </si>
  <si>
    <t>08OS</t>
  </si>
  <si>
    <t>6085CH</t>
  </si>
  <si>
    <t>08OU</t>
  </si>
  <si>
    <t>Matzer</t>
  </si>
  <si>
    <t>8131BH</t>
  </si>
  <si>
    <t>08OW</t>
  </si>
  <si>
    <t>3998KA</t>
  </si>
  <si>
    <t>08OX</t>
  </si>
  <si>
    <t>Graaf Jan van Montfoort</t>
  </si>
  <si>
    <t>08OY</t>
  </si>
  <si>
    <t>7413XV</t>
  </si>
  <si>
    <t>08OZ</t>
  </si>
  <si>
    <t>Basisschool De Fontein</t>
  </si>
  <si>
    <t>8265DA</t>
  </si>
  <si>
    <t>08PB</t>
  </si>
  <si>
    <t>4724EM</t>
  </si>
  <si>
    <t>08PE</t>
  </si>
  <si>
    <t>1241BE</t>
  </si>
  <si>
    <t>08PF</t>
  </si>
  <si>
    <t>7782RV</t>
  </si>
  <si>
    <t>08PH</t>
  </si>
  <si>
    <t>9287LV</t>
  </si>
  <si>
    <t>08PI</t>
  </si>
  <si>
    <t>8855HL</t>
  </si>
  <si>
    <t>08PJ</t>
  </si>
  <si>
    <t>J.J. Anspachschool</t>
  </si>
  <si>
    <t>5101BD</t>
  </si>
  <si>
    <t>08PK</t>
  </si>
  <si>
    <t>Heilig Hartschool</t>
  </si>
  <si>
    <t>9584TA</t>
  </si>
  <si>
    <t>08PM</t>
  </si>
  <si>
    <t>9581TZ</t>
  </si>
  <si>
    <t>08PO</t>
  </si>
  <si>
    <t>5473CG</t>
  </si>
  <si>
    <t>08PP</t>
  </si>
  <si>
    <t>9422GJ</t>
  </si>
  <si>
    <t>08PR</t>
  </si>
  <si>
    <t>7958SK</t>
  </si>
  <si>
    <t>08PV</t>
  </si>
  <si>
    <t>J.D. van Arkelschool</t>
  </si>
  <si>
    <t>1721BW</t>
  </si>
  <si>
    <t>08PW</t>
  </si>
  <si>
    <t>5437AP</t>
  </si>
  <si>
    <t>08PY</t>
  </si>
  <si>
    <t>5556VL</t>
  </si>
  <si>
    <t>08QB</t>
  </si>
  <si>
    <t>2531JZ</t>
  </si>
  <si>
    <t>08QG</t>
  </si>
  <si>
    <t>Onze Bouwsteen</t>
  </si>
  <si>
    <t>5835BP</t>
  </si>
  <si>
    <t>08QH</t>
  </si>
  <si>
    <t>Basisschool Bos en Duin</t>
  </si>
  <si>
    <t>2061VM</t>
  </si>
  <si>
    <t>08QM</t>
  </si>
  <si>
    <t>4794AM</t>
  </si>
  <si>
    <t>08QN</t>
  </si>
  <si>
    <t>6438GG</t>
  </si>
  <si>
    <t>08QO</t>
  </si>
  <si>
    <t>6212CX</t>
  </si>
  <si>
    <t>08QP</t>
  </si>
  <si>
    <t>5296LM</t>
  </si>
  <si>
    <t>08QS</t>
  </si>
  <si>
    <t>Kindcentrum de Eik</t>
  </si>
  <si>
    <t>6118EA</t>
  </si>
  <si>
    <t>08QU</t>
  </si>
  <si>
    <t>Basisschool De Doorkijk</t>
  </si>
  <si>
    <t>6467CE</t>
  </si>
  <si>
    <t>08QV</t>
  </si>
  <si>
    <t>5737JA</t>
  </si>
  <si>
    <t>08QW</t>
  </si>
  <si>
    <t>6155KL</t>
  </si>
  <si>
    <t>08QX</t>
  </si>
  <si>
    <t>5571KP</t>
  </si>
  <si>
    <t>08QY</t>
  </si>
  <si>
    <t>Basisschool 't Kompas</t>
  </si>
  <si>
    <t>4542BS</t>
  </si>
  <si>
    <t>08RA</t>
  </si>
  <si>
    <t>Basisschool 't Kendelke</t>
  </si>
  <si>
    <t>5853EL</t>
  </si>
  <si>
    <t>08RC</t>
  </si>
  <si>
    <t>4254CL</t>
  </si>
  <si>
    <t>08RD</t>
  </si>
  <si>
    <t>Basisschool An d r Put</t>
  </si>
  <si>
    <t>6374HR</t>
  </si>
  <si>
    <t>08RK</t>
  </si>
  <si>
    <t>Basisschool Boaz-Jachin</t>
  </si>
  <si>
    <t>8075AE</t>
  </si>
  <si>
    <t>08RL</t>
  </si>
  <si>
    <t>7121EM</t>
  </si>
  <si>
    <t>08RM</t>
  </si>
  <si>
    <t>4261LL</t>
  </si>
  <si>
    <t>08RN</t>
  </si>
  <si>
    <t>Basisschool St Alphonsus</t>
  </si>
  <si>
    <t>7614LA</t>
  </si>
  <si>
    <t>08RO</t>
  </si>
  <si>
    <t>RK BS De Geldershof</t>
  </si>
  <si>
    <t>6663CD</t>
  </si>
  <si>
    <t>08RP</t>
  </si>
  <si>
    <t>6665EA</t>
  </si>
  <si>
    <t>08RQ</t>
  </si>
  <si>
    <t>Smaragd</t>
  </si>
  <si>
    <t>8021WB</t>
  </si>
  <si>
    <t>08RR</t>
  </si>
  <si>
    <t>7263RW</t>
  </si>
  <si>
    <t>08RU</t>
  </si>
  <si>
    <t>5131CT</t>
  </si>
  <si>
    <t>08SE</t>
  </si>
  <si>
    <t>Vrije School Ridderspoor</t>
  </si>
  <si>
    <t>2402KP</t>
  </si>
  <si>
    <t>08SL</t>
  </si>
  <si>
    <t>RK Basisschool Klimop</t>
  </si>
  <si>
    <t>5447AV</t>
  </si>
  <si>
    <t>08SP</t>
  </si>
  <si>
    <t>3123EN</t>
  </si>
  <si>
    <t>08SQ</t>
  </si>
  <si>
    <t>1231BN</t>
  </si>
  <si>
    <t>08SV</t>
  </si>
  <si>
    <t>CDS De Klister</t>
  </si>
  <si>
    <t>9865TE</t>
  </si>
  <si>
    <t>08SW</t>
  </si>
  <si>
    <t>9649BL</t>
  </si>
  <si>
    <t>08SX</t>
  </si>
  <si>
    <t>1871CD</t>
  </si>
  <si>
    <t>08SY</t>
  </si>
  <si>
    <t>5144GE</t>
  </si>
  <si>
    <t>08TE</t>
  </si>
  <si>
    <t>3817AE</t>
  </si>
  <si>
    <t>08TI</t>
  </si>
  <si>
    <t>Basisschool Den Beemd</t>
  </si>
  <si>
    <t>4221LR</t>
  </si>
  <si>
    <t>08TJ</t>
  </si>
  <si>
    <t>7443LA</t>
  </si>
  <si>
    <t>08TK</t>
  </si>
  <si>
    <t>1483TH</t>
  </si>
  <si>
    <t>08TL</t>
  </si>
  <si>
    <t>9422EL</t>
  </si>
  <si>
    <t>08TM</t>
  </si>
  <si>
    <t>Bloemcampschool</t>
  </si>
  <si>
    <t>2244EE</t>
  </si>
  <si>
    <t>08TN</t>
  </si>
  <si>
    <t>Basisschool Widerode</t>
  </si>
  <si>
    <t>7641EN</t>
  </si>
  <si>
    <t>08TO</t>
  </si>
  <si>
    <t>2042LZ</t>
  </si>
  <si>
    <t>08TV</t>
  </si>
  <si>
    <t>Basisschool 't Palet</t>
  </si>
  <si>
    <t>5473RN</t>
  </si>
  <si>
    <t>08UA</t>
  </si>
  <si>
    <t>2959BR</t>
  </si>
  <si>
    <t>08UC</t>
  </si>
  <si>
    <t>6216TT</t>
  </si>
  <si>
    <t>08UD</t>
  </si>
  <si>
    <t>Basisschool De Wilster</t>
  </si>
  <si>
    <t>9991CH</t>
  </si>
  <si>
    <t>08UJ</t>
  </si>
  <si>
    <t>9853PD</t>
  </si>
  <si>
    <t>08UN</t>
  </si>
  <si>
    <t>9934JT</t>
  </si>
  <si>
    <t>08UO</t>
  </si>
  <si>
    <t>De Vlinder</t>
  </si>
  <si>
    <t>3124SG</t>
  </si>
  <si>
    <t>08UP</t>
  </si>
  <si>
    <t>7411LB</t>
  </si>
  <si>
    <t>08US</t>
  </si>
  <si>
    <t>Basisschool Wilhelmina</t>
  </si>
  <si>
    <t>3958BL</t>
  </si>
  <si>
    <t>08UT</t>
  </si>
  <si>
    <t>7544LR</t>
  </si>
  <si>
    <t>08UU</t>
  </si>
  <si>
    <t>2951BS</t>
  </si>
  <si>
    <t>08UW</t>
  </si>
  <si>
    <t>Prins Hendrik</t>
  </si>
  <si>
    <t>7241KR</t>
  </si>
  <si>
    <t>08UX</t>
  </si>
  <si>
    <t>6269EX</t>
  </si>
  <si>
    <t>08UY</t>
  </si>
  <si>
    <t>3067XG</t>
  </si>
  <si>
    <t>08VA</t>
  </si>
  <si>
    <t>1076ED</t>
  </si>
  <si>
    <t>08VB</t>
  </si>
  <si>
    <t>7951DS</t>
  </si>
  <si>
    <t>08VC</t>
  </si>
  <si>
    <t>7887CD</t>
  </si>
  <si>
    <t>08VE</t>
  </si>
  <si>
    <t>Jan Ligthartschool</t>
  </si>
  <si>
    <t>7621AZ</t>
  </si>
  <si>
    <t>08VG</t>
  </si>
  <si>
    <t>3971PV</t>
  </si>
  <si>
    <t>08VH</t>
  </si>
  <si>
    <t>7545GA</t>
  </si>
  <si>
    <t>08VI</t>
  </si>
  <si>
    <t>8162AE</t>
  </si>
  <si>
    <t>08VK</t>
  </si>
  <si>
    <t>2651XK</t>
  </si>
  <si>
    <t>08VL</t>
  </si>
  <si>
    <t>C B S de Kamperschouw</t>
  </si>
  <si>
    <t>4493BD</t>
  </si>
  <si>
    <t>08VM</t>
  </si>
  <si>
    <t>Basisschool Marnix</t>
  </si>
  <si>
    <t>2221EP</t>
  </si>
  <si>
    <t>08VN</t>
  </si>
  <si>
    <t>3195RB</t>
  </si>
  <si>
    <t>08VO</t>
  </si>
  <si>
    <t>Basisschool Halverwege</t>
  </si>
  <si>
    <t>1165HB</t>
  </si>
  <si>
    <t>08VP</t>
  </si>
  <si>
    <t>2806CV</t>
  </si>
  <si>
    <t>08VQ</t>
  </si>
  <si>
    <t>Farmsumerborg</t>
  </si>
  <si>
    <t>9936CS</t>
  </si>
  <si>
    <t>08VR</t>
  </si>
  <si>
    <t>2265WB</t>
  </si>
  <si>
    <t>08VS</t>
  </si>
  <si>
    <t>Risaeusschool</t>
  </si>
  <si>
    <t>7772GB</t>
  </si>
  <si>
    <t>08VT</t>
  </si>
  <si>
    <t>De Wegwyzer</t>
  </si>
  <si>
    <t>6661TW</t>
  </si>
  <si>
    <t>08VV</t>
  </si>
  <si>
    <t>Godfried Bomans-School</t>
  </si>
  <si>
    <t>2691TM</t>
  </si>
  <si>
    <t>08VW</t>
  </si>
  <si>
    <t>8085PH</t>
  </si>
  <si>
    <t>08VY</t>
  </si>
  <si>
    <t>3833EA</t>
  </si>
  <si>
    <t>08VZ</t>
  </si>
  <si>
    <t>4191GM</t>
  </si>
  <si>
    <t>08WB</t>
  </si>
  <si>
    <t>Basisschool De Duif</t>
  </si>
  <si>
    <t>1852SN</t>
  </si>
  <si>
    <t>08WC</t>
  </si>
  <si>
    <t>3314TN</t>
  </si>
  <si>
    <t>08WD</t>
  </si>
  <si>
    <t>5663SK</t>
  </si>
  <si>
    <t>08WF</t>
  </si>
  <si>
    <t>4301JZ</t>
  </si>
  <si>
    <t>08WG</t>
  </si>
  <si>
    <t>7051DM</t>
  </si>
  <si>
    <t>08WH</t>
  </si>
  <si>
    <t>Kardinaal Alfrink-School</t>
  </si>
  <si>
    <t>6708JH</t>
  </si>
  <si>
    <t>08WK</t>
  </si>
  <si>
    <t>08WM</t>
  </si>
  <si>
    <t>De Klimop</t>
  </si>
  <si>
    <t>2988XD</t>
  </si>
  <si>
    <t>08WO</t>
  </si>
  <si>
    <t>3781BM</t>
  </si>
  <si>
    <t>08WQ</t>
  </si>
  <si>
    <t>5037MJ</t>
  </si>
  <si>
    <t>08WR</t>
  </si>
  <si>
    <t>4921KM</t>
  </si>
  <si>
    <t>08WS</t>
  </si>
  <si>
    <t>Oranjesch</t>
  </si>
  <si>
    <t>2225LJ</t>
  </si>
  <si>
    <t>08WT</t>
  </si>
  <si>
    <t>3145NG</t>
  </si>
  <si>
    <t>08WU</t>
  </si>
  <si>
    <t>5531EV</t>
  </si>
  <si>
    <t>08WV</t>
  </si>
  <si>
    <t>8271BM</t>
  </si>
  <si>
    <t>08WW</t>
  </si>
  <si>
    <t>Kbs Jacinta</t>
  </si>
  <si>
    <t>4834XV</t>
  </si>
  <si>
    <t>08WY</t>
  </si>
  <si>
    <t>08WZ</t>
  </si>
  <si>
    <t>Basisschool Brukelum</t>
  </si>
  <si>
    <t>5735HC</t>
  </si>
  <si>
    <t>08XB</t>
  </si>
  <si>
    <t>cbs Oranje-Nassau</t>
  </si>
  <si>
    <t>3361HL</t>
  </si>
  <si>
    <t>08XC</t>
  </si>
  <si>
    <t>Basisschool Starrebos</t>
  </si>
  <si>
    <t>5081VH</t>
  </si>
  <si>
    <t>08XD</t>
  </si>
  <si>
    <t>3648HC</t>
  </si>
  <si>
    <t>08XF</t>
  </si>
  <si>
    <t>2973AB</t>
  </si>
  <si>
    <t>08XG</t>
  </si>
  <si>
    <t>Basisschool De Maatjes</t>
  </si>
  <si>
    <t>3925RT</t>
  </si>
  <si>
    <t>08XH</t>
  </si>
  <si>
    <t>Theresiaschool</t>
  </si>
  <si>
    <t>5258AG</t>
  </si>
  <si>
    <t>08XI</t>
  </si>
  <si>
    <t>3012BB</t>
  </si>
  <si>
    <t>08XJ</t>
  </si>
  <si>
    <t>3328GD</t>
  </si>
  <si>
    <t>08XL</t>
  </si>
  <si>
    <t>Maria in Campisschool</t>
  </si>
  <si>
    <t>9402JA</t>
  </si>
  <si>
    <t>08XM</t>
  </si>
  <si>
    <t>De Bakelgeert</t>
  </si>
  <si>
    <t>5831CR</t>
  </si>
  <si>
    <t>08XO</t>
  </si>
  <si>
    <t>6181CX</t>
  </si>
  <si>
    <t>08XR</t>
  </si>
  <si>
    <t>1502VD</t>
  </si>
  <si>
    <t>08XS</t>
  </si>
  <si>
    <t>Basisschool Dommeldal</t>
  </si>
  <si>
    <t>5662HK</t>
  </si>
  <si>
    <t>08XT</t>
  </si>
  <si>
    <t>KBs de Howiblo</t>
  </si>
  <si>
    <t>08XV</t>
  </si>
  <si>
    <t>6942VM</t>
  </si>
  <si>
    <t>08YA</t>
  </si>
  <si>
    <t>1781XD</t>
  </si>
  <si>
    <t>08YB</t>
  </si>
  <si>
    <t>4871KS</t>
  </si>
  <si>
    <t>08YE</t>
  </si>
  <si>
    <t>08YI</t>
  </si>
  <si>
    <t>5688KB</t>
  </si>
  <si>
    <t>08YK</t>
  </si>
  <si>
    <t>2153BV</t>
  </si>
  <si>
    <t>08YM</t>
  </si>
  <si>
    <t>3903WK</t>
  </si>
  <si>
    <t>08YN</t>
  </si>
  <si>
    <t>De Golfbreker</t>
  </si>
  <si>
    <t>1541RT</t>
  </si>
  <si>
    <t>08YO</t>
  </si>
  <si>
    <t>1561JP</t>
  </si>
  <si>
    <t>08YP</t>
  </si>
  <si>
    <t>Basisschool De Klarinet</t>
  </si>
  <si>
    <t>2162AG</t>
  </si>
  <si>
    <t>08YR</t>
  </si>
  <si>
    <t>Basisschool De Schrank</t>
  </si>
  <si>
    <t>08YS</t>
  </si>
  <si>
    <t>7161EW</t>
  </si>
  <si>
    <t>08YT</t>
  </si>
  <si>
    <t>1735GK</t>
  </si>
  <si>
    <t>08YU</t>
  </si>
  <si>
    <t>Basisschool De Wingerd</t>
  </si>
  <si>
    <t>2912VK</t>
  </si>
  <si>
    <t>08YV</t>
  </si>
  <si>
    <t>5711GC</t>
  </si>
  <si>
    <t>08YZ</t>
  </si>
  <si>
    <t>5446AV</t>
  </si>
  <si>
    <t>08ZB</t>
  </si>
  <si>
    <t>7642DA</t>
  </si>
  <si>
    <t>08ZC</t>
  </si>
  <si>
    <t>7101GB</t>
  </si>
  <si>
    <t>08ZD</t>
  </si>
  <si>
    <t>Titus Brandsma</t>
  </si>
  <si>
    <t>1775AX</t>
  </si>
  <si>
    <t>08ZE</t>
  </si>
  <si>
    <t>1024JR</t>
  </si>
  <si>
    <t>08ZG</t>
  </si>
  <si>
    <t>5741KW</t>
  </si>
  <si>
    <t>08ZI</t>
  </si>
  <si>
    <t>Donatushof</t>
  </si>
  <si>
    <t>6681BZ</t>
  </si>
  <si>
    <t>08ZK</t>
  </si>
  <si>
    <t>2411KR</t>
  </si>
  <si>
    <t>08ZL</t>
  </si>
  <si>
    <t>6121LH</t>
  </si>
  <si>
    <t>08ZN</t>
  </si>
  <si>
    <t>4101CZ</t>
  </si>
  <si>
    <t>08ZO</t>
  </si>
  <si>
    <t>5431VG</t>
  </si>
  <si>
    <t>08ZR</t>
  </si>
  <si>
    <t>6163XW</t>
  </si>
  <si>
    <t>08ZS</t>
  </si>
  <si>
    <t>4463CV</t>
  </si>
  <si>
    <t>08ZT</t>
  </si>
  <si>
    <t>De Raamdonk</t>
  </si>
  <si>
    <t>5361AX</t>
  </si>
  <si>
    <t>08ZU</t>
  </si>
  <si>
    <t>Carolusschool</t>
  </si>
  <si>
    <t>2512GW</t>
  </si>
  <si>
    <t>08ZV</t>
  </si>
  <si>
    <t>St Leonardus-School</t>
  </si>
  <si>
    <t>1964KJ</t>
  </si>
  <si>
    <t>08ZW</t>
  </si>
  <si>
    <t>Merlebos</t>
  </si>
  <si>
    <t>08ZX</t>
  </si>
  <si>
    <t>St Radboud</t>
  </si>
  <si>
    <t>1851LB</t>
  </si>
  <si>
    <t>09AA</t>
  </si>
  <si>
    <t>R.K. Basisschool De Komeet</t>
  </si>
  <si>
    <t>6581HB</t>
  </si>
  <si>
    <t>09AB</t>
  </si>
  <si>
    <t>Het Kerspel</t>
  </si>
  <si>
    <t>1616HB</t>
  </si>
  <si>
    <t>09AC</t>
  </si>
  <si>
    <t>1624EH</t>
  </si>
  <si>
    <t>09AE</t>
  </si>
  <si>
    <t>1273EG</t>
  </si>
  <si>
    <t>09AF</t>
  </si>
  <si>
    <t>5171KJ</t>
  </si>
  <si>
    <t>09AG</t>
  </si>
  <si>
    <t>Kardinaal Alfrink</t>
  </si>
  <si>
    <t>3145SX</t>
  </si>
  <si>
    <t>09AH</t>
  </si>
  <si>
    <t>5768BH</t>
  </si>
  <si>
    <t>09AI</t>
  </si>
  <si>
    <t>Basisschool De Staaij</t>
  </si>
  <si>
    <t>6587AW</t>
  </si>
  <si>
    <t>09AJ</t>
  </si>
  <si>
    <t>Mattheus-School</t>
  </si>
  <si>
    <t>4855AK</t>
  </si>
  <si>
    <t>09AK</t>
  </si>
  <si>
    <t>Basisschool St Wulfram</t>
  </si>
  <si>
    <t>1718AN</t>
  </si>
  <si>
    <t>09AM</t>
  </si>
  <si>
    <t>2641LG</t>
  </si>
  <si>
    <t>09AO</t>
  </si>
  <si>
    <t>St Aloysius</t>
  </si>
  <si>
    <t>1741HB</t>
  </si>
  <si>
    <t>09AP</t>
  </si>
  <si>
    <t>St Bonifatius-School</t>
  </si>
  <si>
    <t>8605AH</t>
  </si>
  <si>
    <t>09AR</t>
  </si>
  <si>
    <t>De Vrijburg-School</t>
  </si>
  <si>
    <t>1911VA</t>
  </si>
  <si>
    <t>09AS</t>
  </si>
  <si>
    <t>4337AL</t>
  </si>
  <si>
    <t>09AT</t>
  </si>
  <si>
    <t>Basisschool Leuken</t>
  </si>
  <si>
    <t>6004BH</t>
  </si>
  <si>
    <t>09AU</t>
  </si>
  <si>
    <t>6285BB</t>
  </si>
  <si>
    <t>09AV</t>
  </si>
  <si>
    <t>3401NG</t>
  </si>
  <si>
    <t>09AW</t>
  </si>
  <si>
    <t>Basisschool Westwoud</t>
  </si>
  <si>
    <t>2381BT</t>
  </si>
  <si>
    <t>09AY</t>
  </si>
  <si>
    <t>5506CG</t>
  </si>
  <si>
    <t>09AZ</t>
  </si>
  <si>
    <t>5252BS</t>
  </si>
  <si>
    <t>09BA</t>
  </si>
  <si>
    <t>Basisschool de Meridiaan</t>
  </si>
  <si>
    <t>6369VZ</t>
  </si>
  <si>
    <t>09BB</t>
  </si>
  <si>
    <t>De Meander</t>
  </si>
  <si>
    <t>7631GR</t>
  </si>
  <si>
    <t>09BC</t>
  </si>
  <si>
    <t>Basisschool M Wiegman</t>
  </si>
  <si>
    <t>1862HB</t>
  </si>
  <si>
    <t>09BD</t>
  </si>
  <si>
    <t>4623XP</t>
  </si>
  <si>
    <t>09BE</t>
  </si>
  <si>
    <t>9502BD</t>
  </si>
  <si>
    <t>09BH</t>
  </si>
  <si>
    <t>2151TA</t>
  </si>
  <si>
    <t>09BJ</t>
  </si>
  <si>
    <t>3741XG</t>
  </si>
  <si>
    <t>09BK</t>
  </si>
  <si>
    <t>De Fontein Lijsterhof</t>
  </si>
  <si>
    <t>3772AA</t>
  </si>
  <si>
    <t>09BL</t>
  </si>
  <si>
    <t>9781JN</t>
  </si>
  <si>
    <t>09BO</t>
  </si>
  <si>
    <t>Da Costaschool</t>
  </si>
  <si>
    <t>2411VM</t>
  </si>
  <si>
    <t>09BP</t>
  </si>
  <si>
    <t>2771PC</t>
  </si>
  <si>
    <t>09BQ</t>
  </si>
  <si>
    <t>CBS Geuzenschip</t>
  </si>
  <si>
    <t>3231XT</t>
  </si>
  <si>
    <t>09BR</t>
  </si>
  <si>
    <t>3751VK</t>
  </si>
  <si>
    <t>09BS</t>
  </si>
  <si>
    <t>De Spiegel</t>
  </si>
  <si>
    <t>7721XN</t>
  </si>
  <si>
    <t>09BT</t>
  </si>
  <si>
    <t>Paasbergschool</t>
  </si>
  <si>
    <t>6711SP</t>
  </si>
  <si>
    <t>09BU</t>
  </si>
  <si>
    <t>7152BG</t>
  </si>
  <si>
    <t>09BV</t>
  </si>
  <si>
    <t>9263PG</t>
  </si>
  <si>
    <t>09BX</t>
  </si>
  <si>
    <t>3371RL</t>
  </si>
  <si>
    <t>09BY</t>
  </si>
  <si>
    <t>2802LH</t>
  </si>
  <si>
    <t>09CA</t>
  </si>
  <si>
    <t>J Jaspersschool</t>
  </si>
  <si>
    <t>8051KV</t>
  </si>
  <si>
    <t>09CB</t>
  </si>
  <si>
    <t>8181XW</t>
  </si>
  <si>
    <t>09CD</t>
  </si>
  <si>
    <t>PC BS Clara Fabricius</t>
  </si>
  <si>
    <t>6674BV</t>
  </si>
  <si>
    <t>09CE</t>
  </si>
  <si>
    <t>3849AD</t>
  </si>
  <si>
    <t>09CG</t>
  </si>
  <si>
    <t>8411RC</t>
  </si>
  <si>
    <t>09CH</t>
  </si>
  <si>
    <t>Van Haersma Buma School</t>
  </si>
  <si>
    <t>8622XM</t>
  </si>
  <si>
    <t>09CJ</t>
  </si>
  <si>
    <t>4791CA</t>
  </si>
  <si>
    <t>09CL</t>
  </si>
  <si>
    <t>1562WP</t>
  </si>
  <si>
    <t>09CO</t>
  </si>
  <si>
    <t>1411PD</t>
  </si>
  <si>
    <t>09CP</t>
  </si>
  <si>
    <t>09CR</t>
  </si>
  <si>
    <t>8095PA</t>
  </si>
  <si>
    <t>09CS</t>
  </si>
  <si>
    <t>Basisschool De Lichtboei</t>
  </si>
  <si>
    <t>09CT</t>
  </si>
  <si>
    <t>Pr Bernhardschool</t>
  </si>
  <si>
    <t>9291HP</t>
  </si>
  <si>
    <t>09CU</t>
  </si>
  <si>
    <t>3882GN</t>
  </si>
  <si>
    <t>09CV</t>
  </si>
  <si>
    <t>3079JJ</t>
  </si>
  <si>
    <t>09CW</t>
  </si>
  <si>
    <t>3043CH</t>
  </si>
  <si>
    <t>09CY</t>
  </si>
  <si>
    <t>CNS De Regenboog</t>
  </si>
  <si>
    <t>09CZ</t>
  </si>
  <si>
    <t>De Wheemschool</t>
  </si>
  <si>
    <t>3781EV</t>
  </si>
  <si>
    <t>09DB</t>
  </si>
  <si>
    <t>De Vossenburcht</t>
  </si>
  <si>
    <t>9675JA</t>
  </si>
  <si>
    <t>09DC</t>
  </si>
  <si>
    <t>CBS Prins Claus</t>
  </si>
  <si>
    <t>7206CS</t>
  </si>
  <si>
    <t>09DD</t>
  </si>
  <si>
    <t>09DE</t>
  </si>
  <si>
    <t>Nutsbasisschool Boeimeer</t>
  </si>
  <si>
    <t>4818RJ</t>
  </si>
  <si>
    <t>Stichting Nutsscholen Breda</t>
  </si>
  <si>
    <t>09DF</t>
  </si>
  <si>
    <t>2022VA</t>
  </si>
  <si>
    <t>09DH</t>
  </si>
  <si>
    <t>Vrije School Vredehof</t>
  </si>
  <si>
    <t>3062EP</t>
  </si>
  <si>
    <t>09DI</t>
  </si>
  <si>
    <t>3766HH</t>
  </si>
  <si>
    <t>09DL</t>
  </si>
  <si>
    <t>7091XC</t>
  </si>
  <si>
    <t>09DN</t>
  </si>
  <si>
    <t>9162EK</t>
  </si>
  <si>
    <t>09DO</t>
  </si>
  <si>
    <t>9686NG</t>
  </si>
  <si>
    <t>09DP</t>
  </si>
  <si>
    <t>Basisschool Garmerwolde</t>
  </si>
  <si>
    <t>9798PG</t>
  </si>
  <si>
    <t>09DQ</t>
  </si>
  <si>
    <t>09DS</t>
  </si>
  <si>
    <t>Ds Jl De Wagemakerschool</t>
  </si>
  <si>
    <t>1121JX</t>
  </si>
  <si>
    <t>09DT</t>
  </si>
  <si>
    <t>De Witte School</t>
  </si>
  <si>
    <t>2203JN</t>
  </si>
  <si>
    <t>09DV</t>
  </si>
  <si>
    <t>Basisschool De Okkernoot</t>
  </si>
  <si>
    <t>6671ZL</t>
  </si>
  <si>
    <t>09DW</t>
  </si>
  <si>
    <t>De Werkschuit</t>
  </si>
  <si>
    <t>3962JD</t>
  </si>
  <si>
    <t>09ED</t>
  </si>
  <si>
    <t>9172GP</t>
  </si>
  <si>
    <t>09EE</t>
  </si>
  <si>
    <t>4424CJ</t>
  </si>
  <si>
    <t>09EG</t>
  </si>
  <si>
    <t>obs Nieuwebrug</t>
  </si>
  <si>
    <t>7731PS</t>
  </si>
  <si>
    <t>09EI</t>
  </si>
  <si>
    <t>5161AE</t>
  </si>
  <si>
    <t>09ES</t>
  </si>
  <si>
    <t>Basisschool De Piramide</t>
  </si>
  <si>
    <t>1135JE</t>
  </si>
  <si>
    <t>09ET</t>
  </si>
  <si>
    <t>OBS Cranendonck</t>
  </si>
  <si>
    <t>6026ER</t>
  </si>
  <si>
    <t>09EU</t>
  </si>
  <si>
    <t>9677PV</t>
  </si>
  <si>
    <t>09EV</t>
  </si>
  <si>
    <t>8375GP</t>
  </si>
  <si>
    <t>09EZ</t>
  </si>
  <si>
    <t>5431GH</t>
  </si>
  <si>
    <t>09FB</t>
  </si>
  <si>
    <t>6662DV</t>
  </si>
  <si>
    <t>09FC</t>
  </si>
  <si>
    <t>9462RH</t>
  </si>
  <si>
    <t>09FD</t>
  </si>
  <si>
    <t>3295TM</t>
  </si>
  <si>
    <t>09FE</t>
  </si>
  <si>
    <t>OBS De Woordhof</t>
  </si>
  <si>
    <t>6999AR</t>
  </si>
  <si>
    <t>09FF</t>
  </si>
  <si>
    <t>OBS de Sterappel</t>
  </si>
  <si>
    <t>4033GK</t>
  </si>
  <si>
    <t>09FH</t>
  </si>
  <si>
    <t>Basisschool Elserike</t>
  </si>
  <si>
    <t>7475TT</t>
  </si>
  <si>
    <t>09FM</t>
  </si>
  <si>
    <t>Basisschool It Leech</t>
  </si>
  <si>
    <t>8749GV</t>
  </si>
  <si>
    <t>09FN</t>
  </si>
  <si>
    <t>9471EB</t>
  </si>
  <si>
    <t>09FO</t>
  </si>
  <si>
    <t>4307BP</t>
  </si>
  <si>
    <t>09FV</t>
  </si>
  <si>
    <t>9331AV</t>
  </si>
  <si>
    <t>09FW</t>
  </si>
  <si>
    <t>8121XB</t>
  </si>
  <si>
    <t>09FX</t>
  </si>
  <si>
    <t>De Klimroos</t>
  </si>
  <si>
    <t>4706LK</t>
  </si>
  <si>
    <t>09FY</t>
  </si>
  <si>
    <t>6129PR</t>
  </si>
  <si>
    <t>09FZ</t>
  </si>
  <si>
    <t>De Ontdekking</t>
  </si>
  <si>
    <t>5924AC</t>
  </si>
  <si>
    <t>09GA</t>
  </si>
  <si>
    <t>7231HJ</t>
  </si>
  <si>
    <t>Stichting Archipel</t>
  </si>
  <si>
    <t>09GB</t>
  </si>
  <si>
    <t>9951JM</t>
  </si>
  <si>
    <t>09GJ</t>
  </si>
  <si>
    <t>WereldKidz Bongerd</t>
  </si>
  <si>
    <t>09GK</t>
  </si>
  <si>
    <t>OBS De Inktvis</t>
  </si>
  <si>
    <t>3247XW</t>
  </si>
  <si>
    <t>09GM</t>
  </si>
  <si>
    <t>5706VS</t>
  </si>
  <si>
    <t>09GN</t>
  </si>
  <si>
    <t>3244AA</t>
  </si>
  <si>
    <t>09GQ</t>
  </si>
  <si>
    <t>De Vier Leeuwen</t>
  </si>
  <si>
    <t>3031XH</t>
  </si>
  <si>
    <t>09GT</t>
  </si>
  <si>
    <t>1713VC</t>
  </si>
  <si>
    <t>09HB</t>
  </si>
  <si>
    <t>9862TH</t>
  </si>
  <si>
    <t>09HC</t>
  </si>
  <si>
    <t>09HF</t>
  </si>
  <si>
    <t>Basisschool 't Spectrum</t>
  </si>
  <si>
    <t>9321CL</t>
  </si>
  <si>
    <t>09HG</t>
  </si>
  <si>
    <t>Basisschool 't Echtenest</t>
  </si>
  <si>
    <t>7932PM</t>
  </si>
  <si>
    <t>09HH</t>
  </si>
  <si>
    <t>7841AJ</t>
  </si>
  <si>
    <t>09HI</t>
  </si>
  <si>
    <t>5402XD</t>
  </si>
  <si>
    <t>09HP</t>
  </si>
  <si>
    <t>Lucebertschool</t>
  </si>
  <si>
    <t>09HT</t>
  </si>
  <si>
    <t>4024HM</t>
  </si>
  <si>
    <t>09HU</t>
  </si>
  <si>
    <t>3641ZE</t>
  </si>
  <si>
    <t>09HW</t>
  </si>
  <si>
    <t>Basisschool De Flint</t>
  </si>
  <si>
    <t>9454PM</t>
  </si>
  <si>
    <t>09HX</t>
  </si>
  <si>
    <t>3454CX</t>
  </si>
  <si>
    <t>09HY</t>
  </si>
  <si>
    <t>4301VA</t>
  </si>
  <si>
    <t>09IE</t>
  </si>
  <si>
    <t>Basisschool Klavertje 4</t>
  </si>
  <si>
    <t>3993GE</t>
  </si>
  <si>
    <t>09IF</t>
  </si>
  <si>
    <t>Basisschool De Imenhof</t>
  </si>
  <si>
    <t>7582BZ</t>
  </si>
  <si>
    <t>09IH</t>
  </si>
  <si>
    <t>2343CE</t>
  </si>
  <si>
    <t>09IJ</t>
  </si>
  <si>
    <t>9948PA</t>
  </si>
  <si>
    <t>09IP</t>
  </si>
  <si>
    <t>3951VL</t>
  </si>
  <si>
    <t>09IQ</t>
  </si>
  <si>
    <t>De Bloeiende Perelaar</t>
  </si>
  <si>
    <t>1461BW</t>
  </si>
  <si>
    <t>09IR</t>
  </si>
  <si>
    <t>4907MX</t>
  </si>
  <si>
    <t>09IS</t>
  </si>
  <si>
    <t>Basisschool Kompas</t>
  </si>
  <si>
    <t>5463JA</t>
  </si>
  <si>
    <t>09IT</t>
  </si>
  <si>
    <t>3401AX</t>
  </si>
  <si>
    <t>09IV</t>
  </si>
  <si>
    <t>3257XM</t>
  </si>
  <si>
    <t>09IW</t>
  </si>
  <si>
    <t>1843JS</t>
  </si>
  <si>
    <t>09JB</t>
  </si>
  <si>
    <t>3119PM</t>
  </si>
  <si>
    <t>09JE</t>
  </si>
  <si>
    <t>Basisschool Erica</t>
  </si>
  <si>
    <t>3911XN</t>
  </si>
  <si>
    <t>09JG</t>
  </si>
  <si>
    <t>9736RA</t>
  </si>
  <si>
    <t>09JH</t>
  </si>
  <si>
    <t>P Immens Basisschool</t>
  </si>
  <si>
    <t>4336HN</t>
  </si>
  <si>
    <t>09JI</t>
  </si>
  <si>
    <t>Ds A V Stuyvenbergschool</t>
  </si>
  <si>
    <t>8071EB</t>
  </si>
  <si>
    <t>09JJ</t>
  </si>
  <si>
    <t>09JK</t>
  </si>
  <si>
    <t>2922BG</t>
  </si>
  <si>
    <t>09JL</t>
  </si>
  <si>
    <t>7711KV</t>
  </si>
  <si>
    <t>09JN</t>
  </si>
  <si>
    <t>1943DA</t>
  </si>
  <si>
    <t>09JO</t>
  </si>
  <si>
    <t>6305AZ</t>
  </si>
  <si>
    <t>09JP</t>
  </si>
  <si>
    <t>5049EA</t>
  </si>
  <si>
    <t>09JQ</t>
  </si>
  <si>
    <t>St Joseph School</t>
  </si>
  <si>
    <t>8302AS</t>
  </si>
  <si>
    <t>09JT</t>
  </si>
  <si>
    <t>Kbs De Burchtgaarde</t>
  </si>
  <si>
    <t>4834LP</t>
  </si>
  <si>
    <t>09JU</t>
  </si>
  <si>
    <t>6904AC</t>
  </si>
  <si>
    <t>09JV</t>
  </si>
  <si>
    <t>09JX</t>
  </si>
  <si>
    <t>09JY</t>
  </si>
  <si>
    <t>1056AZ</t>
  </si>
  <si>
    <t>09JZ</t>
  </si>
  <si>
    <t>2181CT</t>
  </si>
  <si>
    <t>09KA</t>
  </si>
  <si>
    <t>Basisschool Ni Je Veste</t>
  </si>
  <si>
    <t>7141EK</t>
  </si>
  <si>
    <t>09KD</t>
  </si>
  <si>
    <t>1432JT</t>
  </si>
  <si>
    <t>09KF</t>
  </si>
  <si>
    <t>8925AG</t>
  </si>
  <si>
    <t>09KG</t>
  </si>
  <si>
    <t>5301WE</t>
  </si>
  <si>
    <t>09KH</t>
  </si>
  <si>
    <t>St Willibrordus</t>
  </si>
  <si>
    <t>4561EN</t>
  </si>
  <si>
    <t>09KK</t>
  </si>
  <si>
    <t>5071CT</t>
  </si>
  <si>
    <t>09KL</t>
  </si>
  <si>
    <t>5674NW</t>
  </si>
  <si>
    <t>09KN</t>
  </si>
  <si>
    <t>4631AD</t>
  </si>
  <si>
    <t>09KO</t>
  </si>
  <si>
    <t>9404KE</t>
  </si>
  <si>
    <t>09KQ</t>
  </si>
  <si>
    <t>5421HA</t>
  </si>
  <si>
    <t>09KS</t>
  </si>
  <si>
    <t>Basisschool Nye Kroost</t>
  </si>
  <si>
    <t>3704EG</t>
  </si>
  <si>
    <t>09KU</t>
  </si>
  <si>
    <t>5721KD</t>
  </si>
  <si>
    <t>09KV</t>
  </si>
  <si>
    <t>4501CT</t>
  </si>
  <si>
    <t>09KW</t>
  </si>
  <si>
    <t>7621XJ</t>
  </si>
  <si>
    <t>09KX</t>
  </si>
  <si>
    <t>Basisschool De Schans</t>
  </si>
  <si>
    <t>6228EA</t>
  </si>
  <si>
    <t>09KZ</t>
  </si>
  <si>
    <t>09LC</t>
  </si>
  <si>
    <t>7442JH</t>
  </si>
  <si>
    <t>09LD</t>
  </si>
  <si>
    <t>6657CB</t>
  </si>
  <si>
    <t>09LF</t>
  </si>
  <si>
    <t>5262EN</t>
  </si>
  <si>
    <t>09LJ</t>
  </si>
  <si>
    <t>6043XM</t>
  </si>
  <si>
    <t>09LK</t>
  </si>
  <si>
    <t>8431CW</t>
  </si>
  <si>
    <t>09LL</t>
  </si>
  <si>
    <t>4761TW</t>
  </si>
  <si>
    <t>09LM</t>
  </si>
  <si>
    <t>6921MJ</t>
  </si>
  <si>
    <t>09LN</t>
  </si>
  <si>
    <t>Basisschool 't Vossenhol</t>
  </si>
  <si>
    <t>6562XE</t>
  </si>
  <si>
    <t>09LO</t>
  </si>
  <si>
    <t>1272HC</t>
  </si>
  <si>
    <t>09LP</t>
  </si>
  <si>
    <t>Basisschool Klimop</t>
  </si>
  <si>
    <t>2132XE</t>
  </si>
  <si>
    <t>09LQ</t>
  </si>
  <si>
    <t>Laurentiushof</t>
  </si>
  <si>
    <t>5821BA</t>
  </si>
  <si>
    <t>09LR</t>
  </si>
  <si>
    <t>6641LT</t>
  </si>
  <si>
    <t>09LS</t>
  </si>
  <si>
    <t>De Zevenster</t>
  </si>
  <si>
    <t>7591VA</t>
  </si>
  <si>
    <t>09LT</t>
  </si>
  <si>
    <t>R.K. Daltonschool Het Palet</t>
  </si>
  <si>
    <t>3961EE</t>
  </si>
  <si>
    <t>09LU</t>
  </si>
  <si>
    <t>De Mheyster</t>
  </si>
  <si>
    <t>6431JL</t>
  </si>
  <si>
    <t>09LW</t>
  </si>
  <si>
    <t>6463DC</t>
  </si>
  <si>
    <t>09LY</t>
  </si>
  <si>
    <t>2461AB</t>
  </si>
  <si>
    <t>09LZ</t>
  </si>
  <si>
    <t>Basisschool De Stokland</t>
  </si>
  <si>
    <t>5694TG</t>
  </si>
  <si>
    <t>09MF</t>
  </si>
  <si>
    <t>09MG</t>
  </si>
  <si>
    <t>7131ER</t>
  </si>
  <si>
    <t>09MH</t>
  </si>
  <si>
    <t>Basisschool St Maartens</t>
  </si>
  <si>
    <t>2271EP</t>
  </si>
  <si>
    <t>09MJ</t>
  </si>
  <si>
    <t>Basisschool Heiakker</t>
  </si>
  <si>
    <t>5754DJ</t>
  </si>
  <si>
    <t>09MK</t>
  </si>
  <si>
    <t>De Peelparel</t>
  </si>
  <si>
    <t>5759PC</t>
  </si>
  <si>
    <t>09ML</t>
  </si>
  <si>
    <t>basisschool Mijn Spoor</t>
  </si>
  <si>
    <t>6413LZ</t>
  </si>
  <si>
    <t>09MN</t>
  </si>
  <si>
    <t>Basisschool Don Sarto</t>
  </si>
  <si>
    <t>5022EM</t>
  </si>
  <si>
    <t>09MO</t>
  </si>
  <si>
    <t>5971VW</t>
  </si>
  <si>
    <t>09MP</t>
  </si>
  <si>
    <t>9104BX</t>
  </si>
  <si>
    <t>09MQ</t>
  </si>
  <si>
    <t>09MS</t>
  </si>
  <si>
    <t>Anne Frankschool</t>
  </si>
  <si>
    <t>9744HW</t>
  </si>
  <si>
    <t>09MT</t>
  </si>
  <si>
    <t>5046NC</t>
  </si>
  <si>
    <t>09MU</t>
  </si>
  <si>
    <t>6931DV</t>
  </si>
  <si>
    <t>09MX</t>
  </si>
  <si>
    <t>9251CL</t>
  </si>
  <si>
    <t>09MY</t>
  </si>
  <si>
    <t>1403NH</t>
  </si>
  <si>
    <t>09MZ</t>
  </si>
  <si>
    <t>7943CV</t>
  </si>
  <si>
    <t>09NC</t>
  </si>
  <si>
    <t>6002TP</t>
  </si>
  <si>
    <t>09ND</t>
  </si>
  <si>
    <t>Basisschool St Gregorius</t>
  </si>
  <si>
    <t>8615LV</t>
  </si>
  <si>
    <t>09NG</t>
  </si>
  <si>
    <t>Dr A Kuyperschool</t>
  </si>
  <si>
    <t>1619DB</t>
  </si>
  <si>
    <t>09NH</t>
  </si>
  <si>
    <t>3161AK</t>
  </si>
  <si>
    <t>09NJ</t>
  </si>
  <si>
    <t>basisschool de Ruimte</t>
  </si>
  <si>
    <t>5691HB</t>
  </si>
  <si>
    <t>09NL</t>
  </si>
  <si>
    <t>3233TV</t>
  </si>
  <si>
    <t>09NN</t>
  </si>
  <si>
    <t>1826KL</t>
  </si>
  <si>
    <t>De Horn</t>
  </si>
  <si>
    <t>09NO</t>
  </si>
  <si>
    <t>8754BT</t>
  </si>
  <si>
    <t>09NT</t>
  </si>
  <si>
    <t>7921EA</t>
  </si>
  <si>
    <t>09NW</t>
  </si>
  <si>
    <t>5251NG</t>
  </si>
  <si>
    <t>09NZ</t>
  </si>
  <si>
    <t>Vrije School Meander</t>
  </si>
  <si>
    <t>6524DN</t>
  </si>
  <si>
    <t>09OA</t>
  </si>
  <si>
    <t>De Twine</t>
  </si>
  <si>
    <t>8651AC</t>
  </si>
  <si>
    <t>09OB</t>
  </si>
  <si>
    <t>7812NX</t>
  </si>
  <si>
    <t>09OD</t>
  </si>
  <si>
    <t>Kerckeboschschool</t>
  </si>
  <si>
    <t>3708GA</t>
  </si>
  <si>
    <t>09OF</t>
  </si>
  <si>
    <t>Angelaschool</t>
  </si>
  <si>
    <t>6101DS</t>
  </si>
  <si>
    <t>09OV</t>
  </si>
  <si>
    <t>Amstelschool</t>
  </si>
  <si>
    <t>1191CS</t>
  </si>
  <si>
    <t>09PB</t>
  </si>
  <si>
    <t>5256AB</t>
  </si>
  <si>
    <t>09PD</t>
  </si>
  <si>
    <t>De Goede Herder</t>
  </si>
  <si>
    <t>5703EB</t>
  </si>
  <si>
    <t>R.K. Stichting De Goede Herder</t>
  </si>
  <si>
    <t>09PE</t>
  </si>
  <si>
    <t>Basissch De Teugelaar</t>
  </si>
  <si>
    <t>5348CJ</t>
  </si>
  <si>
    <t>09PF</t>
  </si>
  <si>
    <t>5242KM</t>
  </si>
  <si>
    <t>09PH</t>
  </si>
  <si>
    <t>De Vuurvogel</t>
  </si>
  <si>
    <t>6713BW</t>
  </si>
  <si>
    <t>09PI</t>
  </si>
  <si>
    <t>2676XH</t>
  </si>
  <si>
    <t>09PJ</t>
  </si>
  <si>
    <t>9061BG</t>
  </si>
  <si>
    <t>09PM</t>
  </si>
  <si>
    <t>5469HH</t>
  </si>
  <si>
    <t>09PV</t>
  </si>
  <si>
    <t>De Schatgraver</t>
  </si>
  <si>
    <t>8014ZM</t>
  </si>
  <si>
    <t>09PX</t>
  </si>
  <si>
    <t>6651XK</t>
  </si>
  <si>
    <t>09PZ</t>
  </si>
  <si>
    <t>09QA</t>
  </si>
  <si>
    <t>3454BL</t>
  </si>
  <si>
    <t>09QC</t>
  </si>
  <si>
    <t>1141AA</t>
  </si>
  <si>
    <t>09QG</t>
  </si>
  <si>
    <t>1749AM</t>
  </si>
  <si>
    <t>09QJ</t>
  </si>
  <si>
    <t>Basisschool De Pionier</t>
  </si>
  <si>
    <t>5554NH</t>
  </si>
  <si>
    <t>09QP</t>
  </si>
  <si>
    <t>9411BG</t>
  </si>
  <si>
    <t>09QQ</t>
  </si>
  <si>
    <t>Marienbornschool</t>
  </si>
  <si>
    <t>6862ZM</t>
  </si>
  <si>
    <t>09QR</t>
  </si>
  <si>
    <t>De Smithoek</t>
  </si>
  <si>
    <t>7683CK</t>
  </si>
  <si>
    <t>09QV</t>
  </si>
  <si>
    <t>Mr J Terpstraschool</t>
  </si>
  <si>
    <t>1231KM</t>
  </si>
  <si>
    <t>09QY</t>
  </si>
  <si>
    <t>5283EE</t>
  </si>
  <si>
    <t>09QZ</t>
  </si>
  <si>
    <t>5103HG</t>
  </si>
  <si>
    <t>09RA</t>
  </si>
  <si>
    <t>obs De Vlonder</t>
  </si>
  <si>
    <t>09RC</t>
  </si>
  <si>
    <t>Openbare Europaschool</t>
  </si>
  <si>
    <t>9649HN</t>
  </si>
  <si>
    <t>09RG</t>
  </si>
  <si>
    <t>5142PG</t>
  </si>
  <si>
    <t>09RO</t>
  </si>
  <si>
    <t>Basisschool Looschool</t>
  </si>
  <si>
    <t>7437RA</t>
  </si>
  <si>
    <t>09RP</t>
  </si>
  <si>
    <t>09RQ</t>
  </si>
  <si>
    <t>7151ZT</t>
  </si>
  <si>
    <t>09RR</t>
  </si>
  <si>
    <t>1486MG</t>
  </si>
  <si>
    <t>09RS</t>
  </si>
  <si>
    <t>09RU</t>
  </si>
  <si>
    <t>2041BM</t>
  </si>
  <si>
    <t>09SF</t>
  </si>
  <si>
    <t>OBS De Kring</t>
  </si>
  <si>
    <t>6228GC</t>
  </si>
  <si>
    <t>09SG</t>
  </si>
  <si>
    <t>7676BH</t>
  </si>
  <si>
    <t>09SQ</t>
  </si>
  <si>
    <t>3448KA</t>
  </si>
  <si>
    <t>09SR</t>
  </si>
  <si>
    <t>9933KH</t>
  </si>
  <si>
    <t>09ST</t>
  </si>
  <si>
    <t>3119PJ</t>
  </si>
  <si>
    <t>09SV</t>
  </si>
  <si>
    <t>Sint Lebuinusschool</t>
  </si>
  <si>
    <t>7415AR</t>
  </si>
  <si>
    <t>09SW</t>
  </si>
  <si>
    <t>3312AM</t>
  </si>
  <si>
    <t>09SX</t>
  </si>
  <si>
    <t>3958XK</t>
  </si>
  <si>
    <t>09SY</t>
  </si>
  <si>
    <t>Basisschool Dr Ariens</t>
  </si>
  <si>
    <t>7482ZK</t>
  </si>
  <si>
    <t>09TB</t>
  </si>
  <si>
    <t>7558CP</t>
  </si>
  <si>
    <t>09TC</t>
  </si>
  <si>
    <t>3069CA</t>
  </si>
  <si>
    <t>09TE</t>
  </si>
  <si>
    <t>7951LD</t>
  </si>
  <si>
    <t>09TG</t>
  </si>
  <si>
    <t>Basisschool De Luithorst</t>
  </si>
  <si>
    <t>6545LX</t>
  </si>
  <si>
    <t>09TH</t>
  </si>
  <si>
    <t>09TI</t>
  </si>
  <si>
    <t>7623AJ</t>
  </si>
  <si>
    <t>09TJ</t>
  </si>
  <si>
    <t>Basisschool De Zonheuvel</t>
  </si>
  <si>
    <t>3971CV</t>
  </si>
  <si>
    <t>09TM</t>
  </si>
  <si>
    <t>De Steenuil</t>
  </si>
  <si>
    <t>7415JM</t>
  </si>
  <si>
    <t>09TP</t>
  </si>
  <si>
    <t>Wilhelminaschool</t>
  </si>
  <si>
    <t>3082VA</t>
  </si>
  <si>
    <t>09TU</t>
  </si>
  <si>
    <t>2681TD</t>
  </si>
  <si>
    <t>09TV</t>
  </si>
  <si>
    <t>7771CV</t>
  </si>
  <si>
    <t>09TW</t>
  </si>
  <si>
    <t>09TX</t>
  </si>
  <si>
    <t>John F. Kennedy-School</t>
  </si>
  <si>
    <t>2692BV</t>
  </si>
  <si>
    <t>09TY</t>
  </si>
  <si>
    <t>Ds. Baxschool</t>
  </si>
  <si>
    <t>8085AM</t>
  </si>
  <si>
    <t>09TZ</t>
  </si>
  <si>
    <t>3341CE</t>
  </si>
  <si>
    <t>09UA</t>
  </si>
  <si>
    <t>3831XL</t>
  </si>
  <si>
    <t>09UD</t>
  </si>
  <si>
    <t>9051KE</t>
  </si>
  <si>
    <t>09UE</t>
  </si>
  <si>
    <t>2982PH</t>
  </si>
  <si>
    <t>09UG</t>
  </si>
  <si>
    <t>09UH</t>
  </si>
  <si>
    <t>Basisschool Kienehoef</t>
  </si>
  <si>
    <t>5491JD</t>
  </si>
  <si>
    <t>09UI</t>
  </si>
  <si>
    <t>2353BX</t>
  </si>
  <si>
    <t>09UJ</t>
  </si>
  <si>
    <t>4251VV</t>
  </si>
  <si>
    <t>09UK</t>
  </si>
  <si>
    <t>2985BC</t>
  </si>
  <si>
    <t>09UL</t>
  </si>
  <si>
    <t>4707TG</t>
  </si>
  <si>
    <t>09UN</t>
  </si>
  <si>
    <t>Dr W vd Berghschool</t>
  </si>
  <si>
    <t>3781EJ</t>
  </si>
  <si>
    <t>09UO</t>
  </si>
  <si>
    <t>Basisschool De Borne</t>
  </si>
  <si>
    <t>5032RT</t>
  </si>
  <si>
    <t>09UQ</t>
  </si>
  <si>
    <t>De Ichthus</t>
  </si>
  <si>
    <t>8017AZ</t>
  </si>
  <si>
    <t>09US</t>
  </si>
  <si>
    <t>5531EH</t>
  </si>
  <si>
    <t>09UT</t>
  </si>
  <si>
    <t>Nassauschool</t>
  </si>
  <si>
    <t>8094AH</t>
  </si>
  <si>
    <t>09UU</t>
  </si>
  <si>
    <t>RK Basisschool De Toermalijn</t>
  </si>
  <si>
    <t>4661TS</t>
  </si>
  <si>
    <t>09UW</t>
  </si>
  <si>
    <t>3648AN</t>
  </si>
  <si>
    <t>09UY</t>
  </si>
  <si>
    <t>Basisschool De Glashorst</t>
  </si>
  <si>
    <t>3925BS</t>
  </si>
  <si>
    <t>09VB</t>
  </si>
  <si>
    <t>5042LJ</t>
  </si>
  <si>
    <t>09VD</t>
  </si>
  <si>
    <t>Basisschool De Poolster</t>
  </si>
  <si>
    <t>6181EN</t>
  </si>
  <si>
    <t>09VE</t>
  </si>
  <si>
    <t>Paus Joannesschool</t>
  </si>
  <si>
    <t>1504AH</t>
  </si>
  <si>
    <t>09VH</t>
  </si>
  <si>
    <t>De Toorts</t>
  </si>
  <si>
    <t>6941BG</t>
  </si>
  <si>
    <t>09VI</t>
  </si>
  <si>
    <t>5126GD</t>
  </si>
  <si>
    <t>09VJ</t>
  </si>
  <si>
    <t>De Wilgenburg</t>
  </si>
  <si>
    <t>8032GZ</t>
  </si>
  <si>
    <t>09VO</t>
  </si>
  <si>
    <t>4871VG</t>
  </si>
  <si>
    <t>09VP</t>
  </si>
  <si>
    <t>Cunera</t>
  </si>
  <si>
    <t>1901HT</t>
  </si>
  <si>
    <t>09VR</t>
  </si>
  <si>
    <t>Het Palet</t>
  </si>
  <si>
    <t>3131BA</t>
  </si>
  <si>
    <t>09VT</t>
  </si>
  <si>
    <t>1431HS</t>
  </si>
  <si>
    <t>09VU</t>
  </si>
  <si>
    <t>5688NM</t>
  </si>
  <si>
    <t>09VX</t>
  </si>
  <si>
    <t>Basisschool Op Dreef</t>
  </si>
  <si>
    <t>2152BA</t>
  </si>
  <si>
    <t>09VY</t>
  </si>
  <si>
    <t>3554VZ</t>
  </si>
  <si>
    <t>09VZ</t>
  </si>
  <si>
    <t>Brede school Moesel</t>
  </si>
  <si>
    <t>6006GJ</t>
  </si>
  <si>
    <t>09WB</t>
  </si>
  <si>
    <t>3905LD</t>
  </si>
  <si>
    <t>09WD</t>
  </si>
  <si>
    <t>Basisschool Triangel</t>
  </si>
  <si>
    <t>6067EJ</t>
  </si>
  <si>
    <t>09WE</t>
  </si>
  <si>
    <t>St Joseph-School</t>
  </si>
  <si>
    <t>2161GA</t>
  </si>
  <si>
    <t>09WF</t>
  </si>
  <si>
    <t>2681AX</t>
  </si>
  <si>
    <t>09WH</t>
  </si>
  <si>
    <t>7161WP</t>
  </si>
  <si>
    <t>09WL</t>
  </si>
  <si>
    <t>4003AL</t>
  </si>
  <si>
    <t>09WM</t>
  </si>
  <si>
    <t>Kard Alfrink</t>
  </si>
  <si>
    <t>2743CR</t>
  </si>
  <si>
    <t>09WN</t>
  </si>
  <si>
    <t>7641EX</t>
  </si>
  <si>
    <t>09WO</t>
  </si>
  <si>
    <t>1121GC</t>
  </si>
  <si>
    <t>09WP</t>
  </si>
  <si>
    <t>1566XD</t>
  </si>
  <si>
    <t>09WS</t>
  </si>
  <si>
    <t>2411VL</t>
  </si>
  <si>
    <t>09WT</t>
  </si>
  <si>
    <t>Kbs De Spoorzoeker</t>
  </si>
  <si>
    <t>4815BC</t>
  </si>
  <si>
    <t>09WU</t>
  </si>
  <si>
    <t>4102JN</t>
  </si>
  <si>
    <t>09WW</t>
  </si>
  <si>
    <t>Basisschool 't Heuvelke</t>
  </si>
  <si>
    <t>6163CH</t>
  </si>
  <si>
    <t>09WX</t>
  </si>
  <si>
    <t>Basisschool De Ester</t>
  </si>
  <si>
    <t>5364RB</t>
  </si>
  <si>
    <t>09WY</t>
  </si>
  <si>
    <t>2562AP</t>
  </si>
  <si>
    <t>09XA</t>
  </si>
  <si>
    <t>Bergerhof Basisschool</t>
  </si>
  <si>
    <t>5591BM</t>
  </si>
  <si>
    <t>09XB</t>
  </si>
  <si>
    <t>1851CK</t>
  </si>
  <si>
    <t>09XC</t>
  </si>
  <si>
    <t>3223EV</t>
  </si>
  <si>
    <t>09XD</t>
  </si>
  <si>
    <t>De Regenboogschool</t>
  </si>
  <si>
    <t>6581TC</t>
  </si>
  <si>
    <t>09XF</t>
  </si>
  <si>
    <t>De Springplank</t>
  </si>
  <si>
    <t>1277AV</t>
  </si>
  <si>
    <t>09XH</t>
  </si>
  <si>
    <t>7576AG</t>
  </si>
  <si>
    <t>09XI</t>
  </si>
  <si>
    <t>Kbs de Toekomst</t>
  </si>
  <si>
    <t>8251GP</t>
  </si>
  <si>
    <t>09XJ</t>
  </si>
  <si>
    <t>1716WH</t>
  </si>
  <si>
    <t>09XL</t>
  </si>
  <si>
    <t>1441RJ</t>
  </si>
  <si>
    <t>09XO</t>
  </si>
  <si>
    <t>RK Binnenmeerschool</t>
  </si>
  <si>
    <t>1911AS</t>
  </si>
  <si>
    <t>09XP</t>
  </si>
  <si>
    <t>De Grasspriet</t>
  </si>
  <si>
    <t>5555KK</t>
  </si>
  <si>
    <t>09XR</t>
  </si>
  <si>
    <t>6281AE</t>
  </si>
  <si>
    <t>09XS</t>
  </si>
  <si>
    <t>Paulusschool</t>
  </si>
  <si>
    <t>3402TJ</t>
  </si>
  <si>
    <t>09XT</t>
  </si>
  <si>
    <t>Basissch Klaverweide</t>
  </si>
  <si>
    <t>09XW</t>
  </si>
  <si>
    <t>2105TC</t>
  </si>
  <si>
    <t>09XZ</t>
  </si>
  <si>
    <t>8802RD</t>
  </si>
  <si>
    <t>09YB</t>
  </si>
  <si>
    <t>3771CT</t>
  </si>
  <si>
    <t>09YE</t>
  </si>
  <si>
    <t>1943DM</t>
  </si>
  <si>
    <t>09YF</t>
  </si>
  <si>
    <t>2411HE</t>
  </si>
  <si>
    <t>09YG</t>
  </si>
  <si>
    <t>Ichtusschool</t>
  </si>
  <si>
    <t>09YH</t>
  </si>
  <si>
    <t>3751DD</t>
  </si>
  <si>
    <t>09YI</t>
  </si>
  <si>
    <t>7722ST</t>
  </si>
  <si>
    <t>09YJ</t>
  </si>
  <si>
    <t>09YM</t>
  </si>
  <si>
    <t>De Vlindertuin</t>
  </si>
  <si>
    <t>5216SB</t>
  </si>
  <si>
    <t>09YN</t>
  </si>
  <si>
    <t>Basisschool De Spreng</t>
  </si>
  <si>
    <t>3871TD</t>
  </si>
  <si>
    <t>09YO</t>
  </si>
  <si>
    <t>3191TG</t>
  </si>
  <si>
    <t>09YP</t>
  </si>
  <si>
    <t>4791HW</t>
  </si>
  <si>
    <t>09YQ</t>
  </si>
  <si>
    <t>2396XJ</t>
  </si>
  <si>
    <t>09YR</t>
  </si>
  <si>
    <t>6741BA</t>
  </si>
  <si>
    <t>09YS</t>
  </si>
  <si>
    <t>2671WX</t>
  </si>
  <si>
    <t>09YT</t>
  </si>
  <si>
    <t>1411BN</t>
  </si>
  <si>
    <t>09YU</t>
  </si>
  <si>
    <t>Gideonschool</t>
  </si>
  <si>
    <t>2914TK</t>
  </si>
  <si>
    <t>09YW</t>
  </si>
  <si>
    <t>PC Basissch Pr Maurits</t>
  </si>
  <si>
    <t>6538NK</t>
  </si>
  <si>
    <t>09YY</t>
  </si>
  <si>
    <t>8096AR</t>
  </si>
  <si>
    <t>09YZ</t>
  </si>
  <si>
    <t>Kon Julianasch</t>
  </si>
  <si>
    <t>9291AX</t>
  </si>
  <si>
    <t>09ZA</t>
  </si>
  <si>
    <t>3882RV</t>
  </si>
  <si>
    <t>09ZD</t>
  </si>
  <si>
    <t>09ZF</t>
  </si>
  <si>
    <t>4818GD</t>
  </si>
  <si>
    <t>09ZG</t>
  </si>
  <si>
    <t>2034NA</t>
  </si>
  <si>
    <t>09ZH</t>
  </si>
  <si>
    <t>5211CC</t>
  </si>
  <si>
    <t>09ZI</t>
  </si>
  <si>
    <t>1092GX</t>
  </si>
  <si>
    <t>09ZJ</t>
  </si>
  <si>
    <t>Basisschool De Hove</t>
  </si>
  <si>
    <t>7095AX</t>
  </si>
  <si>
    <t>09ZN</t>
  </si>
  <si>
    <t>4318EH</t>
  </si>
  <si>
    <t>09ZO</t>
  </si>
  <si>
    <t>09ZP</t>
  </si>
  <si>
    <t>1121CP</t>
  </si>
  <si>
    <t>09ZQ</t>
  </si>
  <si>
    <t>Daltonschool Klaverweide</t>
  </si>
  <si>
    <t>09ZS</t>
  </si>
  <si>
    <t>Basisschool De Boemerang</t>
  </si>
  <si>
    <t>3293AB</t>
  </si>
  <si>
    <t>09ZU</t>
  </si>
  <si>
    <t>Basisschool 't Baken</t>
  </si>
  <si>
    <t>3961JJ</t>
  </si>
  <si>
    <t>09ZZ</t>
  </si>
  <si>
    <t>4273EN</t>
  </si>
  <si>
    <t>10AA</t>
  </si>
  <si>
    <t>9074AV</t>
  </si>
  <si>
    <t>10AB</t>
  </si>
  <si>
    <t>Basisschool Gieten</t>
  </si>
  <si>
    <t>9461DA</t>
  </si>
  <si>
    <t>10AC</t>
  </si>
  <si>
    <t>4421GR</t>
  </si>
  <si>
    <t>10AD</t>
  </si>
  <si>
    <t>obs Heidepark</t>
  </si>
  <si>
    <t>8151AN</t>
  </si>
  <si>
    <t>10AE</t>
  </si>
  <si>
    <t>10AF</t>
  </si>
  <si>
    <t>5932TP</t>
  </si>
  <si>
    <t>10AG</t>
  </si>
  <si>
    <t>5803CN</t>
  </si>
  <si>
    <t>10AH</t>
  </si>
  <si>
    <t>3931BA</t>
  </si>
  <si>
    <t>10AR</t>
  </si>
  <si>
    <t>Crayenester-Basisschool</t>
  </si>
  <si>
    <t>2101AN</t>
  </si>
  <si>
    <t>10AS</t>
  </si>
  <si>
    <t>OBS 't Lange</t>
  </si>
  <si>
    <t>6028SC</t>
  </si>
  <si>
    <t>10AV</t>
  </si>
  <si>
    <t>De Vijverstee</t>
  </si>
  <si>
    <t>9481GA</t>
  </si>
  <si>
    <t>10AZ</t>
  </si>
  <si>
    <t>Basisschool t Startblok</t>
  </si>
  <si>
    <t>5431ZR</t>
  </si>
  <si>
    <t>10BA</t>
  </si>
  <si>
    <t>1112BE</t>
  </si>
  <si>
    <t>10BB</t>
  </si>
  <si>
    <t>obs De Peppel</t>
  </si>
  <si>
    <t>9515PR</t>
  </si>
  <si>
    <t>10BC</t>
  </si>
  <si>
    <t>Basisschool Juliana</t>
  </si>
  <si>
    <t>3295EK</t>
  </si>
  <si>
    <t>10BD</t>
  </si>
  <si>
    <t>De Meent</t>
  </si>
  <si>
    <t>4032NA</t>
  </si>
  <si>
    <t>10BE</t>
  </si>
  <si>
    <t>Graaf Florisschool</t>
  </si>
  <si>
    <t>3632BP</t>
  </si>
  <si>
    <t>10BF</t>
  </si>
  <si>
    <t>Basisschool Stokkum</t>
  </si>
  <si>
    <t>7475MV</t>
  </si>
  <si>
    <t>10BG</t>
  </si>
  <si>
    <t>9663GC</t>
  </si>
  <si>
    <t>10BH</t>
  </si>
  <si>
    <t>2871ZN</t>
  </si>
  <si>
    <t>10BI</t>
  </si>
  <si>
    <t>4161AC</t>
  </si>
  <si>
    <t>10BJ</t>
  </si>
  <si>
    <t>8754BL</t>
  </si>
  <si>
    <t>10BK</t>
  </si>
  <si>
    <t>9472PA</t>
  </si>
  <si>
    <t>10BL</t>
  </si>
  <si>
    <t>4305AA</t>
  </si>
  <si>
    <t>10BP</t>
  </si>
  <si>
    <t>9281RB</t>
  </si>
  <si>
    <t>10BR</t>
  </si>
  <si>
    <t>OBS Het Palet</t>
  </si>
  <si>
    <t>2951AP</t>
  </si>
  <si>
    <t>10BS</t>
  </si>
  <si>
    <t>7701LP</t>
  </si>
  <si>
    <t>10BT</t>
  </si>
  <si>
    <t>9341AT</t>
  </si>
  <si>
    <t>10BU</t>
  </si>
  <si>
    <t>8121DH</t>
  </si>
  <si>
    <t>10BV</t>
  </si>
  <si>
    <t>4707NH</t>
  </si>
  <si>
    <t>10BZ</t>
  </si>
  <si>
    <t>5301RT</t>
  </si>
  <si>
    <t>10CF</t>
  </si>
  <si>
    <t>3248AN</t>
  </si>
  <si>
    <t>10CH</t>
  </si>
  <si>
    <t>De Bundertjes</t>
  </si>
  <si>
    <t>5702SM</t>
  </si>
  <si>
    <t>10CI</t>
  </si>
  <si>
    <t>3245CP</t>
  </si>
  <si>
    <t>10CJ</t>
  </si>
  <si>
    <t>8071XJ</t>
  </si>
  <si>
    <t>10CO</t>
  </si>
  <si>
    <t>9636HE</t>
  </si>
  <si>
    <t>10CR</t>
  </si>
  <si>
    <t>Stichting Klasse</t>
  </si>
  <si>
    <t>10CS</t>
  </si>
  <si>
    <t>4105TC</t>
  </si>
  <si>
    <t>10CT</t>
  </si>
  <si>
    <t>'t Gijmink</t>
  </si>
  <si>
    <t>7471KD</t>
  </si>
  <si>
    <t>10CU</t>
  </si>
  <si>
    <t>Basisschool Hobbitstee</t>
  </si>
  <si>
    <t>4141ES</t>
  </si>
  <si>
    <t>10CV</t>
  </si>
  <si>
    <t>6542VJ</t>
  </si>
  <si>
    <t>10CY</t>
  </si>
  <si>
    <t>7846TA</t>
  </si>
  <si>
    <t>10CZ</t>
  </si>
  <si>
    <t>5402HA</t>
  </si>
  <si>
    <t>10DA</t>
  </si>
  <si>
    <t>1381AT</t>
  </si>
  <si>
    <t>10DC</t>
  </si>
  <si>
    <t>De Tweewegen</t>
  </si>
  <si>
    <t>1766JD</t>
  </si>
  <si>
    <t>10DE</t>
  </si>
  <si>
    <t>Stichting ROOBOL</t>
  </si>
  <si>
    <t>10DF</t>
  </si>
  <si>
    <t>BS De Bosrank</t>
  </si>
  <si>
    <t>7971BC</t>
  </si>
  <si>
    <t>Stichting Talent Westerveld</t>
  </si>
  <si>
    <t>10DG</t>
  </si>
  <si>
    <t>Basisschool Dijkerhoek</t>
  </si>
  <si>
    <t>7451LV</t>
  </si>
  <si>
    <t>10DH</t>
  </si>
  <si>
    <t>4023AV</t>
  </si>
  <si>
    <t>10DI</t>
  </si>
  <si>
    <t>Basisschool De Eendracht</t>
  </si>
  <si>
    <t>3641ML</t>
  </si>
  <si>
    <t>10DJ</t>
  </si>
  <si>
    <t>3882GD</t>
  </si>
  <si>
    <t>10DK</t>
  </si>
  <si>
    <t>Basisschool De Drift</t>
  </si>
  <si>
    <t>9444XE</t>
  </si>
  <si>
    <t>10DL</t>
  </si>
  <si>
    <t>3454EN</t>
  </si>
  <si>
    <t>10DM</t>
  </si>
  <si>
    <t>4301BP</t>
  </si>
  <si>
    <t>10DS</t>
  </si>
  <si>
    <t>9785BG</t>
  </si>
  <si>
    <t>10DT</t>
  </si>
  <si>
    <t>9699PG</t>
  </si>
  <si>
    <t>10DU</t>
  </si>
  <si>
    <t>De Saller</t>
  </si>
  <si>
    <t>7581TX</t>
  </si>
  <si>
    <t>10DV</t>
  </si>
  <si>
    <t>2914AG</t>
  </si>
  <si>
    <t>10DW</t>
  </si>
  <si>
    <t>2341PM</t>
  </si>
  <si>
    <t>10DX</t>
  </si>
  <si>
    <t>9945PC</t>
  </si>
  <si>
    <t>10DY</t>
  </si>
  <si>
    <t>10EC</t>
  </si>
  <si>
    <t>De Kranepoort</t>
  </si>
  <si>
    <t>10EE</t>
  </si>
  <si>
    <t>8861JE</t>
  </si>
  <si>
    <t>10EF</t>
  </si>
  <si>
    <t>5062GC</t>
  </si>
  <si>
    <t>Stichting OPMAAT</t>
  </si>
  <si>
    <t>10EG</t>
  </si>
  <si>
    <t>4907GH</t>
  </si>
  <si>
    <t>10EH</t>
  </si>
  <si>
    <t>Basisschool de Lindelaar</t>
  </si>
  <si>
    <t>9431MK</t>
  </si>
  <si>
    <t>10EJ</t>
  </si>
  <si>
    <t>Basisschool Jan Ligthart</t>
  </si>
  <si>
    <t>7021AT</t>
  </si>
  <si>
    <t>10EL</t>
  </si>
  <si>
    <t>4325AH</t>
  </si>
  <si>
    <t>10EO</t>
  </si>
  <si>
    <t>2171EL</t>
  </si>
  <si>
    <t>10ES</t>
  </si>
  <si>
    <t>3911PG</t>
  </si>
  <si>
    <t>10EU</t>
  </si>
  <si>
    <t>Ds C De Ridderschool</t>
  </si>
  <si>
    <t>8072ZJ</t>
  </si>
  <si>
    <t>10EW</t>
  </si>
  <si>
    <t>De Diamant Basisschool</t>
  </si>
  <si>
    <t>5711BB</t>
  </si>
  <si>
    <t>10EY</t>
  </si>
  <si>
    <t>6301AS</t>
  </si>
  <si>
    <t>10EZ</t>
  </si>
  <si>
    <t>5049LP</t>
  </si>
  <si>
    <t>10FD</t>
  </si>
  <si>
    <t>7151XV</t>
  </si>
  <si>
    <t>10FF</t>
  </si>
  <si>
    <t>De Leerwinkel</t>
  </si>
  <si>
    <t>2181VD</t>
  </si>
  <si>
    <t>10FG</t>
  </si>
  <si>
    <t>7141WH</t>
  </si>
  <si>
    <t>10FH</t>
  </si>
  <si>
    <t>1602KG</t>
  </si>
  <si>
    <t>10FI</t>
  </si>
  <si>
    <t>Uilenburcht</t>
  </si>
  <si>
    <t>1613KD</t>
  </si>
  <si>
    <t>10FJ</t>
  </si>
  <si>
    <t>Basisschool Sint Paulus</t>
  </si>
  <si>
    <t>8932AB</t>
  </si>
  <si>
    <t>10FL</t>
  </si>
  <si>
    <t>Nobelhorst</t>
  </si>
  <si>
    <t>4561LN</t>
  </si>
  <si>
    <t>10FM</t>
  </si>
  <si>
    <t>5702HW</t>
  </si>
  <si>
    <t>10FN</t>
  </si>
  <si>
    <t>Basisschool Kameleon</t>
  </si>
  <si>
    <t>5051RG</t>
  </si>
  <si>
    <t>10FO</t>
  </si>
  <si>
    <t>Horizon</t>
  </si>
  <si>
    <t>1186GP</t>
  </si>
  <si>
    <t>10FQ</t>
  </si>
  <si>
    <t>RK Basisschool Klim-Op</t>
  </si>
  <si>
    <t>10FU</t>
  </si>
  <si>
    <t>3705LW</t>
  </si>
  <si>
    <t>10FW</t>
  </si>
  <si>
    <t>5721JD</t>
  </si>
  <si>
    <t>10FX</t>
  </si>
  <si>
    <t>Sint Petrus - de Wegwijzer</t>
  </si>
  <si>
    <t>4507BG</t>
  </si>
  <si>
    <t>10FY</t>
  </si>
  <si>
    <t>7621CL</t>
  </si>
  <si>
    <t>10FZ</t>
  </si>
  <si>
    <t>6227VA</t>
  </si>
  <si>
    <t>10GA</t>
  </si>
  <si>
    <t>Prinses Ireneschool</t>
  </si>
  <si>
    <t>4461NK</t>
  </si>
  <si>
    <t>10GB</t>
  </si>
  <si>
    <t>Martinus School</t>
  </si>
  <si>
    <t>10GD</t>
  </si>
  <si>
    <t>10GE</t>
  </si>
  <si>
    <t>4873AL</t>
  </si>
  <si>
    <t>10GK</t>
  </si>
  <si>
    <t>2283CP</t>
  </si>
  <si>
    <t>10GL</t>
  </si>
  <si>
    <t>6044SX</t>
  </si>
  <si>
    <t>10GM</t>
  </si>
  <si>
    <t>8431KH</t>
  </si>
  <si>
    <t>10GP</t>
  </si>
  <si>
    <t>2131VN</t>
  </si>
  <si>
    <t>10GQ</t>
  </si>
  <si>
    <t>Sint Annaschool</t>
  </si>
  <si>
    <t>5827AL</t>
  </si>
  <si>
    <t>10GR</t>
  </si>
  <si>
    <t>'t Schoolhuys</t>
  </si>
  <si>
    <t>3994CG</t>
  </si>
  <si>
    <t>10GT</t>
  </si>
  <si>
    <t>De Veldkamp</t>
  </si>
  <si>
    <t>7591CX</t>
  </si>
  <si>
    <t>10GV</t>
  </si>
  <si>
    <t>6431LW</t>
  </si>
  <si>
    <t>10GZ</t>
  </si>
  <si>
    <t>10HA</t>
  </si>
  <si>
    <t>cbs Prins Johan Friso</t>
  </si>
  <si>
    <t>8862ZA</t>
  </si>
  <si>
    <t>10HB</t>
  </si>
  <si>
    <t>3842EH</t>
  </si>
  <si>
    <t>10HC</t>
  </si>
  <si>
    <t>7131NZ</t>
  </si>
  <si>
    <t>10HD</t>
  </si>
  <si>
    <t>De Meerhoef</t>
  </si>
  <si>
    <t>5503CS</t>
  </si>
  <si>
    <t>10HE</t>
  </si>
  <si>
    <t>5751VC</t>
  </si>
  <si>
    <t>10HF</t>
  </si>
  <si>
    <t>RK BS De Ganzerik</t>
  </si>
  <si>
    <t>6413GM</t>
  </si>
  <si>
    <t>10HG</t>
  </si>
  <si>
    <t>Basisschool De Alm</t>
  </si>
  <si>
    <t>5022GE</t>
  </si>
  <si>
    <t>10HK</t>
  </si>
  <si>
    <t>9902LB</t>
  </si>
  <si>
    <t>10HM</t>
  </si>
  <si>
    <t>7942EA</t>
  </si>
  <si>
    <t>10HN</t>
  </si>
  <si>
    <t>1741JP</t>
  </si>
  <si>
    <t>10HO</t>
  </si>
  <si>
    <t>Basisschool Windekind</t>
  </si>
  <si>
    <t>6417ES</t>
  </si>
  <si>
    <t>10HR</t>
  </si>
  <si>
    <t>10HT</t>
  </si>
  <si>
    <t>Basisschool De Talenter</t>
  </si>
  <si>
    <t>7468AN</t>
  </si>
  <si>
    <t>10HU</t>
  </si>
  <si>
    <t>6171BS</t>
  </si>
  <si>
    <t>10HV</t>
  </si>
  <si>
    <t>Basisschool De Fonkeling</t>
  </si>
  <si>
    <t>5351LB</t>
  </si>
  <si>
    <t>10HX</t>
  </si>
  <si>
    <t>1422LB</t>
  </si>
  <si>
    <t>10HY</t>
  </si>
  <si>
    <t>2371NK</t>
  </si>
  <si>
    <t>10HZ</t>
  </si>
  <si>
    <t>10IC</t>
  </si>
  <si>
    <t>'t Finster</t>
  </si>
  <si>
    <t>8711DB</t>
  </si>
  <si>
    <t>10ID</t>
  </si>
  <si>
    <t>9301GG</t>
  </si>
  <si>
    <t>10IE</t>
  </si>
  <si>
    <t>7771XE</t>
  </si>
  <si>
    <t>10IJ</t>
  </si>
  <si>
    <t>2983AT</t>
  </si>
  <si>
    <t>10IK</t>
  </si>
  <si>
    <t>De Stapstien</t>
  </si>
  <si>
    <t>9298PT</t>
  </si>
  <si>
    <t>10IL</t>
  </si>
  <si>
    <t>Het Stroomdal</t>
  </si>
  <si>
    <t>9471SH</t>
  </si>
  <si>
    <t>10IM</t>
  </si>
  <si>
    <t>De Wijngaard</t>
  </si>
  <si>
    <t>8064CT</t>
  </si>
  <si>
    <t>10IU</t>
  </si>
  <si>
    <t>5709BA</t>
  </si>
  <si>
    <t>10IW</t>
  </si>
  <si>
    <t>Basisschool De Torenberg</t>
  </si>
  <si>
    <t>4543CX</t>
  </si>
  <si>
    <t>10IY</t>
  </si>
  <si>
    <t>7916PT</t>
  </si>
  <si>
    <t>10JF</t>
  </si>
  <si>
    <t>BS De Dromenvanger</t>
  </si>
  <si>
    <t>5256GV</t>
  </si>
  <si>
    <t>10JH</t>
  </si>
  <si>
    <t>2685WB</t>
  </si>
  <si>
    <t>10JJ</t>
  </si>
  <si>
    <t>5502JV</t>
  </si>
  <si>
    <t>10JK</t>
  </si>
  <si>
    <t>Bs De Beerze</t>
  </si>
  <si>
    <t>5091SC</t>
  </si>
  <si>
    <t>10JL</t>
  </si>
  <si>
    <t>5104JN</t>
  </si>
  <si>
    <t>10JM</t>
  </si>
  <si>
    <t>Paadwizer</t>
  </si>
  <si>
    <t>9062GB</t>
  </si>
  <si>
    <t>10JN</t>
  </si>
  <si>
    <t>3155AJ</t>
  </si>
  <si>
    <t>10JO</t>
  </si>
  <si>
    <t>5469SL</t>
  </si>
  <si>
    <t>10JP</t>
  </si>
  <si>
    <t>Kbs Olympia</t>
  </si>
  <si>
    <t>4822XM</t>
  </si>
  <si>
    <t>10JT</t>
  </si>
  <si>
    <t>7122BC</t>
  </si>
  <si>
    <t>10JU</t>
  </si>
  <si>
    <t>Chr Basisschool t Honk</t>
  </si>
  <si>
    <t>4421BB</t>
  </si>
  <si>
    <t>10JX</t>
  </si>
  <si>
    <t>2202KB</t>
  </si>
  <si>
    <t>10KB</t>
  </si>
  <si>
    <t>Het Kofschip</t>
  </si>
  <si>
    <t>1191GW</t>
  </si>
  <si>
    <t>10KC</t>
  </si>
  <si>
    <t>10KD</t>
  </si>
  <si>
    <t>Basisschool De Pas</t>
  </si>
  <si>
    <t>5988AW</t>
  </si>
  <si>
    <t>10KE</t>
  </si>
  <si>
    <t>9725KA</t>
  </si>
  <si>
    <t>10KI</t>
  </si>
  <si>
    <t>R.K. BS De Kleine Wereld</t>
  </si>
  <si>
    <t>6291HS</t>
  </si>
  <si>
    <t>10KN</t>
  </si>
  <si>
    <t>Basisschool De Eshorst</t>
  </si>
  <si>
    <t>9411AK</t>
  </si>
  <si>
    <t>10KP</t>
  </si>
  <si>
    <t>De Maten</t>
  </si>
  <si>
    <t>7683XH</t>
  </si>
  <si>
    <t>10KQ</t>
  </si>
  <si>
    <t>7451EV</t>
  </si>
  <si>
    <t>10KS</t>
  </si>
  <si>
    <t>'t Geerke</t>
  </si>
  <si>
    <t>6655AK</t>
  </si>
  <si>
    <t>10KW</t>
  </si>
  <si>
    <t>7431BV</t>
  </si>
  <si>
    <t>10KX</t>
  </si>
  <si>
    <t>Basisschool Westerkim</t>
  </si>
  <si>
    <t>5102DC</t>
  </si>
  <si>
    <t>10KZ</t>
  </si>
  <si>
    <t>Arjen Roelofsskoalle</t>
  </si>
  <si>
    <t>9054KM</t>
  </si>
  <si>
    <t>10LI</t>
  </si>
  <si>
    <t>3812EV</t>
  </si>
  <si>
    <t>10LK</t>
  </si>
  <si>
    <t>Basisschool De Rythmeen</t>
  </si>
  <si>
    <t>7437BX</t>
  </si>
  <si>
    <t>10LM</t>
  </si>
  <si>
    <t>7151CP</t>
  </si>
  <si>
    <t>10LN</t>
  </si>
  <si>
    <t>10LV</t>
  </si>
  <si>
    <t>9233KN</t>
  </si>
  <si>
    <t>10LX</t>
  </si>
  <si>
    <t>OBS De Regenboog</t>
  </si>
  <si>
    <t>6226AR</t>
  </si>
  <si>
    <t>10LY</t>
  </si>
  <si>
    <t>OBS Weemewereld</t>
  </si>
  <si>
    <t>7672GE</t>
  </si>
  <si>
    <t>10MA</t>
  </si>
  <si>
    <t>10MB</t>
  </si>
  <si>
    <t>10ME</t>
  </si>
  <si>
    <t>Willem van Oranje</t>
  </si>
  <si>
    <t>3442HG</t>
  </si>
  <si>
    <t>10MI</t>
  </si>
  <si>
    <t>7542LR</t>
  </si>
  <si>
    <t>10MM</t>
  </si>
  <si>
    <t>IKC Wereldwijs</t>
  </si>
  <si>
    <t>2132VH</t>
  </si>
  <si>
    <t>10MO</t>
  </si>
  <si>
    <t>3068BS</t>
  </si>
  <si>
    <t>10MP</t>
  </si>
  <si>
    <t>Prins Mauritsschool</t>
  </si>
  <si>
    <t>7951PE</t>
  </si>
  <si>
    <t>10MR</t>
  </si>
  <si>
    <t>De Lindenhoeve</t>
  </si>
  <si>
    <t>6546HC</t>
  </si>
  <si>
    <t>10MT</t>
  </si>
  <si>
    <t>7255JX</t>
  </si>
  <si>
    <t>10MV</t>
  </si>
  <si>
    <t>3972XD</t>
  </si>
  <si>
    <t>10MW</t>
  </si>
  <si>
    <t>7423DS</t>
  </si>
  <si>
    <t>10MX</t>
  </si>
  <si>
    <t>3601TJ</t>
  </si>
  <si>
    <t>10MY</t>
  </si>
  <si>
    <t>Beatrixschool</t>
  </si>
  <si>
    <t>3086LW</t>
  </si>
  <si>
    <t>10MZ</t>
  </si>
  <si>
    <t>Emmaschool</t>
  </si>
  <si>
    <t>3054EX</t>
  </si>
  <si>
    <t>10NA</t>
  </si>
  <si>
    <t>2681NW</t>
  </si>
  <si>
    <t>10NB</t>
  </si>
  <si>
    <t>Basisschool De Elzenhof</t>
  </si>
  <si>
    <t>7772JA</t>
  </si>
  <si>
    <t>10NC</t>
  </si>
  <si>
    <t>3342BL</t>
  </si>
  <si>
    <t>10ND</t>
  </si>
  <si>
    <t>Basisschool De Vallei</t>
  </si>
  <si>
    <t>3831JT</t>
  </si>
  <si>
    <t>10NH</t>
  </si>
  <si>
    <t>2271GN</t>
  </si>
  <si>
    <t>10NK</t>
  </si>
  <si>
    <t>5492EH</t>
  </si>
  <si>
    <t>10NL</t>
  </si>
  <si>
    <t>2986CA</t>
  </si>
  <si>
    <t>10NM</t>
  </si>
  <si>
    <t>3351HA</t>
  </si>
  <si>
    <t>10NN</t>
  </si>
  <si>
    <t>ds. R.P.A. Rutgersschool</t>
  </si>
  <si>
    <t>2225XV</t>
  </si>
  <si>
    <t>10NO</t>
  </si>
  <si>
    <t>De Zuidster</t>
  </si>
  <si>
    <t>8014DM</t>
  </si>
  <si>
    <t>10NP</t>
  </si>
  <si>
    <t>3146BX</t>
  </si>
  <si>
    <t>10NQ</t>
  </si>
  <si>
    <t>Oranjeschool</t>
  </si>
  <si>
    <t>8091KK</t>
  </si>
  <si>
    <t>10NS</t>
  </si>
  <si>
    <t>4661JW</t>
  </si>
  <si>
    <t>10NV</t>
  </si>
  <si>
    <t>3925EZ</t>
  </si>
  <si>
    <t>10NW</t>
  </si>
  <si>
    <t>7102EV</t>
  </si>
  <si>
    <t>10NY</t>
  </si>
  <si>
    <t>5427CH</t>
  </si>
  <si>
    <t>10NZ</t>
  </si>
  <si>
    <t>De Weijerhof</t>
  </si>
  <si>
    <t>5831JV</t>
  </si>
  <si>
    <t>10OA</t>
  </si>
  <si>
    <t>Basisschool Hulsberg</t>
  </si>
  <si>
    <t>6336AN</t>
  </si>
  <si>
    <t>10OC</t>
  </si>
  <si>
    <t>Basisschool Octa</t>
  </si>
  <si>
    <t>7006SM</t>
  </si>
  <si>
    <t>10OD</t>
  </si>
  <si>
    <t>1503TJ</t>
  </si>
  <si>
    <t>10OE</t>
  </si>
  <si>
    <t>KBs De Heeswijk</t>
  </si>
  <si>
    <t>3417AV</t>
  </si>
  <si>
    <t>10OF</t>
  </si>
  <si>
    <t>8302CN</t>
  </si>
  <si>
    <t>10OK</t>
  </si>
  <si>
    <t>8014GM</t>
  </si>
  <si>
    <t>10OP</t>
  </si>
  <si>
    <t>Basisschool Helmgras</t>
  </si>
  <si>
    <t>1902BA</t>
  </si>
  <si>
    <t>10OR</t>
  </si>
  <si>
    <t>10OU</t>
  </si>
  <si>
    <t>PJ Smitschool</t>
  </si>
  <si>
    <t>1701GP</t>
  </si>
  <si>
    <t>10OV</t>
  </si>
  <si>
    <t>RK BS De Haafakkers</t>
  </si>
  <si>
    <t>10OW</t>
  </si>
  <si>
    <t>1011DB</t>
  </si>
  <si>
    <t>10OY</t>
  </si>
  <si>
    <t>2161KH</t>
  </si>
  <si>
    <t>10PA</t>
  </si>
  <si>
    <t>1733AZ</t>
  </si>
  <si>
    <t>10PB</t>
  </si>
  <si>
    <t>Basisschool De Firtel</t>
  </si>
  <si>
    <t>6039BL</t>
  </si>
  <si>
    <t>10PC</t>
  </si>
  <si>
    <t>Rotondaschool</t>
  </si>
  <si>
    <t>4007TJ</t>
  </si>
  <si>
    <t>10PE</t>
  </si>
  <si>
    <t>5741BC</t>
  </si>
  <si>
    <t>10PF</t>
  </si>
  <si>
    <t>10PG</t>
  </si>
  <si>
    <t>10PI</t>
  </si>
  <si>
    <t>4874NA</t>
  </si>
  <si>
    <t>10PM</t>
  </si>
  <si>
    <t>Dirk Heziusschool</t>
  </si>
  <si>
    <t>5591HK</t>
  </si>
  <si>
    <t>10PN</t>
  </si>
  <si>
    <t>10PO</t>
  </si>
  <si>
    <t>3224GA</t>
  </si>
  <si>
    <t>10PS</t>
  </si>
  <si>
    <t>De Leemstee</t>
  </si>
  <si>
    <t>7574TX</t>
  </si>
  <si>
    <t>10PT</t>
  </si>
  <si>
    <t>8256BK</t>
  </si>
  <si>
    <t>10PW</t>
  </si>
  <si>
    <t>2171VB</t>
  </si>
  <si>
    <t>10PX</t>
  </si>
  <si>
    <t>1741TG</t>
  </si>
  <si>
    <t>10PY</t>
  </si>
  <si>
    <t>Basisschool de Beiaard</t>
  </si>
  <si>
    <t>3571XV</t>
  </si>
  <si>
    <t>10PZ</t>
  </si>
  <si>
    <t>De Smelen</t>
  </si>
  <si>
    <t>5553CT</t>
  </si>
  <si>
    <t>10QA</t>
  </si>
  <si>
    <t>4382KB</t>
  </si>
  <si>
    <t>10QB</t>
  </si>
  <si>
    <t>6287BB</t>
  </si>
  <si>
    <t>10QC</t>
  </si>
  <si>
    <t>3401CA</t>
  </si>
  <si>
    <t>10QE</t>
  </si>
  <si>
    <t>KBs Franciscus</t>
  </si>
  <si>
    <t>3448TH</t>
  </si>
  <si>
    <t>10QF</t>
  </si>
  <si>
    <t>2103TC</t>
  </si>
  <si>
    <t>10QG</t>
  </si>
  <si>
    <t>9501PT</t>
  </si>
  <si>
    <t>10QL</t>
  </si>
  <si>
    <t>6721CK</t>
  </si>
  <si>
    <t>10QM</t>
  </si>
  <si>
    <t>2411JL</t>
  </si>
  <si>
    <t>10QO</t>
  </si>
  <si>
    <t>A Baron van Dedemschool</t>
  </si>
  <si>
    <t>7722LH</t>
  </si>
  <si>
    <t>10QP</t>
  </si>
  <si>
    <t>De Akker</t>
  </si>
  <si>
    <t>10QQ</t>
  </si>
  <si>
    <t>3886KA</t>
  </si>
  <si>
    <t>10QR</t>
  </si>
  <si>
    <t>8281GK</t>
  </si>
  <si>
    <t>10QS</t>
  </si>
  <si>
    <t>2804GG</t>
  </si>
  <si>
    <t>10QU</t>
  </si>
  <si>
    <t>1703CG</t>
  </si>
  <si>
    <t>10QX</t>
  </si>
  <si>
    <t>3192SE</t>
  </si>
  <si>
    <t>10QY</t>
  </si>
  <si>
    <t>10QZ</t>
  </si>
  <si>
    <t>6741BN</t>
  </si>
  <si>
    <t>10RA</t>
  </si>
  <si>
    <t>2671VV</t>
  </si>
  <si>
    <t>10RC</t>
  </si>
  <si>
    <t>3861VA</t>
  </si>
  <si>
    <t>10RD</t>
  </si>
  <si>
    <t>7441BH</t>
  </si>
  <si>
    <t>10RE</t>
  </si>
  <si>
    <t>8603XV</t>
  </si>
  <si>
    <t>10RF</t>
  </si>
  <si>
    <t>5144CJ</t>
  </si>
  <si>
    <t>10RG</t>
  </si>
  <si>
    <t>Jan Woudsmaschool</t>
  </si>
  <si>
    <t>1109AR</t>
  </si>
  <si>
    <t>10RH</t>
  </si>
  <si>
    <t>De Kluinveen</t>
  </si>
  <si>
    <t>7641AL</t>
  </si>
  <si>
    <t>10RI</t>
  </si>
  <si>
    <t>3931PT</t>
  </si>
  <si>
    <t>10RJ</t>
  </si>
  <si>
    <t>7204BL</t>
  </si>
  <si>
    <t>10RK</t>
  </si>
  <si>
    <t>4824SG</t>
  </si>
  <si>
    <t>10RL</t>
  </si>
  <si>
    <t>5233EJ</t>
  </si>
  <si>
    <t>10RN</t>
  </si>
  <si>
    <t>10RO</t>
  </si>
  <si>
    <t>7001CT</t>
  </si>
  <si>
    <t>10RR</t>
  </si>
  <si>
    <t>4315AW</t>
  </si>
  <si>
    <t>10RS</t>
  </si>
  <si>
    <t>7218AH</t>
  </si>
  <si>
    <t>Stichting Poolsterscholen</t>
  </si>
  <si>
    <t>10RY</t>
  </si>
  <si>
    <t>o.b.s. De Klimtoren</t>
  </si>
  <si>
    <t>7705PD</t>
  </si>
  <si>
    <t>10SG</t>
  </si>
  <si>
    <t>Basisschool Bonnen</t>
  </si>
  <si>
    <t>9461AC</t>
  </si>
  <si>
    <t>10SH</t>
  </si>
  <si>
    <t>7773DE</t>
  </si>
  <si>
    <t>10SO</t>
  </si>
  <si>
    <t>Griftschool</t>
  </si>
  <si>
    <t>3931AB</t>
  </si>
  <si>
    <t>10SX</t>
  </si>
  <si>
    <t>3832JN</t>
  </si>
  <si>
    <t>10SZ</t>
  </si>
  <si>
    <t>9679CL</t>
  </si>
  <si>
    <t>10TA</t>
  </si>
  <si>
    <t>OBS Het Oelebred</t>
  </si>
  <si>
    <t>9482PP</t>
  </si>
  <si>
    <t>10TB</t>
  </si>
  <si>
    <t>Burg de Ruiterschool</t>
  </si>
  <si>
    <t>8374KG</t>
  </si>
  <si>
    <t>10TC</t>
  </si>
  <si>
    <t>2825BE</t>
  </si>
  <si>
    <t>10TE</t>
  </si>
  <si>
    <t>Basisschool Brookschole</t>
  </si>
  <si>
    <t>7475PW</t>
  </si>
  <si>
    <t>10TG</t>
  </si>
  <si>
    <t>Basisschool de Marnewier</t>
  </si>
  <si>
    <t>8821MB</t>
  </si>
  <si>
    <t>10TH</t>
  </si>
  <si>
    <t>9471PS</t>
  </si>
  <si>
    <t>10TO</t>
  </si>
  <si>
    <t>Basisschool de Eiber</t>
  </si>
  <si>
    <t>7701VE</t>
  </si>
  <si>
    <t>10TP</t>
  </si>
  <si>
    <t>9337PB</t>
  </si>
  <si>
    <t>10TQ</t>
  </si>
  <si>
    <t>8121EJ</t>
  </si>
  <si>
    <t>10TR</t>
  </si>
  <si>
    <t>De Singel</t>
  </si>
  <si>
    <t>4701HL</t>
  </si>
  <si>
    <t>10TT</t>
  </si>
  <si>
    <t>De Spelwert</t>
  </si>
  <si>
    <t>10UA</t>
  </si>
  <si>
    <t>10UB</t>
  </si>
  <si>
    <t>De Straap</t>
  </si>
  <si>
    <t>5709KG</t>
  </si>
  <si>
    <t>10UC</t>
  </si>
  <si>
    <t>Basisschool de Dam</t>
  </si>
  <si>
    <t>8531JZ</t>
  </si>
  <si>
    <t>10UD</t>
  </si>
  <si>
    <t>3243AM</t>
  </si>
  <si>
    <t>10UF</t>
  </si>
  <si>
    <t>3034JW</t>
  </si>
  <si>
    <t>10UG</t>
  </si>
  <si>
    <t>De Buizerd</t>
  </si>
  <si>
    <t>6601AT</t>
  </si>
  <si>
    <t>10UI</t>
  </si>
  <si>
    <t>Daltonschool Culemborg</t>
  </si>
  <si>
    <t>4105AL</t>
  </si>
  <si>
    <t>10UJ</t>
  </si>
  <si>
    <t>10UK</t>
  </si>
  <si>
    <t>4142EM</t>
  </si>
  <si>
    <t>10UN</t>
  </si>
  <si>
    <t>Basisschool 't Oelebrod</t>
  </si>
  <si>
    <t>7963BZ</t>
  </si>
  <si>
    <t>10UP</t>
  </si>
  <si>
    <t>OBS Camelot</t>
  </si>
  <si>
    <t>5403XD</t>
  </si>
  <si>
    <t>10UU</t>
  </si>
  <si>
    <t>Basisschool Op Avontuur</t>
  </si>
  <si>
    <t>1767CD</t>
  </si>
  <si>
    <t>10UV</t>
  </si>
  <si>
    <t>van Reenenschool</t>
  </si>
  <si>
    <t>1861LM</t>
  </si>
  <si>
    <t>10UW</t>
  </si>
  <si>
    <t>Dr Theun de Vriesskoalle</t>
  </si>
  <si>
    <t>9269NZ</t>
  </si>
  <si>
    <t>10UX</t>
  </si>
  <si>
    <t>7973KH</t>
  </si>
  <si>
    <t>10UZ</t>
  </si>
  <si>
    <t>3881NC</t>
  </si>
  <si>
    <t>10VA</t>
  </si>
  <si>
    <t>Basisschool Jan Thies</t>
  </si>
  <si>
    <t>9451KE</t>
  </si>
  <si>
    <t>10VB</t>
  </si>
  <si>
    <t>1606NL</t>
  </si>
  <si>
    <t>10VC</t>
  </si>
  <si>
    <t>OBS De Hagewinde</t>
  </si>
  <si>
    <t>7384AS</t>
  </si>
  <si>
    <t>10VD</t>
  </si>
  <si>
    <t>2262EA</t>
  </si>
  <si>
    <t>10VH</t>
  </si>
  <si>
    <t>10VK</t>
  </si>
  <si>
    <t>Daltonschool Oegstgeest</t>
  </si>
  <si>
    <t>10VL</t>
  </si>
  <si>
    <t>9946PM</t>
  </si>
  <si>
    <t>10VM</t>
  </si>
  <si>
    <t>Basisschool De Kei</t>
  </si>
  <si>
    <t>1777AC</t>
  </si>
  <si>
    <t>10VP</t>
  </si>
  <si>
    <t>De Blauwe Morgenster</t>
  </si>
  <si>
    <t>1462JL</t>
  </si>
  <si>
    <t>10VR</t>
  </si>
  <si>
    <t>Darwin</t>
  </si>
  <si>
    <t>5061WB</t>
  </si>
  <si>
    <t>10VU</t>
  </si>
  <si>
    <t>1841GR</t>
  </si>
  <si>
    <t>10VV</t>
  </si>
  <si>
    <t>10WF</t>
  </si>
  <si>
    <t>10WG</t>
  </si>
  <si>
    <t>Basisschool de Plenkert</t>
  </si>
  <si>
    <t>6301GM</t>
  </si>
  <si>
    <t>10WH</t>
  </si>
  <si>
    <t>Basisschool de Vlashof</t>
  </si>
  <si>
    <t>5011JB</t>
  </si>
  <si>
    <t>10WI</t>
  </si>
  <si>
    <t>2628GJ</t>
  </si>
  <si>
    <t>10WK</t>
  </si>
  <si>
    <t>6904EG</t>
  </si>
  <si>
    <t>10WN</t>
  </si>
  <si>
    <t>7141VN</t>
  </si>
  <si>
    <t>10WO</t>
  </si>
  <si>
    <t>Basisschool de Hussel</t>
  </si>
  <si>
    <t>1613AL</t>
  </si>
  <si>
    <t>10WQ</t>
  </si>
  <si>
    <t>Moerschans</t>
  </si>
  <si>
    <t>4561ZX</t>
  </si>
  <si>
    <t>10WT</t>
  </si>
  <si>
    <t>De Cirkel</t>
  </si>
  <si>
    <t>1188AM</t>
  </si>
  <si>
    <t>10WU</t>
  </si>
  <si>
    <t>5671VP</t>
  </si>
  <si>
    <t>10WW</t>
  </si>
  <si>
    <t>De Samenstroom</t>
  </si>
  <si>
    <t>5421VA</t>
  </si>
  <si>
    <t>10WZ</t>
  </si>
  <si>
    <t>5721AZ</t>
  </si>
  <si>
    <t>10XB</t>
  </si>
  <si>
    <t>RK Basissch JF Kennedy</t>
  </si>
  <si>
    <t>7203JD</t>
  </si>
  <si>
    <t>10XC</t>
  </si>
  <si>
    <t>4463CW</t>
  </si>
  <si>
    <t>10XE</t>
  </si>
  <si>
    <t>De Burcht Rietheim</t>
  </si>
  <si>
    <t>4388CT</t>
  </si>
  <si>
    <t>10XF</t>
  </si>
  <si>
    <t>4876EG</t>
  </si>
  <si>
    <t>10XG</t>
  </si>
  <si>
    <t>Basisschool de Baarzen</t>
  </si>
  <si>
    <t>5262HC</t>
  </si>
  <si>
    <t>10XJ</t>
  </si>
  <si>
    <t>Kbs De Eerste Rith</t>
  </si>
  <si>
    <t>4813GM</t>
  </si>
  <si>
    <t>10XK</t>
  </si>
  <si>
    <t>2282SE</t>
  </si>
  <si>
    <t>10XL</t>
  </si>
  <si>
    <t>Basisschool de Kampus</t>
  </si>
  <si>
    <t>10XM</t>
  </si>
  <si>
    <t>2133DW</t>
  </si>
  <si>
    <t>10XN</t>
  </si>
  <si>
    <t>Bengelbongerd</t>
  </si>
  <si>
    <t>3992XV</t>
  </si>
  <si>
    <t>10XO</t>
  </si>
  <si>
    <t>Basisschool de Hoeven</t>
  </si>
  <si>
    <t>6641WR</t>
  </si>
  <si>
    <t>10XP</t>
  </si>
  <si>
    <t>'t Kampke</t>
  </si>
  <si>
    <t>7635LT</t>
  </si>
  <si>
    <t>10XR</t>
  </si>
  <si>
    <t>5802BC</t>
  </si>
  <si>
    <t>10XS</t>
  </si>
  <si>
    <t>8101EN</t>
  </si>
  <si>
    <t>10XU</t>
  </si>
  <si>
    <t>8862BB</t>
  </si>
  <si>
    <t>10XV</t>
  </si>
  <si>
    <t>7131GK</t>
  </si>
  <si>
    <t>10YA</t>
  </si>
  <si>
    <t>7741CT</t>
  </si>
  <si>
    <t>10YD</t>
  </si>
  <si>
    <t>10YE</t>
  </si>
  <si>
    <t>RK Basissch Vlasgaard</t>
  </si>
  <si>
    <t>5411EA</t>
  </si>
  <si>
    <t>10YF</t>
  </si>
  <si>
    <t>5991BN</t>
  </si>
  <si>
    <t>10YG</t>
  </si>
  <si>
    <t>Basisschool 't Molenveld</t>
  </si>
  <si>
    <t>5351CC</t>
  </si>
  <si>
    <t>10YH</t>
  </si>
  <si>
    <t>3984MB</t>
  </si>
  <si>
    <t>10YI</t>
  </si>
  <si>
    <t>De Pijler</t>
  </si>
  <si>
    <t>10YK</t>
  </si>
  <si>
    <t>2872AM</t>
  </si>
  <si>
    <t>10YO</t>
  </si>
  <si>
    <t>CBS De Hoeksteen</t>
  </si>
  <si>
    <t>9301VC</t>
  </si>
  <si>
    <t>10YP</t>
  </si>
  <si>
    <t>10YQ</t>
  </si>
  <si>
    <t>Jong Laren</t>
  </si>
  <si>
    <t>9471JD</t>
  </si>
  <si>
    <t>10YR</t>
  </si>
  <si>
    <t>St Henricus-School</t>
  </si>
  <si>
    <t>7891KN</t>
  </si>
  <si>
    <t>10YS</t>
  </si>
  <si>
    <t>9269SN</t>
  </si>
  <si>
    <t>10YW</t>
  </si>
  <si>
    <t>4533DW</t>
  </si>
  <si>
    <t>10YZ</t>
  </si>
  <si>
    <t>10ZF</t>
  </si>
  <si>
    <t>2685RS</t>
  </si>
  <si>
    <t>10ZI</t>
  </si>
  <si>
    <t>De Noorderpoort</t>
  </si>
  <si>
    <t>5103GN</t>
  </si>
  <si>
    <t>10ZK</t>
  </si>
  <si>
    <t>5921AZ</t>
  </si>
  <si>
    <t>10ZM</t>
  </si>
  <si>
    <t>Kbs Kievitsloop</t>
  </si>
  <si>
    <t>4823JJ</t>
  </si>
  <si>
    <t>10ZN</t>
  </si>
  <si>
    <t>5348HL</t>
  </si>
  <si>
    <t>10ZO</t>
  </si>
  <si>
    <t>5408XL</t>
  </si>
  <si>
    <t>10ZS</t>
  </si>
  <si>
    <t>4421JS</t>
  </si>
  <si>
    <t>10ZT</t>
  </si>
  <si>
    <t>6862CC</t>
  </si>
  <si>
    <t>10ZU</t>
  </si>
  <si>
    <t>2202SP</t>
  </si>
  <si>
    <t>10ZW</t>
  </si>
  <si>
    <t>Basisschool De Liaan</t>
  </si>
  <si>
    <t>5988CS</t>
  </si>
  <si>
    <t>10ZY</t>
  </si>
  <si>
    <t>Basisschool de Molenwiek</t>
  </si>
  <si>
    <t>1611XE</t>
  </si>
  <si>
    <t>10ZZ</t>
  </si>
  <si>
    <t>11AA</t>
  </si>
  <si>
    <t>4902ZP</t>
  </si>
  <si>
    <t>11AK</t>
  </si>
  <si>
    <t>Basisschool Anloo</t>
  </si>
  <si>
    <t>9467PH</t>
  </si>
  <si>
    <t>11AL</t>
  </si>
  <si>
    <t>7433EL</t>
  </si>
  <si>
    <t>11AM</t>
  </si>
  <si>
    <t>obs Het Palet Hattem</t>
  </si>
  <si>
    <t>8051XS</t>
  </si>
  <si>
    <t>11AO</t>
  </si>
  <si>
    <t>9628AA</t>
  </si>
  <si>
    <t>11AQ</t>
  </si>
  <si>
    <t>2251ZM</t>
  </si>
  <si>
    <t>11AT</t>
  </si>
  <si>
    <t>3815GS</t>
  </si>
  <si>
    <t>11AV</t>
  </si>
  <si>
    <t>7437AE</t>
  </si>
  <si>
    <t>11AY</t>
  </si>
  <si>
    <t>1412HD</t>
  </si>
  <si>
    <t>11AZ</t>
  </si>
  <si>
    <t>De Hobbit</t>
  </si>
  <si>
    <t>5247WH</t>
  </si>
  <si>
    <t>11BF</t>
  </si>
  <si>
    <t>Basisschool de Mienskip</t>
  </si>
  <si>
    <t>9285SZ</t>
  </si>
  <si>
    <t>11BL</t>
  </si>
  <si>
    <t>8253EA</t>
  </si>
  <si>
    <t>11BO</t>
  </si>
  <si>
    <t>R. de Jagerschool</t>
  </si>
  <si>
    <t>3445ER</t>
  </si>
  <si>
    <t>11BP</t>
  </si>
  <si>
    <t>CBS De Zaaier</t>
  </si>
  <si>
    <t>9932HZ</t>
  </si>
  <si>
    <t>11BQ</t>
  </si>
  <si>
    <t>3114XH</t>
  </si>
  <si>
    <t>11BS</t>
  </si>
  <si>
    <t>7412EV</t>
  </si>
  <si>
    <t>11BT</t>
  </si>
  <si>
    <t>Pr Maurits</t>
  </si>
  <si>
    <t>7544CW</t>
  </si>
  <si>
    <t>11BU</t>
  </si>
  <si>
    <t>Basisschool Paus Joannes</t>
  </si>
  <si>
    <t>7481DL</t>
  </si>
  <si>
    <t>11BW</t>
  </si>
  <si>
    <t>2134XL</t>
  </si>
  <si>
    <t>11BY</t>
  </si>
  <si>
    <t>3067MN</t>
  </si>
  <si>
    <t>11CA</t>
  </si>
  <si>
    <t>7951AL</t>
  </si>
  <si>
    <t>11CB</t>
  </si>
  <si>
    <t>Kristalla</t>
  </si>
  <si>
    <t>7823HP</t>
  </si>
  <si>
    <t>11CC</t>
  </si>
  <si>
    <t>Basissch de Zonnewende</t>
  </si>
  <si>
    <t>6543RN</t>
  </si>
  <si>
    <t>11CD</t>
  </si>
  <si>
    <t>2678TX</t>
  </si>
  <si>
    <t>11CE</t>
  </si>
  <si>
    <t>3281JH</t>
  </si>
  <si>
    <t>11CF</t>
  </si>
  <si>
    <t>2102XC</t>
  </si>
  <si>
    <t>11CG</t>
  </si>
  <si>
    <t>3861CW</t>
  </si>
  <si>
    <t>11CJ</t>
  </si>
  <si>
    <t>Goede Herderschool</t>
  </si>
  <si>
    <t>3053CD</t>
  </si>
  <si>
    <t>11CK</t>
  </si>
  <si>
    <t>Wildemaetschool</t>
  </si>
  <si>
    <t>8081AN</t>
  </si>
  <si>
    <t>11CM</t>
  </si>
  <si>
    <t>5501CN</t>
  </si>
  <si>
    <t>11CO</t>
  </si>
  <si>
    <t>Basisschool de Holm</t>
  </si>
  <si>
    <t>3831LE</t>
  </si>
  <si>
    <t>11CP</t>
  </si>
  <si>
    <t>Prins Bernhardschool</t>
  </si>
  <si>
    <t>3314WZ</t>
  </si>
  <si>
    <t>11CS</t>
  </si>
  <si>
    <t>5491GC</t>
  </si>
  <si>
    <t>11CT</t>
  </si>
  <si>
    <t>6715EA</t>
  </si>
  <si>
    <t>11CU</t>
  </si>
  <si>
    <t>Prins Constantijn</t>
  </si>
  <si>
    <t>3352AN</t>
  </si>
  <si>
    <t>11CV</t>
  </si>
  <si>
    <t>11CY</t>
  </si>
  <si>
    <t>8091ER</t>
  </si>
  <si>
    <t>11CZ</t>
  </si>
  <si>
    <t>11DA</t>
  </si>
  <si>
    <t>5084HG</t>
  </si>
  <si>
    <t>11DD</t>
  </si>
  <si>
    <t>3311XD</t>
  </si>
  <si>
    <t>11DE</t>
  </si>
  <si>
    <t>1625HZ</t>
  </si>
  <si>
    <t>11DG</t>
  </si>
  <si>
    <t>5042TG</t>
  </si>
  <si>
    <t>11DH</t>
  </si>
  <si>
    <t>De Bolster</t>
  </si>
  <si>
    <t>5836AH</t>
  </si>
  <si>
    <t>11DJ</t>
  </si>
  <si>
    <t>6231HG</t>
  </si>
  <si>
    <t>11DN</t>
  </si>
  <si>
    <t>6941DM</t>
  </si>
  <si>
    <t>11DO</t>
  </si>
  <si>
    <t>8321JB</t>
  </si>
  <si>
    <t>11DS</t>
  </si>
  <si>
    <t>4872SB</t>
  </si>
  <si>
    <t>11DV</t>
  </si>
  <si>
    <t>1433AN</t>
  </si>
  <si>
    <t>11DW</t>
  </si>
  <si>
    <t>5688KN</t>
  </si>
  <si>
    <t>11DX</t>
  </si>
  <si>
    <t>RK Basissch De Paperclip</t>
  </si>
  <si>
    <t>1702GW</t>
  </si>
  <si>
    <t>11DZ</t>
  </si>
  <si>
    <t>6006SW</t>
  </si>
  <si>
    <t>11ED</t>
  </si>
  <si>
    <t>Stefanusschool</t>
  </si>
  <si>
    <t>4003TL</t>
  </si>
  <si>
    <t>11EF</t>
  </si>
  <si>
    <t>5741NA</t>
  </si>
  <si>
    <t>11EI</t>
  </si>
  <si>
    <t>1964BC</t>
  </si>
  <si>
    <t>11EL</t>
  </si>
  <si>
    <t>1628ME</t>
  </si>
  <si>
    <t>11EM</t>
  </si>
  <si>
    <t>De Dijck</t>
  </si>
  <si>
    <t>3142LC</t>
  </si>
  <si>
    <t>11EN</t>
  </si>
  <si>
    <t>Drieeenheidsschool</t>
  </si>
  <si>
    <t>7573EP</t>
  </si>
  <si>
    <t>11EO</t>
  </si>
  <si>
    <t>8255BS</t>
  </si>
  <si>
    <t>11ER</t>
  </si>
  <si>
    <t>2172EA</t>
  </si>
  <si>
    <t>11EU</t>
  </si>
  <si>
    <t>Agnesschool</t>
  </si>
  <si>
    <t>3402MJ</t>
  </si>
  <si>
    <t>11EW</t>
  </si>
  <si>
    <t>KBs De Molenwiek</t>
  </si>
  <si>
    <t>3448CD</t>
  </si>
  <si>
    <t>11EY</t>
  </si>
  <si>
    <t>Oleanderhof</t>
  </si>
  <si>
    <t>4341LV</t>
  </si>
  <si>
    <t>11FA</t>
  </si>
  <si>
    <t>6721VD</t>
  </si>
  <si>
    <t>11FB</t>
  </si>
  <si>
    <t>3752VG</t>
  </si>
  <si>
    <t>11FC</t>
  </si>
  <si>
    <t>6951NS</t>
  </si>
  <si>
    <t>11FD</t>
  </si>
  <si>
    <t>3776MK</t>
  </si>
  <si>
    <t>11FE</t>
  </si>
  <si>
    <t>8281NA</t>
  </si>
  <si>
    <t>11FG</t>
  </si>
  <si>
    <t>CBS Wereldwijs</t>
  </si>
  <si>
    <t>11FI</t>
  </si>
  <si>
    <t>3871AD</t>
  </si>
  <si>
    <t>11FK</t>
  </si>
  <si>
    <t>SWS Leek</t>
  </si>
  <si>
    <t>9351KN</t>
  </si>
  <si>
    <t>11FL</t>
  </si>
  <si>
    <t>4142VL</t>
  </si>
  <si>
    <t>11FM</t>
  </si>
  <si>
    <t>Elimschool</t>
  </si>
  <si>
    <t>11FO</t>
  </si>
  <si>
    <t>7442BM</t>
  </si>
  <si>
    <t>11FQ</t>
  </si>
  <si>
    <t>11FR</t>
  </si>
  <si>
    <t>De Sjaloom</t>
  </si>
  <si>
    <t>7642XK</t>
  </si>
  <si>
    <t>11FU</t>
  </si>
  <si>
    <t>5224BD</t>
  </si>
  <si>
    <t>11FW</t>
  </si>
  <si>
    <t>Bernhardschool</t>
  </si>
  <si>
    <t>8331ME</t>
  </si>
  <si>
    <t>11FX</t>
  </si>
  <si>
    <t>7006DG</t>
  </si>
  <si>
    <t>11FY</t>
  </si>
  <si>
    <t>1431BG</t>
  </si>
  <si>
    <t>11FZ</t>
  </si>
  <si>
    <t>Plantijn</t>
  </si>
  <si>
    <t>3772TD</t>
  </si>
  <si>
    <t>11GC</t>
  </si>
  <si>
    <t>obs Villa 60</t>
  </si>
  <si>
    <t>7211BD</t>
  </si>
  <si>
    <t>11GD</t>
  </si>
  <si>
    <t>De Heemde</t>
  </si>
  <si>
    <t>8194LS</t>
  </si>
  <si>
    <t>11GF</t>
  </si>
  <si>
    <t>9665LH</t>
  </si>
  <si>
    <t>11GH</t>
  </si>
  <si>
    <t>OBS De Meerwaarde</t>
  </si>
  <si>
    <t>3291GJ</t>
  </si>
  <si>
    <t>11GK</t>
  </si>
  <si>
    <t>7926TC</t>
  </si>
  <si>
    <t>11GM</t>
  </si>
  <si>
    <t>De Snip</t>
  </si>
  <si>
    <t>1733AR</t>
  </si>
  <si>
    <t>11GR</t>
  </si>
  <si>
    <t>9511PM</t>
  </si>
  <si>
    <t>11GS</t>
  </si>
  <si>
    <t>Baalder</t>
  </si>
  <si>
    <t>7772GW</t>
  </si>
  <si>
    <t>11GT</t>
  </si>
  <si>
    <t>11GX</t>
  </si>
  <si>
    <t>Basisschool de Keg</t>
  </si>
  <si>
    <t>5801RK</t>
  </si>
  <si>
    <t>11HC</t>
  </si>
  <si>
    <t>Voorweg Basisschool</t>
  </si>
  <si>
    <t>2103ST</t>
  </si>
  <si>
    <t>11HD</t>
  </si>
  <si>
    <t>11HF</t>
  </si>
  <si>
    <t>9679EL</t>
  </si>
  <si>
    <t>11HH</t>
  </si>
  <si>
    <t>De Duinstee</t>
  </si>
  <si>
    <t>9494RB</t>
  </si>
  <si>
    <t>11HJ</t>
  </si>
  <si>
    <t>8711GC</t>
  </si>
  <si>
    <t>11HK</t>
  </si>
  <si>
    <t>Basisschool de Zwaluw</t>
  </si>
  <si>
    <t>7475CC</t>
  </si>
  <si>
    <t>11HL</t>
  </si>
  <si>
    <t>Basisschool De Opslach</t>
  </si>
  <si>
    <t>8822VJ</t>
  </si>
  <si>
    <t>11HN</t>
  </si>
  <si>
    <t>De Adelaar</t>
  </si>
  <si>
    <t>11HR</t>
  </si>
  <si>
    <t>2953BA</t>
  </si>
  <si>
    <t>11HS</t>
  </si>
  <si>
    <t>7707BW</t>
  </si>
  <si>
    <t>11HU</t>
  </si>
  <si>
    <t>1601RH</t>
  </si>
  <si>
    <t>11HV</t>
  </si>
  <si>
    <t>Kon Julianaschool</t>
  </si>
  <si>
    <t>2351NN</t>
  </si>
  <si>
    <t>11HW</t>
  </si>
  <si>
    <t>8196KB</t>
  </si>
  <si>
    <t>11IF</t>
  </si>
  <si>
    <t>Basisschool de Rakt</t>
  </si>
  <si>
    <t>5709HD</t>
  </si>
  <si>
    <t>11IH</t>
  </si>
  <si>
    <t>8531BW</t>
  </si>
  <si>
    <t>11IJ</t>
  </si>
  <si>
    <t>4511JB</t>
  </si>
  <si>
    <t>Stichting Escalda Scholen</t>
  </si>
  <si>
    <t>11IP</t>
  </si>
  <si>
    <t>De Dukendonck</t>
  </si>
  <si>
    <t>6537PR</t>
  </si>
  <si>
    <t>11IQ</t>
  </si>
  <si>
    <t>De Eskampen</t>
  </si>
  <si>
    <t>9321EL</t>
  </si>
  <si>
    <t>11IR</t>
  </si>
  <si>
    <t>OBS De Zandloper</t>
  </si>
  <si>
    <t>7934PJ</t>
  </si>
  <si>
    <t>11IS</t>
  </si>
  <si>
    <t>7848BB</t>
  </si>
  <si>
    <t>11IZ</t>
  </si>
  <si>
    <t>8351HR</t>
  </si>
  <si>
    <t>11JA</t>
  </si>
  <si>
    <t>7451AW</t>
  </si>
  <si>
    <t>11JD</t>
  </si>
  <si>
    <t>2266EE</t>
  </si>
  <si>
    <t>11JJ</t>
  </si>
  <si>
    <t>De Vlonder</t>
  </si>
  <si>
    <t>9698AW</t>
  </si>
  <si>
    <t>11JK</t>
  </si>
  <si>
    <t>2912CB</t>
  </si>
  <si>
    <t>11JQ</t>
  </si>
  <si>
    <t>De Zuidwester</t>
  </si>
  <si>
    <t>11JR</t>
  </si>
  <si>
    <t>OBS De Kameleon</t>
  </si>
  <si>
    <t>11JU</t>
  </si>
  <si>
    <t>11JV</t>
  </si>
  <si>
    <t>Het Vlot</t>
  </si>
  <si>
    <t>11JX</t>
  </si>
  <si>
    <t>8071ZR</t>
  </si>
  <si>
    <t>11KB</t>
  </si>
  <si>
    <t>6312AJ</t>
  </si>
  <si>
    <t>11KC</t>
  </si>
  <si>
    <t>5011EC</t>
  </si>
  <si>
    <t>11KE</t>
  </si>
  <si>
    <t>4535EV</t>
  </si>
  <si>
    <t>11KG</t>
  </si>
  <si>
    <t>2803JH</t>
  </si>
  <si>
    <t>11KJ</t>
  </si>
  <si>
    <t>Basisschool Sint Thomas</t>
  </si>
  <si>
    <t>8916EL</t>
  </si>
  <si>
    <t>11KM</t>
  </si>
  <si>
    <t>De Crijnsschool</t>
  </si>
  <si>
    <t>5672ST</t>
  </si>
  <si>
    <t>11KN</t>
  </si>
  <si>
    <t>De Lichtbaak</t>
  </si>
  <si>
    <t>9406TH</t>
  </si>
  <si>
    <t>11KO</t>
  </si>
  <si>
    <t>Kleinerf</t>
  </si>
  <si>
    <t>5425VR</t>
  </si>
  <si>
    <t>11KQ</t>
  </si>
  <si>
    <t>Basisschool de Sluis</t>
  </si>
  <si>
    <t>3704GG</t>
  </si>
  <si>
    <t>11KR</t>
  </si>
  <si>
    <t>5721EE</t>
  </si>
  <si>
    <t>11KS</t>
  </si>
  <si>
    <t>7622HB</t>
  </si>
  <si>
    <t>11KV</t>
  </si>
  <si>
    <t>BS Samsam</t>
  </si>
  <si>
    <t>6601RM</t>
  </si>
  <si>
    <t>11KW</t>
  </si>
  <si>
    <t>7581EP</t>
  </si>
  <si>
    <t>11LB</t>
  </si>
  <si>
    <t>3641AJ</t>
  </si>
  <si>
    <t>11LE</t>
  </si>
  <si>
    <t>Godfried Bomansschool</t>
  </si>
  <si>
    <t>11LF</t>
  </si>
  <si>
    <t>2351GG</t>
  </si>
  <si>
    <t>11LG</t>
  </si>
  <si>
    <t>5038HD</t>
  </si>
  <si>
    <t>11LH</t>
  </si>
  <si>
    <t>6546XN</t>
  </si>
  <si>
    <t>11LI</t>
  </si>
  <si>
    <t>2134SB</t>
  </si>
  <si>
    <t>11LJ</t>
  </si>
  <si>
    <t>Heilige Familieschool</t>
  </si>
  <si>
    <t>3991AA</t>
  </si>
  <si>
    <t>11LK</t>
  </si>
  <si>
    <t>'n Esch</t>
  </si>
  <si>
    <t>7634PS</t>
  </si>
  <si>
    <t>11LL</t>
  </si>
  <si>
    <t>11LM</t>
  </si>
  <si>
    <t>Basisschool De Toverbal</t>
  </si>
  <si>
    <t>5801EM</t>
  </si>
  <si>
    <t>11LO</t>
  </si>
  <si>
    <t>7132DK</t>
  </si>
  <si>
    <t>11LP</t>
  </si>
  <si>
    <t>6932DJ</t>
  </si>
  <si>
    <t>11LR</t>
  </si>
  <si>
    <t>7943LD</t>
  </si>
  <si>
    <t>11LS</t>
  </si>
  <si>
    <t>Paul Krugerschool</t>
  </si>
  <si>
    <t>7741ER</t>
  </si>
  <si>
    <t>11LT</t>
  </si>
  <si>
    <t>RK Basissch t Oventje</t>
  </si>
  <si>
    <t>5411NT</t>
  </si>
  <si>
    <t>11LU</t>
  </si>
  <si>
    <t>5991XG</t>
  </si>
  <si>
    <t>11LX</t>
  </si>
  <si>
    <t>2871JM</t>
  </si>
  <si>
    <t>11LY</t>
  </si>
  <si>
    <t>1098CA</t>
  </si>
  <si>
    <t>11MA</t>
  </si>
  <si>
    <t>9285TS</t>
  </si>
  <si>
    <t>11MB</t>
  </si>
  <si>
    <t>9231AZ</t>
  </si>
  <si>
    <t>11MC</t>
  </si>
  <si>
    <t>4871ND</t>
  </si>
  <si>
    <t>11MD</t>
  </si>
  <si>
    <t>Pastoor Middelkoopschool</t>
  </si>
  <si>
    <t>7891EK</t>
  </si>
  <si>
    <t>11MG</t>
  </si>
  <si>
    <t>5171BM</t>
  </si>
  <si>
    <t>11MI</t>
  </si>
  <si>
    <t>5551BJ</t>
  </si>
  <si>
    <t>11MK</t>
  </si>
  <si>
    <t>3421BT</t>
  </si>
  <si>
    <t>11MN</t>
  </si>
  <si>
    <t>Basisschool Sint Ursula</t>
  </si>
  <si>
    <t>6461BS</t>
  </si>
  <si>
    <t>11MO</t>
  </si>
  <si>
    <t>Basisschool Coninxhof</t>
  </si>
  <si>
    <t>5801RE</t>
  </si>
  <si>
    <t>11MP</t>
  </si>
  <si>
    <t>2987EL</t>
  </si>
  <si>
    <t>11MQ</t>
  </si>
  <si>
    <t>Basisschool Herenweg</t>
  </si>
  <si>
    <t>2242ES</t>
  </si>
  <si>
    <t>11MR</t>
  </si>
  <si>
    <t>BS Natuurlijk!</t>
  </si>
  <si>
    <t>11MS</t>
  </si>
  <si>
    <t>Sterrenschool De Schittering</t>
  </si>
  <si>
    <t>4731HT</t>
  </si>
  <si>
    <t>11MW</t>
  </si>
  <si>
    <t>De Fonkelsteen</t>
  </si>
  <si>
    <t>11MZ</t>
  </si>
  <si>
    <t>11NC</t>
  </si>
  <si>
    <t>1723WB</t>
  </si>
  <si>
    <t>11NE</t>
  </si>
  <si>
    <t>Basissch Willibrordus</t>
  </si>
  <si>
    <t>1611JH</t>
  </si>
  <si>
    <t>11NH</t>
  </si>
  <si>
    <t>5712CA</t>
  </si>
  <si>
    <t>11NM</t>
  </si>
  <si>
    <t>OBS De Jint</t>
  </si>
  <si>
    <t>9051RB</t>
  </si>
  <si>
    <t>11NN</t>
  </si>
  <si>
    <t>9627PN</t>
  </si>
  <si>
    <t>11NT</t>
  </si>
  <si>
    <t>7157BR</t>
  </si>
  <si>
    <t>11NU</t>
  </si>
  <si>
    <t>1412BW</t>
  </si>
  <si>
    <t>11OA</t>
  </si>
  <si>
    <t>Omnis school de Linden</t>
  </si>
  <si>
    <t>Stichting Omnisscholen</t>
  </si>
  <si>
    <t>11OB</t>
  </si>
  <si>
    <t>1275AB</t>
  </si>
  <si>
    <t>11OC</t>
  </si>
  <si>
    <t>obs De Achtsprong</t>
  </si>
  <si>
    <t>3448CH</t>
  </si>
  <si>
    <t>11OD</t>
  </si>
  <si>
    <t>11OE</t>
  </si>
  <si>
    <t>4411AR</t>
  </si>
  <si>
    <t>11OH</t>
  </si>
  <si>
    <t>3443CV</t>
  </si>
  <si>
    <t>11OJ</t>
  </si>
  <si>
    <t>Sint Jan</t>
  </si>
  <si>
    <t>3112RK</t>
  </si>
  <si>
    <t>11ON</t>
  </si>
  <si>
    <t>7481GP</t>
  </si>
  <si>
    <t>11OQ</t>
  </si>
  <si>
    <t>11OR</t>
  </si>
  <si>
    <t>7552VG</t>
  </si>
  <si>
    <t>11OS</t>
  </si>
  <si>
    <t>3069XJ</t>
  </si>
  <si>
    <t>11OT</t>
  </si>
  <si>
    <t>2401GH</t>
  </si>
  <si>
    <t>11OU</t>
  </si>
  <si>
    <t>Dr Maarten Lutherschool</t>
  </si>
  <si>
    <t>7715PM</t>
  </si>
  <si>
    <t>11OW</t>
  </si>
  <si>
    <t>2678ER</t>
  </si>
  <si>
    <t>11OX</t>
  </si>
  <si>
    <t>2103VR</t>
  </si>
  <si>
    <t>11PD</t>
  </si>
  <si>
    <t>Sabina van Egmond</t>
  </si>
  <si>
    <t>3261AT</t>
  </si>
  <si>
    <t>11PE</t>
  </si>
  <si>
    <t>11PJ</t>
  </si>
  <si>
    <t>Basisschool Prins Floris</t>
  </si>
  <si>
    <t>6715KD</t>
  </si>
  <si>
    <t>11PL</t>
  </si>
  <si>
    <t>Rehoboth School</t>
  </si>
  <si>
    <t>2221NT</t>
  </si>
  <si>
    <t>11PM</t>
  </si>
  <si>
    <t>8016AX</t>
  </si>
  <si>
    <t>11PN</t>
  </si>
  <si>
    <t>3143AA</t>
  </si>
  <si>
    <t>11PP</t>
  </si>
  <si>
    <t>Basisschool Doelakkers</t>
  </si>
  <si>
    <t>5081XM</t>
  </si>
  <si>
    <t>11PS</t>
  </si>
  <si>
    <t>1689KZ</t>
  </si>
  <si>
    <t>11PT</t>
  </si>
  <si>
    <t>Octopus</t>
  </si>
  <si>
    <t>5427AL</t>
  </si>
  <si>
    <t>11PW</t>
  </si>
  <si>
    <t>5044JR</t>
  </si>
  <si>
    <t>11PX</t>
  </si>
  <si>
    <t>De Schelven Basisschool</t>
  </si>
  <si>
    <t>5831CA</t>
  </si>
  <si>
    <t>11QB</t>
  </si>
  <si>
    <t>Franciscusschool</t>
  </si>
  <si>
    <t>3607NZ</t>
  </si>
  <si>
    <t>11QC</t>
  </si>
  <si>
    <t>CBS De Triangel</t>
  </si>
  <si>
    <t>8303XL</t>
  </si>
  <si>
    <t>11QD</t>
  </si>
  <si>
    <t>8321XG</t>
  </si>
  <si>
    <t>11QG</t>
  </si>
  <si>
    <t>Basisschool de Vlieberg</t>
  </si>
  <si>
    <t>1785SH</t>
  </si>
  <si>
    <t>11QH</t>
  </si>
  <si>
    <t>3137CR</t>
  </si>
  <si>
    <t>11QK</t>
  </si>
  <si>
    <t>Lucas Batau</t>
  </si>
  <si>
    <t>3437CA</t>
  </si>
  <si>
    <t>11QL</t>
  </si>
  <si>
    <t>5975BK</t>
  </si>
  <si>
    <t>11QN</t>
  </si>
  <si>
    <t>Paulus School</t>
  </si>
  <si>
    <t>8313AH</t>
  </si>
  <si>
    <t>11QO</t>
  </si>
  <si>
    <t>De Adamshof</t>
  </si>
  <si>
    <t>4001DB</t>
  </si>
  <si>
    <t>11QQ</t>
  </si>
  <si>
    <t>Basisschool de Spinmolen</t>
  </si>
  <si>
    <t>1132AB</t>
  </si>
  <si>
    <t>11QT</t>
  </si>
  <si>
    <t>7572CP</t>
  </si>
  <si>
    <t>11QU</t>
  </si>
  <si>
    <t>Basisschool de Polderhof</t>
  </si>
  <si>
    <t>5345JK</t>
  </si>
  <si>
    <t>11QV</t>
  </si>
  <si>
    <t>Basisschool 't Prisma</t>
  </si>
  <si>
    <t>11QW</t>
  </si>
  <si>
    <t>2171AZ</t>
  </si>
  <si>
    <t>11QX</t>
  </si>
  <si>
    <t>3332HW</t>
  </si>
  <si>
    <t>11QY</t>
  </si>
  <si>
    <t>KBs De Schakel</t>
  </si>
  <si>
    <t>3445CJ</t>
  </si>
  <si>
    <t>11QZ</t>
  </si>
  <si>
    <t>2101BA</t>
  </si>
  <si>
    <t>11RC</t>
  </si>
  <si>
    <t>6721ZJ</t>
  </si>
  <si>
    <t>11RD</t>
  </si>
  <si>
    <t>3752AN</t>
  </si>
  <si>
    <t>11RF</t>
  </si>
  <si>
    <t>Maarten Lutherschool</t>
  </si>
  <si>
    <t>8281ZT</t>
  </si>
  <si>
    <t>11RG</t>
  </si>
  <si>
    <t>1702TG</t>
  </si>
  <si>
    <t>11RH</t>
  </si>
  <si>
    <t>1276NA</t>
  </si>
  <si>
    <t>11RI</t>
  </si>
  <si>
    <t>CBS Van Panhuys</t>
  </si>
  <si>
    <t>9351XZ</t>
  </si>
  <si>
    <t>11RJ</t>
  </si>
  <si>
    <t>4141EA</t>
  </si>
  <si>
    <t>11RK</t>
  </si>
  <si>
    <t>3862GV</t>
  </si>
  <si>
    <t>11RL</t>
  </si>
  <si>
    <t>Talentrijk</t>
  </si>
  <si>
    <t>7442ZC</t>
  </si>
  <si>
    <t>11RO</t>
  </si>
  <si>
    <t>3931XK</t>
  </si>
  <si>
    <t>11RP</t>
  </si>
  <si>
    <t>5235LD</t>
  </si>
  <si>
    <t>11RR</t>
  </si>
  <si>
    <t>8331RV</t>
  </si>
  <si>
    <t>11RS</t>
  </si>
  <si>
    <t>De Zonneboom</t>
  </si>
  <si>
    <t>7004EL</t>
  </si>
  <si>
    <t>11RT</t>
  </si>
  <si>
    <t>11RU</t>
  </si>
  <si>
    <t>11RW</t>
  </si>
  <si>
    <t>Dr. J. v.d. Hoevenschool</t>
  </si>
  <si>
    <t>7214AJ</t>
  </si>
  <si>
    <t>11RX</t>
  </si>
  <si>
    <t>8191AJ</t>
  </si>
  <si>
    <t>11RY</t>
  </si>
  <si>
    <t>Feiko Clockschool</t>
  </si>
  <si>
    <t>9665HT</t>
  </si>
  <si>
    <t>11RZ</t>
  </si>
  <si>
    <t>De Wilgen</t>
  </si>
  <si>
    <t>3362GH</t>
  </si>
  <si>
    <t>11SF</t>
  </si>
  <si>
    <t>De Kolk</t>
  </si>
  <si>
    <t>1732LL</t>
  </si>
  <si>
    <t>11SI</t>
  </si>
  <si>
    <t>3171AH</t>
  </si>
  <si>
    <t>11SJ</t>
  </si>
  <si>
    <t>4817NX</t>
  </si>
  <si>
    <t>11SK</t>
  </si>
  <si>
    <t>1901CE</t>
  </si>
  <si>
    <t>11SO</t>
  </si>
  <si>
    <t>1127PH</t>
  </si>
  <si>
    <t>11SX</t>
  </si>
  <si>
    <t>Basisschool de Hobbit</t>
  </si>
  <si>
    <t>11SY</t>
  </si>
  <si>
    <t>De Phoenix</t>
  </si>
  <si>
    <t>3181PX</t>
  </si>
  <si>
    <t>11SZ</t>
  </si>
  <si>
    <t>9678PP</t>
  </si>
  <si>
    <t>11TC</t>
  </si>
  <si>
    <t>Basisschool De Lepelaar</t>
  </si>
  <si>
    <t>8371WG</t>
  </si>
  <si>
    <t>11TD</t>
  </si>
  <si>
    <t>11TI</t>
  </si>
  <si>
    <t>1716VA</t>
  </si>
  <si>
    <t>11TN</t>
  </si>
  <si>
    <t>7273SL</t>
  </si>
  <si>
    <t>11TQ</t>
  </si>
  <si>
    <t>8124AJ</t>
  </si>
  <si>
    <t>11TR</t>
  </si>
  <si>
    <t>1741CL</t>
  </si>
  <si>
    <t>11TX</t>
  </si>
  <si>
    <t>3371PN</t>
  </si>
  <si>
    <t>11TY</t>
  </si>
  <si>
    <t>De Stroom</t>
  </si>
  <si>
    <t>5704HZ</t>
  </si>
  <si>
    <t>11TZ</t>
  </si>
  <si>
    <t>Basisschool Tweespan</t>
  </si>
  <si>
    <t>8531MV</t>
  </si>
  <si>
    <t>11UA</t>
  </si>
  <si>
    <t>4506BC</t>
  </si>
  <si>
    <t>11UB</t>
  </si>
  <si>
    <t>Delfshaven</t>
  </si>
  <si>
    <t>3024CS</t>
  </si>
  <si>
    <t>11UC</t>
  </si>
  <si>
    <t>Basisschool de Boswaid</t>
  </si>
  <si>
    <t>1934GN</t>
  </si>
  <si>
    <t>11UD</t>
  </si>
  <si>
    <t>De Kaardebol</t>
  </si>
  <si>
    <t>4102HX</t>
  </si>
  <si>
    <t>11UF</t>
  </si>
  <si>
    <t>6546HB</t>
  </si>
  <si>
    <t>11UG</t>
  </si>
  <si>
    <t>Basisschool Erm</t>
  </si>
  <si>
    <t>7843PX</t>
  </si>
  <si>
    <t>11UH</t>
  </si>
  <si>
    <t>Basisschool de Hobbedob</t>
  </si>
  <si>
    <t>11UJ</t>
  </si>
  <si>
    <t>9983PX</t>
  </si>
  <si>
    <t>11UM</t>
  </si>
  <si>
    <t>Dr. J. Botkeschool</t>
  </si>
  <si>
    <t>9104DM</t>
  </si>
  <si>
    <t>11UN</t>
  </si>
  <si>
    <t>Oosterveldschool</t>
  </si>
  <si>
    <t>7975AC</t>
  </si>
  <si>
    <t>11UO</t>
  </si>
  <si>
    <t>Haarschool</t>
  </si>
  <si>
    <t>7451EB</t>
  </si>
  <si>
    <t>11UQ</t>
  </si>
  <si>
    <t>1608EC</t>
  </si>
  <si>
    <t>11UR</t>
  </si>
  <si>
    <t>7384DE</t>
  </si>
  <si>
    <t>11UY</t>
  </si>
  <si>
    <t>11UZ</t>
  </si>
  <si>
    <t>De Wiekslag</t>
  </si>
  <si>
    <t>9697RZ</t>
  </si>
  <si>
    <t>11VA</t>
  </si>
  <si>
    <t>Basisschool Arendshorst</t>
  </si>
  <si>
    <t>3853CA</t>
  </si>
  <si>
    <t>11VF</t>
  </si>
  <si>
    <t>8862WC</t>
  </si>
  <si>
    <t>11VJ</t>
  </si>
  <si>
    <t>De Regenboog basisschool</t>
  </si>
  <si>
    <t>3181PV</t>
  </si>
  <si>
    <t>11VK</t>
  </si>
  <si>
    <t>Louise de Colignyschool</t>
  </si>
  <si>
    <t>4384EV</t>
  </si>
  <si>
    <t>11VM</t>
  </si>
  <si>
    <t>8071DN</t>
  </si>
  <si>
    <t>11VN</t>
  </si>
  <si>
    <t>3437KB</t>
  </si>
  <si>
    <t>11VO</t>
  </si>
  <si>
    <t>Petrus Datheenschool</t>
  </si>
  <si>
    <t>3079SK</t>
  </si>
  <si>
    <t>11VP</t>
  </si>
  <si>
    <t>1944TD</t>
  </si>
  <si>
    <t>11VQ</t>
  </si>
  <si>
    <t>Sint Gerlach</t>
  </si>
  <si>
    <t>6301KB</t>
  </si>
  <si>
    <t>11VR</t>
  </si>
  <si>
    <t>5012HB</t>
  </si>
  <si>
    <t>11VU</t>
  </si>
  <si>
    <t>RK Basisschool De Cirkel</t>
  </si>
  <si>
    <t>2804LC</t>
  </si>
  <si>
    <t>11VV</t>
  </si>
  <si>
    <t>De Baskuul</t>
  </si>
  <si>
    <t>1614LS</t>
  </si>
  <si>
    <t>11VZ</t>
  </si>
  <si>
    <t>9402CB</t>
  </si>
  <si>
    <t>11WB</t>
  </si>
  <si>
    <t>5401AN</t>
  </si>
  <si>
    <t>11WC</t>
  </si>
  <si>
    <t>5424TS</t>
  </si>
  <si>
    <t>11WD</t>
  </si>
  <si>
    <t>Het Baken II</t>
  </si>
  <si>
    <t>3904NT</t>
  </si>
  <si>
    <t>11WG</t>
  </si>
  <si>
    <t>5721RB</t>
  </si>
  <si>
    <t>11WI</t>
  </si>
  <si>
    <t>7201GJ</t>
  </si>
  <si>
    <t>11WN</t>
  </si>
  <si>
    <t>3641AT</t>
  </si>
  <si>
    <t>11WP</t>
  </si>
  <si>
    <t>4813GP</t>
  </si>
  <si>
    <t>11WQ</t>
  </si>
  <si>
    <t>2351ND</t>
  </si>
  <si>
    <t>11WU</t>
  </si>
  <si>
    <t>7588RG</t>
  </si>
  <si>
    <t>11WV</t>
  </si>
  <si>
    <t>Onze Wereld</t>
  </si>
  <si>
    <t>1104NA</t>
  </si>
  <si>
    <t>Stichting Bijzonderwijs</t>
  </si>
  <si>
    <t>11WZ</t>
  </si>
  <si>
    <t>Dr. Picardtschool</t>
  </si>
  <si>
    <t>7742WJ</t>
  </si>
  <si>
    <t>11XA</t>
  </si>
  <si>
    <t>11XF</t>
  </si>
  <si>
    <t>CBS het Anker</t>
  </si>
  <si>
    <t>9801AM</t>
  </si>
  <si>
    <t>11XH</t>
  </si>
  <si>
    <t>9231JJ</t>
  </si>
  <si>
    <t>11XI</t>
  </si>
  <si>
    <t>7701KK</t>
  </si>
  <si>
    <t>11XJ</t>
  </si>
  <si>
    <t>7881KS</t>
  </si>
  <si>
    <t>11XK</t>
  </si>
  <si>
    <t>Koning Davidschool</t>
  </si>
  <si>
    <t>6711JD</t>
  </si>
  <si>
    <t>11XL</t>
  </si>
  <si>
    <t>Vincent van Goghschool</t>
  </si>
  <si>
    <t>4872XA</t>
  </si>
  <si>
    <t>11XM</t>
  </si>
  <si>
    <t>De Brug</t>
  </si>
  <si>
    <t>7891PR</t>
  </si>
  <si>
    <t>11XQ</t>
  </si>
  <si>
    <t>5551AV</t>
  </si>
  <si>
    <t>11XS</t>
  </si>
  <si>
    <t>Basisschool De Diabolo</t>
  </si>
  <si>
    <t>6461EX</t>
  </si>
  <si>
    <t>11XU</t>
  </si>
  <si>
    <t>Basisschool Sint Lucia</t>
  </si>
  <si>
    <t>5731MA</t>
  </si>
  <si>
    <t>11XW</t>
  </si>
  <si>
    <t>Den Deyl</t>
  </si>
  <si>
    <t>2241AN</t>
  </si>
  <si>
    <t>11XY</t>
  </si>
  <si>
    <t>5981WV</t>
  </si>
  <si>
    <t>11XZ</t>
  </si>
  <si>
    <t>4614EG</t>
  </si>
  <si>
    <t>11YA</t>
  </si>
  <si>
    <t>5925AC</t>
  </si>
  <si>
    <t>11YE</t>
  </si>
  <si>
    <t>Airborneschool</t>
  </si>
  <si>
    <t>11YI</t>
  </si>
  <si>
    <t>1771AN</t>
  </si>
  <si>
    <t>11YJ</t>
  </si>
  <si>
    <t>CBS De Vlinderboom</t>
  </si>
  <si>
    <t>2643MC</t>
  </si>
  <si>
    <t>11YL</t>
  </si>
  <si>
    <t>1723AA</t>
  </si>
  <si>
    <t>11YP</t>
  </si>
  <si>
    <t>1274KL</t>
  </si>
  <si>
    <t>11YV</t>
  </si>
  <si>
    <t>Basisschool de Eshoek</t>
  </si>
  <si>
    <t>9468BM</t>
  </si>
  <si>
    <t>11YW</t>
  </si>
  <si>
    <t>9051LP</t>
  </si>
  <si>
    <t>11YX</t>
  </si>
  <si>
    <t>9626AX</t>
  </si>
  <si>
    <t>11ZC</t>
  </si>
  <si>
    <t>5249RD</t>
  </si>
  <si>
    <t>11ZE</t>
  </si>
  <si>
    <t>De Twijn</t>
  </si>
  <si>
    <t>4532JM</t>
  </si>
  <si>
    <t>11ZI</t>
  </si>
  <si>
    <t>It Holdersnest</t>
  </si>
  <si>
    <t>9281LN</t>
  </si>
  <si>
    <t>11ZL</t>
  </si>
  <si>
    <t>8251VX</t>
  </si>
  <si>
    <t>11ZM</t>
  </si>
  <si>
    <t>4416BS</t>
  </si>
  <si>
    <t>11ZP</t>
  </si>
  <si>
    <t>3441GB</t>
  </si>
  <si>
    <t>11ZQ</t>
  </si>
  <si>
    <t>3116EX</t>
  </si>
  <si>
    <t>11ZU</t>
  </si>
  <si>
    <t>7481BD</t>
  </si>
  <si>
    <t>11ZW</t>
  </si>
  <si>
    <t>12AA</t>
  </si>
  <si>
    <t>2678WE</t>
  </si>
  <si>
    <t>12AC</t>
  </si>
  <si>
    <t>De Koningslinde</t>
  </si>
  <si>
    <t>3862EV</t>
  </si>
  <si>
    <t>12AE</t>
  </si>
  <si>
    <t>Ten Boom Basisschool</t>
  </si>
  <si>
    <t>3607CH</t>
  </si>
  <si>
    <t>12AF</t>
  </si>
  <si>
    <t>8081XX</t>
  </si>
  <si>
    <t>12AH</t>
  </si>
  <si>
    <t>De Kriekenhof</t>
  </si>
  <si>
    <t>3262GM</t>
  </si>
  <si>
    <t>12AL</t>
  </si>
  <si>
    <t>5491AB</t>
  </si>
  <si>
    <t>12AM</t>
  </si>
  <si>
    <t>6717SB</t>
  </si>
  <si>
    <t>12AP</t>
  </si>
  <si>
    <t>3314GJ</t>
  </si>
  <si>
    <t>12AQ</t>
  </si>
  <si>
    <t>St Cornelius Basisschool</t>
  </si>
  <si>
    <t>5428GL</t>
  </si>
  <si>
    <t>12AR</t>
  </si>
  <si>
    <t>6531PT</t>
  </si>
  <si>
    <t>12AT</t>
  </si>
  <si>
    <t>5044MA</t>
  </si>
  <si>
    <t>12AU</t>
  </si>
  <si>
    <t>Sterrekijker</t>
  </si>
  <si>
    <t>3328KC</t>
  </si>
  <si>
    <t>12AV</t>
  </si>
  <si>
    <t>8532BX</t>
  </si>
  <si>
    <t>12AW</t>
  </si>
  <si>
    <t>6333CW</t>
  </si>
  <si>
    <t>12AY</t>
  </si>
  <si>
    <t>De Pionier</t>
  </si>
  <si>
    <t>3601BM</t>
  </si>
  <si>
    <t>12BF</t>
  </si>
  <si>
    <t>1705RA</t>
  </si>
  <si>
    <t>12BG</t>
  </si>
  <si>
    <t>Vroonesteinschool</t>
  </si>
  <si>
    <t>3438RA</t>
  </si>
  <si>
    <t>12BH</t>
  </si>
  <si>
    <t>5976NS</t>
  </si>
  <si>
    <t>12BI</t>
  </si>
  <si>
    <t>4005VP</t>
  </si>
  <si>
    <t>12BK</t>
  </si>
  <si>
    <t>1132XS</t>
  </si>
  <si>
    <t>12BO</t>
  </si>
  <si>
    <t>Basissch JF Kennedy</t>
  </si>
  <si>
    <t>5345BC</t>
  </si>
  <si>
    <t>12BP</t>
  </si>
  <si>
    <t>Basisschool De Toermalijn</t>
  </si>
  <si>
    <t>1445KD</t>
  </si>
  <si>
    <t>12BR</t>
  </si>
  <si>
    <t>3344PK</t>
  </si>
  <si>
    <t>12BS</t>
  </si>
  <si>
    <t>KBs De Wegwijzer</t>
  </si>
  <si>
    <t>3442JE</t>
  </si>
  <si>
    <t>12BT</t>
  </si>
  <si>
    <t>5233VG</t>
  </si>
  <si>
    <t>12BV</t>
  </si>
  <si>
    <t>2035EC</t>
  </si>
  <si>
    <t>12BY</t>
  </si>
  <si>
    <t>9356ED</t>
  </si>
  <si>
    <t>12CC</t>
  </si>
  <si>
    <t>Brede School Kors Breijer</t>
  </si>
  <si>
    <t>1382RP</t>
  </si>
  <si>
    <t>12CF</t>
  </si>
  <si>
    <t>Johan Frisoschool</t>
  </si>
  <si>
    <t>8331AW</t>
  </si>
  <si>
    <t>12CJ</t>
  </si>
  <si>
    <t>J.A. de Vullerschool</t>
  </si>
  <si>
    <t>7213AJ</t>
  </si>
  <si>
    <t>12CK</t>
  </si>
  <si>
    <t>Jenaplanschool Heerde</t>
  </si>
  <si>
    <t>8181LE</t>
  </si>
  <si>
    <t>12CL</t>
  </si>
  <si>
    <t>Henri Dunantschool</t>
  </si>
  <si>
    <t>3361BP</t>
  </si>
  <si>
    <t>12CN</t>
  </si>
  <si>
    <t>De Clockeslach</t>
  </si>
  <si>
    <t>Gemeente Vlagtwedde</t>
  </si>
  <si>
    <t>12CO</t>
  </si>
  <si>
    <t>o.b.s.  Het Veldboeket</t>
  </si>
  <si>
    <t>7924PL</t>
  </si>
  <si>
    <t>12CT</t>
  </si>
  <si>
    <t>Basisschool de Sokkerwei</t>
  </si>
  <si>
    <t>1901KZ</t>
  </si>
  <si>
    <t>12CX</t>
  </si>
  <si>
    <t>obs De Dennenkamp</t>
  </si>
  <si>
    <t>7731KP</t>
  </si>
  <si>
    <t>12DC</t>
  </si>
  <si>
    <t>9753HN</t>
  </si>
  <si>
    <t>12DE</t>
  </si>
  <si>
    <t>BS Pr Christina</t>
  </si>
  <si>
    <t>3141KS</t>
  </si>
  <si>
    <t>Stichting Wijzer in onderwijs</t>
  </si>
  <si>
    <t>12DF</t>
  </si>
  <si>
    <t>3901KC</t>
  </si>
  <si>
    <t>12DG</t>
  </si>
  <si>
    <t>obs De Zeijer Hoogte</t>
  </si>
  <si>
    <t>9491AA</t>
  </si>
  <si>
    <t>12DI</t>
  </si>
  <si>
    <t>6862XH</t>
  </si>
  <si>
    <t>12DL</t>
  </si>
  <si>
    <t>1719AR</t>
  </si>
  <si>
    <t>12DO</t>
  </si>
  <si>
    <t>7271XH</t>
  </si>
  <si>
    <t>12DS</t>
  </si>
  <si>
    <t>12DU</t>
  </si>
  <si>
    <t>12DX</t>
  </si>
  <si>
    <t>8536VA</t>
  </si>
  <si>
    <t>12DY</t>
  </si>
  <si>
    <t>De Boog</t>
  </si>
  <si>
    <t>3029CK</t>
  </si>
  <si>
    <t>12EA</t>
  </si>
  <si>
    <t>'t Praathuis</t>
  </si>
  <si>
    <t>4103XZ</t>
  </si>
  <si>
    <t>12EB</t>
  </si>
  <si>
    <t>Basisschool de Buut</t>
  </si>
  <si>
    <t>12ED</t>
  </si>
  <si>
    <t>9981JB</t>
  </si>
  <si>
    <t>12EF</t>
  </si>
  <si>
    <t>De Rietgors</t>
  </si>
  <si>
    <t>6974BA</t>
  </si>
  <si>
    <t>12EG</t>
  </si>
  <si>
    <t>9251AX</t>
  </si>
  <si>
    <t>12EI</t>
  </si>
  <si>
    <t>7383XR</t>
  </si>
  <si>
    <t>12EJ</t>
  </si>
  <si>
    <t>12ER</t>
  </si>
  <si>
    <t>Basisschool 't Span</t>
  </si>
  <si>
    <t>1779BH</t>
  </si>
  <si>
    <t>12ES</t>
  </si>
  <si>
    <t>1676GS</t>
  </si>
  <si>
    <t>12EV</t>
  </si>
  <si>
    <t>8872NJ</t>
  </si>
  <si>
    <t>12EX</t>
  </si>
  <si>
    <t>2282HA</t>
  </si>
  <si>
    <t>12EY</t>
  </si>
  <si>
    <t>9437TD</t>
  </si>
  <si>
    <t>12EZ</t>
  </si>
  <si>
    <t>2925EN</t>
  </si>
  <si>
    <t>12FB</t>
  </si>
  <si>
    <t>4386DT</t>
  </si>
  <si>
    <t>12FD</t>
  </si>
  <si>
    <t>4835LH</t>
  </si>
  <si>
    <t>12FF</t>
  </si>
  <si>
    <t>3431RA</t>
  </si>
  <si>
    <t>12FL</t>
  </si>
  <si>
    <t>9089BG</t>
  </si>
  <si>
    <t>12FO</t>
  </si>
  <si>
    <t>5673PE</t>
  </si>
  <si>
    <t>12FR</t>
  </si>
  <si>
    <t>De Havelt</t>
  </si>
  <si>
    <t>12FT</t>
  </si>
  <si>
    <t>8013AA</t>
  </si>
  <si>
    <t>12FU</t>
  </si>
  <si>
    <t>5062LK</t>
  </si>
  <si>
    <t>12FW</t>
  </si>
  <si>
    <t>7206KD</t>
  </si>
  <si>
    <t>12FX</t>
  </si>
  <si>
    <t>Paulusschool v BSO</t>
  </si>
  <si>
    <t>6601DL</t>
  </si>
  <si>
    <t>12FY</t>
  </si>
  <si>
    <t>4388MD</t>
  </si>
  <si>
    <t>12FZ</t>
  </si>
  <si>
    <t>Het Koloriet</t>
  </si>
  <si>
    <t>7731ZL</t>
  </si>
  <si>
    <t>12GA</t>
  </si>
  <si>
    <t>Koning Willem Alexanderschool</t>
  </si>
  <si>
    <t>2742XE</t>
  </si>
  <si>
    <t>12GB</t>
  </si>
  <si>
    <t>12GC</t>
  </si>
  <si>
    <t>Kbs Effen</t>
  </si>
  <si>
    <t>4838BA</t>
  </si>
  <si>
    <t>12GF</t>
  </si>
  <si>
    <t>Polsstok</t>
  </si>
  <si>
    <t>1103AC</t>
  </si>
  <si>
    <t>12GH</t>
  </si>
  <si>
    <t>8103BM</t>
  </si>
  <si>
    <t>12GJ</t>
  </si>
  <si>
    <t>3085EZ</t>
  </si>
  <si>
    <t>12GN</t>
  </si>
  <si>
    <t>Basisschool de Meander</t>
  </si>
  <si>
    <t>3342TW</t>
  </si>
  <si>
    <t>12GQ</t>
  </si>
  <si>
    <t>CBS 't Kompas</t>
  </si>
  <si>
    <t>9804PZ</t>
  </si>
  <si>
    <t>12GT</t>
  </si>
  <si>
    <t>Basisschool Braakhekke</t>
  </si>
  <si>
    <t>7881BH</t>
  </si>
  <si>
    <t>12GU</t>
  </si>
  <si>
    <t>6717SE</t>
  </si>
  <si>
    <t>12GW</t>
  </si>
  <si>
    <t>De Kap</t>
  </si>
  <si>
    <t>7891LX</t>
  </si>
  <si>
    <t>12GX</t>
  </si>
  <si>
    <t>5171GC</t>
  </si>
  <si>
    <t>12GZ</t>
  </si>
  <si>
    <t>5551PN</t>
  </si>
  <si>
    <t>12HB</t>
  </si>
  <si>
    <t>Basisschool De Kersentuin</t>
  </si>
  <si>
    <t>5731KE</t>
  </si>
  <si>
    <t>12HC</t>
  </si>
  <si>
    <t>5462CS</t>
  </si>
  <si>
    <t>12HD</t>
  </si>
  <si>
    <t>4711EW</t>
  </si>
  <si>
    <t>12HF</t>
  </si>
  <si>
    <t>12HG</t>
  </si>
  <si>
    <t>4624ES</t>
  </si>
  <si>
    <t>12HK</t>
  </si>
  <si>
    <t>6871HG</t>
  </si>
  <si>
    <t>12HM</t>
  </si>
  <si>
    <t>3961LA</t>
  </si>
  <si>
    <t>12HN</t>
  </si>
  <si>
    <t>De Sterrenboog</t>
  </si>
  <si>
    <t>3941VR</t>
  </si>
  <si>
    <t>12HQ</t>
  </si>
  <si>
    <t>2641CA</t>
  </si>
  <si>
    <t>12HS</t>
  </si>
  <si>
    <t>1724NZ</t>
  </si>
  <si>
    <t>12HU</t>
  </si>
  <si>
    <t>1324SH</t>
  </si>
  <si>
    <t>12HY</t>
  </si>
  <si>
    <t>9463PA</t>
  </si>
  <si>
    <t>12HZ</t>
  </si>
  <si>
    <t>8266AC</t>
  </si>
  <si>
    <t>12IC</t>
  </si>
  <si>
    <t>1422WX</t>
  </si>
  <si>
    <t>12ID</t>
  </si>
  <si>
    <t>Basisschool de Dolfijn</t>
  </si>
  <si>
    <t>3333AB</t>
  </si>
  <si>
    <t>12IF</t>
  </si>
  <si>
    <t>1946AZ</t>
  </si>
  <si>
    <t>12IH</t>
  </si>
  <si>
    <t>8167NL</t>
  </si>
  <si>
    <t>12IL</t>
  </si>
  <si>
    <t>7064GP</t>
  </si>
  <si>
    <t>12IS</t>
  </si>
  <si>
    <t>De Balkwar</t>
  </si>
  <si>
    <t>9288AB</t>
  </si>
  <si>
    <t>12IT</t>
  </si>
  <si>
    <t>Omnis school de Reiger</t>
  </si>
  <si>
    <t>12IW</t>
  </si>
  <si>
    <t>WereldKidz Montessori Zeist</t>
  </si>
  <si>
    <t>3705XL</t>
  </si>
  <si>
    <t>12IX</t>
  </si>
  <si>
    <t>12IY</t>
  </si>
  <si>
    <t>12JD</t>
  </si>
  <si>
    <t>Sint Bernardusschool</t>
  </si>
  <si>
    <t>12JF</t>
  </si>
  <si>
    <t>Basisschool Theo Scholte</t>
  </si>
  <si>
    <t>7482VV</t>
  </si>
  <si>
    <t>12JI</t>
  </si>
  <si>
    <t>2403HN</t>
  </si>
  <si>
    <t>12JJ</t>
  </si>
  <si>
    <t>Basisschool de Lanteerne</t>
  </si>
  <si>
    <t>6543KR</t>
  </si>
  <si>
    <t>12JK</t>
  </si>
  <si>
    <t>3863EN</t>
  </si>
  <si>
    <t>12JL</t>
  </si>
  <si>
    <t>12JQ</t>
  </si>
  <si>
    <t>2271SJ</t>
  </si>
  <si>
    <t>12JS</t>
  </si>
  <si>
    <t>5491XP</t>
  </si>
  <si>
    <t>12JT</t>
  </si>
  <si>
    <t>Het Startpunt</t>
  </si>
  <si>
    <t>6713BT</t>
  </si>
  <si>
    <t>12JU</t>
  </si>
  <si>
    <t>Prins Floris</t>
  </si>
  <si>
    <t>3355AJ</t>
  </si>
  <si>
    <t>12JW</t>
  </si>
  <si>
    <t>3202JG</t>
  </si>
  <si>
    <t>12JX</t>
  </si>
  <si>
    <t>3317LE</t>
  </si>
  <si>
    <t>12JY</t>
  </si>
  <si>
    <t>Basisschool Het Kleurrijk</t>
  </si>
  <si>
    <t>6531CS</t>
  </si>
  <si>
    <t>12KB</t>
  </si>
  <si>
    <t>Het Kristal</t>
  </si>
  <si>
    <t>3328ME</t>
  </si>
  <si>
    <t>12KD</t>
  </si>
  <si>
    <t>Basisschool de Gansbeek</t>
  </si>
  <si>
    <t>6231LP</t>
  </si>
  <si>
    <t>12KE</t>
  </si>
  <si>
    <t>7001GL</t>
  </si>
  <si>
    <t>12KG</t>
  </si>
  <si>
    <t>CBS De Lichtboei</t>
  </si>
  <si>
    <t>8303KN</t>
  </si>
  <si>
    <t>12KH</t>
  </si>
  <si>
    <t>Basisschool C. Zeeman</t>
  </si>
  <si>
    <t>8321ZE</t>
  </si>
  <si>
    <t>12KJ</t>
  </si>
  <si>
    <t>Basisschool de Hofstee</t>
  </si>
  <si>
    <t>1788VA</t>
  </si>
  <si>
    <t>12KM</t>
  </si>
  <si>
    <t>Chr Basisschool De Tweeklank</t>
  </si>
  <si>
    <t>7611AP</t>
  </si>
  <si>
    <t>12KN</t>
  </si>
  <si>
    <t>5975CB</t>
  </si>
  <si>
    <t>12KO</t>
  </si>
  <si>
    <t>3434HA</t>
  </si>
  <si>
    <t>12KP</t>
  </si>
  <si>
    <t>1131DR</t>
  </si>
  <si>
    <t>12KS</t>
  </si>
  <si>
    <t>Basissch De Korenaer</t>
  </si>
  <si>
    <t>5345TA</t>
  </si>
  <si>
    <t>12KT</t>
  </si>
  <si>
    <t>Basisschool Klim Op</t>
  </si>
  <si>
    <t>1444HV</t>
  </si>
  <si>
    <t>12KU</t>
  </si>
  <si>
    <t>Kwikstaart</t>
  </si>
  <si>
    <t>12KZ</t>
  </si>
  <si>
    <t>De Meer</t>
  </si>
  <si>
    <t>2037LA</t>
  </si>
  <si>
    <t>12LB</t>
  </si>
  <si>
    <t>PCBS Eben-Haezer</t>
  </si>
  <si>
    <t>1272BP</t>
  </si>
  <si>
    <t>12LD</t>
  </si>
  <si>
    <t>3882CG</t>
  </si>
  <si>
    <t>12LF</t>
  </si>
  <si>
    <t>12LG</t>
  </si>
  <si>
    <t>1032JR</t>
  </si>
  <si>
    <t>12LH</t>
  </si>
  <si>
    <t>Clausschool</t>
  </si>
  <si>
    <t>8332CZ</t>
  </si>
  <si>
    <t>12LJ</t>
  </si>
  <si>
    <t>12LK</t>
  </si>
  <si>
    <t>3723CG</t>
  </si>
  <si>
    <t>12LL</t>
  </si>
  <si>
    <t>Beatrixsch</t>
  </si>
  <si>
    <t>7217SZ</t>
  </si>
  <si>
    <t>12LM</t>
  </si>
  <si>
    <t>Horsthoekschool</t>
  </si>
  <si>
    <t>8181RE</t>
  </si>
  <si>
    <t>12LO</t>
  </si>
  <si>
    <t>9563RE</t>
  </si>
  <si>
    <t>12LQ</t>
  </si>
  <si>
    <t>1721HJ</t>
  </si>
  <si>
    <t>Stichting De Blauwe Loper</t>
  </si>
  <si>
    <t>12LT</t>
  </si>
  <si>
    <t>3161LG</t>
  </si>
  <si>
    <t>12LU</t>
  </si>
  <si>
    <t>o.b.s. De Meander</t>
  </si>
  <si>
    <t>9531CH</t>
  </si>
  <si>
    <t>12LV</t>
  </si>
  <si>
    <t>Basisschool Het Noorderlicht</t>
  </si>
  <si>
    <t>4827CN</t>
  </si>
  <si>
    <t>12LX</t>
  </si>
  <si>
    <t>Basisschool de Weert</t>
  </si>
  <si>
    <t>7482TT</t>
  </si>
  <si>
    <t>12LZ</t>
  </si>
  <si>
    <t>obs Het Palet Ommen</t>
  </si>
  <si>
    <t>7731HJ</t>
  </si>
  <si>
    <t>12ME</t>
  </si>
  <si>
    <t>Quintusschool</t>
  </si>
  <si>
    <t>9756BB</t>
  </si>
  <si>
    <t>12MF</t>
  </si>
  <si>
    <t>Basisschool de Heerd</t>
  </si>
  <si>
    <t>3831MN</t>
  </si>
  <si>
    <t>12MJ</t>
  </si>
  <si>
    <t>BS De Welle</t>
  </si>
  <si>
    <t>12MN</t>
  </si>
  <si>
    <t>Basisschool de Blieken</t>
  </si>
  <si>
    <t>3286VR</t>
  </si>
  <si>
    <t>12MP</t>
  </si>
  <si>
    <t>7271HB</t>
  </si>
  <si>
    <t>12MQ</t>
  </si>
  <si>
    <t>1602LR</t>
  </si>
  <si>
    <t>12MR</t>
  </si>
  <si>
    <t>2353WB</t>
  </si>
  <si>
    <t>12MS</t>
  </si>
  <si>
    <t>De Keerkring</t>
  </si>
  <si>
    <t>1741WK</t>
  </si>
  <si>
    <t>12MT</t>
  </si>
  <si>
    <t>12MU</t>
  </si>
  <si>
    <t>8325AZ</t>
  </si>
  <si>
    <t>12MY</t>
  </si>
  <si>
    <t>OBS De Hasselbraam</t>
  </si>
  <si>
    <t>12MZ</t>
  </si>
  <si>
    <t>Basissch Twa Yn Ien</t>
  </si>
  <si>
    <t>8539SX</t>
  </si>
  <si>
    <t>12NA</t>
  </si>
  <si>
    <t>4504AK</t>
  </si>
  <si>
    <t>12NE</t>
  </si>
  <si>
    <t>Basisschool den Biekurf</t>
  </si>
  <si>
    <t>4269VA</t>
  </si>
  <si>
    <t>12NF</t>
  </si>
  <si>
    <t>12NG</t>
  </si>
  <si>
    <t>De Eendragt</t>
  </si>
  <si>
    <t>12NI</t>
  </si>
  <si>
    <t>De Vossestaart</t>
  </si>
  <si>
    <t>6964AB</t>
  </si>
  <si>
    <t>12NK</t>
  </si>
  <si>
    <t>7391XP</t>
  </si>
  <si>
    <t>12NL</t>
  </si>
  <si>
    <t>OBS De Aventurijn</t>
  </si>
  <si>
    <t>8485JJ</t>
  </si>
  <si>
    <t>Stichting Comperio</t>
  </si>
  <si>
    <t>12NN</t>
  </si>
  <si>
    <t>3233AS</t>
  </si>
  <si>
    <t>12NO</t>
  </si>
  <si>
    <t>12NS</t>
  </si>
  <si>
    <t>1657LD</t>
  </si>
  <si>
    <t>12NT</t>
  </si>
  <si>
    <t>Burgerschool</t>
  </si>
  <si>
    <t>9101VR</t>
  </si>
  <si>
    <t>12NU</t>
  </si>
  <si>
    <t>Basisschool Est</t>
  </si>
  <si>
    <t>4185NA</t>
  </si>
  <si>
    <t>12NX</t>
  </si>
  <si>
    <t>Basisschool Hagen</t>
  </si>
  <si>
    <t>7009CZ</t>
  </si>
  <si>
    <t>12OC</t>
  </si>
  <si>
    <t>7938PS</t>
  </si>
  <si>
    <t>12OF</t>
  </si>
  <si>
    <t>Bs Hoensbroek-Zuid</t>
  </si>
  <si>
    <t>6433GJ</t>
  </si>
  <si>
    <t>12OK</t>
  </si>
  <si>
    <t>Prinses Margrietschool</t>
  </si>
  <si>
    <t>3436GB</t>
  </si>
  <si>
    <t>12ON</t>
  </si>
  <si>
    <t>1058VC</t>
  </si>
  <si>
    <t>12OQ</t>
  </si>
  <si>
    <t>RK Basisschool Open Hof</t>
  </si>
  <si>
    <t>5052BL</t>
  </si>
  <si>
    <t>12OR</t>
  </si>
  <si>
    <t>De Scharmhof</t>
  </si>
  <si>
    <t>9407EA</t>
  </si>
  <si>
    <t>12OS</t>
  </si>
  <si>
    <t>5403XC</t>
  </si>
  <si>
    <t>12OT</t>
  </si>
  <si>
    <t>5421HW</t>
  </si>
  <si>
    <t>12OX</t>
  </si>
  <si>
    <t>7232CT</t>
  </si>
  <si>
    <t>12OY</t>
  </si>
  <si>
    <t>Basissch De Viersprong</t>
  </si>
  <si>
    <t>6602GM</t>
  </si>
  <si>
    <t>12OZ</t>
  </si>
  <si>
    <t>De Kardoen</t>
  </si>
  <si>
    <t>7731VW</t>
  </si>
  <si>
    <t>12PA</t>
  </si>
  <si>
    <t>12PB</t>
  </si>
  <si>
    <t>3641ZL</t>
  </si>
  <si>
    <t>12PC</t>
  </si>
  <si>
    <t>5482BJ</t>
  </si>
  <si>
    <t>12PF</t>
  </si>
  <si>
    <t>3086HH</t>
  </si>
  <si>
    <t>12PG</t>
  </si>
  <si>
    <t>Dominee Fortgensschool</t>
  </si>
  <si>
    <t>2253BE</t>
  </si>
  <si>
    <t>12PH</t>
  </si>
  <si>
    <t>3341TC</t>
  </si>
  <si>
    <t>12PI</t>
  </si>
  <si>
    <t>2224XA</t>
  </si>
  <si>
    <t>12PJ</t>
  </si>
  <si>
    <t>CBS de Windroos</t>
  </si>
  <si>
    <t>9801GK</t>
  </si>
  <si>
    <t>12PK</t>
  </si>
  <si>
    <t>9101DR</t>
  </si>
  <si>
    <t>12PL</t>
  </si>
  <si>
    <t>7701AT</t>
  </si>
  <si>
    <t>12PM</t>
  </si>
  <si>
    <t>1354EV</t>
  </si>
  <si>
    <t>12PU</t>
  </si>
  <si>
    <t>4721AC</t>
  </si>
  <si>
    <t>12PV</t>
  </si>
  <si>
    <t>5953DM</t>
  </si>
  <si>
    <t>12PX</t>
  </si>
  <si>
    <t>4611KS</t>
  </si>
  <si>
    <t>12PY</t>
  </si>
  <si>
    <t>5922BL</t>
  </si>
  <si>
    <t>12QA</t>
  </si>
  <si>
    <t>Basisschool Laetare</t>
  </si>
  <si>
    <t>8223ZR</t>
  </si>
  <si>
    <t>12QC</t>
  </si>
  <si>
    <t>Johan Willem Frisoschool</t>
  </si>
  <si>
    <t>8932HN</t>
  </si>
  <si>
    <t>12QD</t>
  </si>
  <si>
    <t>3941LL</t>
  </si>
  <si>
    <t>12QF</t>
  </si>
  <si>
    <t>12QH</t>
  </si>
  <si>
    <t>3641KN</t>
  </si>
  <si>
    <t>12QI</t>
  </si>
  <si>
    <t>1972RR</t>
  </si>
  <si>
    <t>12QK</t>
  </si>
  <si>
    <t>1316KX</t>
  </si>
  <si>
    <t>12QL</t>
  </si>
  <si>
    <t>6371VS</t>
  </si>
  <si>
    <t>12QO</t>
  </si>
  <si>
    <t>3771XM</t>
  </si>
  <si>
    <t>12QP</t>
  </si>
  <si>
    <t>9658PC</t>
  </si>
  <si>
    <t>12QQ</t>
  </si>
  <si>
    <t>Dirk van Dykschool</t>
  </si>
  <si>
    <t>8265HE</t>
  </si>
  <si>
    <t>12QR</t>
  </si>
  <si>
    <t>9621BL</t>
  </si>
  <si>
    <t>12QU</t>
  </si>
  <si>
    <t>3818RL</t>
  </si>
  <si>
    <t>12QX</t>
  </si>
  <si>
    <t>5482HA</t>
  </si>
  <si>
    <t>12RC</t>
  </si>
  <si>
    <t>It Skriuwboerd</t>
  </si>
  <si>
    <t>9231CE</t>
  </si>
  <si>
    <t>12RD</t>
  </si>
  <si>
    <t>4461RE</t>
  </si>
  <si>
    <t>12RE</t>
  </si>
  <si>
    <t>1273LC</t>
  </si>
  <si>
    <t>12RF</t>
  </si>
  <si>
    <t>Basisschool de Oanrin</t>
  </si>
  <si>
    <t>Stichting PRIMO-Opsterland</t>
  </si>
  <si>
    <t>12RH</t>
  </si>
  <si>
    <t>8255AR</t>
  </si>
  <si>
    <t>12RI</t>
  </si>
  <si>
    <t>4417CA</t>
  </si>
  <si>
    <t>12RL</t>
  </si>
  <si>
    <t>3448DX</t>
  </si>
  <si>
    <t>12RM</t>
  </si>
  <si>
    <t>Sint Bernardus</t>
  </si>
  <si>
    <t>3116JB</t>
  </si>
  <si>
    <t>12RO</t>
  </si>
  <si>
    <t>Joppeschool</t>
  </si>
  <si>
    <t>7215AD</t>
  </si>
  <si>
    <t>12RQ</t>
  </si>
  <si>
    <t>7482TW</t>
  </si>
  <si>
    <t>12RS</t>
  </si>
  <si>
    <t>2132AT</t>
  </si>
  <si>
    <t>12RU</t>
  </si>
  <si>
    <t>2401VP</t>
  </si>
  <si>
    <t>12RV</t>
  </si>
  <si>
    <t>3862KG</t>
  </si>
  <si>
    <t>12RW</t>
  </si>
  <si>
    <t>Marnixschool</t>
  </si>
  <si>
    <t>8266BS</t>
  </si>
  <si>
    <t>12SE</t>
  </si>
  <si>
    <t>Basisschool Dommelrode</t>
  </si>
  <si>
    <t>5492BJ</t>
  </si>
  <si>
    <t>12SK</t>
  </si>
  <si>
    <t>6522HE</t>
  </si>
  <si>
    <t>12SL</t>
  </si>
  <si>
    <t>Gabrielschool</t>
  </si>
  <si>
    <t>2613VX</t>
  </si>
  <si>
    <t>12SM</t>
  </si>
  <si>
    <t>5043LA</t>
  </si>
  <si>
    <t>12SP</t>
  </si>
  <si>
    <t>6235BP</t>
  </si>
  <si>
    <t>12SR</t>
  </si>
  <si>
    <t>De Wilde Wingerd</t>
  </si>
  <si>
    <t>3608TK</t>
  </si>
  <si>
    <t>12ST</t>
  </si>
  <si>
    <t>8304GA</t>
  </si>
  <si>
    <t>12SU</t>
  </si>
  <si>
    <t>8322AK</t>
  </si>
  <si>
    <t>12SW</t>
  </si>
  <si>
    <t>Basisschool Geert Grote</t>
  </si>
  <si>
    <t>8023CC</t>
  </si>
  <si>
    <t>12SY</t>
  </si>
  <si>
    <t>1703NK</t>
  </si>
  <si>
    <t>12TB</t>
  </si>
  <si>
    <t>7671KB</t>
  </si>
  <si>
    <t>12TD</t>
  </si>
  <si>
    <t>Sint Petrusbasisschool</t>
  </si>
  <si>
    <t>1131KX</t>
  </si>
  <si>
    <t>12TE</t>
  </si>
  <si>
    <t>De Esch</t>
  </si>
  <si>
    <t>7577PL</t>
  </si>
  <si>
    <t>12TF</t>
  </si>
  <si>
    <t>het Duet</t>
  </si>
  <si>
    <t>1421BN</t>
  </si>
  <si>
    <t>12TH</t>
  </si>
  <si>
    <t>Basisschool de Haren</t>
  </si>
  <si>
    <t>5233HG</t>
  </si>
  <si>
    <t>12TK</t>
  </si>
  <si>
    <t>7441HR</t>
  </si>
  <si>
    <t>12TL</t>
  </si>
  <si>
    <t>8602BK</t>
  </si>
  <si>
    <t>12TM</t>
  </si>
  <si>
    <t>1034SG</t>
  </si>
  <si>
    <t>12TN</t>
  </si>
  <si>
    <t>12TO</t>
  </si>
  <si>
    <t>12TP</t>
  </si>
  <si>
    <t>12TR</t>
  </si>
  <si>
    <t>OBS De Vlinder</t>
  </si>
  <si>
    <t>9561GN</t>
  </si>
  <si>
    <t>12TS</t>
  </si>
  <si>
    <t>Het Groene Hart</t>
  </si>
  <si>
    <t>7921HG</t>
  </si>
  <si>
    <t>12TT</t>
  </si>
  <si>
    <t>De Wijde Veert</t>
  </si>
  <si>
    <t>1723AB</t>
  </si>
  <si>
    <t>12TU</t>
  </si>
  <si>
    <t>De Mient</t>
  </si>
  <si>
    <t>12TV</t>
  </si>
  <si>
    <t>Daltonschool Ees</t>
  </si>
  <si>
    <t>9536PN</t>
  </si>
  <si>
    <t>12TX</t>
  </si>
  <si>
    <t>1902DH</t>
  </si>
  <si>
    <t>12TZ</t>
  </si>
  <si>
    <t>Cantecleer</t>
  </si>
  <si>
    <t>7694AX</t>
  </si>
  <si>
    <t>12UA</t>
  </si>
  <si>
    <t>12UE</t>
  </si>
  <si>
    <t>Obs 't Want</t>
  </si>
  <si>
    <t>3238AP</t>
  </si>
  <si>
    <t>12UL</t>
  </si>
  <si>
    <t>6871WB</t>
  </si>
  <si>
    <t>12UM</t>
  </si>
  <si>
    <t>9301JD</t>
  </si>
  <si>
    <t>12UO</t>
  </si>
  <si>
    <t>Professor Casimirschool</t>
  </si>
  <si>
    <t>2271TX</t>
  </si>
  <si>
    <t>12UP</t>
  </si>
  <si>
    <t>Basisschool De Dubbeldekker</t>
  </si>
  <si>
    <t>3281LK</t>
  </si>
  <si>
    <t>12UR</t>
  </si>
  <si>
    <t>7271GD</t>
  </si>
  <si>
    <t>12UU</t>
  </si>
  <si>
    <t>Niko Tinbergen</t>
  </si>
  <si>
    <t>1742AC</t>
  </si>
  <si>
    <t>12UV</t>
  </si>
  <si>
    <t>5043BE</t>
  </si>
  <si>
    <t>12UW</t>
  </si>
  <si>
    <t>BS T Vonder</t>
  </si>
  <si>
    <t>7946AD</t>
  </si>
  <si>
    <t>12UZ</t>
  </si>
  <si>
    <t>7902HM</t>
  </si>
  <si>
    <t>12VA</t>
  </si>
  <si>
    <t>9351HT</t>
  </si>
  <si>
    <t>12VB</t>
  </si>
  <si>
    <t>4501EM</t>
  </si>
  <si>
    <t>12VC</t>
  </si>
  <si>
    <t>De Korf</t>
  </si>
  <si>
    <t>3026XJ</t>
  </si>
  <si>
    <t>12VD</t>
  </si>
  <si>
    <t>Basisschool de Stjelp</t>
  </si>
  <si>
    <t>8834XM</t>
  </si>
  <si>
    <t>12VE</t>
  </si>
  <si>
    <t>1931VE</t>
  </si>
  <si>
    <t>12VF</t>
  </si>
  <si>
    <t>4266EA</t>
  </si>
  <si>
    <t>12VH</t>
  </si>
  <si>
    <t>'t Kraaienest</t>
  </si>
  <si>
    <t>12VJ</t>
  </si>
  <si>
    <t>J.H. Isingsschool</t>
  </si>
  <si>
    <t>7399AG</t>
  </si>
  <si>
    <t>12VK</t>
  </si>
  <si>
    <t>12VM</t>
  </si>
  <si>
    <t>8397GV</t>
  </si>
  <si>
    <t>12VN</t>
  </si>
  <si>
    <t>9674CC</t>
  </si>
  <si>
    <t>12VO</t>
  </si>
  <si>
    <t>3233VL</t>
  </si>
  <si>
    <t>12VQ</t>
  </si>
  <si>
    <t>Basisschool de Cantharel</t>
  </si>
  <si>
    <t>3852ZX</t>
  </si>
  <si>
    <t>12VS</t>
  </si>
  <si>
    <t>12VT</t>
  </si>
  <si>
    <t>1691EJ</t>
  </si>
  <si>
    <t>12VU</t>
  </si>
  <si>
    <t>Nynke van Hichtumschool</t>
  </si>
  <si>
    <t>9101XN</t>
  </si>
  <si>
    <t>12VV</t>
  </si>
  <si>
    <t>12VX</t>
  </si>
  <si>
    <t>Basisschool Hogenkamp</t>
  </si>
  <si>
    <t>7003DJ</t>
  </si>
  <si>
    <t>12WB</t>
  </si>
  <si>
    <t>Basisschool Steenvoorde</t>
  </si>
  <si>
    <t>2285VD</t>
  </si>
  <si>
    <t>12WD</t>
  </si>
  <si>
    <t>6446SR</t>
  </si>
  <si>
    <t>12WE</t>
  </si>
  <si>
    <t>4827NJ</t>
  </si>
  <si>
    <t>12WF</t>
  </si>
  <si>
    <t>Petraschool</t>
  </si>
  <si>
    <t>8072AL</t>
  </si>
  <si>
    <t>12WI</t>
  </si>
  <si>
    <t>RK Basisschool de Regenboog</t>
  </si>
  <si>
    <t>5051KR</t>
  </si>
  <si>
    <t>12WJ</t>
  </si>
  <si>
    <t>RK BS De Springplank</t>
  </si>
  <si>
    <t>5403AG</t>
  </si>
  <si>
    <t>12WK</t>
  </si>
  <si>
    <t>3905WK</t>
  </si>
  <si>
    <t>12WL</t>
  </si>
  <si>
    <t>12WM</t>
  </si>
  <si>
    <t>De Coppele</t>
  </si>
  <si>
    <t>5061TB</t>
  </si>
  <si>
    <t>12WN</t>
  </si>
  <si>
    <t>6603CZ</t>
  </si>
  <si>
    <t>12WO</t>
  </si>
  <si>
    <t>7738PA</t>
  </si>
  <si>
    <t>12WS</t>
  </si>
  <si>
    <t>1102BV</t>
  </si>
  <si>
    <t>12WT</t>
  </si>
  <si>
    <t>Chr Basissch De Klaver</t>
  </si>
  <si>
    <t>3083VH</t>
  </si>
  <si>
    <t>12WU</t>
  </si>
  <si>
    <t>Gevers Deynootschool</t>
  </si>
  <si>
    <t>2251CT</t>
  </si>
  <si>
    <t>12WY</t>
  </si>
  <si>
    <t>9101CL</t>
  </si>
  <si>
    <t>12WZ</t>
  </si>
  <si>
    <t>7701CW</t>
  </si>
  <si>
    <t>12XA</t>
  </si>
  <si>
    <t>1324DS</t>
  </si>
  <si>
    <t>12XD</t>
  </si>
  <si>
    <t>Basisschool Loeswijk</t>
  </si>
  <si>
    <t>5731GH</t>
  </si>
  <si>
    <t>12XE</t>
  </si>
  <si>
    <t>5467CV</t>
  </si>
  <si>
    <t>12XF</t>
  </si>
  <si>
    <t>4711EC</t>
  </si>
  <si>
    <t>12XG</t>
  </si>
  <si>
    <t>5953JN</t>
  </si>
  <si>
    <t>12XI</t>
  </si>
  <si>
    <t>8232ZA</t>
  </si>
  <si>
    <t>12XL</t>
  </si>
  <si>
    <t>1185EK</t>
  </si>
  <si>
    <t>12XM</t>
  </si>
  <si>
    <t>Het Creiler Woud</t>
  </si>
  <si>
    <t>1773AK</t>
  </si>
  <si>
    <t>12XN</t>
  </si>
  <si>
    <t>2641HC</t>
  </si>
  <si>
    <t>12XO</t>
  </si>
  <si>
    <t>Basisschool De Klipper</t>
  </si>
  <si>
    <t>1975DR</t>
  </si>
  <si>
    <t>12XQ</t>
  </si>
  <si>
    <t>Frans Postmaschool</t>
  </si>
  <si>
    <t>6413VV</t>
  </si>
  <si>
    <t>12XS</t>
  </si>
  <si>
    <t>CBS Mozaiek</t>
  </si>
  <si>
    <t>3023PV</t>
  </si>
  <si>
    <t>12XW</t>
  </si>
  <si>
    <t>Het Meerrijk</t>
  </si>
  <si>
    <t>8265ZD</t>
  </si>
  <si>
    <t>12XX</t>
  </si>
  <si>
    <t>9619PL</t>
  </si>
  <si>
    <t>12XY</t>
  </si>
  <si>
    <t>8347JP</t>
  </si>
  <si>
    <t>12YB</t>
  </si>
  <si>
    <t>1945TT</t>
  </si>
  <si>
    <t>12YE</t>
  </si>
  <si>
    <t>4535ED</t>
  </si>
  <si>
    <t>12YF</t>
  </si>
  <si>
    <t>12YL</t>
  </si>
  <si>
    <t>Basisschool de Trime</t>
  </si>
  <si>
    <t>9244EW</t>
  </si>
  <si>
    <t>12YM</t>
  </si>
  <si>
    <t>WereldKidz Op Dreef</t>
  </si>
  <si>
    <t>3706EW</t>
  </si>
  <si>
    <t>12YO</t>
  </si>
  <si>
    <t>7431BH</t>
  </si>
  <si>
    <t>12YQ</t>
  </si>
  <si>
    <t>7482ET</t>
  </si>
  <si>
    <t>12YU</t>
  </si>
  <si>
    <t>3225AC</t>
  </si>
  <si>
    <t>12YV</t>
  </si>
  <si>
    <t>Keuchenius</t>
  </si>
  <si>
    <t>3262CL</t>
  </si>
  <si>
    <t>12YY</t>
  </si>
  <si>
    <t>12YZ</t>
  </si>
  <si>
    <t>3353AT</t>
  </si>
  <si>
    <t>12ZA</t>
  </si>
  <si>
    <t>De Groene Hoek</t>
  </si>
  <si>
    <t>12ZD</t>
  </si>
  <si>
    <t>6524SL</t>
  </si>
  <si>
    <t>12ZE</t>
  </si>
  <si>
    <t>6237NP</t>
  </si>
  <si>
    <t>12ZG</t>
  </si>
  <si>
    <t>3607BL</t>
  </si>
  <si>
    <t>12ZH</t>
  </si>
  <si>
    <t>CBS De Schalmei</t>
  </si>
  <si>
    <t>8314AH</t>
  </si>
  <si>
    <t>12ZI</t>
  </si>
  <si>
    <t>8321VW</t>
  </si>
  <si>
    <t>12ZJ</t>
  </si>
  <si>
    <t>OEC.Basisschool De Kubus</t>
  </si>
  <si>
    <t>8026PS</t>
  </si>
  <si>
    <t>12ZL</t>
  </si>
  <si>
    <t>1701MD</t>
  </si>
  <si>
    <t>12ZN</t>
  </si>
  <si>
    <t>7671GG</t>
  </si>
  <si>
    <t>12ZO</t>
  </si>
  <si>
    <t>De Schouw Basisschool</t>
  </si>
  <si>
    <t>3432XV</t>
  </si>
  <si>
    <t>12ZQ</t>
  </si>
  <si>
    <t>De Bongerd</t>
  </si>
  <si>
    <t>7577LL</t>
  </si>
  <si>
    <t>12ZR</t>
  </si>
  <si>
    <t>Basisschool de Duizendpoot</t>
  </si>
  <si>
    <t>5231BV</t>
  </si>
  <si>
    <t>12ZS</t>
  </si>
  <si>
    <t>1063KX</t>
  </si>
  <si>
    <t>12ZT</t>
  </si>
  <si>
    <t>4201GT</t>
  </si>
  <si>
    <t>12ZW</t>
  </si>
  <si>
    <t>3882PE</t>
  </si>
  <si>
    <t>12ZX</t>
  </si>
  <si>
    <t>8604AS</t>
  </si>
  <si>
    <t>13AA</t>
  </si>
  <si>
    <t>OBS Sprinkels</t>
  </si>
  <si>
    <t>13AE</t>
  </si>
  <si>
    <t>Basisschool Montessori</t>
  </si>
  <si>
    <t>1902GK</t>
  </si>
  <si>
    <t>13AF</t>
  </si>
  <si>
    <t>Basisschool Honesch</t>
  </si>
  <si>
    <t>7481VB</t>
  </si>
  <si>
    <t>13AK</t>
  </si>
  <si>
    <t>3237AN</t>
  </si>
  <si>
    <t>13AL</t>
  </si>
  <si>
    <t>Brinkschool</t>
  </si>
  <si>
    <t>9751RL</t>
  </si>
  <si>
    <t>13AN</t>
  </si>
  <si>
    <t>WereldKidz Achtbaan</t>
  </si>
  <si>
    <t>3906AD</t>
  </si>
  <si>
    <t>13AO</t>
  </si>
  <si>
    <t>Dr. J.P. Thysseschool</t>
  </si>
  <si>
    <t>13AQ</t>
  </si>
  <si>
    <t>4005VH</t>
  </si>
  <si>
    <t>13AR</t>
  </si>
  <si>
    <t>De Parachute</t>
  </si>
  <si>
    <t>2274TZ</t>
  </si>
  <si>
    <t>13AS</t>
  </si>
  <si>
    <t>13AT</t>
  </si>
  <si>
    <t>7274AX</t>
  </si>
  <si>
    <t>13AY</t>
  </si>
  <si>
    <t>13AZ</t>
  </si>
  <si>
    <t>'t Kienholt</t>
  </si>
  <si>
    <t>7908BJ</t>
  </si>
  <si>
    <t>13BB</t>
  </si>
  <si>
    <t>4507BC</t>
  </si>
  <si>
    <t>13BC</t>
  </si>
  <si>
    <t>obs Duo 2002</t>
  </si>
  <si>
    <t>3027AR</t>
  </si>
  <si>
    <t>13BD</t>
  </si>
  <si>
    <t>SBS Dubelspan</t>
  </si>
  <si>
    <t>8635MD</t>
  </si>
  <si>
    <t>13BE</t>
  </si>
  <si>
    <t>4261CL</t>
  </si>
  <si>
    <t>13BF</t>
  </si>
  <si>
    <t>6904BE</t>
  </si>
  <si>
    <t>13BG</t>
  </si>
  <si>
    <t>Onder de Wieken</t>
  </si>
  <si>
    <t>3264AB</t>
  </si>
  <si>
    <t>13BI</t>
  </si>
  <si>
    <t>6961DM</t>
  </si>
  <si>
    <t>13BK</t>
  </si>
  <si>
    <t>7396AT</t>
  </si>
  <si>
    <t>13BL</t>
  </si>
  <si>
    <t>8392NK</t>
  </si>
  <si>
    <t>13BM</t>
  </si>
  <si>
    <t>9675AZ</t>
  </si>
  <si>
    <t>13BP</t>
  </si>
  <si>
    <t>5642ST</t>
  </si>
  <si>
    <t>13BQ</t>
  </si>
  <si>
    <t>Master</t>
  </si>
  <si>
    <t>13BR</t>
  </si>
  <si>
    <t>1633EP</t>
  </si>
  <si>
    <t>13BS</t>
  </si>
  <si>
    <t>1679GJ</t>
  </si>
  <si>
    <t>13BT</t>
  </si>
  <si>
    <t>De Tsjelke</t>
  </si>
  <si>
    <t>9151JN</t>
  </si>
  <si>
    <t>13BU</t>
  </si>
  <si>
    <t>4181CK</t>
  </si>
  <si>
    <t>13BV</t>
  </si>
  <si>
    <t>Basisschool Canada</t>
  </si>
  <si>
    <t>7006AD</t>
  </si>
  <si>
    <t>13BW</t>
  </si>
  <si>
    <t>De Springschans</t>
  </si>
  <si>
    <t>1851MA</t>
  </si>
  <si>
    <t>13BY</t>
  </si>
  <si>
    <t>13CC</t>
  </si>
  <si>
    <t>8072HH</t>
  </si>
  <si>
    <t>13CD</t>
  </si>
  <si>
    <t>1014ZG</t>
  </si>
  <si>
    <t>13CF</t>
  </si>
  <si>
    <t>5402BE</t>
  </si>
  <si>
    <t>13CG</t>
  </si>
  <si>
    <t>Het Baken I</t>
  </si>
  <si>
    <t>3904RS</t>
  </si>
  <si>
    <t>13CH</t>
  </si>
  <si>
    <t>8023AE</t>
  </si>
  <si>
    <t>13CI</t>
  </si>
  <si>
    <t>Den Akker</t>
  </si>
  <si>
    <t>13CJ</t>
  </si>
  <si>
    <t>6604AE</t>
  </si>
  <si>
    <t>13CK</t>
  </si>
  <si>
    <t>Basissch t Kwekkeveld</t>
  </si>
  <si>
    <t>5481GS</t>
  </si>
  <si>
    <t>13CL</t>
  </si>
  <si>
    <t>13CM</t>
  </si>
  <si>
    <t>2906CG</t>
  </si>
  <si>
    <t>13CN</t>
  </si>
  <si>
    <t>Knotwilg</t>
  </si>
  <si>
    <t>1106DV</t>
  </si>
  <si>
    <t>13CP</t>
  </si>
  <si>
    <t>5143GJ</t>
  </si>
  <si>
    <t>13CQ</t>
  </si>
  <si>
    <t>6706KA</t>
  </si>
  <si>
    <t>13CT</t>
  </si>
  <si>
    <t>Willem Alexander School</t>
  </si>
  <si>
    <t>3433CT</t>
  </si>
  <si>
    <t>13CU</t>
  </si>
  <si>
    <t>W. van Veenschool</t>
  </si>
  <si>
    <t>2223BM</t>
  </si>
  <si>
    <t>13CV</t>
  </si>
  <si>
    <t>13CW</t>
  </si>
  <si>
    <t>Basisschool de Ichthus</t>
  </si>
  <si>
    <t>1316EP</t>
  </si>
  <si>
    <t>13CY</t>
  </si>
  <si>
    <t>Engelenburgschool</t>
  </si>
  <si>
    <t>3901KD</t>
  </si>
  <si>
    <t>13DD</t>
  </si>
  <si>
    <t>2691VK</t>
  </si>
  <si>
    <t>13DH</t>
  </si>
  <si>
    <t>8243LR</t>
  </si>
  <si>
    <t>13DK</t>
  </si>
  <si>
    <t>13DM</t>
  </si>
  <si>
    <t>CBS de Ark</t>
  </si>
  <si>
    <t>3023TN</t>
  </si>
  <si>
    <t>13DO</t>
  </si>
  <si>
    <t>De Stelle</t>
  </si>
  <si>
    <t>4536BP</t>
  </si>
  <si>
    <t>13DR</t>
  </si>
  <si>
    <t>8262SX</t>
  </si>
  <si>
    <t>13DS</t>
  </si>
  <si>
    <t>8421PE</t>
  </si>
  <si>
    <t>13DT</t>
  </si>
  <si>
    <t>9615AE</t>
  </si>
  <si>
    <t>13DW</t>
  </si>
  <si>
    <t>3828BN</t>
  </si>
  <si>
    <t>13EC</t>
  </si>
  <si>
    <t>De Irisschool</t>
  </si>
  <si>
    <t>13ED</t>
  </si>
  <si>
    <t>1771JG</t>
  </si>
  <si>
    <t>13EH</t>
  </si>
  <si>
    <t>13EI</t>
  </si>
  <si>
    <t>Basisschool de Skans</t>
  </si>
  <si>
    <t>13EK</t>
  </si>
  <si>
    <t>2572CC</t>
  </si>
  <si>
    <t>13EN</t>
  </si>
  <si>
    <t>Basisschool Buurse</t>
  </si>
  <si>
    <t>7481RL</t>
  </si>
  <si>
    <t>13EQ</t>
  </si>
  <si>
    <t>13ER</t>
  </si>
  <si>
    <t>8262AN</t>
  </si>
  <si>
    <t>13ES</t>
  </si>
  <si>
    <t>3224TT</t>
  </si>
  <si>
    <t>13EZ</t>
  </si>
  <si>
    <t>6524NP</t>
  </si>
  <si>
    <t>13FA</t>
  </si>
  <si>
    <t>2611SN</t>
  </si>
  <si>
    <t>13FE</t>
  </si>
  <si>
    <t>8315AM</t>
  </si>
  <si>
    <t>13FF</t>
  </si>
  <si>
    <t>8322GH</t>
  </si>
  <si>
    <t>13FI</t>
  </si>
  <si>
    <t>7671ZX</t>
  </si>
  <si>
    <t>13FK</t>
  </si>
  <si>
    <t>Basisschool de Blokwhere</t>
  </si>
  <si>
    <t>1132NA</t>
  </si>
  <si>
    <t>13FM</t>
  </si>
  <si>
    <t>1057VB</t>
  </si>
  <si>
    <t>13FP</t>
  </si>
  <si>
    <t>3881RG</t>
  </si>
  <si>
    <t>13FR</t>
  </si>
  <si>
    <t>1095VZ</t>
  </si>
  <si>
    <t>13FU</t>
  </si>
  <si>
    <t>Basisschool op de Esch</t>
  </si>
  <si>
    <t>9551BM</t>
  </si>
  <si>
    <t>13FW</t>
  </si>
  <si>
    <t>7776BA</t>
  </si>
  <si>
    <t>13GC</t>
  </si>
  <si>
    <t>BS De Tweemaster</t>
  </si>
  <si>
    <t>4201HR</t>
  </si>
  <si>
    <t>13GD</t>
  </si>
  <si>
    <t>9301PK</t>
  </si>
  <si>
    <t>13GJ</t>
  </si>
  <si>
    <t>7275AG</t>
  </si>
  <si>
    <t>13GL</t>
  </si>
  <si>
    <t>Basisschool de Peperklip</t>
  </si>
  <si>
    <t>3112ZM</t>
  </si>
  <si>
    <t>Stichting Primo Schiedam</t>
  </si>
  <si>
    <t>13GN</t>
  </si>
  <si>
    <t>8355BB</t>
  </si>
  <si>
    <t>13GQ</t>
  </si>
  <si>
    <t>De Schuthoek</t>
  </si>
  <si>
    <t>7908EE</t>
  </si>
  <si>
    <t>13GU</t>
  </si>
  <si>
    <t>9642KX</t>
  </si>
  <si>
    <t>13GV</t>
  </si>
  <si>
    <t>9023AG</t>
  </si>
  <si>
    <t>13GW</t>
  </si>
  <si>
    <t>De Gouwaert</t>
  </si>
  <si>
    <t>3267AN</t>
  </si>
  <si>
    <t>13HA</t>
  </si>
  <si>
    <t>Basisschool de Velden</t>
  </si>
  <si>
    <t>8391KG</t>
  </si>
  <si>
    <t>13HB</t>
  </si>
  <si>
    <t>9673BL</t>
  </si>
  <si>
    <t>13HC</t>
  </si>
  <si>
    <t>3235BR</t>
  </si>
  <si>
    <t>13HD</t>
  </si>
  <si>
    <t>5632PD</t>
  </si>
  <si>
    <t>13HE</t>
  </si>
  <si>
    <t>Zwetteschool</t>
  </si>
  <si>
    <t>8603BP</t>
  </si>
  <si>
    <t>13HI</t>
  </si>
  <si>
    <t>4064CL</t>
  </si>
  <si>
    <t>13HJ</t>
  </si>
  <si>
    <t>7011BP</t>
  </si>
  <si>
    <t>13HM</t>
  </si>
  <si>
    <t>2286MV</t>
  </si>
  <si>
    <t>13HN</t>
  </si>
  <si>
    <t>2922GN</t>
  </si>
  <si>
    <t>13HQ</t>
  </si>
  <si>
    <t>5402XH</t>
  </si>
  <si>
    <t>13HR</t>
  </si>
  <si>
    <t>Het Erf</t>
  </si>
  <si>
    <t>3902CZ</t>
  </si>
  <si>
    <t>13HT</t>
  </si>
  <si>
    <t>6606AJ</t>
  </si>
  <si>
    <t>13HU</t>
  </si>
  <si>
    <t>Basisschool de Beemd</t>
  </si>
  <si>
    <t>13HV</t>
  </si>
  <si>
    <t>2353PL</t>
  </si>
  <si>
    <t>13HX</t>
  </si>
  <si>
    <t>1104HJ</t>
  </si>
  <si>
    <t>13HY</t>
  </si>
  <si>
    <t>3078CK</t>
  </si>
  <si>
    <t>13IC</t>
  </si>
  <si>
    <t>Mauritsschool</t>
  </si>
  <si>
    <t>3434CA</t>
  </si>
  <si>
    <t>13ID</t>
  </si>
  <si>
    <t>2224BP</t>
  </si>
  <si>
    <t>13IE</t>
  </si>
  <si>
    <t>9101AC</t>
  </si>
  <si>
    <t>13IF</t>
  </si>
  <si>
    <t>1333EC</t>
  </si>
  <si>
    <t>13IH</t>
  </si>
  <si>
    <t>3905GJ</t>
  </si>
  <si>
    <t>13IK</t>
  </si>
  <si>
    <t>De Kameleon</t>
  </si>
  <si>
    <t>2691EE</t>
  </si>
  <si>
    <t>13IL</t>
  </si>
  <si>
    <t>2282CN</t>
  </si>
  <si>
    <t>13IP</t>
  </si>
  <si>
    <t>8225AZ</t>
  </si>
  <si>
    <t>13IQ</t>
  </si>
  <si>
    <t>3731XG</t>
  </si>
  <si>
    <t>13IR</t>
  </si>
  <si>
    <t>8935LW</t>
  </si>
  <si>
    <t>13IU</t>
  </si>
  <si>
    <t>RK Basissch De Loofhut</t>
  </si>
  <si>
    <t>1355GK</t>
  </si>
  <si>
    <t>13IV</t>
  </si>
  <si>
    <t>2231VD</t>
  </si>
  <si>
    <t>13IZ</t>
  </si>
  <si>
    <t>4532AE</t>
  </si>
  <si>
    <t>13JA</t>
  </si>
  <si>
    <t>3772EE</t>
  </si>
  <si>
    <t>13JH</t>
  </si>
  <si>
    <t>3216AB</t>
  </si>
  <si>
    <t>13JJ</t>
  </si>
  <si>
    <t>13JK</t>
  </si>
  <si>
    <t>Openbare Basisschool op Koers</t>
  </si>
  <si>
    <t>7051AK</t>
  </si>
  <si>
    <t>13JL</t>
  </si>
  <si>
    <t>4542AG</t>
  </si>
  <si>
    <t>13JM</t>
  </si>
  <si>
    <t>1771AD</t>
  </si>
  <si>
    <t>13JP</t>
  </si>
  <si>
    <t>It Twaspan</t>
  </si>
  <si>
    <t>13JQ</t>
  </si>
  <si>
    <t>Omnis school de Schakel</t>
  </si>
  <si>
    <t>4436AC</t>
  </si>
  <si>
    <t>13JR</t>
  </si>
  <si>
    <t>4458BJ</t>
  </si>
  <si>
    <t>13JS</t>
  </si>
  <si>
    <t>Basisschool Trimbeets</t>
  </si>
  <si>
    <t>8401PV</t>
  </si>
  <si>
    <t>13JV</t>
  </si>
  <si>
    <t>Paschalisschool</t>
  </si>
  <si>
    <t>2596XH</t>
  </si>
  <si>
    <t>Benoordenhout</t>
  </si>
  <si>
    <t>13JX</t>
  </si>
  <si>
    <t>7523BJ</t>
  </si>
  <si>
    <t>13JY</t>
  </si>
  <si>
    <t>7482SR</t>
  </si>
  <si>
    <t>13KB</t>
  </si>
  <si>
    <t>13KD</t>
  </si>
  <si>
    <t>3263BP</t>
  </si>
  <si>
    <t>13KG</t>
  </si>
  <si>
    <t>6717JA</t>
  </si>
  <si>
    <t>13KI</t>
  </si>
  <si>
    <t>3315SB</t>
  </si>
  <si>
    <t>13KK</t>
  </si>
  <si>
    <t>Cornelis Musiusschool</t>
  </si>
  <si>
    <t>2628SR</t>
  </si>
  <si>
    <t>13KM</t>
  </si>
  <si>
    <t>6231BP</t>
  </si>
  <si>
    <t>13KN</t>
  </si>
  <si>
    <t>CBS Sjaloom</t>
  </si>
  <si>
    <t>8313AR</t>
  </si>
  <si>
    <t>13KQ</t>
  </si>
  <si>
    <t>1131DZ</t>
  </si>
  <si>
    <t>13KR</t>
  </si>
  <si>
    <t>De Wendakker</t>
  </si>
  <si>
    <t>7576VR</t>
  </si>
  <si>
    <t>13KS</t>
  </si>
  <si>
    <t>Samen Onderweg</t>
  </si>
  <si>
    <t>4205PG</t>
  </si>
  <si>
    <t>13KT</t>
  </si>
  <si>
    <t>2012HS</t>
  </si>
  <si>
    <t>13KU</t>
  </si>
  <si>
    <t>Dr. H. Boumanschool</t>
  </si>
  <si>
    <t>8262TZ</t>
  </si>
  <si>
    <t>13KV</t>
  </si>
  <si>
    <t>3881JC</t>
  </si>
  <si>
    <t>13KW</t>
  </si>
  <si>
    <t>8607GM</t>
  </si>
  <si>
    <t>13KX</t>
  </si>
  <si>
    <t>1068SJ</t>
  </si>
  <si>
    <t>13KZ</t>
  </si>
  <si>
    <t>Basisschool Plaggenborg</t>
  </si>
  <si>
    <t>9551TG</t>
  </si>
  <si>
    <t>13LA</t>
  </si>
  <si>
    <t>Ekkelhof</t>
  </si>
  <si>
    <t>9533PL</t>
  </si>
  <si>
    <t>13LB</t>
  </si>
  <si>
    <t>13LE</t>
  </si>
  <si>
    <t>13LF</t>
  </si>
  <si>
    <t>BS De Westhoek</t>
  </si>
  <si>
    <t>3145SZ</t>
  </si>
  <si>
    <t>13LI</t>
  </si>
  <si>
    <t>9301SP</t>
  </si>
  <si>
    <t>13LM</t>
  </si>
  <si>
    <t>Basisschool de Singel</t>
  </si>
  <si>
    <t>3112GH</t>
  </si>
  <si>
    <t>13LO</t>
  </si>
  <si>
    <t>8355BT</t>
  </si>
  <si>
    <t>13LR</t>
  </si>
  <si>
    <t>8801KK</t>
  </si>
  <si>
    <t>Stichting Radius</t>
  </si>
  <si>
    <t>13LV</t>
  </si>
  <si>
    <t>4515EA</t>
  </si>
  <si>
    <t>13LW</t>
  </si>
  <si>
    <t>obs de Boog Bospolder</t>
  </si>
  <si>
    <t>3025EJ</t>
  </si>
  <si>
    <t>13LX</t>
  </si>
  <si>
    <t>9631TE</t>
  </si>
  <si>
    <t>13LY</t>
  </si>
  <si>
    <t>8735HT</t>
  </si>
  <si>
    <t>13MB</t>
  </si>
  <si>
    <t>Cornelis Jetses</t>
  </si>
  <si>
    <t>6961BH</t>
  </si>
  <si>
    <t>13MC</t>
  </si>
  <si>
    <t>It Iepen Stee</t>
  </si>
  <si>
    <t>9258CK</t>
  </si>
  <si>
    <t>13MF</t>
  </si>
  <si>
    <t>13MG</t>
  </si>
  <si>
    <t>5624BE</t>
  </si>
  <si>
    <t>13MI</t>
  </si>
  <si>
    <t>8604ZC</t>
  </si>
  <si>
    <t>13MJ</t>
  </si>
  <si>
    <t>Basisschool de Ieveling</t>
  </si>
  <si>
    <t>13MK</t>
  </si>
  <si>
    <t>1654JX</t>
  </si>
  <si>
    <t>13MM</t>
  </si>
  <si>
    <t>4061AR</t>
  </si>
  <si>
    <t>13MN</t>
  </si>
  <si>
    <t>Basisschool Overstegen</t>
  </si>
  <si>
    <t>7002KA</t>
  </si>
  <si>
    <t>13MO</t>
  </si>
  <si>
    <t>WereldKidz Triangel</t>
  </si>
  <si>
    <t>13MP</t>
  </si>
  <si>
    <t>3351GZ</t>
  </si>
  <si>
    <t>13MR</t>
  </si>
  <si>
    <t>2728AG</t>
  </si>
  <si>
    <t>13MS</t>
  </si>
  <si>
    <t>1052EC</t>
  </si>
  <si>
    <t>13MT</t>
  </si>
  <si>
    <t>5403LV</t>
  </si>
  <si>
    <t>13MV</t>
  </si>
  <si>
    <t>8042HM</t>
  </si>
  <si>
    <t>13MW</t>
  </si>
  <si>
    <t>'t Palet</t>
  </si>
  <si>
    <t>6605HK</t>
  </si>
  <si>
    <t>13MX</t>
  </si>
  <si>
    <t>Basisschool de Heycant</t>
  </si>
  <si>
    <t>5481CP</t>
  </si>
  <si>
    <t>13MY</t>
  </si>
  <si>
    <t>2903TJ</t>
  </si>
  <si>
    <t>13MZ</t>
  </si>
  <si>
    <t>Klaverblad</t>
  </si>
  <si>
    <t>1102MX</t>
  </si>
  <si>
    <t>13NA</t>
  </si>
  <si>
    <t>3078WR</t>
  </si>
  <si>
    <t>13NB</t>
  </si>
  <si>
    <t>5144GJ</t>
  </si>
  <si>
    <t>13NC</t>
  </si>
  <si>
    <t>6707GW</t>
  </si>
  <si>
    <t>13NG</t>
  </si>
  <si>
    <t>9101HE</t>
  </si>
  <si>
    <t>13NH</t>
  </si>
  <si>
    <t>1356GA</t>
  </si>
  <si>
    <t>13NI</t>
  </si>
  <si>
    <t>3905DR</t>
  </si>
  <si>
    <t>13NP</t>
  </si>
  <si>
    <t>7461VW</t>
  </si>
  <si>
    <t>13NU</t>
  </si>
  <si>
    <t>13NV</t>
  </si>
  <si>
    <t>2231ZD</t>
  </si>
  <si>
    <t>13NX</t>
  </si>
  <si>
    <t>Dr. J. Woltjerschool</t>
  </si>
  <si>
    <t>3025BH</t>
  </si>
  <si>
    <t>13NZ</t>
  </si>
  <si>
    <t>De Oude Vaart</t>
  </si>
  <si>
    <t>4537XH</t>
  </si>
  <si>
    <t>13OA</t>
  </si>
  <si>
    <t>3794MJ</t>
  </si>
  <si>
    <t>13OD</t>
  </si>
  <si>
    <t>8423TG</t>
  </si>
  <si>
    <t>13OE</t>
  </si>
  <si>
    <t>13OF</t>
  </si>
  <si>
    <t>Basisschool B</t>
  </si>
  <si>
    <t>8331KG</t>
  </si>
  <si>
    <t>13OJ</t>
  </si>
  <si>
    <t>13OK</t>
  </si>
  <si>
    <t>3211AV</t>
  </si>
  <si>
    <t>13ON</t>
  </si>
  <si>
    <t>7054CJ</t>
  </si>
  <si>
    <t>13OS</t>
  </si>
  <si>
    <t>4481BK</t>
  </si>
  <si>
    <t>13OT</t>
  </si>
  <si>
    <t>Basisschool de Flambou</t>
  </si>
  <si>
    <t>8401AA</t>
  </si>
  <si>
    <t>13OW</t>
  </si>
  <si>
    <t>2582VB</t>
  </si>
  <si>
    <t>13OY</t>
  </si>
  <si>
    <t>7546EA</t>
  </si>
  <si>
    <t>13PA</t>
  </si>
  <si>
    <t>2405CC</t>
  </si>
  <si>
    <t>13PG</t>
  </si>
  <si>
    <t>3205TG</t>
  </si>
  <si>
    <t>13PH</t>
  </si>
  <si>
    <t>6511VZ</t>
  </si>
  <si>
    <t>13PI</t>
  </si>
  <si>
    <t>Bernadette Mariaschool</t>
  </si>
  <si>
    <t>2612XZ</t>
  </si>
  <si>
    <t>13PK</t>
  </si>
  <si>
    <t>7671RK</t>
  </si>
  <si>
    <t>13PL</t>
  </si>
  <si>
    <t>13PP</t>
  </si>
  <si>
    <t>13PQ</t>
  </si>
  <si>
    <t>3881BL</t>
  </si>
  <si>
    <t>13PR</t>
  </si>
  <si>
    <t>1068BZ</t>
  </si>
  <si>
    <t>13PS</t>
  </si>
  <si>
    <t>7942AH</t>
  </si>
  <si>
    <t>13PV</t>
  </si>
  <si>
    <t>1788AT</t>
  </si>
  <si>
    <t>13QB</t>
  </si>
  <si>
    <t>De Poolster</t>
  </si>
  <si>
    <t>9311VA</t>
  </si>
  <si>
    <t>13QD</t>
  </si>
  <si>
    <t>1702CB</t>
  </si>
  <si>
    <t>13QE</t>
  </si>
  <si>
    <t>Daalhuizen</t>
  </si>
  <si>
    <t>6881LZ</t>
  </si>
  <si>
    <t>13QG</t>
  </si>
  <si>
    <t>Basisschool de Rolpaal</t>
  </si>
  <si>
    <t>8356DB</t>
  </si>
  <si>
    <t>13QJ</t>
  </si>
  <si>
    <t>OBS De Opslach</t>
  </si>
  <si>
    <t>8801ER</t>
  </si>
  <si>
    <t>13QL</t>
  </si>
  <si>
    <t>9356CZ</t>
  </si>
  <si>
    <t>13QM</t>
  </si>
  <si>
    <t>Europaschool</t>
  </si>
  <si>
    <t>4505AP</t>
  </si>
  <si>
    <t>13QN</t>
  </si>
  <si>
    <t>De Vierambacht</t>
  </si>
  <si>
    <t>3023TM</t>
  </si>
  <si>
    <t>13QO</t>
  </si>
  <si>
    <t>9646BA</t>
  </si>
  <si>
    <t>13QP</t>
  </si>
  <si>
    <t>9022AN</t>
  </si>
  <si>
    <t>13QS</t>
  </si>
  <si>
    <t>6971CN</t>
  </si>
  <si>
    <t>13QU</t>
  </si>
  <si>
    <t>13QV</t>
  </si>
  <si>
    <t>Vensterschool Noordwolde</t>
  </si>
  <si>
    <t>8391BG</t>
  </si>
  <si>
    <t>13QZ</t>
  </si>
  <si>
    <t>Parkschool</t>
  </si>
  <si>
    <t>2624RZ</t>
  </si>
  <si>
    <t>13RA</t>
  </si>
  <si>
    <t>5651EN</t>
  </si>
  <si>
    <t>13RB</t>
  </si>
  <si>
    <t>De Bosweide</t>
  </si>
  <si>
    <t>2987EB</t>
  </si>
  <si>
    <t>13RD</t>
  </si>
  <si>
    <t>1647MD</t>
  </si>
  <si>
    <t>13RF</t>
  </si>
  <si>
    <t>4184EE</t>
  </si>
  <si>
    <t>13RI</t>
  </si>
  <si>
    <t>3353VH</t>
  </si>
  <si>
    <t>13RO</t>
  </si>
  <si>
    <t>Mobiel</t>
  </si>
  <si>
    <t>1107EZ</t>
  </si>
  <si>
    <t>13RP</t>
  </si>
  <si>
    <t>3073JM</t>
  </si>
  <si>
    <t>Bloemhof</t>
  </si>
  <si>
    <t>13RQ</t>
  </si>
  <si>
    <t>5143CZ</t>
  </si>
  <si>
    <t>13RS</t>
  </si>
  <si>
    <t>3581RP</t>
  </si>
  <si>
    <t>13RU</t>
  </si>
  <si>
    <t>Patrimoniumschool</t>
  </si>
  <si>
    <t>3904AA</t>
  </si>
  <si>
    <t>13RX</t>
  </si>
  <si>
    <t>2694BW</t>
  </si>
  <si>
    <t>13RY</t>
  </si>
  <si>
    <t>J.H. Snijdersschool</t>
  </si>
  <si>
    <t>2282HM</t>
  </si>
  <si>
    <t>13RZ</t>
  </si>
  <si>
    <t>7462XC</t>
  </si>
  <si>
    <t>13SB</t>
  </si>
  <si>
    <t>3731HB</t>
  </si>
  <si>
    <t>13SE</t>
  </si>
  <si>
    <t>3892CA</t>
  </si>
  <si>
    <t>13SF</t>
  </si>
  <si>
    <t>2231CX</t>
  </si>
  <si>
    <t>13SI</t>
  </si>
  <si>
    <t>De Hille</t>
  </si>
  <si>
    <t>13SJ</t>
  </si>
  <si>
    <t>8424PJ</t>
  </si>
  <si>
    <t>13SN</t>
  </si>
  <si>
    <t>Basisschool de Develhoek</t>
  </si>
  <si>
    <t>3335BE</t>
  </si>
  <si>
    <t>13SP</t>
  </si>
  <si>
    <t>1943MH</t>
  </si>
  <si>
    <t>13SQ</t>
  </si>
  <si>
    <t>8161RJ</t>
  </si>
  <si>
    <t>13ST</t>
  </si>
  <si>
    <t>4521AA</t>
  </si>
  <si>
    <t>13SX</t>
  </si>
  <si>
    <t>Basisschool de Tsjerne</t>
  </si>
  <si>
    <t>8401PW</t>
  </si>
  <si>
    <t>13SY</t>
  </si>
  <si>
    <t>WereldKidz Koppel</t>
  </si>
  <si>
    <t>3704KC</t>
  </si>
  <si>
    <t>13TA</t>
  </si>
  <si>
    <t>13TB</t>
  </si>
  <si>
    <t>CBS De Koning</t>
  </si>
  <si>
    <t>7545WP</t>
  </si>
  <si>
    <t>13TG</t>
  </si>
  <si>
    <t>3204GS</t>
  </si>
  <si>
    <t>13TJ</t>
  </si>
  <si>
    <t>CBS Op de Wieken</t>
  </si>
  <si>
    <t>8309AM</t>
  </si>
  <si>
    <t>13TK</t>
  </si>
  <si>
    <t>7671PH</t>
  </si>
  <si>
    <t>13TM</t>
  </si>
  <si>
    <t>1067JM</t>
  </si>
  <si>
    <t>13TN</t>
  </si>
  <si>
    <t>5653BB</t>
  </si>
  <si>
    <t>13TP</t>
  </si>
  <si>
    <t>2023EA</t>
  </si>
  <si>
    <t>13TQ</t>
  </si>
  <si>
    <t>8265ED</t>
  </si>
  <si>
    <t>13TR</t>
  </si>
  <si>
    <t>3881XR</t>
  </si>
  <si>
    <t>13TT</t>
  </si>
  <si>
    <t>13TU</t>
  </si>
  <si>
    <t>Willem Lodewijck</t>
  </si>
  <si>
    <t>9545PA</t>
  </si>
  <si>
    <t>13TX</t>
  </si>
  <si>
    <t>2405CS</t>
  </si>
  <si>
    <t>13TY</t>
  </si>
  <si>
    <t>9602TC</t>
  </si>
  <si>
    <t>13UB</t>
  </si>
  <si>
    <t>BS Graaf Reinald</t>
  </si>
  <si>
    <t>4207MT</t>
  </si>
  <si>
    <t>13UC</t>
  </si>
  <si>
    <t>9312TA</t>
  </si>
  <si>
    <t>13UD</t>
  </si>
  <si>
    <t>4003TG</t>
  </si>
  <si>
    <t>13UE</t>
  </si>
  <si>
    <t>De Helix</t>
  </si>
  <si>
    <t>1706AA</t>
  </si>
  <si>
    <t>13UI</t>
  </si>
  <si>
    <t>7608CL</t>
  </si>
  <si>
    <t>13UJ</t>
  </si>
  <si>
    <t>2941XH</t>
  </si>
  <si>
    <t>13UL</t>
  </si>
  <si>
    <t>Apollo</t>
  </si>
  <si>
    <t>7904LW</t>
  </si>
  <si>
    <t>13UO</t>
  </si>
  <si>
    <t>9645PK</t>
  </si>
  <si>
    <t>13UP</t>
  </si>
  <si>
    <t>Basisschool de Folefinne</t>
  </si>
  <si>
    <t>9021CT</t>
  </si>
  <si>
    <t>13UR</t>
  </si>
  <si>
    <t>Meester G. Propschool</t>
  </si>
  <si>
    <t>7241HB</t>
  </si>
  <si>
    <t>13UV</t>
  </si>
  <si>
    <t>De Oerstek</t>
  </si>
  <si>
    <t>9257WE</t>
  </si>
  <si>
    <t>13UW</t>
  </si>
  <si>
    <t>Basisschool de Striepe</t>
  </si>
  <si>
    <t>8474CE</t>
  </si>
  <si>
    <t>13UX</t>
  </si>
  <si>
    <t>1181XW</t>
  </si>
  <si>
    <t>13VC</t>
  </si>
  <si>
    <t>13VG</t>
  </si>
  <si>
    <t>13VH</t>
  </si>
  <si>
    <t>1065JX</t>
  </si>
  <si>
    <t>13VI</t>
  </si>
  <si>
    <t>8032CG</t>
  </si>
  <si>
    <t>13VN</t>
  </si>
  <si>
    <t>De Trompetvogel</t>
  </si>
  <si>
    <t>3435EP</t>
  </si>
  <si>
    <t>13VQ</t>
  </si>
  <si>
    <t>2287BS</t>
  </si>
  <si>
    <t>13VR</t>
  </si>
  <si>
    <t>7462AA</t>
  </si>
  <si>
    <t>13VS</t>
  </si>
  <si>
    <t>De Rietakker</t>
  </si>
  <si>
    <t>3732AN</t>
  </si>
  <si>
    <t>13VU</t>
  </si>
  <si>
    <t>2231EK</t>
  </si>
  <si>
    <t>13VY</t>
  </si>
  <si>
    <t>Basisschool Emmaschool</t>
  </si>
  <si>
    <t>8331CC</t>
  </si>
  <si>
    <t>13WB</t>
  </si>
  <si>
    <t>3334EH</t>
  </si>
  <si>
    <t>13WC</t>
  </si>
  <si>
    <t>3218XA</t>
  </si>
  <si>
    <t>13WE</t>
  </si>
  <si>
    <t>OBS Gildeschool</t>
  </si>
  <si>
    <t>8161HG</t>
  </si>
  <si>
    <t>13WI</t>
  </si>
  <si>
    <t>4475AL</t>
  </si>
  <si>
    <t>13WM</t>
  </si>
  <si>
    <t>Jeroen</t>
  </si>
  <si>
    <t>2524CK</t>
  </si>
  <si>
    <t>13WQ</t>
  </si>
  <si>
    <t>Basisschool het Baken</t>
  </si>
  <si>
    <t>3206HK</t>
  </si>
  <si>
    <t>13WR</t>
  </si>
  <si>
    <t>6533KG</t>
  </si>
  <si>
    <t>13WS</t>
  </si>
  <si>
    <t>2624ZA</t>
  </si>
  <si>
    <t>13WT</t>
  </si>
  <si>
    <t>CBS Klimop</t>
  </si>
  <si>
    <t>13WU</t>
  </si>
  <si>
    <t>1107NE</t>
  </si>
  <si>
    <t>13WV</t>
  </si>
  <si>
    <t>1132BR</t>
  </si>
  <si>
    <t>13WW</t>
  </si>
  <si>
    <t>13WX</t>
  </si>
  <si>
    <t>1069RK</t>
  </si>
  <si>
    <t>13WZ</t>
  </si>
  <si>
    <t>8266BK</t>
  </si>
  <si>
    <t>13XA</t>
  </si>
  <si>
    <t>3882TJ</t>
  </si>
  <si>
    <t>13XE</t>
  </si>
  <si>
    <t>Nieuw Buinen 75</t>
  </si>
  <si>
    <t>9521AA</t>
  </si>
  <si>
    <t>13XF</t>
  </si>
  <si>
    <t>De Kluft</t>
  </si>
  <si>
    <t>1782DA</t>
  </si>
  <si>
    <t>13XG</t>
  </si>
  <si>
    <t>2402GS</t>
  </si>
  <si>
    <t>13XH</t>
  </si>
  <si>
    <t>3231XS</t>
  </si>
  <si>
    <t>13XI</t>
  </si>
  <si>
    <t>Het Ruimteschip</t>
  </si>
  <si>
    <t>9602EN</t>
  </si>
  <si>
    <t>13XJ</t>
  </si>
  <si>
    <t>1613EV</t>
  </si>
  <si>
    <t>13XL</t>
  </si>
  <si>
    <t>4206ZM</t>
  </si>
  <si>
    <t>13XM</t>
  </si>
  <si>
    <t>9315PA</t>
  </si>
  <si>
    <t>13XN</t>
  </si>
  <si>
    <t>Basisschool De Waayer</t>
  </si>
  <si>
    <t>4007TP</t>
  </si>
  <si>
    <t>13XP</t>
  </si>
  <si>
    <t>6882DP</t>
  </si>
  <si>
    <t>13XQ</t>
  </si>
  <si>
    <t>Montessori Schiedam</t>
  </si>
  <si>
    <t>3117LD</t>
  </si>
  <si>
    <t>13XS</t>
  </si>
  <si>
    <t>7603TK</t>
  </si>
  <si>
    <t>13XT</t>
  </si>
  <si>
    <t>2941EK</t>
  </si>
  <si>
    <t>13XU</t>
  </si>
  <si>
    <t>13XV</t>
  </si>
  <si>
    <t>OBS Fugelflecht</t>
  </si>
  <si>
    <t>8802XS</t>
  </si>
  <si>
    <t>13XW</t>
  </si>
  <si>
    <t>7913AT</t>
  </si>
  <si>
    <t>13XX</t>
  </si>
  <si>
    <t>9828RC</t>
  </si>
  <si>
    <t>13YA</t>
  </si>
  <si>
    <t>Basisschool de Pikeloer</t>
  </si>
  <si>
    <t>8637VJ</t>
  </si>
  <si>
    <t>13YD</t>
  </si>
  <si>
    <t>3131WN</t>
  </si>
  <si>
    <t>13YH</t>
  </si>
  <si>
    <t>Master Frankeskoalle</t>
  </si>
  <si>
    <t>9264TB</t>
  </si>
  <si>
    <t>13YI</t>
  </si>
  <si>
    <t>Basisschool Heidepolle</t>
  </si>
  <si>
    <t>13YL</t>
  </si>
  <si>
    <t>2613LE</t>
  </si>
  <si>
    <t>13YM</t>
  </si>
  <si>
    <t>5653JM</t>
  </si>
  <si>
    <t>13YO</t>
  </si>
  <si>
    <t>De Botter</t>
  </si>
  <si>
    <t>2986JA</t>
  </si>
  <si>
    <t>13YQ</t>
  </si>
  <si>
    <t>13YR</t>
  </si>
  <si>
    <t>WereldKidz Tweesprong</t>
  </si>
  <si>
    <t>13YT</t>
  </si>
  <si>
    <t>3274LV</t>
  </si>
  <si>
    <t>13YV</t>
  </si>
  <si>
    <t>De Aquarel</t>
  </si>
  <si>
    <t>13YW</t>
  </si>
  <si>
    <t>5481HD</t>
  </si>
  <si>
    <t>13YX</t>
  </si>
  <si>
    <t>2907BD</t>
  </si>
  <si>
    <t>13YZ</t>
  </si>
  <si>
    <t>Da Costaschool v BSO</t>
  </si>
  <si>
    <t>3072BD</t>
  </si>
  <si>
    <t>13ZB</t>
  </si>
  <si>
    <t>De Tamarisk</t>
  </si>
  <si>
    <t>13ZE</t>
  </si>
  <si>
    <t>2286GE</t>
  </si>
  <si>
    <t>13ZF</t>
  </si>
  <si>
    <t>3853BG</t>
  </si>
  <si>
    <t>13ZG</t>
  </si>
  <si>
    <t>7462HN</t>
  </si>
  <si>
    <t>13ZJ</t>
  </si>
  <si>
    <t>2231RT</t>
  </si>
  <si>
    <t>13ZL</t>
  </si>
  <si>
    <t>8426CT</t>
  </si>
  <si>
    <t>13ZM</t>
  </si>
  <si>
    <t>OBS Beatrix-school</t>
  </si>
  <si>
    <t>13ZN</t>
  </si>
  <si>
    <t>Pleiaden-School</t>
  </si>
  <si>
    <t>1973BS</t>
  </si>
  <si>
    <t>13ZO</t>
  </si>
  <si>
    <t>3227AR</t>
  </si>
  <si>
    <t>13ZR</t>
  </si>
  <si>
    <t>Hagenhof-School</t>
  </si>
  <si>
    <t>13ZS</t>
  </si>
  <si>
    <t>Jan Campert</t>
  </si>
  <si>
    <t>3202VV</t>
  </si>
  <si>
    <t>Stichting PROKIND scholengroep</t>
  </si>
  <si>
    <t>13ZV</t>
  </si>
  <si>
    <t>4471BT</t>
  </si>
  <si>
    <t>13ZW</t>
  </si>
  <si>
    <t>8409JW</t>
  </si>
  <si>
    <t>13ZY</t>
  </si>
  <si>
    <t>2522GR</t>
  </si>
  <si>
    <t>14AB</t>
  </si>
  <si>
    <t>6542KB</t>
  </si>
  <si>
    <t>14AD</t>
  </si>
  <si>
    <t>14AE</t>
  </si>
  <si>
    <t>5211GX</t>
  </si>
  <si>
    <t>14AG</t>
  </si>
  <si>
    <t>2021CG</t>
  </si>
  <si>
    <t>14AH</t>
  </si>
  <si>
    <t>3882RC</t>
  </si>
  <si>
    <t>14AI</t>
  </si>
  <si>
    <t>1064CE</t>
  </si>
  <si>
    <t>14AL</t>
  </si>
  <si>
    <t>OBS De Poolster</t>
  </si>
  <si>
    <t>14AR</t>
  </si>
  <si>
    <t>14AS</t>
  </si>
  <si>
    <t>Baggelhuizenschool</t>
  </si>
  <si>
    <t>14AZ</t>
  </si>
  <si>
    <t>3117WE</t>
  </si>
  <si>
    <t>14BB</t>
  </si>
  <si>
    <t>Windhoek</t>
  </si>
  <si>
    <t>7607PB</t>
  </si>
  <si>
    <t>14BC</t>
  </si>
  <si>
    <t>Het Schateiland</t>
  </si>
  <si>
    <t>2941SE</t>
  </si>
  <si>
    <t>14BD</t>
  </si>
  <si>
    <t>9934EW</t>
  </si>
  <si>
    <t>14BG</t>
  </si>
  <si>
    <t>9354XH</t>
  </si>
  <si>
    <t>14BJ</t>
  </si>
  <si>
    <t>9024ET</t>
  </si>
  <si>
    <t>14BL</t>
  </si>
  <si>
    <t>7242JA</t>
  </si>
  <si>
    <t>14BO</t>
  </si>
  <si>
    <t>Van Kleffensschool</t>
  </si>
  <si>
    <t>8447BS</t>
  </si>
  <si>
    <t>14BP</t>
  </si>
  <si>
    <t>Thrimwalda</t>
  </si>
  <si>
    <t>9061BK</t>
  </si>
  <si>
    <t>14BQ</t>
  </si>
  <si>
    <t>Wolvega Zuid</t>
  </si>
  <si>
    <t>8471LL</t>
  </si>
  <si>
    <t>14BT</t>
  </si>
  <si>
    <t>5625RA</t>
  </si>
  <si>
    <t>14BV</t>
  </si>
  <si>
    <t>2985XB</t>
  </si>
  <si>
    <t>14BW</t>
  </si>
  <si>
    <t>14BZ</t>
  </si>
  <si>
    <t>De Boomgaard</t>
  </si>
  <si>
    <t>3271BB</t>
  </si>
  <si>
    <t>14CA</t>
  </si>
  <si>
    <t>De Wending</t>
  </si>
  <si>
    <t>8314AA</t>
  </si>
  <si>
    <t>14CI</t>
  </si>
  <si>
    <t>Kbs De Boomgaard</t>
  </si>
  <si>
    <t>4814TZ</t>
  </si>
  <si>
    <t>14CL</t>
  </si>
  <si>
    <t>Waalse School</t>
  </si>
  <si>
    <t>14CM</t>
  </si>
  <si>
    <t>PC Basissch Kon Juliana</t>
  </si>
  <si>
    <t>3853VA</t>
  </si>
  <si>
    <t>14CR</t>
  </si>
  <si>
    <t>2231TK</t>
  </si>
  <si>
    <t>14CW</t>
  </si>
  <si>
    <t>De Woldschool</t>
  </si>
  <si>
    <t>8341PJ</t>
  </si>
  <si>
    <t>14CX</t>
  </si>
  <si>
    <t>De Vuurtoren</t>
  </si>
  <si>
    <t>14CY</t>
  </si>
  <si>
    <t>8162HJ</t>
  </si>
  <si>
    <t>14DF</t>
  </si>
  <si>
    <t>WereldKidz Het Spoor</t>
  </si>
  <si>
    <t>3701EN</t>
  </si>
  <si>
    <t>14DG</t>
  </si>
  <si>
    <t>2514KM</t>
  </si>
  <si>
    <t>14DI</t>
  </si>
  <si>
    <t>6544NS</t>
  </si>
  <si>
    <t>14DJ</t>
  </si>
  <si>
    <t>Titus Brandsmaschool</t>
  </si>
  <si>
    <t>2625KX</t>
  </si>
  <si>
    <t>14DK</t>
  </si>
  <si>
    <t>6271DA</t>
  </si>
  <si>
    <t>14DL</t>
  </si>
  <si>
    <t>CBS Het Lichtschip</t>
  </si>
  <si>
    <t>8307AN</t>
  </si>
  <si>
    <t>14DN</t>
  </si>
  <si>
    <t>Basisschool De Boog</t>
  </si>
  <si>
    <t>5641AC</t>
  </si>
  <si>
    <t>14DO</t>
  </si>
  <si>
    <t>2025CS</t>
  </si>
  <si>
    <t>14DP</t>
  </si>
  <si>
    <t>Atlantis</t>
  </si>
  <si>
    <t>1069WK</t>
  </si>
  <si>
    <t>14DS</t>
  </si>
  <si>
    <t>De Dijk</t>
  </si>
  <si>
    <t>1785SX</t>
  </si>
  <si>
    <t>14DU</t>
  </si>
  <si>
    <t>Hobbitburcht</t>
  </si>
  <si>
    <t>2403PH</t>
  </si>
  <si>
    <t>14DW</t>
  </si>
  <si>
    <t>Nico Bulderschool</t>
  </si>
  <si>
    <t>9602LN</t>
  </si>
  <si>
    <t>14DZ</t>
  </si>
  <si>
    <t>14EB</t>
  </si>
  <si>
    <t>De Rheder Enk</t>
  </si>
  <si>
    <t>6991BA</t>
  </si>
  <si>
    <t>14EC</t>
  </si>
  <si>
    <t>3119GD</t>
  </si>
  <si>
    <t>14EG</t>
  </si>
  <si>
    <t>9934LN</t>
  </si>
  <si>
    <t>14EH</t>
  </si>
  <si>
    <t>8855CC</t>
  </si>
  <si>
    <t>14EJ</t>
  </si>
  <si>
    <t>Finlandia</t>
  </si>
  <si>
    <t>3028HH</t>
  </si>
  <si>
    <t>14EK</t>
  </si>
  <si>
    <t>9648AJ</t>
  </si>
  <si>
    <t>14EL</t>
  </si>
  <si>
    <t>8831XJ</t>
  </si>
  <si>
    <t>14EM</t>
  </si>
  <si>
    <t>7242GZ</t>
  </si>
  <si>
    <t>14EP</t>
  </si>
  <si>
    <t>V Maasdijkschool</t>
  </si>
  <si>
    <t>8441CP</t>
  </si>
  <si>
    <t>14EQ</t>
  </si>
  <si>
    <t>IT Kruired</t>
  </si>
  <si>
    <t>9063JM</t>
  </si>
  <si>
    <t>14ER</t>
  </si>
  <si>
    <t>8472CH</t>
  </si>
  <si>
    <t>14ET</t>
  </si>
  <si>
    <t>1181NC</t>
  </si>
  <si>
    <t>14EV</t>
  </si>
  <si>
    <t>5628DP</t>
  </si>
  <si>
    <t>14EW</t>
  </si>
  <si>
    <t>3222XA</t>
  </si>
  <si>
    <t>14EX</t>
  </si>
  <si>
    <t>4335TH</t>
  </si>
  <si>
    <t>14EZ</t>
  </si>
  <si>
    <t>Epemaskoalle</t>
  </si>
  <si>
    <t>8633KH</t>
  </si>
  <si>
    <t>14FA</t>
  </si>
  <si>
    <t>Het Driespan</t>
  </si>
  <si>
    <t>3297BS</t>
  </si>
  <si>
    <t>14FC</t>
  </si>
  <si>
    <t>Vreewijkschool</t>
  </si>
  <si>
    <t>3075GK</t>
  </si>
  <si>
    <t>14FD</t>
  </si>
  <si>
    <t>Het Zuiderlicht</t>
  </si>
  <si>
    <t>8251VH</t>
  </si>
  <si>
    <t>14FE</t>
  </si>
  <si>
    <t>4782AH</t>
  </si>
  <si>
    <t>14FG</t>
  </si>
  <si>
    <t>Basisschool Het Plein</t>
  </si>
  <si>
    <t>3035CN</t>
  </si>
  <si>
    <t>14FH</t>
  </si>
  <si>
    <t>3851BL</t>
  </si>
  <si>
    <t>14FI</t>
  </si>
  <si>
    <t>Basisschool Johan Friso</t>
  </si>
  <si>
    <t>7462BN</t>
  </si>
  <si>
    <t>14FJ</t>
  </si>
  <si>
    <t>DURV !</t>
  </si>
  <si>
    <t>1825KA</t>
  </si>
  <si>
    <t>14FM</t>
  </si>
  <si>
    <t>2613GV</t>
  </si>
  <si>
    <t>14FP</t>
  </si>
  <si>
    <t>8338ST</t>
  </si>
  <si>
    <t>14FQ</t>
  </si>
  <si>
    <t>De Vliegende Hollander</t>
  </si>
  <si>
    <t>1972CC</t>
  </si>
  <si>
    <t>14FR</t>
  </si>
  <si>
    <t>14FS</t>
  </si>
  <si>
    <t>14FU</t>
  </si>
  <si>
    <t>De Piramide</t>
  </si>
  <si>
    <t>3203BM</t>
  </si>
  <si>
    <t>14FX</t>
  </si>
  <si>
    <t>4463SH</t>
  </si>
  <si>
    <t>14FY</t>
  </si>
  <si>
    <t>8404GL</t>
  </si>
  <si>
    <t>14GD</t>
  </si>
  <si>
    <t>Regenboog-School</t>
  </si>
  <si>
    <t>2623MZ</t>
  </si>
  <si>
    <t>14GE</t>
  </si>
  <si>
    <t>6274NG</t>
  </si>
  <si>
    <t>14GF</t>
  </si>
  <si>
    <t>CBS De Zeester</t>
  </si>
  <si>
    <t>8316CH</t>
  </si>
  <si>
    <t>14GK</t>
  </si>
  <si>
    <t>Dr H Bavinckschool</t>
  </si>
  <si>
    <t>2024EB</t>
  </si>
  <si>
    <t>14GL</t>
  </si>
  <si>
    <t>1021BZ</t>
  </si>
  <si>
    <t>14GN</t>
  </si>
  <si>
    <t>De Swetten</t>
  </si>
  <si>
    <t>9201EE</t>
  </si>
  <si>
    <t>14GQ</t>
  </si>
  <si>
    <t>W A Scholten-School</t>
  </si>
  <si>
    <t>9607RJ</t>
  </si>
  <si>
    <t>14GR</t>
  </si>
  <si>
    <t>14GU</t>
  </si>
  <si>
    <t>1703GA</t>
  </si>
  <si>
    <t>14GV</t>
  </si>
  <si>
    <t>De Lappendeken</t>
  </si>
  <si>
    <t>6994CN</t>
  </si>
  <si>
    <t>14GW</t>
  </si>
  <si>
    <t>De Taaltuin</t>
  </si>
  <si>
    <t>3118RW</t>
  </si>
  <si>
    <t>14HA</t>
  </si>
  <si>
    <t>8851GW</t>
  </si>
  <si>
    <t>14HB</t>
  </si>
  <si>
    <t>3039GA</t>
  </si>
  <si>
    <t>14HC</t>
  </si>
  <si>
    <t>9648KK</t>
  </si>
  <si>
    <t>14HD</t>
  </si>
  <si>
    <t>14HE</t>
  </si>
  <si>
    <t>14HJ</t>
  </si>
  <si>
    <t>9062GE</t>
  </si>
  <si>
    <t>14HK</t>
  </si>
  <si>
    <t>Dorpsschool</t>
  </si>
  <si>
    <t>8471DN</t>
  </si>
  <si>
    <t>14HM</t>
  </si>
  <si>
    <t>Kindercampus King</t>
  </si>
  <si>
    <t>1183EZ</t>
  </si>
  <si>
    <t>14HO</t>
  </si>
  <si>
    <t>5627GM</t>
  </si>
  <si>
    <t>14HR</t>
  </si>
  <si>
    <t>Piramide</t>
  </si>
  <si>
    <t>2981AJ</t>
  </si>
  <si>
    <t>14HS</t>
  </si>
  <si>
    <t>7422MZ</t>
  </si>
  <si>
    <t>14HT</t>
  </si>
  <si>
    <t>o.b.s. De Carrousel</t>
  </si>
  <si>
    <t>14HU</t>
  </si>
  <si>
    <t>3074TN</t>
  </si>
  <si>
    <t>14HV</t>
  </si>
  <si>
    <t>8252GJ</t>
  </si>
  <si>
    <t>14HY</t>
  </si>
  <si>
    <t>Arent Basisschool</t>
  </si>
  <si>
    <t>3061KZ</t>
  </si>
  <si>
    <t>14HZ</t>
  </si>
  <si>
    <t>3851EJ</t>
  </si>
  <si>
    <t>14IA</t>
  </si>
  <si>
    <t>Basisschool Constantyn</t>
  </si>
  <si>
    <t>7462LX</t>
  </si>
  <si>
    <t>14IH</t>
  </si>
  <si>
    <t>6136KE</t>
  </si>
  <si>
    <t>14IK</t>
  </si>
  <si>
    <t>OBS De SamenSprong</t>
  </si>
  <si>
    <t>14IM</t>
  </si>
  <si>
    <t>Meester Neuteboomschool</t>
  </si>
  <si>
    <t>9502CR</t>
  </si>
  <si>
    <t>14IP</t>
  </si>
  <si>
    <t>4384PA</t>
  </si>
  <si>
    <t>14IQ</t>
  </si>
  <si>
    <t>De Lege Geaen</t>
  </si>
  <si>
    <t>8647SM</t>
  </si>
  <si>
    <t>14IS</t>
  </si>
  <si>
    <t>8408JA</t>
  </si>
  <si>
    <t>14IW</t>
  </si>
  <si>
    <t>6533BL</t>
  </si>
  <si>
    <t>14IX</t>
  </si>
  <si>
    <t>De Bonte Pael</t>
  </si>
  <si>
    <t>2622EE</t>
  </si>
  <si>
    <t>14IY</t>
  </si>
  <si>
    <t>6419CW</t>
  </si>
  <si>
    <t>14JC</t>
  </si>
  <si>
    <t>1025KN</t>
  </si>
  <si>
    <t>14JG</t>
  </si>
  <si>
    <t>J. Albrondaschool</t>
  </si>
  <si>
    <t>9605PL</t>
  </si>
  <si>
    <t>14JI</t>
  </si>
  <si>
    <t>9401HH</t>
  </si>
  <si>
    <t>14JK</t>
  </si>
  <si>
    <t>2905AP</t>
  </si>
  <si>
    <t>14JR</t>
  </si>
  <si>
    <t>De Margriet</t>
  </si>
  <si>
    <t>3039PV</t>
  </si>
  <si>
    <t>14JW</t>
  </si>
  <si>
    <t>Ekke de Haanschool</t>
  </si>
  <si>
    <t>8446CL</t>
  </si>
  <si>
    <t>14JY</t>
  </si>
  <si>
    <t>Sinnehonk</t>
  </si>
  <si>
    <t>9064KH</t>
  </si>
  <si>
    <t>14JZ</t>
  </si>
  <si>
    <t>De Lantscheene</t>
  </si>
  <si>
    <t>8479HG</t>
  </si>
  <si>
    <t>14KG</t>
  </si>
  <si>
    <t>Kindcentrum Rivierenwijk</t>
  </si>
  <si>
    <t>7417WN</t>
  </si>
  <si>
    <t>14KH</t>
  </si>
  <si>
    <t>De Vlashoek</t>
  </si>
  <si>
    <t>14KI</t>
  </si>
  <si>
    <t>14KK</t>
  </si>
  <si>
    <t>3077SH</t>
  </si>
  <si>
    <t>14KM</t>
  </si>
  <si>
    <t>Ichthus</t>
  </si>
  <si>
    <t>8223ZL</t>
  </si>
  <si>
    <t>14KN</t>
  </si>
  <si>
    <t>Kbs De Weerijs</t>
  </si>
  <si>
    <t>4814EP</t>
  </si>
  <si>
    <t>14KP</t>
  </si>
  <si>
    <t>3037XH</t>
  </si>
  <si>
    <t>14KQ</t>
  </si>
  <si>
    <t>3851LJ</t>
  </si>
  <si>
    <t>14KW</t>
  </si>
  <si>
    <t>2611JR</t>
  </si>
  <si>
    <t>14KY</t>
  </si>
  <si>
    <t>OBS De Toekan</t>
  </si>
  <si>
    <t>8431LV</t>
  </si>
  <si>
    <t>14LB</t>
  </si>
  <si>
    <t>De Veenvlinder</t>
  </si>
  <si>
    <t>3205EB</t>
  </si>
  <si>
    <t>14LD</t>
  </si>
  <si>
    <t>It Kampke</t>
  </si>
  <si>
    <t>8493LC</t>
  </si>
  <si>
    <t>14LG</t>
  </si>
  <si>
    <t>Basisschool de Hoekstien</t>
  </si>
  <si>
    <t>8405GV</t>
  </si>
  <si>
    <t>14LL</t>
  </si>
  <si>
    <t>De Wilgenhoek</t>
  </si>
  <si>
    <t>2651GR</t>
  </si>
  <si>
    <t>14LM</t>
  </si>
  <si>
    <t>6417XH</t>
  </si>
  <si>
    <t>14LP</t>
  </si>
  <si>
    <t>1024EA</t>
  </si>
  <si>
    <t>14LQ</t>
  </si>
  <si>
    <t>1781SW</t>
  </si>
  <si>
    <t>14LR</t>
  </si>
  <si>
    <t>9202LM</t>
  </si>
  <si>
    <t>14LT</t>
  </si>
  <si>
    <t>Walstraschool</t>
  </si>
  <si>
    <t>9606PH</t>
  </si>
  <si>
    <t>14LV</t>
  </si>
  <si>
    <t>Basisschool Valkenhorst</t>
  </si>
  <si>
    <t>9404GD</t>
  </si>
  <si>
    <t>14LW</t>
  </si>
  <si>
    <t>4207XB</t>
  </si>
  <si>
    <t>14LZ</t>
  </si>
  <si>
    <t>6953BR</t>
  </si>
  <si>
    <t>14MC</t>
  </si>
  <si>
    <t>Roets</t>
  </si>
  <si>
    <t>7604EH</t>
  </si>
  <si>
    <t>14MH</t>
  </si>
  <si>
    <t>7241PH</t>
  </si>
  <si>
    <t>14MK</t>
  </si>
  <si>
    <t>De Magneet</t>
  </si>
  <si>
    <t>3812HS</t>
  </si>
  <si>
    <t>14ML</t>
  </si>
  <si>
    <t>8446HM</t>
  </si>
  <si>
    <t>14MM</t>
  </si>
  <si>
    <t>De Morskring</t>
  </si>
  <si>
    <t>2332XG</t>
  </si>
  <si>
    <t>14MN</t>
  </si>
  <si>
    <t>Master Fennemaskoalle</t>
  </si>
  <si>
    <t>9255JV</t>
  </si>
  <si>
    <t>14MO</t>
  </si>
  <si>
    <t>De Lamer</t>
  </si>
  <si>
    <t>8486GC</t>
  </si>
  <si>
    <t>14MQ</t>
  </si>
  <si>
    <t>14MR</t>
  </si>
  <si>
    <t>Basisschool de Eglantier</t>
  </si>
  <si>
    <t>2624NX</t>
  </si>
  <si>
    <t>14MS</t>
  </si>
  <si>
    <t>3223HR</t>
  </si>
  <si>
    <t>14MT</t>
  </si>
  <si>
    <t>De Vossenburch</t>
  </si>
  <si>
    <t>4337VM</t>
  </si>
  <si>
    <t>14MU</t>
  </si>
  <si>
    <t>De Reijer</t>
  </si>
  <si>
    <t>2983CL</t>
  </si>
  <si>
    <t>14MW</t>
  </si>
  <si>
    <t>3299BS</t>
  </si>
  <si>
    <t>14MX</t>
  </si>
  <si>
    <t>8303BB</t>
  </si>
  <si>
    <t>14PU</t>
  </si>
  <si>
    <t>Aan Boord</t>
  </si>
  <si>
    <t>8251CW</t>
  </si>
  <si>
    <t>14PZ</t>
  </si>
  <si>
    <t>3852XA</t>
  </si>
  <si>
    <t>14QA</t>
  </si>
  <si>
    <t>Dr. Algraschool</t>
  </si>
  <si>
    <t>14QC</t>
  </si>
  <si>
    <t>1316BW</t>
  </si>
  <si>
    <t>14QI</t>
  </si>
  <si>
    <t>Openbare Buttingaschool</t>
  </si>
  <si>
    <t>8431AV</t>
  </si>
  <si>
    <t>14QJ</t>
  </si>
  <si>
    <t>Bosbeekschool</t>
  </si>
  <si>
    <t>2071AW</t>
  </si>
  <si>
    <t>14QN</t>
  </si>
  <si>
    <t>9005PW</t>
  </si>
  <si>
    <t>14QQ</t>
  </si>
  <si>
    <t>Basisschool de Jasker</t>
  </si>
  <si>
    <t>9245HM</t>
  </si>
  <si>
    <t>14QR</t>
  </si>
  <si>
    <t>Twa Fjilden</t>
  </si>
  <si>
    <t>14VM</t>
  </si>
  <si>
    <t>5224BW</t>
  </si>
  <si>
    <t>14XL</t>
  </si>
  <si>
    <t>Thorbecke Basisschool</t>
  </si>
  <si>
    <t>1781GN</t>
  </si>
  <si>
    <t>14XM</t>
  </si>
  <si>
    <t>9202GV</t>
  </si>
  <si>
    <t>14XP</t>
  </si>
  <si>
    <t>9608PN</t>
  </si>
  <si>
    <t>14XR</t>
  </si>
  <si>
    <t>obs De Toonladder</t>
  </si>
  <si>
    <t>14XU</t>
  </si>
  <si>
    <t>Het Windas</t>
  </si>
  <si>
    <t>3121XP</t>
  </si>
  <si>
    <t>14XW</t>
  </si>
  <si>
    <t>Basisschool De Weier</t>
  </si>
  <si>
    <t>7602CP</t>
  </si>
  <si>
    <t>14XY</t>
  </si>
  <si>
    <t>8811HK</t>
  </si>
  <si>
    <t>14YB</t>
  </si>
  <si>
    <t>7244BB</t>
  </si>
  <si>
    <t>14YF</t>
  </si>
  <si>
    <t>De Commanderye</t>
  </si>
  <si>
    <t>8443BC</t>
  </si>
  <si>
    <t>14YM</t>
  </si>
  <si>
    <t>3221VP</t>
  </si>
  <si>
    <t>14YP</t>
  </si>
  <si>
    <t>7411PT</t>
  </si>
  <si>
    <t>14YR</t>
  </si>
  <si>
    <t>8302JD</t>
  </si>
  <si>
    <t>14YS</t>
  </si>
  <si>
    <t>4433AK</t>
  </si>
  <si>
    <t>14YT</t>
  </si>
  <si>
    <t>5684BA</t>
  </si>
  <si>
    <t>14YU</t>
  </si>
  <si>
    <t>2042CH</t>
  </si>
  <si>
    <t>14YV</t>
  </si>
  <si>
    <t>3332RG</t>
  </si>
  <si>
    <t>14YX</t>
  </si>
  <si>
    <t>2727CV</t>
  </si>
  <si>
    <t>14ZA</t>
  </si>
  <si>
    <t>7396PH</t>
  </si>
  <si>
    <t>14ZB</t>
  </si>
  <si>
    <t>9351KV</t>
  </si>
  <si>
    <t>14ZD</t>
  </si>
  <si>
    <t>4143BA</t>
  </si>
  <si>
    <t>14ZG</t>
  </si>
  <si>
    <t>5845DD</t>
  </si>
  <si>
    <t>14ZJ</t>
  </si>
  <si>
    <t>3571EL</t>
  </si>
  <si>
    <t>14ZK</t>
  </si>
  <si>
    <t>7035AR</t>
  </si>
  <si>
    <t>14ZL</t>
  </si>
  <si>
    <t>4581BR</t>
  </si>
  <si>
    <t>14ZN</t>
  </si>
  <si>
    <t>2377VA</t>
  </si>
  <si>
    <t>14ZO</t>
  </si>
  <si>
    <t>5125NL</t>
  </si>
  <si>
    <t>14ZP</t>
  </si>
  <si>
    <t>Basisschool de Klink</t>
  </si>
  <si>
    <t>6096AS</t>
  </si>
  <si>
    <t>14ZQ</t>
  </si>
  <si>
    <t>Basisschool de Zandplaat</t>
  </si>
  <si>
    <t>4441AV</t>
  </si>
  <si>
    <t>14ZS</t>
  </si>
  <si>
    <t>7876GW</t>
  </si>
  <si>
    <t>14ZT</t>
  </si>
  <si>
    <t>Basisschool Merula</t>
  </si>
  <si>
    <t>14ZV</t>
  </si>
  <si>
    <t>6685BC</t>
  </si>
  <si>
    <t>14ZW</t>
  </si>
  <si>
    <t>14ZY</t>
  </si>
  <si>
    <t>5396PP</t>
  </si>
  <si>
    <t>14ZZ</t>
  </si>
  <si>
    <t>8521LM</t>
  </si>
  <si>
    <t>15AB</t>
  </si>
  <si>
    <t>5021AN</t>
  </si>
  <si>
    <t>15AH</t>
  </si>
  <si>
    <t>Prins Constantijnschool</t>
  </si>
  <si>
    <t>8922BS</t>
  </si>
  <si>
    <t>15AI</t>
  </si>
  <si>
    <t>1214ET</t>
  </si>
  <si>
    <t>15AL</t>
  </si>
  <si>
    <t>2625BW</t>
  </si>
  <si>
    <t>15AN</t>
  </si>
  <si>
    <t>2806JM</t>
  </si>
  <si>
    <t>15AO</t>
  </si>
  <si>
    <t>15AP</t>
  </si>
  <si>
    <t>Jan Campertschool</t>
  </si>
  <si>
    <t>1985EL</t>
  </si>
  <si>
    <t>15AS</t>
  </si>
  <si>
    <t>De Oleander</t>
  </si>
  <si>
    <t>15AU</t>
  </si>
  <si>
    <t>4388CH</t>
  </si>
  <si>
    <t>15AV</t>
  </si>
  <si>
    <t>De Finne</t>
  </si>
  <si>
    <t>9003MJ</t>
  </si>
  <si>
    <t>15AZ</t>
  </si>
  <si>
    <t>Westermarskoalle</t>
  </si>
  <si>
    <t>15BD</t>
  </si>
  <si>
    <t>8491HA</t>
  </si>
  <si>
    <t>15BG</t>
  </si>
  <si>
    <t>2406BB</t>
  </si>
  <si>
    <t>15BI</t>
  </si>
  <si>
    <t>Basisschool Hoffenne</t>
  </si>
  <si>
    <t>2201WN</t>
  </si>
  <si>
    <t>15BO</t>
  </si>
  <si>
    <t>3415RE</t>
  </si>
  <si>
    <t>15BP</t>
  </si>
  <si>
    <t>9132LV</t>
  </si>
  <si>
    <t>15BQ</t>
  </si>
  <si>
    <t>7906AN</t>
  </si>
  <si>
    <t>15BR</t>
  </si>
  <si>
    <t>Emile Wesly Basisschool</t>
  </si>
  <si>
    <t>6216EA</t>
  </si>
  <si>
    <t>Vereniging Suringar</t>
  </si>
  <si>
    <t>15BT</t>
  </si>
  <si>
    <t>9661AK</t>
  </si>
  <si>
    <t>15BU</t>
  </si>
  <si>
    <t>8055PT</t>
  </si>
  <si>
    <t>15BV</t>
  </si>
  <si>
    <t>4941AC</t>
  </si>
  <si>
    <t>15BW</t>
  </si>
  <si>
    <t>4401JC</t>
  </si>
  <si>
    <t>15BX</t>
  </si>
  <si>
    <t>1761EC</t>
  </si>
  <si>
    <t>15BY</t>
  </si>
  <si>
    <t>7045AG</t>
  </si>
  <si>
    <t>15BZ</t>
  </si>
  <si>
    <t>7041ZM</t>
  </si>
  <si>
    <t>15CA</t>
  </si>
  <si>
    <t>6616AV</t>
  </si>
  <si>
    <t>15CB</t>
  </si>
  <si>
    <t>7395PC</t>
  </si>
  <si>
    <t>15CC</t>
  </si>
  <si>
    <t>PC Basissch de Hoeksteen</t>
  </si>
  <si>
    <t>3207AC</t>
  </si>
  <si>
    <t>15CF</t>
  </si>
  <si>
    <t>6741GK</t>
  </si>
  <si>
    <t>15CG</t>
  </si>
  <si>
    <t>NBS De Sterren</t>
  </si>
  <si>
    <t>15CK</t>
  </si>
  <si>
    <t>5089NL</t>
  </si>
  <si>
    <t>15CM</t>
  </si>
  <si>
    <t>5529AK</t>
  </si>
  <si>
    <t>15CO</t>
  </si>
  <si>
    <t>Roncallischool</t>
  </si>
  <si>
    <t>6882GZ</t>
  </si>
  <si>
    <t>15CP</t>
  </si>
  <si>
    <t>Basisschool Aloysius</t>
  </si>
  <si>
    <t>15CQ</t>
  </si>
  <si>
    <t>3255BG</t>
  </si>
  <si>
    <t>15CR</t>
  </si>
  <si>
    <t>5492JS</t>
  </si>
  <si>
    <t>15CS</t>
  </si>
  <si>
    <t>PassePartout</t>
  </si>
  <si>
    <t>5931KS</t>
  </si>
  <si>
    <t>15CT</t>
  </si>
  <si>
    <t>5262BN</t>
  </si>
  <si>
    <t>15CU</t>
  </si>
  <si>
    <t>RK Basissch Het Molenven</t>
  </si>
  <si>
    <t>5263DP</t>
  </si>
  <si>
    <t>15CV</t>
  </si>
  <si>
    <t>Basisschool de Wilderen</t>
  </si>
  <si>
    <t>5581AS</t>
  </si>
  <si>
    <t>15CX</t>
  </si>
  <si>
    <t>4765CP</t>
  </si>
  <si>
    <t>15CY</t>
  </si>
  <si>
    <t>1756BB</t>
  </si>
  <si>
    <t>15CZ</t>
  </si>
  <si>
    <t>3817DV</t>
  </si>
  <si>
    <t>15DA</t>
  </si>
  <si>
    <t>2111ZC</t>
  </si>
  <si>
    <t>15DB</t>
  </si>
  <si>
    <t>Kbs Petrus en Paulus</t>
  </si>
  <si>
    <t>4819HR</t>
  </si>
  <si>
    <t>15DC</t>
  </si>
  <si>
    <t>5151ZK</t>
  </si>
  <si>
    <t>15DD</t>
  </si>
  <si>
    <t>6166EG</t>
  </si>
  <si>
    <t>15DF</t>
  </si>
  <si>
    <t>Jan van Schengenschool</t>
  </si>
  <si>
    <t>15DI</t>
  </si>
  <si>
    <t>6265AS</t>
  </si>
  <si>
    <t>15DK</t>
  </si>
  <si>
    <t>De Ariensschool</t>
  </si>
  <si>
    <t>3525AR</t>
  </si>
  <si>
    <t>15DL</t>
  </si>
  <si>
    <t>9641LT</t>
  </si>
  <si>
    <t>15DM</t>
  </si>
  <si>
    <t>Christoffelschool</t>
  </si>
  <si>
    <t>5583XG</t>
  </si>
  <si>
    <t>15DP</t>
  </si>
  <si>
    <t>8097SG</t>
  </si>
  <si>
    <t>15DQ</t>
  </si>
  <si>
    <t>8376HB</t>
  </si>
  <si>
    <t>15DS</t>
  </si>
  <si>
    <t>Hendrik de Cockschool</t>
  </si>
  <si>
    <t>9971CN</t>
  </si>
  <si>
    <t>15DT</t>
  </si>
  <si>
    <t>5552KK</t>
  </si>
  <si>
    <t>15DU</t>
  </si>
  <si>
    <t>9678RW</t>
  </si>
  <si>
    <t>15DV</t>
  </si>
  <si>
    <t>2111EB</t>
  </si>
  <si>
    <t>15DW</t>
  </si>
  <si>
    <t>De Nieuwe Veste</t>
  </si>
  <si>
    <t>4651CX</t>
  </si>
  <si>
    <t>15DX</t>
  </si>
  <si>
    <t>5014GE</t>
  </si>
  <si>
    <t>15DY</t>
  </si>
  <si>
    <t>9256HR</t>
  </si>
  <si>
    <t>15ED</t>
  </si>
  <si>
    <t>2402MZ</t>
  </si>
  <si>
    <t>15EF</t>
  </si>
  <si>
    <t>o.b.s.Theo Thijssen</t>
  </si>
  <si>
    <t>9406AX</t>
  </si>
  <si>
    <t>15EG</t>
  </si>
  <si>
    <t>obs Het Veldboeket</t>
  </si>
  <si>
    <t>8013TV</t>
  </si>
  <si>
    <t>15EI</t>
  </si>
  <si>
    <t>6951GZ</t>
  </si>
  <si>
    <t>15EJ</t>
  </si>
  <si>
    <t>De Troubadour</t>
  </si>
  <si>
    <t>3122TA</t>
  </si>
  <si>
    <t>15EM</t>
  </si>
  <si>
    <t>9937PB</t>
  </si>
  <si>
    <t>15EP</t>
  </si>
  <si>
    <t>9644VL</t>
  </si>
  <si>
    <t>15EQ</t>
  </si>
  <si>
    <t>3132EL</t>
  </si>
  <si>
    <t>15ET</t>
  </si>
  <si>
    <t>Skoatterwiis</t>
  </si>
  <si>
    <t>8451CN</t>
  </si>
  <si>
    <t>15EV</t>
  </si>
  <si>
    <t>Basisschool 't Holtpad</t>
  </si>
  <si>
    <t>8475EB</t>
  </si>
  <si>
    <t>15EX</t>
  </si>
  <si>
    <t>15FC</t>
  </si>
  <si>
    <t>15FD</t>
  </si>
  <si>
    <t>Windkracht 10</t>
  </si>
  <si>
    <t>8304DR</t>
  </si>
  <si>
    <t>15FE</t>
  </si>
  <si>
    <t>2724TT</t>
  </si>
  <si>
    <t>15FH</t>
  </si>
  <si>
    <t>15FJ</t>
  </si>
  <si>
    <t>9642HW</t>
  </si>
  <si>
    <t>15FK</t>
  </si>
  <si>
    <t>6211PG</t>
  </si>
  <si>
    <t>15FL</t>
  </si>
  <si>
    <t>8255CH</t>
  </si>
  <si>
    <t>15FM</t>
  </si>
  <si>
    <t>8212CA</t>
  </si>
  <si>
    <t>15FO</t>
  </si>
  <si>
    <t>3031VB</t>
  </si>
  <si>
    <t>15FQ</t>
  </si>
  <si>
    <t>15FR</t>
  </si>
  <si>
    <t>Basisschool Schoter Duyn</t>
  </si>
  <si>
    <t>1785SZ</t>
  </si>
  <si>
    <t>15FS</t>
  </si>
  <si>
    <t>3995AH</t>
  </si>
  <si>
    <t>15FT</t>
  </si>
  <si>
    <t>2625GM</t>
  </si>
  <si>
    <t>15FU</t>
  </si>
  <si>
    <t>6136AT</t>
  </si>
  <si>
    <t>15FX</t>
  </si>
  <si>
    <t>Brederode Daltonschool</t>
  </si>
  <si>
    <t>2082BD</t>
  </si>
  <si>
    <t>15FZ</t>
  </si>
  <si>
    <t>9581GC</t>
  </si>
  <si>
    <t>15GC</t>
  </si>
  <si>
    <t>De Boarne</t>
  </si>
  <si>
    <t>8495KH</t>
  </si>
  <si>
    <t>15GF</t>
  </si>
  <si>
    <t>1171HC</t>
  </si>
  <si>
    <t>15GH</t>
  </si>
  <si>
    <t>Basisschool 't Ambyld</t>
  </si>
  <si>
    <t>8407ER</t>
  </si>
  <si>
    <t>15GL</t>
  </si>
  <si>
    <t>2405VG</t>
  </si>
  <si>
    <t>15GR</t>
  </si>
  <si>
    <t>Hofdyckschool</t>
  </si>
  <si>
    <t>2341SE</t>
  </si>
  <si>
    <t>15GT</t>
  </si>
  <si>
    <t>4941ZA</t>
  </si>
  <si>
    <t>15GV</t>
  </si>
  <si>
    <t>Pastoor Galamaschool</t>
  </si>
  <si>
    <t>7041GL</t>
  </si>
  <si>
    <t>15GX</t>
  </si>
  <si>
    <t>6845JE</t>
  </si>
  <si>
    <t>15GZ</t>
  </si>
  <si>
    <t>Sint Fredericusschool</t>
  </si>
  <si>
    <t>6881SV</t>
  </si>
  <si>
    <t>15HB</t>
  </si>
  <si>
    <t>3812HG</t>
  </si>
  <si>
    <t>15HH</t>
  </si>
  <si>
    <t>Basisschool de Bouwhof</t>
  </si>
  <si>
    <t>7339KP</t>
  </si>
  <si>
    <t>15HJ</t>
  </si>
  <si>
    <t>8911DV</t>
  </si>
  <si>
    <t>15HQ</t>
  </si>
  <si>
    <t>obs De Campherbeek</t>
  </si>
  <si>
    <t>8024XM</t>
  </si>
  <si>
    <t>15HR</t>
  </si>
  <si>
    <t>De Catamaran</t>
  </si>
  <si>
    <t>2907NB</t>
  </si>
  <si>
    <t>15HS</t>
  </si>
  <si>
    <t>Annie M G Schmidtschool</t>
  </si>
  <si>
    <t>6952EK</t>
  </si>
  <si>
    <t>15HT</t>
  </si>
  <si>
    <t>De Violier</t>
  </si>
  <si>
    <t>15HV</t>
  </si>
  <si>
    <t>De Stapvoorde</t>
  </si>
  <si>
    <t>7609GP</t>
  </si>
  <si>
    <t>15HW</t>
  </si>
  <si>
    <t>15HY</t>
  </si>
  <si>
    <t>Jan Ligthart</t>
  </si>
  <si>
    <t>3135JN</t>
  </si>
  <si>
    <t>15IB</t>
  </si>
  <si>
    <t>Op e Grins</t>
  </si>
  <si>
    <t>8412SW</t>
  </si>
  <si>
    <t>15IC</t>
  </si>
  <si>
    <t>2324BG</t>
  </si>
  <si>
    <t>15IE</t>
  </si>
  <si>
    <t>2612SR</t>
  </si>
  <si>
    <t>15IF</t>
  </si>
  <si>
    <t>3223GE</t>
  </si>
  <si>
    <t>15IH</t>
  </si>
  <si>
    <t>De Uilenburch</t>
  </si>
  <si>
    <t>15IK</t>
  </si>
  <si>
    <t>7421GP</t>
  </si>
  <si>
    <t>15IL</t>
  </si>
  <si>
    <t>15IQ</t>
  </si>
  <si>
    <t>6211RT</t>
  </si>
  <si>
    <t>15IR</t>
  </si>
  <si>
    <t>8231GD</t>
  </si>
  <si>
    <t>15IU</t>
  </si>
  <si>
    <t>6824PC</t>
  </si>
  <si>
    <t>15IV</t>
  </si>
  <si>
    <t>8918GE</t>
  </si>
  <si>
    <t>15IX</t>
  </si>
  <si>
    <t>1784AW</t>
  </si>
  <si>
    <t>15IY</t>
  </si>
  <si>
    <t>6042JV</t>
  </si>
  <si>
    <t>15JC</t>
  </si>
  <si>
    <t>7557BT</t>
  </si>
  <si>
    <t>Stichting Scholengroep Primato</t>
  </si>
  <si>
    <t>15JD</t>
  </si>
  <si>
    <t>'t Startblok</t>
  </si>
  <si>
    <t>8435XV</t>
  </si>
  <si>
    <t>15JE</t>
  </si>
  <si>
    <t>De Molenweid</t>
  </si>
  <si>
    <t>1991EV</t>
  </si>
  <si>
    <t>15JF</t>
  </si>
  <si>
    <t>De Toonladder</t>
  </si>
  <si>
    <t>15JG</t>
  </si>
  <si>
    <t>9581CZ</t>
  </si>
  <si>
    <t>15JI</t>
  </si>
  <si>
    <t>4385HT</t>
  </si>
  <si>
    <t>15JJ</t>
  </si>
  <si>
    <t>It Tredde Ste</t>
  </si>
  <si>
    <t>15JN</t>
  </si>
  <si>
    <t>G.Th. Rietveldschool</t>
  </si>
  <si>
    <t>1171VZ</t>
  </si>
  <si>
    <t>15JO</t>
  </si>
  <si>
    <t>Basisschool De Pols</t>
  </si>
  <si>
    <t>15JP</t>
  </si>
  <si>
    <t>De Stobbestjelp</t>
  </si>
  <si>
    <t>8467SG</t>
  </si>
  <si>
    <t>15JS</t>
  </si>
  <si>
    <t>2404AL</t>
  </si>
  <si>
    <t>15JT</t>
  </si>
  <si>
    <t>4942AV</t>
  </si>
  <si>
    <t>15JU</t>
  </si>
  <si>
    <t>5037JD</t>
  </si>
  <si>
    <t>15JV</t>
  </si>
  <si>
    <t>15JW</t>
  </si>
  <si>
    <t>6844GA</t>
  </si>
  <si>
    <t>15JZ</t>
  </si>
  <si>
    <t>5151CL</t>
  </si>
  <si>
    <t>15KA</t>
  </si>
  <si>
    <t>5212AD</t>
  </si>
  <si>
    <t>15KD</t>
  </si>
  <si>
    <t>7339AN</t>
  </si>
  <si>
    <t>15KE</t>
  </si>
  <si>
    <t>8915CC</t>
  </si>
  <si>
    <t>15KG</t>
  </si>
  <si>
    <t>9203NP</t>
  </si>
  <si>
    <t>15KI</t>
  </si>
  <si>
    <t>Van Heemskerck School</t>
  </si>
  <si>
    <t>9601AR</t>
  </si>
  <si>
    <t>15KJ</t>
  </si>
  <si>
    <t>9402TB</t>
  </si>
  <si>
    <t>15KL</t>
  </si>
  <si>
    <t>2904VA</t>
  </si>
  <si>
    <t>15KN</t>
  </si>
  <si>
    <t>Basisschool de Klinker</t>
  </si>
  <si>
    <t>3123CC</t>
  </si>
  <si>
    <t>15KQ</t>
  </si>
  <si>
    <t>15KT</t>
  </si>
  <si>
    <t>De Vlindervallei</t>
  </si>
  <si>
    <t>3814SG</t>
  </si>
  <si>
    <t>15KU</t>
  </si>
  <si>
    <t>De Feart</t>
  </si>
  <si>
    <t>15KV</t>
  </si>
  <si>
    <t>Telders</t>
  </si>
  <si>
    <t>2321TE</t>
  </si>
  <si>
    <t>15KW</t>
  </si>
  <si>
    <t>De Klaeter</t>
  </si>
  <si>
    <t>8394VL</t>
  </si>
  <si>
    <t>15KX</t>
  </si>
  <si>
    <t>1824EZ</t>
  </si>
  <si>
    <t>Stichting Ronduit</t>
  </si>
  <si>
    <t>15LA</t>
  </si>
  <si>
    <t>De Leeuwenburch</t>
  </si>
  <si>
    <t>4336GL</t>
  </si>
  <si>
    <t>15LC</t>
  </si>
  <si>
    <t>7412SM</t>
  </si>
  <si>
    <t>15LE</t>
  </si>
  <si>
    <t>2725PE</t>
  </si>
  <si>
    <t>15LG</t>
  </si>
  <si>
    <t>Basisschool de Kern</t>
  </si>
  <si>
    <t>9645AL</t>
  </si>
  <si>
    <t>15LH</t>
  </si>
  <si>
    <t>3Sprong</t>
  </si>
  <si>
    <t>8226TA</t>
  </si>
  <si>
    <t>15LL</t>
  </si>
  <si>
    <t>1216NH</t>
  </si>
  <si>
    <t>15LN</t>
  </si>
  <si>
    <t>1703GB</t>
  </si>
  <si>
    <t>15LQ</t>
  </si>
  <si>
    <t>2622EA</t>
  </si>
  <si>
    <t>15LU</t>
  </si>
  <si>
    <t>8432PL</t>
  </si>
  <si>
    <t>15LV</t>
  </si>
  <si>
    <t>3436GE</t>
  </si>
  <si>
    <t>15LX</t>
  </si>
  <si>
    <t>3201HT</t>
  </si>
  <si>
    <t>15MD</t>
  </si>
  <si>
    <t>Basisschool de Twirre</t>
  </si>
  <si>
    <t>9247BT</t>
  </si>
  <si>
    <t>15ME</t>
  </si>
  <si>
    <t>It Fiifde Ste</t>
  </si>
  <si>
    <t>8468BJ</t>
  </si>
  <si>
    <t>15MH</t>
  </si>
  <si>
    <t>2651RC</t>
  </si>
  <si>
    <t>15ML</t>
  </si>
  <si>
    <t>3816LZ</t>
  </si>
  <si>
    <t>15MN</t>
  </si>
  <si>
    <t>5223XB</t>
  </si>
  <si>
    <t>15MO</t>
  </si>
  <si>
    <t>6537HD</t>
  </si>
  <si>
    <t>15MP</t>
  </si>
  <si>
    <t>3524HH</t>
  </si>
  <si>
    <t>15MU</t>
  </si>
  <si>
    <t>2724CA</t>
  </si>
  <si>
    <t>15MW</t>
  </si>
  <si>
    <t>Theo Thyssenschool</t>
  </si>
  <si>
    <t>9611HZ</t>
  </si>
  <si>
    <t>15NA</t>
  </si>
  <si>
    <t>West</t>
  </si>
  <si>
    <t>2901GA</t>
  </si>
  <si>
    <t>15NB</t>
  </si>
  <si>
    <t>6951LZ</t>
  </si>
  <si>
    <t>15ND</t>
  </si>
  <si>
    <t>7601SZ</t>
  </si>
  <si>
    <t>15NI</t>
  </si>
  <si>
    <t>8411KD</t>
  </si>
  <si>
    <t>15NJ</t>
  </si>
  <si>
    <t>Lucas V Leyden</t>
  </si>
  <si>
    <t>2311RE</t>
  </si>
  <si>
    <t>15NK</t>
  </si>
  <si>
    <t>Triangel</t>
  </si>
  <si>
    <t>8395PW</t>
  </si>
  <si>
    <t>15NM</t>
  </si>
  <si>
    <t>OBS S Carmiggelt</t>
  </si>
  <si>
    <t>2623MX</t>
  </si>
  <si>
    <t>15NR</t>
  </si>
  <si>
    <t>2717XK</t>
  </si>
  <si>
    <t>15NS</t>
  </si>
  <si>
    <t>De Aventurijn</t>
  </si>
  <si>
    <t>4334BA</t>
  </si>
  <si>
    <t>15NU</t>
  </si>
  <si>
    <t>1221CE</t>
  </si>
  <si>
    <t>15NV</t>
  </si>
  <si>
    <t>Albertine Agnesschool</t>
  </si>
  <si>
    <t>8915BB</t>
  </si>
  <si>
    <t>15NW</t>
  </si>
  <si>
    <t>1781WC</t>
  </si>
  <si>
    <t>15NX</t>
  </si>
  <si>
    <t>8225HA</t>
  </si>
  <si>
    <t>15NZ</t>
  </si>
  <si>
    <t>3334BN</t>
  </si>
  <si>
    <t>15OB</t>
  </si>
  <si>
    <t>Kath BS Limbrichterveld</t>
  </si>
  <si>
    <t>6135CR</t>
  </si>
  <si>
    <t>15OE</t>
  </si>
  <si>
    <t>15OF</t>
  </si>
  <si>
    <t>De Veldrakker</t>
  </si>
  <si>
    <t>15OH</t>
  </si>
  <si>
    <t>De Toermalijn</t>
  </si>
  <si>
    <t>3206HJ</t>
  </si>
  <si>
    <t>15OJ</t>
  </si>
  <si>
    <t>15OK</t>
  </si>
  <si>
    <t>OBS Akkrum</t>
  </si>
  <si>
    <t>15OP</t>
  </si>
  <si>
    <t>Dik Tromschool</t>
  </si>
  <si>
    <t>2131AX</t>
  </si>
  <si>
    <t>15OQ</t>
  </si>
  <si>
    <t>9241GL</t>
  </si>
  <si>
    <t>15OR</t>
  </si>
  <si>
    <t>De Ynset</t>
  </si>
  <si>
    <t>8461LD</t>
  </si>
  <si>
    <t>15OU</t>
  </si>
  <si>
    <t>2405XA</t>
  </si>
  <si>
    <t>15OV</t>
  </si>
  <si>
    <t>6843JM</t>
  </si>
  <si>
    <t>15OY</t>
  </si>
  <si>
    <t>1814CJ</t>
  </si>
  <si>
    <t>15OZ</t>
  </si>
  <si>
    <t>15PB</t>
  </si>
  <si>
    <t>Basisschool Oberon</t>
  </si>
  <si>
    <t>15PD</t>
  </si>
  <si>
    <t>3527BR</t>
  </si>
  <si>
    <t>15PE</t>
  </si>
  <si>
    <t>2713VM</t>
  </si>
  <si>
    <t>15PG</t>
  </si>
  <si>
    <t>15PJ</t>
  </si>
  <si>
    <t>2722BN</t>
  </si>
  <si>
    <t>15PL</t>
  </si>
  <si>
    <t>9602BB</t>
  </si>
  <si>
    <t>15PM</t>
  </si>
  <si>
    <t>De Veldkei</t>
  </si>
  <si>
    <t>9407AM</t>
  </si>
  <si>
    <t>15PO</t>
  </si>
  <si>
    <t>De Wonderwind</t>
  </si>
  <si>
    <t>2909PK</t>
  </si>
  <si>
    <t>15PP</t>
  </si>
  <si>
    <t>6956AN</t>
  </si>
  <si>
    <t>15PV</t>
  </si>
  <si>
    <t>3813PV</t>
  </si>
  <si>
    <t>15PW</t>
  </si>
  <si>
    <t>15PX</t>
  </si>
  <si>
    <t>Brede School Merenwijk</t>
  </si>
  <si>
    <t>2317AN</t>
  </si>
  <si>
    <t>15PZ</t>
  </si>
  <si>
    <t>o.b.s. De Eglantier Tanthof</t>
  </si>
  <si>
    <t>2622HB</t>
  </si>
  <si>
    <t>15QA</t>
  </si>
  <si>
    <t>15QD</t>
  </si>
  <si>
    <t>De Klipper</t>
  </si>
  <si>
    <t>8315AD</t>
  </si>
  <si>
    <t>15QG</t>
  </si>
  <si>
    <t>8225AN</t>
  </si>
  <si>
    <t>15QK</t>
  </si>
  <si>
    <t>8913CX</t>
  </si>
  <si>
    <t>15QL</t>
  </si>
  <si>
    <t>1782SR</t>
  </si>
  <si>
    <t>15QM</t>
  </si>
  <si>
    <t>3438AG</t>
  </si>
  <si>
    <t>15QQ</t>
  </si>
  <si>
    <t>15QY</t>
  </si>
  <si>
    <t>8463VJ</t>
  </si>
  <si>
    <t>15RE</t>
  </si>
  <si>
    <t>6835CD</t>
  </si>
  <si>
    <t>15RG</t>
  </si>
  <si>
    <t>St Jozef-School</t>
  </si>
  <si>
    <t>1081JA</t>
  </si>
  <si>
    <t>15RJ</t>
  </si>
  <si>
    <t>5223CD</t>
  </si>
  <si>
    <t>15RK</t>
  </si>
  <si>
    <t>Basisschool de Aldenhove</t>
  </si>
  <si>
    <t>6537DG</t>
  </si>
  <si>
    <t>15RL</t>
  </si>
  <si>
    <t>3526GW</t>
  </si>
  <si>
    <t>15RM</t>
  </si>
  <si>
    <t>15RP</t>
  </si>
  <si>
    <t>1784MA</t>
  </si>
  <si>
    <t>15RT</t>
  </si>
  <si>
    <t>'t Heidemeer</t>
  </si>
  <si>
    <t>9611EN</t>
  </si>
  <si>
    <t>15RZ</t>
  </si>
  <si>
    <t>7606TW</t>
  </si>
  <si>
    <t>15SB</t>
  </si>
  <si>
    <t>2012HK</t>
  </si>
  <si>
    <t>Stichting Spaarnesant</t>
  </si>
  <si>
    <t>15SF</t>
  </si>
  <si>
    <t>15SG</t>
  </si>
  <si>
    <t>Tjongerschool</t>
  </si>
  <si>
    <t>8454KD</t>
  </si>
  <si>
    <t>15SH</t>
  </si>
  <si>
    <t>De Meerpaal</t>
  </si>
  <si>
    <t>2318TJ</t>
  </si>
  <si>
    <t>15SK</t>
  </si>
  <si>
    <t>15SM</t>
  </si>
  <si>
    <t>De Paladijn</t>
  </si>
  <si>
    <t>7413BA</t>
  </si>
  <si>
    <t>15SN</t>
  </si>
  <si>
    <t>8316AX</t>
  </si>
  <si>
    <t>15SP</t>
  </si>
  <si>
    <t>4336EL</t>
  </si>
  <si>
    <t>15SQ</t>
  </si>
  <si>
    <t>8243KW</t>
  </si>
  <si>
    <t>15SW</t>
  </si>
  <si>
    <t>8921BR</t>
  </si>
  <si>
    <t>15SY</t>
  </si>
  <si>
    <t>5704GK</t>
  </si>
  <si>
    <t>15SZ</t>
  </si>
  <si>
    <t>3333BS</t>
  </si>
  <si>
    <t>15TF</t>
  </si>
  <si>
    <t>4381PP</t>
  </si>
  <si>
    <t>15TG</t>
  </si>
  <si>
    <t>15TJ</t>
  </si>
  <si>
    <t>It Haskerplak</t>
  </si>
  <si>
    <t>8465RC</t>
  </si>
  <si>
    <t>15TL</t>
  </si>
  <si>
    <t>Het Lichtbaken</t>
  </si>
  <si>
    <t>2551ZC</t>
  </si>
  <si>
    <t>15TO</t>
  </si>
  <si>
    <t>St Antonius</t>
  </si>
  <si>
    <t>5626BB</t>
  </si>
  <si>
    <t>15TP</t>
  </si>
  <si>
    <t>6834CZ</t>
  </si>
  <si>
    <t>15TT</t>
  </si>
  <si>
    <t>3815KZ</t>
  </si>
  <si>
    <t>15TV</t>
  </si>
  <si>
    <t>6535PS</t>
  </si>
  <si>
    <t>15UA</t>
  </si>
  <si>
    <t>15UB</t>
  </si>
  <si>
    <t>De Bolder</t>
  </si>
  <si>
    <t>9207CZ</t>
  </si>
  <si>
    <t>15UC</t>
  </si>
  <si>
    <t>Het Zwanenbos</t>
  </si>
  <si>
    <t>2716PH</t>
  </si>
  <si>
    <t>15UF</t>
  </si>
  <si>
    <t>obs De Springplank</t>
  </si>
  <si>
    <t>8021XA</t>
  </si>
  <si>
    <t>15UJ</t>
  </si>
  <si>
    <t>2011KZ</t>
  </si>
  <si>
    <t>15UN</t>
  </si>
  <si>
    <t>Sevenaerschool</t>
  </si>
  <si>
    <t>8414LR</t>
  </si>
  <si>
    <t>15UO</t>
  </si>
  <si>
    <t>De Dukdalf</t>
  </si>
  <si>
    <t>2317XK</t>
  </si>
  <si>
    <t>15UP</t>
  </si>
  <si>
    <t>1827DM</t>
  </si>
  <si>
    <t>15UT</t>
  </si>
  <si>
    <t>RK BS De Regenboog</t>
  </si>
  <si>
    <t>2715RP</t>
  </si>
  <si>
    <t>15UU</t>
  </si>
  <si>
    <t>Wilgenhof</t>
  </si>
  <si>
    <t>4337JV</t>
  </si>
  <si>
    <t>15UV</t>
  </si>
  <si>
    <t>15UW</t>
  </si>
  <si>
    <t>Driestromenland</t>
  </si>
  <si>
    <t>8226KA</t>
  </si>
  <si>
    <t>15UZ</t>
  </si>
  <si>
    <t>1541KL</t>
  </si>
  <si>
    <t>15VA</t>
  </si>
  <si>
    <t>Lwj van Hasseltschool</t>
  </si>
  <si>
    <t>1215RH</t>
  </si>
  <si>
    <t>15VC</t>
  </si>
  <si>
    <t>7325ET</t>
  </si>
  <si>
    <t>15VE</t>
  </si>
  <si>
    <t>15VF</t>
  </si>
  <si>
    <t>1689NV</t>
  </si>
  <si>
    <t>15VG</t>
  </si>
  <si>
    <t>4907AB</t>
  </si>
  <si>
    <t>15VH</t>
  </si>
  <si>
    <t>3331BJ</t>
  </si>
  <si>
    <t>15VL</t>
  </si>
  <si>
    <t>De Krullevaar</t>
  </si>
  <si>
    <t>3435BZ</t>
  </si>
  <si>
    <t>15VM</t>
  </si>
  <si>
    <t>De Vogelenzang</t>
  </si>
  <si>
    <t>3208AK</t>
  </si>
  <si>
    <t>15VN</t>
  </si>
  <si>
    <t>15VO</t>
  </si>
  <si>
    <t>9012CN</t>
  </si>
  <si>
    <t>15VR</t>
  </si>
  <si>
    <t>Bikube</t>
  </si>
  <si>
    <t>15VS</t>
  </si>
  <si>
    <t>De Lytse Mienskip</t>
  </si>
  <si>
    <t>8506BJ</t>
  </si>
  <si>
    <t>15VU</t>
  </si>
  <si>
    <t>2526HR</t>
  </si>
  <si>
    <t>15VY</t>
  </si>
  <si>
    <t>6833CE</t>
  </si>
  <si>
    <t>15VZ</t>
  </si>
  <si>
    <t>6418JA</t>
  </si>
  <si>
    <t>15WE</t>
  </si>
  <si>
    <t>5235JZ</t>
  </si>
  <si>
    <t>15WF</t>
  </si>
  <si>
    <t>6535TK</t>
  </si>
  <si>
    <t>15WG</t>
  </si>
  <si>
    <t>3522AR</t>
  </si>
  <si>
    <t>15WH</t>
  </si>
  <si>
    <t>15WI</t>
  </si>
  <si>
    <t>De Plataanschool</t>
  </si>
  <si>
    <t>8924CR</t>
  </si>
  <si>
    <t>15WJ</t>
  </si>
  <si>
    <t>1441HM</t>
  </si>
  <si>
    <t>15WK</t>
  </si>
  <si>
    <t>15WQ</t>
  </si>
  <si>
    <t>2022BL</t>
  </si>
  <si>
    <t>15WT</t>
  </si>
  <si>
    <t>15WU</t>
  </si>
  <si>
    <t>8453XC</t>
  </si>
  <si>
    <t>15WV</t>
  </si>
  <si>
    <t>De Viersprong</t>
  </si>
  <si>
    <t>2315HG</t>
  </si>
  <si>
    <t>15WW</t>
  </si>
  <si>
    <t>1814LS</t>
  </si>
  <si>
    <t>15WZ</t>
  </si>
  <si>
    <t>15XA</t>
  </si>
  <si>
    <t>a.z.s. De Wissel</t>
  </si>
  <si>
    <t>8315PS</t>
  </si>
  <si>
    <t>15XB</t>
  </si>
  <si>
    <t>2712RN</t>
  </si>
  <si>
    <t>15XC</t>
  </si>
  <si>
    <t>Acaciahof</t>
  </si>
  <si>
    <t>15XD</t>
  </si>
  <si>
    <t>15XE</t>
  </si>
  <si>
    <t>15XF</t>
  </si>
  <si>
    <t>1503AM</t>
  </si>
  <si>
    <t>15XH</t>
  </si>
  <si>
    <t>15XI</t>
  </si>
  <si>
    <t>7326TH</t>
  </si>
  <si>
    <t>15XJ</t>
  </si>
  <si>
    <t>15XK</t>
  </si>
  <si>
    <t>De Jenapleinschool</t>
  </si>
  <si>
    <t>8012VA</t>
  </si>
  <si>
    <t>Stichting Jenapleinschool</t>
  </si>
  <si>
    <t>15XN</t>
  </si>
  <si>
    <t>6132GN</t>
  </si>
  <si>
    <t>15XO</t>
  </si>
  <si>
    <t>De Kas</t>
  </si>
  <si>
    <t>2802VA</t>
  </si>
  <si>
    <t>15XP</t>
  </si>
  <si>
    <t>7558DJ</t>
  </si>
  <si>
    <t>15XT</t>
  </si>
  <si>
    <t>Trije Doarpen Skoalle</t>
  </si>
  <si>
    <t>9008TB</t>
  </si>
  <si>
    <t>15XW</t>
  </si>
  <si>
    <t>Ywegschool</t>
  </si>
  <si>
    <t>2133BM</t>
  </si>
  <si>
    <t>15XX</t>
  </si>
  <si>
    <t>Tryegeaster Honk</t>
  </si>
  <si>
    <t>8513CK</t>
  </si>
  <si>
    <t>15XZ</t>
  </si>
  <si>
    <t>Basisschool Cosmicus</t>
  </si>
  <si>
    <t>2512JT</t>
  </si>
  <si>
    <t>15YB</t>
  </si>
  <si>
    <t>2401AR</t>
  </si>
  <si>
    <t>15YD</t>
  </si>
  <si>
    <t>Broederschool</t>
  </si>
  <si>
    <t>6416CC</t>
  </si>
  <si>
    <t>15YE</t>
  </si>
  <si>
    <t>De Botteloef</t>
  </si>
  <si>
    <t>1034RR</t>
  </si>
  <si>
    <t>15YF</t>
  </si>
  <si>
    <t>15YG</t>
  </si>
  <si>
    <t>3813HC</t>
  </si>
  <si>
    <t>15YJ</t>
  </si>
  <si>
    <t>Noordeinde</t>
  </si>
  <si>
    <t>2728DC</t>
  </si>
  <si>
    <t>15YO</t>
  </si>
  <si>
    <t>Finneblom</t>
  </si>
  <si>
    <t>9212PJ</t>
  </si>
  <si>
    <t>15YP</t>
  </si>
  <si>
    <t>2716BG</t>
  </si>
  <si>
    <t>15YR</t>
  </si>
  <si>
    <t>obs De Marshof</t>
  </si>
  <si>
    <t>8014LA</t>
  </si>
  <si>
    <t>15YU</t>
  </si>
  <si>
    <t>3137WD</t>
  </si>
  <si>
    <t>15YX</t>
  </si>
  <si>
    <t>De Nijewei</t>
  </si>
  <si>
    <t>8458BJ</t>
  </si>
  <si>
    <t>15YY</t>
  </si>
  <si>
    <t>De Stevenshof</t>
  </si>
  <si>
    <t>2331DV</t>
  </si>
  <si>
    <t>15ZB</t>
  </si>
  <si>
    <t>7419AP</t>
  </si>
  <si>
    <t>15ZC</t>
  </si>
  <si>
    <t>15ZD</t>
  </si>
  <si>
    <t>15ZE</t>
  </si>
  <si>
    <t>De Spreng</t>
  </si>
  <si>
    <t>9203GC</t>
  </si>
  <si>
    <t>15ZF</t>
  </si>
  <si>
    <t>7902JD</t>
  </si>
  <si>
    <t>15ZH</t>
  </si>
  <si>
    <t>1223NS</t>
  </si>
  <si>
    <t>15ZJ</t>
  </si>
  <si>
    <t>7323HW</t>
  </si>
  <si>
    <t>15ZK</t>
  </si>
  <si>
    <t>1788MJ</t>
  </si>
  <si>
    <t>15ZM</t>
  </si>
  <si>
    <t>Kbs De Parel</t>
  </si>
  <si>
    <t>4812JC</t>
  </si>
  <si>
    <t>15ZP</t>
  </si>
  <si>
    <t>7552HE</t>
  </si>
  <si>
    <t>15ZQ</t>
  </si>
  <si>
    <t>Zuiderkroon</t>
  </si>
  <si>
    <t>3434SZ</t>
  </si>
  <si>
    <t>15ZW</t>
  </si>
  <si>
    <t>De Zilvermeeuw</t>
  </si>
  <si>
    <t>15ZX</t>
  </si>
  <si>
    <t>De Brege</t>
  </si>
  <si>
    <t>8517HZ</t>
  </si>
  <si>
    <t>15ZZ</t>
  </si>
  <si>
    <t>2592GH</t>
  </si>
  <si>
    <t>16AA</t>
  </si>
  <si>
    <t>2403CM</t>
  </si>
  <si>
    <t>16AB</t>
  </si>
  <si>
    <t>6841GD</t>
  </si>
  <si>
    <t>16AD</t>
  </si>
  <si>
    <t>1055NK</t>
  </si>
  <si>
    <t>16AF</t>
  </si>
  <si>
    <t>Ludgerschool</t>
  </si>
  <si>
    <t>3553SR</t>
  </si>
  <si>
    <t>16AH</t>
  </si>
  <si>
    <t>7822HG</t>
  </si>
  <si>
    <t>Gemeente Emmen</t>
  </si>
  <si>
    <t>16AJ</t>
  </si>
  <si>
    <t>1443WT</t>
  </si>
  <si>
    <t>16AK</t>
  </si>
  <si>
    <t>De Windroos</t>
  </si>
  <si>
    <t>8231BG</t>
  </si>
  <si>
    <t>16AL</t>
  </si>
  <si>
    <t>De Skule</t>
  </si>
  <si>
    <t>9222NG</t>
  </si>
  <si>
    <t>16AP</t>
  </si>
  <si>
    <t>obs De Oosterenk</t>
  </si>
  <si>
    <t>8023DJ</t>
  </si>
  <si>
    <t>16AR</t>
  </si>
  <si>
    <t>2023DN</t>
  </si>
  <si>
    <t>16AU</t>
  </si>
  <si>
    <t>Lorentz</t>
  </si>
  <si>
    <t>2313GG</t>
  </si>
  <si>
    <t>16AY</t>
  </si>
  <si>
    <t>PCBO 't Foarhus</t>
  </si>
  <si>
    <t>9205BN</t>
  </si>
  <si>
    <t>16AZ</t>
  </si>
  <si>
    <t>'t Kofschip</t>
  </si>
  <si>
    <t>16BA</t>
  </si>
  <si>
    <t>1509GL</t>
  </si>
  <si>
    <t>16BC</t>
  </si>
  <si>
    <t>1788ES</t>
  </si>
  <si>
    <t>16BD</t>
  </si>
  <si>
    <t>1601ED</t>
  </si>
  <si>
    <t>16BE</t>
  </si>
  <si>
    <t>4901KJ</t>
  </si>
  <si>
    <t>16BH</t>
  </si>
  <si>
    <t>Daltonschool Hengelo Zuid</t>
  </si>
  <si>
    <t>7555KA</t>
  </si>
  <si>
    <t>16BL</t>
  </si>
  <si>
    <t>3554GJ</t>
  </si>
  <si>
    <t>16BN</t>
  </si>
  <si>
    <t>De Beuk</t>
  </si>
  <si>
    <t>8521PH</t>
  </si>
  <si>
    <t>16BO</t>
  </si>
  <si>
    <t>Dr Schaepmanschool</t>
  </si>
  <si>
    <t>2991BK</t>
  </si>
  <si>
    <t>16BR</t>
  </si>
  <si>
    <t>6842BA</t>
  </si>
  <si>
    <t>16BU</t>
  </si>
  <si>
    <t>1814NE</t>
  </si>
  <si>
    <t>16BX</t>
  </si>
  <si>
    <t>7811LD</t>
  </si>
  <si>
    <t>16BZ</t>
  </si>
  <si>
    <t>1442PZ</t>
  </si>
  <si>
    <t>16CA</t>
  </si>
  <si>
    <t>De Lepelaar</t>
  </si>
  <si>
    <t>8231VW</t>
  </si>
  <si>
    <t>16CB</t>
  </si>
  <si>
    <t>De Wiksel</t>
  </si>
  <si>
    <t>9223NM</t>
  </si>
  <si>
    <t>16CC</t>
  </si>
  <si>
    <t>2717BG</t>
  </si>
  <si>
    <t>16CF</t>
  </si>
  <si>
    <t>Openbare Parkschool</t>
  </si>
  <si>
    <t>8011CC</t>
  </si>
  <si>
    <t>16CH</t>
  </si>
  <si>
    <t>2023NN</t>
  </si>
  <si>
    <t>16CI</t>
  </si>
  <si>
    <t>3816HJ</t>
  </si>
  <si>
    <t>16CN</t>
  </si>
  <si>
    <t>7906GA</t>
  </si>
  <si>
    <t>16CP</t>
  </si>
  <si>
    <t>1213CK</t>
  </si>
  <si>
    <t>16CQ</t>
  </si>
  <si>
    <t>7316AG</t>
  </si>
  <si>
    <t>16CZ</t>
  </si>
  <si>
    <t>8525GR</t>
  </si>
  <si>
    <t>16DA</t>
  </si>
  <si>
    <t>Liduina</t>
  </si>
  <si>
    <t>2595TA</t>
  </si>
  <si>
    <t>16DB</t>
  </si>
  <si>
    <t>16DD</t>
  </si>
  <si>
    <t>2402LG</t>
  </si>
  <si>
    <t>16DE</t>
  </si>
  <si>
    <t>6411TN</t>
  </si>
  <si>
    <t>16DF</t>
  </si>
  <si>
    <t>1051XM</t>
  </si>
  <si>
    <t>16DG</t>
  </si>
  <si>
    <t>1815GE</t>
  </si>
  <si>
    <t>16DH</t>
  </si>
  <si>
    <t>De Pijlstaart</t>
  </si>
  <si>
    <t>3513AA</t>
  </si>
  <si>
    <t>16DI</t>
  </si>
  <si>
    <t>16DJ</t>
  </si>
  <si>
    <t>7814RC</t>
  </si>
  <si>
    <t>16DK</t>
  </si>
  <si>
    <t>8935GH</t>
  </si>
  <si>
    <t>16DM</t>
  </si>
  <si>
    <t>8224CM</t>
  </si>
  <si>
    <t>16DS</t>
  </si>
  <si>
    <t>2015EX</t>
  </si>
  <si>
    <t>16DV</t>
  </si>
  <si>
    <t>7414CK</t>
  </si>
  <si>
    <t>16DW</t>
  </si>
  <si>
    <t>9204JT</t>
  </si>
  <si>
    <t>16DX</t>
  </si>
  <si>
    <t>7901GK</t>
  </si>
  <si>
    <t>16DY</t>
  </si>
  <si>
    <t>1504AS</t>
  </si>
  <si>
    <t>16DZ</t>
  </si>
  <si>
    <t>7312CA</t>
  </si>
  <si>
    <t>16EA</t>
  </si>
  <si>
    <t>Montessorisch Beuningen</t>
  </si>
  <si>
    <t>16EB</t>
  </si>
  <si>
    <t>4611MB</t>
  </si>
  <si>
    <t>16EC</t>
  </si>
  <si>
    <t>3332CR</t>
  </si>
  <si>
    <t>16EJ</t>
  </si>
  <si>
    <t>3554GE</t>
  </si>
  <si>
    <t>16EL</t>
  </si>
  <si>
    <t>De Klimophoeve v KBSO</t>
  </si>
  <si>
    <t>2665CB</t>
  </si>
  <si>
    <t>16EN</t>
  </si>
  <si>
    <t>16EO</t>
  </si>
  <si>
    <t>6412BH</t>
  </si>
  <si>
    <t>16EP</t>
  </si>
  <si>
    <t>St Janschool</t>
  </si>
  <si>
    <t>1057JN</t>
  </si>
  <si>
    <t>16EQ</t>
  </si>
  <si>
    <t>16ET</t>
  </si>
  <si>
    <t>8933CZ</t>
  </si>
  <si>
    <t>16EW</t>
  </si>
  <si>
    <t>De Bernebrege</t>
  </si>
  <si>
    <t>9218RA</t>
  </si>
  <si>
    <t>16FI</t>
  </si>
  <si>
    <t>Weidebloem</t>
  </si>
  <si>
    <t>7909AV</t>
  </si>
  <si>
    <t>16FK</t>
  </si>
  <si>
    <t>7333GZ</t>
  </si>
  <si>
    <t>16FL</t>
  </si>
  <si>
    <t>4616AJ</t>
  </si>
  <si>
    <t>16FR</t>
  </si>
  <si>
    <t>16FS</t>
  </si>
  <si>
    <t>2515BZ</t>
  </si>
  <si>
    <t>16FT</t>
  </si>
  <si>
    <t>Kath BS Pieter Bas</t>
  </si>
  <si>
    <t>2905AB</t>
  </si>
  <si>
    <t>16FU</t>
  </si>
  <si>
    <t>6413RR</t>
  </si>
  <si>
    <t>16FV</t>
  </si>
  <si>
    <t>De Pool</t>
  </si>
  <si>
    <t>1018LR</t>
  </si>
  <si>
    <t>16FW</t>
  </si>
  <si>
    <t>1816EP</t>
  </si>
  <si>
    <t>16GB</t>
  </si>
  <si>
    <t>De Boeier</t>
  </si>
  <si>
    <t>8242VS</t>
  </si>
  <si>
    <t>16GC</t>
  </si>
  <si>
    <t>Great Haersmaskoalle</t>
  </si>
  <si>
    <t>9216WG</t>
  </si>
  <si>
    <t>16GD</t>
  </si>
  <si>
    <t>2725PG</t>
  </si>
  <si>
    <t>16GH</t>
  </si>
  <si>
    <t>obs De Ridderspoor</t>
  </si>
  <si>
    <t>16GK</t>
  </si>
  <si>
    <t>2026VJ</t>
  </si>
  <si>
    <t>16GL</t>
  </si>
  <si>
    <t>3818WB</t>
  </si>
  <si>
    <t>16GN</t>
  </si>
  <si>
    <t>De Windvaan</t>
  </si>
  <si>
    <t>1624XJ</t>
  </si>
  <si>
    <t>16GQ</t>
  </si>
  <si>
    <t>7905GT</t>
  </si>
  <si>
    <t>16GT</t>
  </si>
  <si>
    <t>7322JS</t>
  </si>
  <si>
    <t>16GU</t>
  </si>
  <si>
    <t>4901GG</t>
  </si>
  <si>
    <t>16GV</t>
  </si>
  <si>
    <t>2033DE</t>
  </si>
  <si>
    <t>16HB</t>
  </si>
  <si>
    <t>2151CV</t>
  </si>
  <si>
    <t>16HC</t>
  </si>
  <si>
    <t>2907GG</t>
  </si>
  <si>
    <t>16HE</t>
  </si>
  <si>
    <t>6414GG</t>
  </si>
  <si>
    <t>16HF</t>
  </si>
  <si>
    <t>St Lukasschool</t>
  </si>
  <si>
    <t>1069ZR</t>
  </si>
  <si>
    <t>16HI</t>
  </si>
  <si>
    <t>7815LB</t>
  </si>
  <si>
    <t>16HJ</t>
  </si>
  <si>
    <t>8922CS</t>
  </si>
  <si>
    <t>16HK</t>
  </si>
  <si>
    <t>1441TT</t>
  </si>
  <si>
    <t>16HL</t>
  </si>
  <si>
    <t>De Albatros</t>
  </si>
  <si>
    <t>8242AL</t>
  </si>
  <si>
    <t>16HM</t>
  </si>
  <si>
    <t>Yn en Mande</t>
  </si>
  <si>
    <t>9221TB</t>
  </si>
  <si>
    <t>16HN</t>
  </si>
  <si>
    <t>2725BR</t>
  </si>
  <si>
    <t>16HS</t>
  </si>
  <si>
    <t>2024EN</t>
  </si>
  <si>
    <t>16HT</t>
  </si>
  <si>
    <t>16HU</t>
  </si>
  <si>
    <t>1823DC</t>
  </si>
  <si>
    <t>16HV</t>
  </si>
  <si>
    <t>1622BR</t>
  </si>
  <si>
    <t>16IA</t>
  </si>
  <si>
    <t>7339LD</t>
  </si>
  <si>
    <t>16IB</t>
  </si>
  <si>
    <t>4907KW</t>
  </si>
  <si>
    <t>16IC</t>
  </si>
  <si>
    <t>2035VD</t>
  </si>
  <si>
    <t>16IE</t>
  </si>
  <si>
    <t>7555NT</t>
  </si>
  <si>
    <t>16IJ</t>
  </si>
  <si>
    <t>OBS Rietendakschool</t>
  </si>
  <si>
    <t>3552EZ</t>
  </si>
  <si>
    <t>16IK</t>
  </si>
  <si>
    <t>1435LJ</t>
  </si>
  <si>
    <t>16IL</t>
  </si>
  <si>
    <t>3151BT</t>
  </si>
  <si>
    <t>16IP</t>
  </si>
  <si>
    <t>1033BW</t>
  </si>
  <si>
    <t>16IQ</t>
  </si>
  <si>
    <t>1813CG</t>
  </si>
  <si>
    <t>16IR</t>
  </si>
  <si>
    <t>16IT</t>
  </si>
  <si>
    <t>16IV</t>
  </si>
  <si>
    <t>16JB</t>
  </si>
  <si>
    <t>2014EB</t>
  </si>
  <si>
    <t>16JC</t>
  </si>
  <si>
    <t>3035LL</t>
  </si>
  <si>
    <t>16JI</t>
  </si>
  <si>
    <t>It Ambyld</t>
  </si>
  <si>
    <t>9201CP</t>
  </si>
  <si>
    <t>16JK</t>
  </si>
  <si>
    <t>1502ND</t>
  </si>
  <si>
    <t>16JP</t>
  </si>
  <si>
    <t>3551BP</t>
  </si>
  <si>
    <t>16JQ</t>
  </si>
  <si>
    <t>De Waterwolf</t>
  </si>
  <si>
    <t>2141VB</t>
  </si>
  <si>
    <t>16JT</t>
  </si>
  <si>
    <t>6415CE</t>
  </si>
  <si>
    <t>16JU</t>
  </si>
  <si>
    <t>1094RB</t>
  </si>
  <si>
    <t>16JV</t>
  </si>
  <si>
    <t>1825HC</t>
  </si>
  <si>
    <t>16JW</t>
  </si>
  <si>
    <t>2726KE</t>
  </si>
  <si>
    <t>16JY</t>
  </si>
  <si>
    <t>Wiardasch</t>
  </si>
  <si>
    <t>9084BB</t>
  </si>
  <si>
    <t>16KA</t>
  </si>
  <si>
    <t>De Grundel</t>
  </si>
  <si>
    <t>8243CA</t>
  </si>
  <si>
    <t>16KB</t>
  </si>
  <si>
    <t>Seghwaert</t>
  </si>
  <si>
    <t>16KE</t>
  </si>
  <si>
    <t>obs De Werkschuit</t>
  </si>
  <si>
    <t>8032TK</t>
  </si>
  <si>
    <t>16KG</t>
  </si>
  <si>
    <t>2032KA</t>
  </si>
  <si>
    <t>16KJ</t>
  </si>
  <si>
    <t>1826GP</t>
  </si>
  <si>
    <t>16KK</t>
  </si>
  <si>
    <t>1354GR</t>
  </si>
  <si>
    <t>16KL</t>
  </si>
  <si>
    <t>De Zonnewyzer</t>
  </si>
  <si>
    <t>1622HC</t>
  </si>
  <si>
    <t>16KN</t>
  </si>
  <si>
    <t>7558LA</t>
  </si>
  <si>
    <t>16KR</t>
  </si>
  <si>
    <t>De Zwanebloem</t>
  </si>
  <si>
    <t>2136AK</t>
  </si>
  <si>
    <t>16KS</t>
  </si>
  <si>
    <t>Don Bosco school</t>
  </si>
  <si>
    <t>3161XB</t>
  </si>
  <si>
    <t>16KV</t>
  </si>
  <si>
    <t>Elisabeth Paulus-School</t>
  </si>
  <si>
    <t>1013VM</t>
  </si>
  <si>
    <t>16KW</t>
  </si>
  <si>
    <t>1825DP</t>
  </si>
  <si>
    <t>16KZ</t>
  </si>
  <si>
    <t>9081AR</t>
  </si>
  <si>
    <t>16LE</t>
  </si>
  <si>
    <t>obs De Wieden</t>
  </si>
  <si>
    <t>8033CS</t>
  </si>
  <si>
    <t>16LF</t>
  </si>
  <si>
    <t>2033CE</t>
  </si>
  <si>
    <t>16LI</t>
  </si>
  <si>
    <t>16LQ</t>
  </si>
  <si>
    <t>2032TH</t>
  </si>
  <si>
    <t>16LV</t>
  </si>
  <si>
    <t>1161JL</t>
  </si>
  <si>
    <t>16LX</t>
  </si>
  <si>
    <t>St Catharina-School</t>
  </si>
  <si>
    <t>1079JN</t>
  </si>
  <si>
    <t>16MA</t>
  </si>
  <si>
    <t>7824HK</t>
  </si>
  <si>
    <t>16MB</t>
  </si>
  <si>
    <t>8932BR</t>
  </si>
  <si>
    <t>16MC</t>
  </si>
  <si>
    <t>Daltonbasisschool De AkkerDijk</t>
  </si>
  <si>
    <t>1445HC</t>
  </si>
  <si>
    <t>16MD</t>
  </si>
  <si>
    <t>De Driemaster</t>
  </si>
  <si>
    <t>8225AG</t>
  </si>
  <si>
    <t>16MI</t>
  </si>
  <si>
    <t>obs De Markesteen</t>
  </si>
  <si>
    <t>16ML</t>
  </si>
  <si>
    <t>1357CM</t>
  </si>
  <si>
    <t>16MO</t>
  </si>
  <si>
    <t>2034RM</t>
  </si>
  <si>
    <t>16MS</t>
  </si>
  <si>
    <t>16MW</t>
  </si>
  <si>
    <t>St Rosa-School</t>
  </si>
  <si>
    <t>1031CB</t>
  </si>
  <si>
    <t>16MX</t>
  </si>
  <si>
    <t>1826CG</t>
  </si>
  <si>
    <t>16NB</t>
  </si>
  <si>
    <t>De Tjotter</t>
  </si>
  <si>
    <t>8245ER</t>
  </si>
  <si>
    <t>16NC</t>
  </si>
  <si>
    <t>7548AH</t>
  </si>
  <si>
    <t>16ND</t>
  </si>
  <si>
    <t>16NF</t>
  </si>
  <si>
    <t>OBS De Expeditie</t>
  </si>
  <si>
    <t>9736PB</t>
  </si>
  <si>
    <t>16NG</t>
  </si>
  <si>
    <t>O.B.S. De Piramide</t>
  </si>
  <si>
    <t>2035CT</t>
  </si>
  <si>
    <t>16NM</t>
  </si>
  <si>
    <t>3561JK</t>
  </si>
  <si>
    <t>16NN</t>
  </si>
  <si>
    <t>16NP</t>
  </si>
  <si>
    <t>De Saffier</t>
  </si>
  <si>
    <t>1015MH</t>
  </si>
  <si>
    <t>16NR</t>
  </si>
  <si>
    <t>De Hasselbraam</t>
  </si>
  <si>
    <t>7823NN</t>
  </si>
  <si>
    <t>16NS</t>
  </si>
  <si>
    <t>obs Eestroom Brandemeer</t>
  </si>
  <si>
    <t>8918CT</t>
  </si>
  <si>
    <t>16NU</t>
  </si>
  <si>
    <t>De Finnjol</t>
  </si>
  <si>
    <t>8243GR</t>
  </si>
  <si>
    <t>16NV</t>
  </si>
  <si>
    <t>7511ZG</t>
  </si>
  <si>
    <t>16OC</t>
  </si>
  <si>
    <t>1352GW</t>
  </si>
  <si>
    <t>16UA</t>
  </si>
  <si>
    <t>7823GD</t>
  </si>
  <si>
    <t>16UB</t>
  </si>
  <si>
    <t>8913HK</t>
  </si>
  <si>
    <t>16UC</t>
  </si>
  <si>
    <t>16UD</t>
  </si>
  <si>
    <t>16UE</t>
  </si>
  <si>
    <t>7545KJ</t>
  </si>
  <si>
    <t>16UG</t>
  </si>
  <si>
    <t>De Pendinghe</t>
  </si>
  <si>
    <t>9741EW</t>
  </si>
  <si>
    <t>16UJ</t>
  </si>
  <si>
    <t>1831CC</t>
  </si>
  <si>
    <t>16UK</t>
  </si>
  <si>
    <t>1353JJ</t>
  </si>
  <si>
    <t>16UM</t>
  </si>
  <si>
    <t>5751JB</t>
  </si>
  <si>
    <t>16UN</t>
  </si>
  <si>
    <t>Basisschool 't Spoor</t>
  </si>
  <si>
    <t>6222CW</t>
  </si>
  <si>
    <t>16UO</t>
  </si>
  <si>
    <t>3532HK</t>
  </si>
  <si>
    <t>16UP</t>
  </si>
  <si>
    <t>Basisschool De Bogaard</t>
  </si>
  <si>
    <t>16UQ</t>
  </si>
  <si>
    <t>4527CD</t>
  </si>
  <si>
    <t>16US</t>
  </si>
  <si>
    <t>9921PK</t>
  </si>
  <si>
    <t>16UU</t>
  </si>
  <si>
    <t>Brede School D n Bogerd</t>
  </si>
  <si>
    <t>5753GN</t>
  </si>
  <si>
    <t>16UV</t>
  </si>
  <si>
    <t>6445CW</t>
  </si>
  <si>
    <t>16UW</t>
  </si>
  <si>
    <t>Pnielschool</t>
  </si>
  <si>
    <t>3075AG</t>
  </si>
  <si>
    <t>16UZ</t>
  </si>
  <si>
    <t>8701EW</t>
  </si>
  <si>
    <t>16VH</t>
  </si>
  <si>
    <t>Gooilandschool</t>
  </si>
  <si>
    <t>1405JB</t>
  </si>
  <si>
    <t>16VR</t>
  </si>
  <si>
    <t>5087BN</t>
  </si>
  <si>
    <t>16VT</t>
  </si>
  <si>
    <t>8152BM</t>
  </si>
  <si>
    <t>16VU</t>
  </si>
  <si>
    <t>6229AV</t>
  </si>
  <si>
    <t>16VV</t>
  </si>
  <si>
    <t>St Jozef School</t>
  </si>
  <si>
    <t>3791AR</t>
  </si>
  <si>
    <t>16WB</t>
  </si>
  <si>
    <t>Basisschool Reuzepas</t>
  </si>
  <si>
    <t>6164CK</t>
  </si>
  <si>
    <t>16WG</t>
  </si>
  <si>
    <t>3315AT</t>
  </si>
  <si>
    <t>16WH</t>
  </si>
  <si>
    <t>De Eshof</t>
  </si>
  <si>
    <t>2552KL</t>
  </si>
  <si>
    <t>16WI</t>
  </si>
  <si>
    <t>8084XE</t>
  </si>
  <si>
    <t>16WL</t>
  </si>
  <si>
    <t>Kennedy Basisschool</t>
  </si>
  <si>
    <t>7681AL</t>
  </si>
  <si>
    <t>16WN</t>
  </si>
  <si>
    <t>7826EP</t>
  </si>
  <si>
    <t>16WP</t>
  </si>
  <si>
    <t>8225MA</t>
  </si>
  <si>
    <t>16WQ</t>
  </si>
  <si>
    <t>16WT</t>
  </si>
  <si>
    <t>De Molenwiek Dalton</t>
  </si>
  <si>
    <t>2036GV</t>
  </si>
  <si>
    <t>16WU</t>
  </si>
  <si>
    <t>1814EC</t>
  </si>
  <si>
    <t>16WW</t>
  </si>
  <si>
    <t>OBS KlimOp</t>
  </si>
  <si>
    <t>1689NW</t>
  </si>
  <si>
    <t>16WZ</t>
  </si>
  <si>
    <t>3081PE</t>
  </si>
  <si>
    <t>16XC</t>
  </si>
  <si>
    <t>2011CR</t>
  </si>
  <si>
    <t>16XK</t>
  </si>
  <si>
    <t>5142WX</t>
  </si>
  <si>
    <t>16XM</t>
  </si>
  <si>
    <t>3319TB</t>
  </si>
  <si>
    <t>16XN</t>
  </si>
  <si>
    <t>2543BH</t>
  </si>
  <si>
    <t>16XP</t>
  </si>
  <si>
    <t>7681DN</t>
  </si>
  <si>
    <t>16XQ</t>
  </si>
  <si>
    <t>7812PK</t>
  </si>
  <si>
    <t>16XS</t>
  </si>
  <si>
    <t>De Tjalk</t>
  </si>
  <si>
    <t>8232LT</t>
  </si>
  <si>
    <t>16XT</t>
  </si>
  <si>
    <t>7532XJ</t>
  </si>
  <si>
    <t>16XX</t>
  </si>
  <si>
    <t>3036PV</t>
  </si>
  <si>
    <t>16XY</t>
  </si>
  <si>
    <t>16YA</t>
  </si>
  <si>
    <t>Het Ooievaarsnest</t>
  </si>
  <si>
    <t>1689EB</t>
  </si>
  <si>
    <t>16YB</t>
  </si>
  <si>
    <t>Chr Basissch De Sleutel</t>
  </si>
  <si>
    <t>3073ED</t>
  </si>
  <si>
    <t>16YE</t>
  </si>
  <si>
    <t>1531PS</t>
  </si>
  <si>
    <t>16YF</t>
  </si>
  <si>
    <t>2191BP</t>
  </si>
  <si>
    <t>16YG</t>
  </si>
  <si>
    <t>3319RN</t>
  </si>
  <si>
    <t>16YJ</t>
  </si>
  <si>
    <t>7681RA</t>
  </si>
  <si>
    <t>16YK</t>
  </si>
  <si>
    <t>7812MD</t>
  </si>
  <si>
    <t>16YM</t>
  </si>
  <si>
    <t>De Brink</t>
  </si>
  <si>
    <t>8225SC</t>
  </si>
  <si>
    <t>16YQ</t>
  </si>
  <si>
    <t>2063JK</t>
  </si>
  <si>
    <t>16YS</t>
  </si>
  <si>
    <t>Samenspel</t>
  </si>
  <si>
    <t>1324RL</t>
  </si>
  <si>
    <t>16YT</t>
  </si>
  <si>
    <t>1695HZ</t>
  </si>
  <si>
    <t>16YU</t>
  </si>
  <si>
    <t>3074PG</t>
  </si>
  <si>
    <t>16YW</t>
  </si>
  <si>
    <t>Basissch De Vliedberg</t>
  </si>
  <si>
    <t>3068GN</t>
  </si>
  <si>
    <t>16YX</t>
  </si>
  <si>
    <t>2211AB</t>
  </si>
  <si>
    <t>16YZ</t>
  </si>
  <si>
    <t>Basisschool Nieuwoord</t>
  </si>
  <si>
    <t>7681HD</t>
  </si>
  <si>
    <t>16ZB</t>
  </si>
  <si>
    <t>8925GZ</t>
  </si>
  <si>
    <t>16ZC</t>
  </si>
  <si>
    <t>8226BA</t>
  </si>
  <si>
    <t>16ZD</t>
  </si>
  <si>
    <t>7543ZJ</t>
  </si>
  <si>
    <t>16ZF</t>
  </si>
  <si>
    <t>2013PW</t>
  </si>
  <si>
    <t>16ZG</t>
  </si>
  <si>
    <t>1324VD</t>
  </si>
  <si>
    <t>16ZH</t>
  </si>
  <si>
    <t>16ZJ</t>
  </si>
  <si>
    <t>4702GW</t>
  </si>
  <si>
    <t>16ZM</t>
  </si>
  <si>
    <t>3191ED</t>
  </si>
  <si>
    <t>16ZO</t>
  </si>
  <si>
    <t>2211LH</t>
  </si>
  <si>
    <t>16ZP</t>
  </si>
  <si>
    <t>Ds W E Den Hertog School</t>
  </si>
  <si>
    <t>2552RA</t>
  </si>
  <si>
    <t>16ZQ</t>
  </si>
  <si>
    <t>7881EG</t>
  </si>
  <si>
    <t>16ZS</t>
  </si>
  <si>
    <t>De Sluis</t>
  </si>
  <si>
    <t>8244AJ</t>
  </si>
  <si>
    <t>16ZT</t>
  </si>
  <si>
    <t>7544XC</t>
  </si>
  <si>
    <t>16ZX</t>
  </si>
  <si>
    <t>1316CS</t>
  </si>
  <si>
    <t>16ZY</t>
  </si>
  <si>
    <t>1628JG</t>
  </si>
  <si>
    <t>16ZZ</t>
  </si>
  <si>
    <t>4702AZ</t>
  </si>
  <si>
    <t>17AB</t>
  </si>
  <si>
    <t>3079HK</t>
  </si>
  <si>
    <t>17AC</t>
  </si>
  <si>
    <t>Lidwina-School</t>
  </si>
  <si>
    <t>1098KM</t>
  </si>
  <si>
    <t>17AE</t>
  </si>
  <si>
    <t>7881HG</t>
  </si>
  <si>
    <t>17AH</t>
  </si>
  <si>
    <t>9743EZ</t>
  </si>
  <si>
    <t>17AM</t>
  </si>
  <si>
    <t>4706DZ</t>
  </si>
  <si>
    <t>17AP</t>
  </si>
  <si>
    <t>Agnessch v Kath BSO</t>
  </si>
  <si>
    <t>3071EE</t>
  </si>
  <si>
    <t>17AS</t>
  </si>
  <si>
    <t>7546CL</t>
  </si>
  <si>
    <t>17AV</t>
  </si>
  <si>
    <t>1317HP</t>
  </si>
  <si>
    <t>17BB</t>
  </si>
  <si>
    <t>1065VT</t>
  </si>
  <si>
    <t>17BC</t>
  </si>
  <si>
    <t>7881HP</t>
  </si>
  <si>
    <t>17BH</t>
  </si>
  <si>
    <t>4703AV</t>
  </si>
  <si>
    <t>17BL</t>
  </si>
  <si>
    <t>7881KL</t>
  </si>
  <si>
    <t>17BP</t>
  </si>
  <si>
    <t>1323AE</t>
  </si>
  <si>
    <t>17BT</t>
  </si>
  <si>
    <t>OBS Tuindorp</t>
  </si>
  <si>
    <t>3571EN</t>
  </si>
  <si>
    <t>17BU</t>
  </si>
  <si>
    <t>7887AD</t>
  </si>
  <si>
    <t>17BW</t>
  </si>
  <si>
    <t>9715NR</t>
  </si>
  <si>
    <t>17BY</t>
  </si>
  <si>
    <t>RK basisschool Het Talent</t>
  </si>
  <si>
    <t>4707VK</t>
  </si>
  <si>
    <t>17CA</t>
  </si>
  <si>
    <t>3572HD</t>
  </si>
  <si>
    <t>17CB</t>
  </si>
  <si>
    <t>Meester Baars school</t>
  </si>
  <si>
    <t>3078GS</t>
  </si>
  <si>
    <t>17CI</t>
  </si>
  <si>
    <t>4707AG</t>
  </si>
  <si>
    <t>17CJ</t>
  </si>
  <si>
    <t>7323MB</t>
  </si>
  <si>
    <t>17CL</t>
  </si>
  <si>
    <t>3514TT</t>
  </si>
  <si>
    <t>17CM</t>
  </si>
  <si>
    <t>3077SB</t>
  </si>
  <si>
    <t>17CN</t>
  </si>
  <si>
    <t>7891CV</t>
  </si>
  <si>
    <t>17CT</t>
  </si>
  <si>
    <t>4707JE</t>
  </si>
  <si>
    <t>17CU</t>
  </si>
  <si>
    <t>7327CA</t>
  </si>
  <si>
    <t>17CV</t>
  </si>
  <si>
    <t>3515VB</t>
  </si>
  <si>
    <t>17CW</t>
  </si>
  <si>
    <t>7891LA</t>
  </si>
  <si>
    <t>17CY</t>
  </si>
  <si>
    <t>9713VA</t>
  </si>
  <si>
    <t>17DA</t>
  </si>
  <si>
    <t>1314PE</t>
  </si>
  <si>
    <t>17DC</t>
  </si>
  <si>
    <t>17DF</t>
  </si>
  <si>
    <t>Theresiasch v KBSO</t>
  </si>
  <si>
    <t>3073DZ</t>
  </si>
  <si>
    <t>17DG</t>
  </si>
  <si>
    <t>OBS De Viersprong</t>
  </si>
  <si>
    <t>7891PK</t>
  </si>
  <si>
    <t>17DI</t>
  </si>
  <si>
    <t>Oosterhoogebrugschool</t>
  </si>
  <si>
    <t>9731CB</t>
  </si>
  <si>
    <t>17DK</t>
  </si>
  <si>
    <t>De Tjasker</t>
  </si>
  <si>
    <t>1333EB</t>
  </si>
  <si>
    <t>17DP</t>
  </si>
  <si>
    <t>De Globetrotter</t>
  </si>
  <si>
    <t>3072EA</t>
  </si>
  <si>
    <t>17DQ</t>
  </si>
  <si>
    <t>7833CH</t>
  </si>
  <si>
    <t>17DR</t>
  </si>
  <si>
    <t>7533XK</t>
  </si>
  <si>
    <t>17DV</t>
  </si>
  <si>
    <t>1333GS</t>
  </si>
  <si>
    <t>17DW</t>
  </si>
  <si>
    <t>4701KH</t>
  </si>
  <si>
    <t>17DX</t>
  </si>
  <si>
    <t>7328CA</t>
  </si>
  <si>
    <t>17DZ</t>
  </si>
  <si>
    <t>BS Prof Dr Ph Kohnstamm</t>
  </si>
  <si>
    <t>3582HD</t>
  </si>
  <si>
    <t>17EA</t>
  </si>
  <si>
    <t>Paus Joannessch v KBSO</t>
  </si>
  <si>
    <t>17EB</t>
  </si>
  <si>
    <t>7524CK</t>
  </si>
  <si>
    <t>17EC</t>
  </si>
  <si>
    <t>9737HC</t>
  </si>
  <si>
    <t>17EF</t>
  </si>
  <si>
    <t>Basisschool De Vlindertuin</t>
  </si>
  <si>
    <t>4702RG</t>
  </si>
  <si>
    <t>17EG</t>
  </si>
  <si>
    <t>7315BG</t>
  </si>
  <si>
    <t>17EH</t>
  </si>
  <si>
    <t>17EI</t>
  </si>
  <si>
    <t>3075LN</t>
  </si>
  <si>
    <t>17EJ</t>
  </si>
  <si>
    <t>7885AK</t>
  </si>
  <si>
    <t>17EK</t>
  </si>
  <si>
    <t>De Kleine Keizer</t>
  </si>
  <si>
    <t>2551KK</t>
  </si>
  <si>
    <t>17EL</t>
  </si>
  <si>
    <t>17EO</t>
  </si>
  <si>
    <t>Jan Antonie Byloo</t>
  </si>
  <si>
    <t>3066LA</t>
  </si>
  <si>
    <t>17EP</t>
  </si>
  <si>
    <t>4709AB</t>
  </si>
  <si>
    <t>17EQ</t>
  </si>
  <si>
    <t>7331CL</t>
  </si>
  <si>
    <t>17ER</t>
  </si>
  <si>
    <t>3527XL</t>
  </si>
  <si>
    <t>17ES</t>
  </si>
  <si>
    <t>Christophoorschool</t>
  </si>
  <si>
    <t>3085DT</t>
  </si>
  <si>
    <t>17EU</t>
  </si>
  <si>
    <t>2585VG</t>
  </si>
  <si>
    <t>17EV</t>
  </si>
  <si>
    <t>7514CM</t>
  </si>
  <si>
    <t>17EW</t>
  </si>
  <si>
    <t>Basisschool De Vuurtoren</t>
  </si>
  <si>
    <t>9732JS</t>
  </si>
  <si>
    <t>17EZ</t>
  </si>
  <si>
    <t>4706HM</t>
  </si>
  <si>
    <t>17FA</t>
  </si>
  <si>
    <t>7334AL</t>
  </si>
  <si>
    <t>17FC</t>
  </si>
  <si>
    <t>Elisabeth school</t>
  </si>
  <si>
    <t>3084NN</t>
  </si>
  <si>
    <t>17FE</t>
  </si>
  <si>
    <t>2546SK</t>
  </si>
  <si>
    <t>17FF</t>
  </si>
  <si>
    <t>7534CP</t>
  </si>
  <si>
    <t>17FG</t>
  </si>
  <si>
    <t>9733EB</t>
  </si>
  <si>
    <t>17FH</t>
  </si>
  <si>
    <t>3042GA</t>
  </si>
  <si>
    <t>17FJ</t>
  </si>
  <si>
    <t>4706KZ</t>
  </si>
  <si>
    <t>17FK</t>
  </si>
  <si>
    <t>7323RV</t>
  </si>
  <si>
    <t>17FL</t>
  </si>
  <si>
    <t>3512JR</t>
  </si>
  <si>
    <t>17FN</t>
  </si>
  <si>
    <t>De Spoorzoeker</t>
  </si>
  <si>
    <t>2524TT</t>
  </si>
  <si>
    <t>17FR</t>
  </si>
  <si>
    <t>4703JA</t>
  </si>
  <si>
    <t>17FU</t>
  </si>
  <si>
    <t>7831CJ</t>
  </si>
  <si>
    <t>17FV</t>
  </si>
  <si>
    <t>Obs Dr Willem Drees</t>
  </si>
  <si>
    <t>2523XC</t>
  </si>
  <si>
    <t>17FW</t>
  </si>
  <si>
    <t>7531EC</t>
  </si>
  <si>
    <t>17FY</t>
  </si>
  <si>
    <t>3053PA</t>
  </si>
  <si>
    <t>17GU</t>
  </si>
  <si>
    <t>7326HM</t>
  </si>
  <si>
    <t>17JD</t>
  </si>
  <si>
    <t>7895AR</t>
  </si>
  <si>
    <t>17JE</t>
  </si>
  <si>
    <t>2565JM</t>
  </si>
  <si>
    <t>17JG</t>
  </si>
  <si>
    <t>9712HZ</t>
  </si>
  <si>
    <t>17JH</t>
  </si>
  <si>
    <t>De Wilgenstam</t>
  </si>
  <si>
    <t>3052BT</t>
  </si>
  <si>
    <t>17JL</t>
  </si>
  <si>
    <t>8443AP</t>
  </si>
  <si>
    <t>17JM</t>
  </si>
  <si>
    <t>Inghelosenberghe-School</t>
  </si>
  <si>
    <t>4564AE</t>
  </si>
  <si>
    <t>17JN</t>
  </si>
  <si>
    <t>4371BX</t>
  </si>
  <si>
    <t>17JP</t>
  </si>
  <si>
    <t>6102VM</t>
  </si>
  <si>
    <t>17JV</t>
  </si>
  <si>
    <t>De Zegge</t>
  </si>
  <si>
    <t>17JX</t>
  </si>
  <si>
    <t>Basisschool Toon Hermans</t>
  </si>
  <si>
    <t>6715BA</t>
  </si>
  <si>
    <t>17KB</t>
  </si>
  <si>
    <t>Basissch De Neerakker</t>
  </si>
  <si>
    <t>6093JE</t>
  </si>
  <si>
    <t>17KC</t>
  </si>
  <si>
    <t>Basisschool De Borgh</t>
  </si>
  <si>
    <t>7558WV</t>
  </si>
  <si>
    <t>Dr. Schaepmanstichting</t>
  </si>
  <si>
    <t>17KD</t>
  </si>
  <si>
    <t>St Carolusschool</t>
  </si>
  <si>
    <t>3769XW</t>
  </si>
  <si>
    <t>17KG</t>
  </si>
  <si>
    <t>Maria Basisschool</t>
  </si>
  <si>
    <t>2635HX</t>
  </si>
  <si>
    <t>17KI</t>
  </si>
  <si>
    <t>17KJ</t>
  </si>
  <si>
    <t>6531PP</t>
  </si>
  <si>
    <t>17KM</t>
  </si>
  <si>
    <t>17KU</t>
  </si>
  <si>
    <t>6102AS</t>
  </si>
  <si>
    <t>17KW</t>
  </si>
  <si>
    <t>7331RG</t>
  </si>
  <si>
    <t>17KZ</t>
  </si>
  <si>
    <t>5642GP</t>
  </si>
  <si>
    <t>17LA</t>
  </si>
  <si>
    <t>6715JM</t>
  </si>
  <si>
    <t>17LB</t>
  </si>
  <si>
    <t>17LE</t>
  </si>
  <si>
    <t>17LF</t>
  </si>
  <si>
    <t>5021VS</t>
  </si>
  <si>
    <t>17LH</t>
  </si>
  <si>
    <t>Basisschool In 't Park</t>
  </si>
  <si>
    <t>6114EA</t>
  </si>
  <si>
    <t>17LI</t>
  </si>
  <si>
    <t>17LM</t>
  </si>
  <si>
    <t>7521DB</t>
  </si>
  <si>
    <t>17LO</t>
  </si>
  <si>
    <t>De Bergse Zonnebloem</t>
  </si>
  <si>
    <t>3051NC</t>
  </si>
  <si>
    <t>17LQ</t>
  </si>
  <si>
    <t>8441CA</t>
  </si>
  <si>
    <t>17LT</t>
  </si>
  <si>
    <t>17LU</t>
  </si>
  <si>
    <t>De Klinker school</t>
  </si>
  <si>
    <t>3208RC</t>
  </si>
  <si>
    <t>17LW</t>
  </si>
  <si>
    <t>5612AD</t>
  </si>
  <si>
    <t>17LX</t>
  </si>
  <si>
    <t>3137LR</t>
  </si>
  <si>
    <t>17LY</t>
  </si>
  <si>
    <t>17MC</t>
  </si>
  <si>
    <t>2555SB</t>
  </si>
  <si>
    <t>17MD</t>
  </si>
  <si>
    <t>7312KC</t>
  </si>
  <si>
    <t>17MF</t>
  </si>
  <si>
    <t>Boerhaave School</t>
  </si>
  <si>
    <t>9728NB</t>
  </si>
  <si>
    <t>17MH</t>
  </si>
  <si>
    <t>1333KM</t>
  </si>
  <si>
    <t>17MI</t>
  </si>
  <si>
    <t>8446KC</t>
  </si>
  <si>
    <t>17MJ</t>
  </si>
  <si>
    <t>17MK</t>
  </si>
  <si>
    <t>7316LE</t>
  </si>
  <si>
    <t>17MM</t>
  </si>
  <si>
    <t>7607NM</t>
  </si>
  <si>
    <t>17MO</t>
  </si>
  <si>
    <t>'t Ambacht</t>
  </si>
  <si>
    <t>3135HG</t>
  </si>
  <si>
    <t>17MQ</t>
  </si>
  <si>
    <t>5025TX</t>
  </si>
  <si>
    <t>17MR</t>
  </si>
  <si>
    <t>2596XG</t>
  </si>
  <si>
    <t>17MS</t>
  </si>
  <si>
    <t>7312AD</t>
  </si>
  <si>
    <t>17MT</t>
  </si>
  <si>
    <t>7513AL</t>
  </si>
  <si>
    <t>17MV</t>
  </si>
  <si>
    <t>Eduard V Beinumschool</t>
  </si>
  <si>
    <t>3055SB</t>
  </si>
  <si>
    <t>17MX</t>
  </si>
  <si>
    <t>8446EZ</t>
  </si>
  <si>
    <t>17MY</t>
  </si>
  <si>
    <t>17MZ</t>
  </si>
  <si>
    <t>7321ZC</t>
  </si>
  <si>
    <t>17NB</t>
  </si>
  <si>
    <t>De Wierde</t>
  </si>
  <si>
    <t>7606HZ</t>
  </si>
  <si>
    <t>17ND</t>
  </si>
  <si>
    <t>3134XC</t>
  </si>
  <si>
    <t>17NF</t>
  </si>
  <si>
    <t>De Baanbreker</t>
  </si>
  <si>
    <t>2516PV</t>
  </si>
  <si>
    <t>17NG</t>
  </si>
  <si>
    <t>7313EJ</t>
  </si>
  <si>
    <t>17NH</t>
  </si>
  <si>
    <t>7544DA</t>
  </si>
  <si>
    <t>17NI</t>
  </si>
  <si>
    <t>Bredero-School</t>
  </si>
  <si>
    <t>9721XA</t>
  </si>
  <si>
    <t>17NJ</t>
  </si>
  <si>
    <t>Jacob Maris-School</t>
  </si>
  <si>
    <t>3055BK</t>
  </si>
  <si>
    <t>17NM</t>
  </si>
  <si>
    <t>7322EL</t>
  </si>
  <si>
    <t>17NO</t>
  </si>
  <si>
    <t>5655CP</t>
  </si>
  <si>
    <t>17NQ</t>
  </si>
  <si>
    <t>P.C. Hooft-School</t>
  </si>
  <si>
    <t>2547GA</t>
  </si>
  <si>
    <t>17NR</t>
  </si>
  <si>
    <t>7316LB</t>
  </si>
  <si>
    <t>17NS</t>
  </si>
  <si>
    <t>7545BV</t>
  </si>
  <si>
    <t>17NT</t>
  </si>
  <si>
    <t>Joseph Haydn-School</t>
  </si>
  <si>
    <t>9722CL</t>
  </si>
  <si>
    <t>17NU</t>
  </si>
  <si>
    <t>3069CV</t>
  </si>
  <si>
    <t>17NV</t>
  </si>
  <si>
    <t>Zylwyk</t>
  </si>
  <si>
    <t>2317VX</t>
  </si>
  <si>
    <t>17NW</t>
  </si>
  <si>
    <t>7322NS</t>
  </si>
  <si>
    <t>17NX</t>
  </si>
  <si>
    <t>17NZ</t>
  </si>
  <si>
    <t>5643PM</t>
  </si>
  <si>
    <t>17OB</t>
  </si>
  <si>
    <t>3132XM</t>
  </si>
  <si>
    <t>17OC</t>
  </si>
  <si>
    <t>7554PR</t>
  </si>
  <si>
    <t>17OF</t>
  </si>
  <si>
    <t>7514ZR</t>
  </si>
  <si>
    <t>17OJ</t>
  </si>
  <si>
    <t>3068SN</t>
  </si>
  <si>
    <t>17OM</t>
  </si>
  <si>
    <t>7345DL</t>
  </si>
  <si>
    <t>17ON</t>
  </si>
  <si>
    <t>Daltonschool Rijnsweerd</t>
  </si>
  <si>
    <t>3584GV</t>
  </si>
  <si>
    <t>17OR</t>
  </si>
  <si>
    <t>5616EE</t>
  </si>
  <si>
    <t>17OS</t>
  </si>
  <si>
    <t>3131GC</t>
  </si>
  <si>
    <t>17OV</t>
  </si>
  <si>
    <t>De Vliegenier</t>
  </si>
  <si>
    <t>17OY</t>
  </si>
  <si>
    <t>Prins Alexander</t>
  </si>
  <si>
    <t>3069HA</t>
  </si>
  <si>
    <t>17OZ</t>
  </si>
  <si>
    <t>De Zwaluw</t>
  </si>
  <si>
    <t>17PA</t>
  </si>
  <si>
    <t>De Boemerang</t>
  </si>
  <si>
    <t>3552CC</t>
  </si>
  <si>
    <t>17PB</t>
  </si>
  <si>
    <t>2546SP</t>
  </si>
  <si>
    <t>17PC</t>
  </si>
  <si>
    <t>7341PC</t>
  </si>
  <si>
    <t>17PF</t>
  </si>
  <si>
    <t>5644BN</t>
  </si>
  <si>
    <t>17PG</t>
  </si>
  <si>
    <t>5652NJ</t>
  </si>
  <si>
    <t>17PH</t>
  </si>
  <si>
    <t>Het Visnet</t>
  </si>
  <si>
    <t>3131PS</t>
  </si>
  <si>
    <t>17PI</t>
  </si>
  <si>
    <t>Esrein</t>
  </si>
  <si>
    <t>7553VX</t>
  </si>
  <si>
    <t>17PJ</t>
  </si>
  <si>
    <t>2526WS</t>
  </si>
  <si>
    <t>17PK</t>
  </si>
  <si>
    <t>7323JJ</t>
  </si>
  <si>
    <t>17PN</t>
  </si>
  <si>
    <t>De Meridiaan</t>
  </si>
  <si>
    <t>3067WL</t>
  </si>
  <si>
    <t>17PQ</t>
  </si>
  <si>
    <t>2512GG</t>
  </si>
  <si>
    <t>17PR</t>
  </si>
  <si>
    <t>Pc Basissch De Wegwijzer</t>
  </si>
  <si>
    <t>7312JR</t>
  </si>
  <si>
    <t>17PV</t>
  </si>
  <si>
    <t>Tweelingen</t>
  </si>
  <si>
    <t>5632DG</t>
  </si>
  <si>
    <t>17PY</t>
  </si>
  <si>
    <t>Galvani-School</t>
  </si>
  <si>
    <t>2517RA</t>
  </si>
  <si>
    <t>17PZ</t>
  </si>
  <si>
    <t>7322KH</t>
  </si>
  <si>
    <t>17QA</t>
  </si>
  <si>
    <t>Obs Het Stroink</t>
  </si>
  <si>
    <t>7542GT</t>
  </si>
  <si>
    <t>17QE</t>
  </si>
  <si>
    <t>3564SC</t>
  </si>
  <si>
    <t>17QF</t>
  </si>
  <si>
    <t>2592HN</t>
  </si>
  <si>
    <t>17QH</t>
  </si>
  <si>
    <t>De Kaleidoskoop</t>
  </si>
  <si>
    <t>3526EP</t>
  </si>
  <si>
    <t>17QJ</t>
  </si>
  <si>
    <t>De Telgenborch</t>
  </si>
  <si>
    <t>7608BW</t>
  </si>
  <si>
    <t>17QK</t>
  </si>
  <si>
    <t>5628PM</t>
  </si>
  <si>
    <t>17QL</t>
  </si>
  <si>
    <t>5625CV</t>
  </si>
  <si>
    <t>17QM</t>
  </si>
  <si>
    <t>Van Kampenschool</t>
  </si>
  <si>
    <t>3131CS</t>
  </si>
  <si>
    <t>17QN</t>
  </si>
  <si>
    <t>De Hunenborg</t>
  </si>
  <si>
    <t>7556LL</t>
  </si>
  <si>
    <t>17QQ</t>
  </si>
  <si>
    <t>De Ploeg</t>
  </si>
  <si>
    <t>9744AP</t>
  </si>
  <si>
    <t>17QS</t>
  </si>
  <si>
    <t>Daltonschool Leiden</t>
  </si>
  <si>
    <t>2321TZ</t>
  </si>
  <si>
    <t>17QV</t>
  </si>
  <si>
    <t>7311AM</t>
  </si>
  <si>
    <t>17QY</t>
  </si>
  <si>
    <t>De Huve</t>
  </si>
  <si>
    <t>17RC</t>
  </si>
  <si>
    <t>St Plechelmus-School</t>
  </si>
  <si>
    <t>7556WH</t>
  </si>
  <si>
    <t>17RD</t>
  </si>
  <si>
    <t>7335DC</t>
  </si>
  <si>
    <t>17RE</t>
  </si>
  <si>
    <t>7541XL</t>
  </si>
  <si>
    <t>17RI</t>
  </si>
  <si>
    <t>2596GD</t>
  </si>
  <si>
    <t>17RJ</t>
  </si>
  <si>
    <t>7314LN</t>
  </si>
  <si>
    <t>17RK</t>
  </si>
  <si>
    <t>Obs De Panda</t>
  </si>
  <si>
    <t>17RL</t>
  </si>
  <si>
    <t>De Pionier school</t>
  </si>
  <si>
    <t>17RM</t>
  </si>
  <si>
    <t>5611KW</t>
  </si>
  <si>
    <t>17RN</t>
  </si>
  <si>
    <t>5627RA</t>
  </si>
  <si>
    <t>17RO</t>
  </si>
  <si>
    <t>Avonturijn</t>
  </si>
  <si>
    <t>3135PT</t>
  </si>
  <si>
    <t>17RQ</t>
  </si>
  <si>
    <t>7335JC</t>
  </si>
  <si>
    <t>17RS</t>
  </si>
  <si>
    <t>De Driebond</t>
  </si>
  <si>
    <t>9723EM</t>
  </si>
  <si>
    <t>17RV</t>
  </si>
  <si>
    <t>2566VS</t>
  </si>
  <si>
    <t>17RX</t>
  </si>
  <si>
    <t>3068JD</t>
  </si>
  <si>
    <t>17RY</t>
  </si>
  <si>
    <t>5613CD</t>
  </si>
  <si>
    <t>17RZ</t>
  </si>
  <si>
    <t>5621HB</t>
  </si>
  <si>
    <t>17SI</t>
  </si>
  <si>
    <t>2593RM</t>
  </si>
  <si>
    <t>17SJ</t>
  </si>
  <si>
    <t>7328TK</t>
  </si>
  <si>
    <t>17SK</t>
  </si>
  <si>
    <t>3533CJ</t>
  </si>
  <si>
    <t>17SL</t>
  </si>
  <si>
    <t>De Horizon school</t>
  </si>
  <si>
    <t>3068SV</t>
  </si>
  <si>
    <t>17SP</t>
  </si>
  <si>
    <t>7331MR</t>
  </si>
  <si>
    <t>17SQ</t>
  </si>
  <si>
    <t>17SR</t>
  </si>
  <si>
    <t>De Starter</t>
  </si>
  <si>
    <t>9727HD</t>
  </si>
  <si>
    <t>17ST</t>
  </si>
  <si>
    <t>3531EJ</t>
  </si>
  <si>
    <t>17SU</t>
  </si>
  <si>
    <t>Chr Basisschool Comenius</t>
  </si>
  <si>
    <t>2572NR</t>
  </si>
  <si>
    <t>17SW</t>
  </si>
  <si>
    <t>3042AB</t>
  </si>
  <si>
    <t>17SX</t>
  </si>
  <si>
    <t>Rapenland</t>
  </si>
  <si>
    <t>5623JZ</t>
  </si>
  <si>
    <t>17SY</t>
  </si>
  <si>
    <t>3132EM</t>
  </si>
  <si>
    <t>17SZ</t>
  </si>
  <si>
    <t>7557DA</t>
  </si>
  <si>
    <t>17TC</t>
  </si>
  <si>
    <t>Pc Basisschool Op Dreef</t>
  </si>
  <si>
    <t>3561AA</t>
  </si>
  <si>
    <t>17TD</t>
  </si>
  <si>
    <t>2517HH</t>
  </si>
  <si>
    <t>17TF</t>
  </si>
  <si>
    <t>Tarcisius school</t>
  </si>
  <si>
    <t>3051HE</t>
  </si>
  <si>
    <t>17TG</t>
  </si>
  <si>
    <t>5645GC</t>
  </si>
  <si>
    <t>17TH</t>
  </si>
  <si>
    <t>17TI</t>
  </si>
  <si>
    <t>7551HL</t>
  </si>
  <si>
    <t>17TJ</t>
  </si>
  <si>
    <t>17TK</t>
  </si>
  <si>
    <t>7535DK</t>
  </si>
  <si>
    <t>17TN</t>
  </si>
  <si>
    <t>2547VR</t>
  </si>
  <si>
    <t>17TP</t>
  </si>
  <si>
    <t>Fatima school</t>
  </si>
  <si>
    <t>3053LG</t>
  </si>
  <si>
    <t>17TQ</t>
  </si>
  <si>
    <t>5655BA</t>
  </si>
  <si>
    <t>17TT</t>
  </si>
  <si>
    <t>2532CR</t>
  </si>
  <si>
    <t>17TU</t>
  </si>
  <si>
    <t>De Bavokring school</t>
  </si>
  <si>
    <t>3061TT</t>
  </si>
  <si>
    <t>17TW</t>
  </si>
  <si>
    <t>17TX</t>
  </si>
  <si>
    <t>Blauwe Aventurijn</t>
  </si>
  <si>
    <t>3523HT</t>
  </si>
  <si>
    <t>17TY</t>
  </si>
  <si>
    <t>2533TG</t>
  </si>
  <si>
    <t>17TZ</t>
  </si>
  <si>
    <t>Hildegardisschool</t>
  </si>
  <si>
    <t>3036MR</t>
  </si>
  <si>
    <t>17UA</t>
  </si>
  <si>
    <t>De Bijenkorf</t>
  </si>
  <si>
    <t>5632LA</t>
  </si>
  <si>
    <t>17UB</t>
  </si>
  <si>
    <t>17UC</t>
  </si>
  <si>
    <t>3571CG</t>
  </si>
  <si>
    <t>17UD</t>
  </si>
  <si>
    <t>2523GW</t>
  </si>
  <si>
    <t>17UE</t>
  </si>
  <si>
    <t>Imelda school</t>
  </si>
  <si>
    <t>3037BN</t>
  </si>
  <si>
    <t>17UG</t>
  </si>
  <si>
    <t>7326BD</t>
  </si>
  <si>
    <t>17UH</t>
  </si>
  <si>
    <t>7546EG</t>
  </si>
  <si>
    <t>17VA</t>
  </si>
  <si>
    <t>2564HT</t>
  </si>
  <si>
    <t>17WX</t>
  </si>
  <si>
    <t>3741GE</t>
  </si>
  <si>
    <t>17WY</t>
  </si>
  <si>
    <t>4847HE</t>
  </si>
  <si>
    <t>17WZ</t>
  </si>
  <si>
    <t>Basisschool 't Breerke</t>
  </si>
  <si>
    <t>6051GG</t>
  </si>
  <si>
    <t>17XB</t>
  </si>
  <si>
    <t>3555VM</t>
  </si>
  <si>
    <t>17XC</t>
  </si>
  <si>
    <t>2574PK</t>
  </si>
  <si>
    <t>17XF</t>
  </si>
  <si>
    <t>Slotschool</t>
  </si>
  <si>
    <t>9076EC</t>
  </si>
  <si>
    <t>17XI</t>
  </si>
  <si>
    <t>4613CX</t>
  </si>
  <si>
    <t>17XQ</t>
  </si>
  <si>
    <t>Basisschool Schinveld</t>
  </si>
  <si>
    <t>17XT</t>
  </si>
  <si>
    <t>4891CG</t>
  </si>
  <si>
    <t>17XV</t>
  </si>
  <si>
    <t>Basissch St Aloysius</t>
  </si>
  <si>
    <t>3741AK</t>
  </si>
  <si>
    <t>17XW</t>
  </si>
  <si>
    <t>Kbs Helder Camara</t>
  </si>
  <si>
    <t>4847KS</t>
  </si>
  <si>
    <t>17XX</t>
  </si>
  <si>
    <t>6051KX</t>
  </si>
  <si>
    <t>17XZ</t>
  </si>
  <si>
    <t>3532CX</t>
  </si>
  <si>
    <t>17YA</t>
  </si>
  <si>
    <t>2572PV</t>
  </si>
  <si>
    <t>17YE</t>
  </si>
  <si>
    <t>4621HE</t>
  </si>
  <si>
    <t>17YJ</t>
  </si>
  <si>
    <t>OBS Het Gilde</t>
  </si>
  <si>
    <t>7326KP</t>
  </si>
  <si>
    <t>17YN</t>
  </si>
  <si>
    <t>Wg van de Hulstschool</t>
  </si>
  <si>
    <t>3522TM</t>
  </si>
  <si>
    <t>17YO</t>
  </si>
  <si>
    <t>2516KE</t>
  </si>
  <si>
    <t>17YR</t>
  </si>
  <si>
    <t>Dominicusschool</t>
  </si>
  <si>
    <t>3039RG</t>
  </si>
  <si>
    <t>17YV</t>
  </si>
  <si>
    <t>7327DJ</t>
  </si>
  <si>
    <t>17YX</t>
  </si>
  <si>
    <t>3531JJ</t>
  </si>
  <si>
    <t>17YY</t>
  </si>
  <si>
    <t>17ZD</t>
  </si>
  <si>
    <t>RK Maria Basisschool</t>
  </si>
  <si>
    <t>3021LN</t>
  </si>
  <si>
    <t>17ZF</t>
  </si>
  <si>
    <t>7361AV</t>
  </si>
  <si>
    <t>17ZG</t>
  </si>
  <si>
    <t>17ZH</t>
  </si>
  <si>
    <t>Pr Ireneschool V Chr Bso</t>
  </si>
  <si>
    <t>2515GE</t>
  </si>
  <si>
    <t>17ZI</t>
  </si>
  <si>
    <t>Emmaus school</t>
  </si>
  <si>
    <t>3022SE</t>
  </si>
  <si>
    <t>17ZK</t>
  </si>
  <si>
    <t>7364BZ</t>
  </si>
  <si>
    <t>17ZL</t>
  </si>
  <si>
    <t>3582CJ</t>
  </si>
  <si>
    <t>17ZM</t>
  </si>
  <si>
    <t>2513XX</t>
  </si>
  <si>
    <t>17ZO</t>
  </si>
  <si>
    <t>Mariasch v Kath BSO</t>
  </si>
  <si>
    <t>3027CN</t>
  </si>
  <si>
    <t>17ZP</t>
  </si>
  <si>
    <t>Gunterslaer</t>
  </si>
  <si>
    <t>5627HT</t>
  </si>
  <si>
    <t>17ZQ</t>
  </si>
  <si>
    <t>OBS De Tweede Stee</t>
  </si>
  <si>
    <t>7371BZ</t>
  </si>
  <si>
    <t>17ZR</t>
  </si>
  <si>
    <t>Lukasschool</t>
  </si>
  <si>
    <t>17ZS</t>
  </si>
  <si>
    <t>17ZU</t>
  </si>
  <si>
    <t>3026RH</t>
  </si>
  <si>
    <t>17ZV</t>
  </si>
  <si>
    <t>Wethouder Van Eupen</t>
  </si>
  <si>
    <t>5631JM</t>
  </si>
  <si>
    <t>17ZY</t>
  </si>
  <si>
    <t>17ZZ</t>
  </si>
  <si>
    <t>2522DM</t>
  </si>
  <si>
    <t>18AA</t>
  </si>
  <si>
    <t>Nicolaas school</t>
  </si>
  <si>
    <t>3026AN</t>
  </si>
  <si>
    <t>18AB</t>
  </si>
  <si>
    <t>5622CL</t>
  </si>
  <si>
    <t>18AC</t>
  </si>
  <si>
    <t>18AE</t>
  </si>
  <si>
    <t>Wilakkers</t>
  </si>
  <si>
    <t>5614CM</t>
  </si>
  <si>
    <t>18AF</t>
  </si>
  <si>
    <t>7314BM</t>
  </si>
  <si>
    <t>18AH</t>
  </si>
  <si>
    <t>De Provenier</t>
  </si>
  <si>
    <t>3033XG</t>
  </si>
  <si>
    <t>18AK</t>
  </si>
  <si>
    <t>Oscar Romero school</t>
  </si>
  <si>
    <t>3034CS</t>
  </si>
  <si>
    <t>18AP</t>
  </si>
  <si>
    <t>Augustinus school</t>
  </si>
  <si>
    <t>3014TP</t>
  </si>
  <si>
    <t>18AQ</t>
  </si>
  <si>
    <t>5616GB</t>
  </si>
  <si>
    <t>18AR</t>
  </si>
  <si>
    <t>Maria Montessorischool</t>
  </si>
  <si>
    <t>2548NT</t>
  </si>
  <si>
    <t>18AU</t>
  </si>
  <si>
    <t>Willibrordschool</t>
  </si>
  <si>
    <t>18AX</t>
  </si>
  <si>
    <t>18BA</t>
  </si>
  <si>
    <t>9717CE</t>
  </si>
  <si>
    <t>18BB</t>
  </si>
  <si>
    <t>Paus Johannes school</t>
  </si>
  <si>
    <t>3204AK</t>
  </si>
  <si>
    <t>18BG</t>
  </si>
  <si>
    <t>Mgr Bekkers school</t>
  </si>
  <si>
    <t>18BJ</t>
  </si>
  <si>
    <t>De Akkers school</t>
  </si>
  <si>
    <t>3206TC</t>
  </si>
  <si>
    <t>18BK</t>
  </si>
  <si>
    <t>5654DD</t>
  </si>
  <si>
    <t>18BL</t>
  </si>
  <si>
    <t>Passe-Partout</t>
  </si>
  <si>
    <t>3059RD</t>
  </si>
  <si>
    <t>18BM</t>
  </si>
  <si>
    <t>9713AT</t>
  </si>
  <si>
    <t>18BN</t>
  </si>
  <si>
    <t>De Handreiking</t>
  </si>
  <si>
    <t>5632TR</t>
  </si>
  <si>
    <t>18BO</t>
  </si>
  <si>
    <t>De Waterlelie</t>
  </si>
  <si>
    <t>3068KM</t>
  </si>
  <si>
    <t>18CF</t>
  </si>
  <si>
    <t>9741LE</t>
  </si>
  <si>
    <t>18DR</t>
  </si>
  <si>
    <t>OBS Vuurvogel</t>
  </si>
  <si>
    <t>18DS</t>
  </si>
  <si>
    <t>6669AK</t>
  </si>
  <si>
    <t>18DT</t>
  </si>
  <si>
    <t>4793GZ</t>
  </si>
  <si>
    <t>18DU</t>
  </si>
  <si>
    <t>2861VM</t>
  </si>
  <si>
    <t>18DV</t>
  </si>
  <si>
    <t>9883PG</t>
  </si>
  <si>
    <t>18DW</t>
  </si>
  <si>
    <t>6291KC</t>
  </si>
  <si>
    <t>18DX</t>
  </si>
  <si>
    <t>3648HP</t>
  </si>
  <si>
    <t>18DY</t>
  </si>
  <si>
    <t>Bs De Boemerang</t>
  </si>
  <si>
    <t>4761SB</t>
  </si>
  <si>
    <t>18DZ</t>
  </si>
  <si>
    <t>4527CJ</t>
  </si>
  <si>
    <t>18EA</t>
  </si>
  <si>
    <t>WereldKidz Kameleon</t>
  </si>
  <si>
    <t>3941RN</t>
  </si>
  <si>
    <t>18EB</t>
  </si>
  <si>
    <t>2481BA</t>
  </si>
  <si>
    <t>18ED</t>
  </si>
  <si>
    <t>Meester Kremer-School</t>
  </si>
  <si>
    <t>1394CK</t>
  </si>
  <si>
    <t>18EE</t>
  </si>
  <si>
    <t>Globe</t>
  </si>
  <si>
    <t>3081HZ</t>
  </si>
  <si>
    <t>18EG</t>
  </si>
  <si>
    <t>9774PN</t>
  </si>
  <si>
    <t>18EH</t>
  </si>
  <si>
    <t>Basisschool</t>
  </si>
  <si>
    <t>2731EZ</t>
  </si>
  <si>
    <t>18EJ</t>
  </si>
  <si>
    <t>Stichting LeerSaam</t>
  </si>
  <si>
    <t>18EK</t>
  </si>
  <si>
    <t>1759VJ</t>
  </si>
  <si>
    <t>18EL</t>
  </si>
  <si>
    <t>6245KG</t>
  </si>
  <si>
    <t>Gemeente Eijsden-Margraten</t>
  </si>
  <si>
    <t>18EO</t>
  </si>
  <si>
    <t>8281EX</t>
  </si>
  <si>
    <t>18EP</t>
  </si>
  <si>
    <t>De Harpoen</t>
  </si>
  <si>
    <t>1546LB</t>
  </si>
  <si>
    <t>18ER</t>
  </si>
  <si>
    <t>18ES</t>
  </si>
  <si>
    <t>6137AM</t>
  </si>
  <si>
    <t>18ET</t>
  </si>
  <si>
    <t>18FA</t>
  </si>
  <si>
    <t>Basisschool De Schatkist</t>
  </si>
  <si>
    <t>6021LW</t>
  </si>
  <si>
    <t>18FC</t>
  </si>
  <si>
    <t>18FD</t>
  </si>
  <si>
    <t>4311AK</t>
  </si>
  <si>
    <t>18FE</t>
  </si>
  <si>
    <t>De Tovercirkel</t>
  </si>
  <si>
    <t>6581HN</t>
  </si>
  <si>
    <t>18FF</t>
  </si>
  <si>
    <t>3947PG</t>
  </si>
  <si>
    <t>18FG</t>
  </si>
  <si>
    <t>2211JN</t>
  </si>
  <si>
    <t>18FH</t>
  </si>
  <si>
    <t>18FI</t>
  </si>
  <si>
    <t>18FJ</t>
  </si>
  <si>
    <t>6624KN</t>
  </si>
  <si>
    <t>18FK</t>
  </si>
  <si>
    <t>7041DH</t>
  </si>
  <si>
    <t>18FM</t>
  </si>
  <si>
    <t>7071WT</t>
  </si>
  <si>
    <t>18FN</t>
  </si>
  <si>
    <t>De Meerkoet</t>
  </si>
  <si>
    <t>1746AP</t>
  </si>
  <si>
    <t>18FU</t>
  </si>
  <si>
    <t>3752DA</t>
  </si>
  <si>
    <t>18FV</t>
  </si>
  <si>
    <t>9712EW</t>
  </si>
  <si>
    <t>18FY</t>
  </si>
  <si>
    <t>9822AZ</t>
  </si>
  <si>
    <t>18GA</t>
  </si>
  <si>
    <t>9989EB</t>
  </si>
  <si>
    <t>18GB</t>
  </si>
  <si>
    <t>4361BT</t>
  </si>
  <si>
    <t>18GD</t>
  </si>
  <si>
    <t>18GF</t>
  </si>
  <si>
    <t>18GH</t>
  </si>
  <si>
    <t>5491JL</t>
  </si>
  <si>
    <t>18GP</t>
  </si>
  <si>
    <t>18GQ</t>
  </si>
  <si>
    <t>5252AW</t>
  </si>
  <si>
    <t>18GS</t>
  </si>
  <si>
    <t>'t Getij</t>
  </si>
  <si>
    <t>4587EP</t>
  </si>
  <si>
    <t>18GT</t>
  </si>
  <si>
    <t>18GU</t>
  </si>
  <si>
    <t>Bs Burg Sigmond</t>
  </si>
  <si>
    <t>4251GE</t>
  </si>
  <si>
    <t>18GW</t>
  </si>
  <si>
    <t>8081JS</t>
  </si>
  <si>
    <t>18GY</t>
  </si>
  <si>
    <t>3083ZG</t>
  </si>
  <si>
    <t>18GZ</t>
  </si>
  <si>
    <t>18HB</t>
  </si>
  <si>
    <t>7761BR</t>
  </si>
  <si>
    <t>18HD</t>
  </si>
  <si>
    <t>5531TW</t>
  </si>
  <si>
    <t>18HF</t>
  </si>
  <si>
    <t>9977SE</t>
  </si>
  <si>
    <t>18HG</t>
  </si>
  <si>
    <t>2903AC</t>
  </si>
  <si>
    <t>18HI</t>
  </si>
  <si>
    <t>3831AG</t>
  </si>
  <si>
    <t>18HK</t>
  </si>
  <si>
    <t>RK Basissch De Boogurt</t>
  </si>
  <si>
    <t>6021AR</t>
  </si>
  <si>
    <t>18HL</t>
  </si>
  <si>
    <t>18HN</t>
  </si>
  <si>
    <t>18HO</t>
  </si>
  <si>
    <t>4043MR</t>
  </si>
  <si>
    <t>18HP</t>
  </si>
  <si>
    <t>4553CH</t>
  </si>
  <si>
    <t>18HQ</t>
  </si>
  <si>
    <t>9684AM</t>
  </si>
  <si>
    <t>18HR</t>
  </si>
  <si>
    <t>OBS Hilmare</t>
  </si>
  <si>
    <t>2181SB</t>
  </si>
  <si>
    <t>18HS</t>
  </si>
  <si>
    <t>4285EE</t>
  </si>
  <si>
    <t>18HT</t>
  </si>
  <si>
    <t>4116GE</t>
  </si>
  <si>
    <t>18HX</t>
  </si>
  <si>
    <t>3751CP</t>
  </si>
  <si>
    <t>18IC</t>
  </si>
  <si>
    <t>18ID</t>
  </si>
  <si>
    <t>3252AH</t>
  </si>
  <si>
    <t>18IE</t>
  </si>
  <si>
    <t>18IF</t>
  </si>
  <si>
    <t>7462JA</t>
  </si>
  <si>
    <t>18IJ</t>
  </si>
  <si>
    <t>OBS de Wezeboom</t>
  </si>
  <si>
    <t>7961NJ</t>
  </si>
  <si>
    <t>18IK</t>
  </si>
  <si>
    <t>4214DK</t>
  </si>
  <si>
    <t>18IP</t>
  </si>
  <si>
    <t>Burg Verschoor-School</t>
  </si>
  <si>
    <t>4254CW</t>
  </si>
  <si>
    <t>18IQ</t>
  </si>
  <si>
    <t>Piet Mondriaan</t>
  </si>
  <si>
    <t>18IU</t>
  </si>
  <si>
    <t>'t Hunnighouwersgat</t>
  </si>
  <si>
    <t>8891GH</t>
  </si>
  <si>
    <t>Gemeente Terschelling</t>
  </si>
  <si>
    <t>18IX</t>
  </si>
  <si>
    <t>Bs De Horizon</t>
  </si>
  <si>
    <t>3481VR</t>
  </si>
  <si>
    <t>18IY</t>
  </si>
  <si>
    <t>9291BS</t>
  </si>
  <si>
    <t>18IZ</t>
  </si>
  <si>
    <t>9922PM</t>
  </si>
  <si>
    <t>18JB</t>
  </si>
  <si>
    <t>De Linde</t>
  </si>
  <si>
    <t>18JD</t>
  </si>
  <si>
    <t>18JE</t>
  </si>
  <si>
    <t>1151BA</t>
  </si>
  <si>
    <t>18JF</t>
  </si>
  <si>
    <t>De Venen</t>
  </si>
  <si>
    <t>2811JE</t>
  </si>
  <si>
    <t>18JG</t>
  </si>
  <si>
    <t>2907TK</t>
  </si>
  <si>
    <t>18JH</t>
  </si>
  <si>
    <t>5706BT</t>
  </si>
  <si>
    <t>18JI</t>
  </si>
  <si>
    <t>3831CC</t>
  </si>
  <si>
    <t>18JL</t>
  </si>
  <si>
    <t>obs De Bonte Stegge</t>
  </si>
  <si>
    <t>7721BW</t>
  </si>
  <si>
    <t>18JO</t>
  </si>
  <si>
    <t>Dn Bogerd</t>
  </si>
  <si>
    <t>18JU</t>
  </si>
  <si>
    <t>Daverhof Basisschool</t>
  </si>
  <si>
    <t>4012BL</t>
  </si>
  <si>
    <t>18JW</t>
  </si>
  <si>
    <t>WereldKidz Meent</t>
  </si>
  <si>
    <t>3951CR</t>
  </si>
  <si>
    <t>18JX</t>
  </si>
  <si>
    <t>Bs De Talisman</t>
  </si>
  <si>
    <t>5644PK</t>
  </si>
  <si>
    <t>18JY</t>
  </si>
  <si>
    <t>3752GW</t>
  </si>
  <si>
    <t>18KB</t>
  </si>
  <si>
    <t>Basisschool Dorp</t>
  </si>
  <si>
    <t>1261HG</t>
  </si>
  <si>
    <t>18KD</t>
  </si>
  <si>
    <t>3253AS</t>
  </si>
  <si>
    <t>18KF</t>
  </si>
  <si>
    <t>7961AM</t>
  </si>
  <si>
    <t>18KG</t>
  </si>
  <si>
    <t>18KI</t>
  </si>
  <si>
    <t>1231PR</t>
  </si>
  <si>
    <t>18KJ</t>
  </si>
  <si>
    <t>1511LK</t>
  </si>
  <si>
    <t>18KK</t>
  </si>
  <si>
    <t>2061EM</t>
  </si>
  <si>
    <t>18KO</t>
  </si>
  <si>
    <t>8881CJ</t>
  </si>
  <si>
    <t>18KP</t>
  </si>
  <si>
    <t>Bs De Wiekslag</t>
  </si>
  <si>
    <t>4133EA</t>
  </si>
  <si>
    <t>18KT</t>
  </si>
  <si>
    <t>9921RG</t>
  </si>
  <si>
    <t>18KU</t>
  </si>
  <si>
    <t>7958SM</t>
  </si>
  <si>
    <t>18KV</t>
  </si>
  <si>
    <t>OBS de Touwladder</t>
  </si>
  <si>
    <t>5171WS</t>
  </si>
  <si>
    <t>18KX</t>
  </si>
  <si>
    <t>1153PD</t>
  </si>
  <si>
    <t>18LB</t>
  </si>
  <si>
    <t>9732EJ</t>
  </si>
  <si>
    <t>18LE</t>
  </si>
  <si>
    <t>4191EE</t>
  </si>
  <si>
    <t>18LF</t>
  </si>
  <si>
    <t>7442HL</t>
  </si>
  <si>
    <t>18LG</t>
  </si>
  <si>
    <t>9974NA</t>
  </si>
  <si>
    <t>18LH</t>
  </si>
  <si>
    <t>9909EB</t>
  </si>
  <si>
    <t>18LI</t>
  </si>
  <si>
    <t>4011GM</t>
  </si>
  <si>
    <t>18LJ</t>
  </si>
  <si>
    <t>6981DD</t>
  </si>
  <si>
    <t>18LK</t>
  </si>
  <si>
    <t>WereldKidz Merseberch</t>
  </si>
  <si>
    <t>3953BR</t>
  </si>
  <si>
    <t>18LM</t>
  </si>
  <si>
    <t>9742KT</t>
  </si>
  <si>
    <t>18LN</t>
  </si>
  <si>
    <t>8061ZC</t>
  </si>
  <si>
    <t>18LP</t>
  </si>
  <si>
    <t>3251AZ</t>
  </si>
  <si>
    <t>18LQ</t>
  </si>
  <si>
    <t>2991JN</t>
  </si>
  <si>
    <t>18LR</t>
  </si>
  <si>
    <t>1761ZB</t>
  </si>
  <si>
    <t>18LS</t>
  </si>
  <si>
    <t>2691XD</t>
  </si>
  <si>
    <t>18LT</t>
  </si>
  <si>
    <t>1231CM</t>
  </si>
  <si>
    <t>18LU</t>
  </si>
  <si>
    <t>Basisschool De Rietkraag</t>
  </si>
  <si>
    <t>1511WV</t>
  </si>
  <si>
    <t>18LX</t>
  </si>
  <si>
    <t>3085PA</t>
  </si>
  <si>
    <t>18LY</t>
  </si>
  <si>
    <t>'t Jok</t>
  </si>
  <si>
    <t>18LZ</t>
  </si>
  <si>
    <t>4131GZ</t>
  </si>
  <si>
    <t>18MA</t>
  </si>
  <si>
    <t>1405BM</t>
  </si>
  <si>
    <t>18MB</t>
  </si>
  <si>
    <t>obs Daltonschool Eelde</t>
  </si>
  <si>
    <t>9761EN</t>
  </si>
  <si>
    <t>18MC</t>
  </si>
  <si>
    <t>2841LN</t>
  </si>
  <si>
    <t>18MF</t>
  </si>
  <si>
    <t>5175TE</t>
  </si>
  <si>
    <t>18MG</t>
  </si>
  <si>
    <t>18MH</t>
  </si>
  <si>
    <t>1141CW</t>
  </si>
  <si>
    <t>18MJ</t>
  </si>
  <si>
    <t>8131WE</t>
  </si>
  <si>
    <t>18MK</t>
  </si>
  <si>
    <t>5706AX</t>
  </si>
  <si>
    <t>18MM</t>
  </si>
  <si>
    <t>8381BL</t>
  </si>
  <si>
    <t>18MN</t>
  </si>
  <si>
    <t>1531AJ</t>
  </si>
  <si>
    <t>18MO</t>
  </si>
  <si>
    <t>3313GL</t>
  </si>
  <si>
    <t>18MQ</t>
  </si>
  <si>
    <t>18MR</t>
  </si>
  <si>
    <t>6418HV</t>
  </si>
  <si>
    <t>18MS</t>
  </si>
  <si>
    <t>Basisschool De Peppel</t>
  </si>
  <si>
    <t>7442KD</t>
  </si>
  <si>
    <t>18MT</t>
  </si>
  <si>
    <t>8103EA</t>
  </si>
  <si>
    <t>18MW</t>
  </si>
  <si>
    <t>9905RD</t>
  </si>
  <si>
    <t>18MX</t>
  </si>
  <si>
    <t>De Klepper</t>
  </si>
  <si>
    <t>4111LD</t>
  </si>
  <si>
    <t>18MY</t>
  </si>
  <si>
    <t>6983CG</t>
  </si>
  <si>
    <t>18MZ</t>
  </si>
  <si>
    <t>5223JR</t>
  </si>
  <si>
    <t>18NA</t>
  </si>
  <si>
    <t>18NC</t>
  </si>
  <si>
    <t>Burg Wessels Boerschool</t>
  </si>
  <si>
    <t>7751CG</t>
  </si>
  <si>
    <t>18NF</t>
  </si>
  <si>
    <t>Martenaskoalle</t>
  </si>
  <si>
    <t>9045PZ</t>
  </si>
  <si>
    <t>18NG</t>
  </si>
  <si>
    <t>18NH</t>
  </si>
  <si>
    <t>1511AS</t>
  </si>
  <si>
    <t>18NI</t>
  </si>
  <si>
    <t>2051KK</t>
  </si>
  <si>
    <t>18NM</t>
  </si>
  <si>
    <t>Basisschool Centrum</t>
  </si>
  <si>
    <t>9765AC</t>
  </si>
  <si>
    <t>18NN</t>
  </si>
  <si>
    <t>Basisschool De Horst</t>
  </si>
  <si>
    <t>7957BV</t>
  </si>
  <si>
    <t>18NQ</t>
  </si>
  <si>
    <t>8131CP</t>
  </si>
  <si>
    <t>18NR</t>
  </si>
  <si>
    <t>Jorisschool</t>
  </si>
  <si>
    <t>18NS</t>
  </si>
  <si>
    <t>9721SW</t>
  </si>
  <si>
    <t>18NU</t>
  </si>
  <si>
    <t>1531EK</t>
  </si>
  <si>
    <t>18NV</t>
  </si>
  <si>
    <t>3314TK</t>
  </si>
  <si>
    <t>18NW</t>
  </si>
  <si>
    <t>7991CD</t>
  </si>
  <si>
    <t>18NX</t>
  </si>
  <si>
    <t>R Lokhorst-School</t>
  </si>
  <si>
    <t>4158CP</t>
  </si>
  <si>
    <t>18OA</t>
  </si>
  <si>
    <t>2741HA</t>
  </si>
  <si>
    <t>18OC</t>
  </si>
  <si>
    <t>4117GG</t>
  </si>
  <si>
    <t>18OD</t>
  </si>
  <si>
    <t>5213VC</t>
  </si>
  <si>
    <t>18OE</t>
  </si>
  <si>
    <t>7917PR</t>
  </si>
  <si>
    <t>18OF</t>
  </si>
  <si>
    <t>5653PK</t>
  </si>
  <si>
    <t>18OH</t>
  </si>
  <si>
    <t>Marke-School</t>
  </si>
  <si>
    <t>7754MB</t>
  </si>
  <si>
    <t>18OL</t>
  </si>
  <si>
    <t>9915PC</t>
  </si>
  <si>
    <t>18OM</t>
  </si>
  <si>
    <t>Lyts Libben</t>
  </si>
  <si>
    <t>9041CT</t>
  </si>
  <si>
    <t>18OP</t>
  </si>
  <si>
    <t>2111CJ</t>
  </si>
  <si>
    <t>18OQ</t>
  </si>
  <si>
    <t>7741VX</t>
  </si>
  <si>
    <t>18OR</t>
  </si>
  <si>
    <t>Charlois</t>
  </si>
  <si>
    <t>3082CE</t>
  </si>
  <si>
    <t>18OV</t>
  </si>
  <si>
    <t>OBS Ter Borch</t>
  </si>
  <si>
    <t>9766PP</t>
  </si>
  <si>
    <t>18OY</t>
  </si>
  <si>
    <t>1752AB</t>
  </si>
  <si>
    <t>18OZ</t>
  </si>
  <si>
    <t>1473PH</t>
  </si>
  <si>
    <t>18PA</t>
  </si>
  <si>
    <t>18PC</t>
  </si>
  <si>
    <t>De Heerdstee</t>
  </si>
  <si>
    <t>9736EA</t>
  </si>
  <si>
    <t>18PE</t>
  </si>
  <si>
    <t>8384EE</t>
  </si>
  <si>
    <t>18PH</t>
  </si>
  <si>
    <t>De Minzerie</t>
  </si>
  <si>
    <t>4157GT</t>
  </si>
  <si>
    <t>18PJ</t>
  </si>
  <si>
    <t>Brede School Kwintijn</t>
  </si>
  <si>
    <t>8101EK</t>
  </si>
  <si>
    <t>18PM</t>
  </si>
  <si>
    <t>4112JT</t>
  </si>
  <si>
    <t>18PN</t>
  </si>
  <si>
    <t>5231RJ</t>
  </si>
  <si>
    <t>18PP</t>
  </si>
  <si>
    <t>Stidal-School</t>
  </si>
  <si>
    <t>7755NN</t>
  </si>
  <si>
    <t>18PQ</t>
  </si>
  <si>
    <t>2542JG</t>
  </si>
  <si>
    <t>18PT</t>
  </si>
  <si>
    <t>9076CP</t>
  </si>
  <si>
    <t>18PU</t>
  </si>
  <si>
    <t>9033WJ</t>
  </si>
  <si>
    <t>18PV</t>
  </si>
  <si>
    <t>18PW</t>
  </si>
  <si>
    <t>1963KH</t>
  </si>
  <si>
    <t>18PX</t>
  </si>
  <si>
    <t>3082VW</t>
  </si>
  <si>
    <t>18PY</t>
  </si>
  <si>
    <t>6706EK</t>
  </si>
  <si>
    <t>18QA</t>
  </si>
  <si>
    <t>obs De Westerburcht</t>
  </si>
  <si>
    <t>9761HJ</t>
  </si>
  <si>
    <t>18QB</t>
  </si>
  <si>
    <t>1507XE</t>
  </si>
  <si>
    <t>18QC</t>
  </si>
  <si>
    <t>1751CJ</t>
  </si>
  <si>
    <t>18QD</t>
  </si>
  <si>
    <t>1474MZ</t>
  </si>
  <si>
    <t>18QE</t>
  </si>
  <si>
    <t>4693ED</t>
  </si>
  <si>
    <t>18QF</t>
  </si>
  <si>
    <t>9736AM</t>
  </si>
  <si>
    <t>18QG</t>
  </si>
  <si>
    <t>4484AG</t>
  </si>
  <si>
    <t>18QH</t>
  </si>
  <si>
    <t>OBS It Jonkertje</t>
  </si>
  <si>
    <t>9366TA</t>
  </si>
  <si>
    <t>18QJ</t>
  </si>
  <si>
    <t>4156AA</t>
  </si>
  <si>
    <t>18QK</t>
  </si>
  <si>
    <t>6415EX</t>
  </si>
  <si>
    <t>18QQ</t>
  </si>
  <si>
    <t>7863PM</t>
  </si>
  <si>
    <t>18QS</t>
  </si>
  <si>
    <t>Mr Harm Smeenge School</t>
  </si>
  <si>
    <t>9411LB</t>
  </si>
  <si>
    <t>18QU</t>
  </si>
  <si>
    <t>De Romte</t>
  </si>
  <si>
    <t>9035BT</t>
  </si>
  <si>
    <t>18QW</t>
  </si>
  <si>
    <t>7741CV</t>
  </si>
  <si>
    <t>18QY</t>
  </si>
  <si>
    <t>Bs De Kariboe</t>
  </si>
  <si>
    <t>1962CA</t>
  </si>
  <si>
    <t>18QZ</t>
  </si>
  <si>
    <t>3086LR</t>
  </si>
  <si>
    <t>18RA</t>
  </si>
  <si>
    <t>De Tarthorst</t>
  </si>
  <si>
    <t>6708JA</t>
  </si>
  <si>
    <t>18RD</t>
  </si>
  <si>
    <t>1541WR</t>
  </si>
  <si>
    <t>18RG</t>
  </si>
  <si>
    <t>Oosterschelde-School</t>
  </si>
  <si>
    <t>18RI</t>
  </si>
  <si>
    <t>9363AT</t>
  </si>
  <si>
    <t>18RJ</t>
  </si>
  <si>
    <t>Kennedyschool</t>
  </si>
  <si>
    <t>3317KM</t>
  </si>
  <si>
    <t>18RK</t>
  </si>
  <si>
    <t>De Bloeiende Betuwe</t>
  </si>
  <si>
    <t>4152EL</t>
  </si>
  <si>
    <t>18RN</t>
  </si>
  <si>
    <t>Notenkraker</t>
  </si>
  <si>
    <t>18RO</t>
  </si>
  <si>
    <t>5236TL</t>
  </si>
  <si>
    <t>18RQ</t>
  </si>
  <si>
    <t>Obs De Woert</t>
  </si>
  <si>
    <t>7861AG</t>
  </si>
  <si>
    <t>18RR</t>
  </si>
  <si>
    <t>Dr J P Thijsseschool</t>
  </si>
  <si>
    <t>1791DA</t>
  </si>
  <si>
    <t>18RU</t>
  </si>
  <si>
    <t>9079LA</t>
  </si>
  <si>
    <t>18RV</t>
  </si>
  <si>
    <t>De Polle</t>
  </si>
  <si>
    <t>9034GL</t>
  </si>
  <si>
    <t>18SC</t>
  </si>
  <si>
    <t>1541JB</t>
  </si>
  <si>
    <t>18SE</t>
  </si>
  <si>
    <t>1755NE</t>
  </si>
  <si>
    <t>18SF</t>
  </si>
  <si>
    <t>1472GT</t>
  </si>
  <si>
    <t>18SH</t>
  </si>
  <si>
    <t>4695EE</t>
  </si>
  <si>
    <t>18SI</t>
  </si>
  <si>
    <t>4486CK</t>
  </si>
  <si>
    <t>18SL</t>
  </si>
  <si>
    <t>Op 't Hof</t>
  </si>
  <si>
    <t>4196JM</t>
  </si>
  <si>
    <t>18SN</t>
  </si>
  <si>
    <t>7161XZ</t>
  </si>
  <si>
    <t>18SO</t>
  </si>
  <si>
    <t>1795AL</t>
  </si>
  <si>
    <t>18SP</t>
  </si>
  <si>
    <t>9411KV</t>
  </si>
  <si>
    <t>18SR</t>
  </si>
  <si>
    <t>De Cingel</t>
  </si>
  <si>
    <t>9036JW</t>
  </si>
  <si>
    <t>18SU</t>
  </si>
  <si>
    <t>1966XA</t>
  </si>
  <si>
    <t>18SV</t>
  </si>
  <si>
    <t>De Mare</t>
  </si>
  <si>
    <t>3075SB</t>
  </si>
  <si>
    <t>18SZ</t>
  </si>
  <si>
    <t>Basisschool Zandhope</t>
  </si>
  <si>
    <t>1756TZ</t>
  </si>
  <si>
    <t>18TA</t>
  </si>
  <si>
    <t>1471CE</t>
  </si>
  <si>
    <t>18TC</t>
  </si>
  <si>
    <t>4696CK</t>
  </si>
  <si>
    <t>18TF</t>
  </si>
  <si>
    <t>De Malsenburg</t>
  </si>
  <si>
    <t>4197HD</t>
  </si>
  <si>
    <t>18TH</t>
  </si>
  <si>
    <t>7161MX</t>
  </si>
  <si>
    <t>18TJ</t>
  </si>
  <si>
    <t>Basisschool 't Hieker Nust</t>
  </si>
  <si>
    <t>9415PJ</t>
  </si>
  <si>
    <t>18TK</t>
  </si>
  <si>
    <t>SWS de Fierljepper</t>
  </si>
  <si>
    <t>9077SG</t>
  </si>
  <si>
    <t>18TL</t>
  </si>
  <si>
    <t>1964ST</t>
  </si>
  <si>
    <t>18TM</t>
  </si>
  <si>
    <t>De Akkers</t>
  </si>
  <si>
    <t>3075AA</t>
  </si>
  <si>
    <t>18TN</t>
  </si>
  <si>
    <t>De Nude</t>
  </si>
  <si>
    <t>6702AV</t>
  </si>
  <si>
    <t>18TP</t>
  </si>
  <si>
    <t>De Aanloop</t>
  </si>
  <si>
    <t>7876HA</t>
  </si>
  <si>
    <t>18TQ</t>
  </si>
  <si>
    <t>1562GH</t>
  </si>
  <si>
    <t>18TS</t>
  </si>
  <si>
    <t>De Casembroot-School</t>
  </si>
  <si>
    <t>18TV</t>
  </si>
  <si>
    <t>De Blauwe Lijn</t>
  </si>
  <si>
    <t>Stichting Sirius</t>
  </si>
  <si>
    <t>18TW</t>
  </si>
  <si>
    <t>7161JH</t>
  </si>
  <si>
    <t>18UC</t>
  </si>
  <si>
    <t>18UD</t>
  </si>
  <si>
    <t>1475JD</t>
  </si>
  <si>
    <t>18UE</t>
  </si>
  <si>
    <t>Die Heenetrecht-School</t>
  </si>
  <si>
    <t>18UF</t>
  </si>
  <si>
    <t>9367PZ</t>
  </si>
  <si>
    <t>18UG</t>
  </si>
  <si>
    <t>Basisschool Dubbeldam</t>
  </si>
  <si>
    <t>3319SC</t>
  </si>
  <si>
    <t>18UH</t>
  </si>
  <si>
    <t>Dr E Boekman</t>
  </si>
  <si>
    <t>1018ZA</t>
  </si>
  <si>
    <t>18UK</t>
  </si>
  <si>
    <t>9414BD</t>
  </si>
  <si>
    <t>18UL</t>
  </si>
  <si>
    <t>9047JJ</t>
  </si>
  <si>
    <t>18UM</t>
  </si>
  <si>
    <t>Pantarijn</t>
  </si>
  <si>
    <t>3073LG</t>
  </si>
  <si>
    <t>18UQ</t>
  </si>
  <si>
    <t>3328TG</t>
  </si>
  <si>
    <t>18UR</t>
  </si>
  <si>
    <t>Aldoende</t>
  </si>
  <si>
    <t>1091AN</t>
  </si>
  <si>
    <t>18US</t>
  </si>
  <si>
    <t>De Vliekotter</t>
  </si>
  <si>
    <t>1794AV</t>
  </si>
  <si>
    <t>18UT</t>
  </si>
  <si>
    <t>Basisschool Zuiderenk</t>
  </si>
  <si>
    <t>9418PW</t>
  </si>
  <si>
    <t>18UV</t>
  </si>
  <si>
    <t>9571CB</t>
  </si>
  <si>
    <t>18UY</t>
  </si>
  <si>
    <t>3328AE</t>
  </si>
  <si>
    <t>18VB</t>
  </si>
  <si>
    <t>Bos en Lommer</t>
  </si>
  <si>
    <t>1061ER</t>
  </si>
  <si>
    <t>18VC</t>
  </si>
  <si>
    <t>De Bruinvis</t>
  </si>
  <si>
    <t>1792BJ</t>
  </si>
  <si>
    <t>18VF</t>
  </si>
  <si>
    <t>18VI</t>
  </si>
  <si>
    <t>De Griffioen</t>
  </si>
  <si>
    <t>3315AE</t>
  </si>
  <si>
    <t>18VJ</t>
  </si>
  <si>
    <t>1051AX</t>
  </si>
  <si>
    <t>18VM</t>
  </si>
  <si>
    <t>1551GJ</t>
  </si>
  <si>
    <t>18VN</t>
  </si>
  <si>
    <t>Staten-School</t>
  </si>
  <si>
    <t>3311XH</t>
  </si>
  <si>
    <t>18VQ</t>
  </si>
  <si>
    <t>7103AW</t>
  </si>
  <si>
    <t>18VR</t>
  </si>
  <si>
    <t>3074LA</t>
  </si>
  <si>
    <t>18VV</t>
  </si>
  <si>
    <t>1106HW</t>
  </si>
  <si>
    <t>18VW</t>
  </si>
  <si>
    <t>Calluna-School</t>
  </si>
  <si>
    <t>6711JE</t>
  </si>
  <si>
    <t>18VY</t>
  </si>
  <si>
    <t>De Zonnehoek</t>
  </si>
  <si>
    <t>3074TM</t>
  </si>
  <si>
    <t>18VZ</t>
  </si>
  <si>
    <t>7872PM</t>
  </si>
  <si>
    <t>18WD</t>
  </si>
  <si>
    <t>De Slootermeerschool</t>
  </si>
  <si>
    <t>1063CW</t>
  </si>
  <si>
    <t>18WF</t>
  </si>
  <si>
    <t>7102CN</t>
  </si>
  <si>
    <t>18WG</t>
  </si>
  <si>
    <t>Blyvliet</t>
  </si>
  <si>
    <t>3074KD</t>
  </si>
  <si>
    <t>18WH</t>
  </si>
  <si>
    <t>7873AM</t>
  </si>
  <si>
    <t>18WK</t>
  </si>
  <si>
    <t>18WL</t>
  </si>
  <si>
    <t>De Zuiderpoort</t>
  </si>
  <si>
    <t>6717EX</t>
  </si>
  <si>
    <t>18WN</t>
  </si>
  <si>
    <t>7101VG</t>
  </si>
  <si>
    <t>18WQ</t>
  </si>
  <si>
    <t>7875AD</t>
  </si>
  <si>
    <t>18WR</t>
  </si>
  <si>
    <t>1525PK</t>
  </si>
  <si>
    <t>18WU</t>
  </si>
  <si>
    <t>Burght</t>
  </si>
  <si>
    <t>1015BL</t>
  </si>
  <si>
    <t>18WV</t>
  </si>
  <si>
    <t>De Lettertuin</t>
  </si>
  <si>
    <t>6712DR</t>
  </si>
  <si>
    <t>18WW</t>
  </si>
  <si>
    <t>7107AN</t>
  </si>
  <si>
    <t>18WX</t>
  </si>
  <si>
    <t>3076KH</t>
  </si>
  <si>
    <t>18WY</t>
  </si>
  <si>
    <t>1521JP</t>
  </si>
  <si>
    <t>18XB</t>
  </si>
  <si>
    <t>3314JR</t>
  </si>
  <si>
    <t>18XC</t>
  </si>
  <si>
    <t>Bijlmerdrie</t>
  </si>
  <si>
    <t>18YS</t>
  </si>
  <si>
    <t>3317AM</t>
  </si>
  <si>
    <t>18YT</t>
  </si>
  <si>
    <t>Bijlmerhorst</t>
  </si>
  <si>
    <t>18YU</t>
  </si>
  <si>
    <t>Prinsenakkerschool</t>
  </si>
  <si>
    <t>6721ZL</t>
  </si>
  <si>
    <t>18YZ</t>
  </si>
  <si>
    <t>4273ET</t>
  </si>
  <si>
    <t>18ZA</t>
  </si>
  <si>
    <t>6883ES</t>
  </si>
  <si>
    <t>18ZC</t>
  </si>
  <si>
    <t>2675BR</t>
  </si>
  <si>
    <t>18ZG</t>
  </si>
  <si>
    <t>7109BN</t>
  </si>
  <si>
    <t>18ZH</t>
  </si>
  <si>
    <t>Samsam</t>
  </si>
  <si>
    <t>3076GE</t>
  </si>
  <si>
    <t>18ZI</t>
  </si>
  <si>
    <t>1509GE</t>
  </si>
  <si>
    <t>18ZL</t>
  </si>
  <si>
    <t>1103RP</t>
  </si>
  <si>
    <t>18ZM</t>
  </si>
  <si>
    <t>Ericaschool</t>
  </si>
  <si>
    <t>6731BA</t>
  </si>
  <si>
    <t>18ZO</t>
  </si>
  <si>
    <t>4271AP</t>
  </si>
  <si>
    <t>18ZQ</t>
  </si>
  <si>
    <t>2673BK</t>
  </si>
  <si>
    <t>18ZU</t>
  </si>
  <si>
    <t>3072NS</t>
  </si>
  <si>
    <t>18ZV</t>
  </si>
  <si>
    <t>1506HK</t>
  </si>
  <si>
    <t>18ZW</t>
  </si>
  <si>
    <t>3328KG</t>
  </si>
  <si>
    <t>18ZX</t>
  </si>
  <si>
    <t>1057VS</t>
  </si>
  <si>
    <t>19AB</t>
  </si>
  <si>
    <t>De Arnhorst</t>
  </si>
  <si>
    <t>6881NV</t>
  </si>
  <si>
    <t>19AC</t>
  </si>
  <si>
    <t>2671ZZ</t>
  </si>
  <si>
    <t>19AF</t>
  </si>
  <si>
    <t>Nelson Mandela</t>
  </si>
  <si>
    <t>3072XS</t>
  </si>
  <si>
    <t>19AG</t>
  </si>
  <si>
    <t>1505CB</t>
  </si>
  <si>
    <t>19AI</t>
  </si>
  <si>
    <t>1091NG</t>
  </si>
  <si>
    <t>19AM</t>
  </si>
  <si>
    <t>7101CE</t>
  </si>
  <si>
    <t>19AO</t>
  </si>
  <si>
    <t>1503BK</t>
  </si>
  <si>
    <t>19AQ</t>
  </si>
  <si>
    <t>1093XG</t>
  </si>
  <si>
    <t>19AS</t>
  </si>
  <si>
    <t>5652EN</t>
  </si>
  <si>
    <t>19AT</t>
  </si>
  <si>
    <t>2676BJ</t>
  </si>
  <si>
    <t>19AV</t>
  </si>
  <si>
    <t>7105CD</t>
  </si>
  <si>
    <t>19AX</t>
  </si>
  <si>
    <t>1508AW</t>
  </si>
  <si>
    <t>19AZ</t>
  </si>
  <si>
    <t>Corantijn</t>
  </si>
  <si>
    <t>1058DD</t>
  </si>
  <si>
    <t>19BA</t>
  </si>
  <si>
    <t>6714JV</t>
  </si>
  <si>
    <t>19BB</t>
  </si>
  <si>
    <t>De Schelp</t>
  </si>
  <si>
    <t>5628KC</t>
  </si>
  <si>
    <t>19BC</t>
  </si>
  <si>
    <t>7108BM</t>
  </si>
  <si>
    <t>19BE</t>
  </si>
  <si>
    <t>De Clipper</t>
  </si>
  <si>
    <t>3071AC</t>
  </si>
  <si>
    <t>19BF</t>
  </si>
  <si>
    <t>1507BE</t>
  </si>
  <si>
    <t>19BH</t>
  </si>
  <si>
    <t>19BJ</t>
  </si>
  <si>
    <t>Fellenoord</t>
  </si>
  <si>
    <t>5612WS</t>
  </si>
  <si>
    <t>19BO</t>
  </si>
  <si>
    <t>19BP</t>
  </si>
  <si>
    <t>OBS Uniek</t>
  </si>
  <si>
    <t>6717ST</t>
  </si>
  <si>
    <t>19BQ</t>
  </si>
  <si>
    <t>5627VG</t>
  </si>
  <si>
    <t>19BS</t>
  </si>
  <si>
    <t>1073TN</t>
  </si>
  <si>
    <t>19BT</t>
  </si>
  <si>
    <t>De Roedel</t>
  </si>
  <si>
    <t>6732DC</t>
  </si>
  <si>
    <t>19BU</t>
  </si>
  <si>
    <t>De Kubus</t>
  </si>
  <si>
    <t>3079PM</t>
  </si>
  <si>
    <t>19BV</t>
  </si>
  <si>
    <t>1506NM</t>
  </si>
  <si>
    <t>19BW</t>
  </si>
  <si>
    <t>1078VN</t>
  </si>
  <si>
    <t>19BX</t>
  </si>
  <si>
    <t>6741BD</t>
  </si>
  <si>
    <t>19BZ</t>
  </si>
  <si>
    <t>1501TX</t>
  </si>
  <si>
    <t>19CA</t>
  </si>
  <si>
    <t>1074XR</t>
  </si>
  <si>
    <t>19CB</t>
  </si>
  <si>
    <t>De Groene Palm</t>
  </si>
  <si>
    <t>3078KJ</t>
  </si>
  <si>
    <t>19CC</t>
  </si>
  <si>
    <t>1506WE</t>
  </si>
  <si>
    <t>19CD</t>
  </si>
  <si>
    <t>1066BR</t>
  </si>
  <si>
    <t>19CF</t>
  </si>
  <si>
    <t>De Plataan</t>
  </si>
  <si>
    <t>3195RH</t>
  </si>
  <si>
    <t>19CH</t>
  </si>
  <si>
    <t>1095VX</t>
  </si>
  <si>
    <t>19CT</t>
  </si>
  <si>
    <t>19CY</t>
  </si>
  <si>
    <t>Fabritiusschool</t>
  </si>
  <si>
    <t>1213CT</t>
  </si>
  <si>
    <t>19DD</t>
  </si>
  <si>
    <t>Goudenregenschool</t>
  </si>
  <si>
    <t>1214NC</t>
  </si>
  <si>
    <t>19DI</t>
  </si>
  <si>
    <t>1215EG</t>
  </si>
  <si>
    <t>19DK</t>
  </si>
  <si>
    <t>1544VX</t>
  </si>
  <si>
    <t>19DM</t>
  </si>
  <si>
    <t>Sterrenschool Hilversum</t>
  </si>
  <si>
    <t>1222TJ</t>
  </si>
  <si>
    <t>19DN</t>
  </si>
  <si>
    <t>3194TB</t>
  </si>
  <si>
    <t>19DP</t>
  </si>
  <si>
    <t>Dr Ir C Lelyschool</t>
  </si>
  <si>
    <t>19DQ</t>
  </si>
  <si>
    <t>De Notenkraker</t>
  </si>
  <si>
    <t>3194GS</t>
  </si>
  <si>
    <t>19DR</t>
  </si>
  <si>
    <t>1221KH</t>
  </si>
  <si>
    <t>19DS</t>
  </si>
  <si>
    <t>De Tuimelaar</t>
  </si>
  <si>
    <t>3192BM</t>
  </si>
  <si>
    <t>19IV</t>
  </si>
  <si>
    <t>7981DV</t>
  </si>
  <si>
    <t>19JG</t>
  </si>
  <si>
    <t>5281CH</t>
  </si>
  <si>
    <t>19JJ</t>
  </si>
  <si>
    <t>1251PT</t>
  </si>
  <si>
    <t>19JK</t>
  </si>
  <si>
    <t>19JO</t>
  </si>
  <si>
    <t>3765CJ</t>
  </si>
  <si>
    <t>19KB</t>
  </si>
  <si>
    <t>9967PS</t>
  </si>
  <si>
    <t>19KD</t>
  </si>
  <si>
    <t>9843HA</t>
  </si>
  <si>
    <t>19KI</t>
  </si>
  <si>
    <t>3343CB</t>
  </si>
  <si>
    <t>19KK</t>
  </si>
  <si>
    <t>Ten Darperschoele</t>
  </si>
  <si>
    <t>7983KN</t>
  </si>
  <si>
    <t>19KV</t>
  </si>
  <si>
    <t>5283KG</t>
  </si>
  <si>
    <t>19KX</t>
  </si>
  <si>
    <t>9917PW</t>
  </si>
  <si>
    <t>19LD</t>
  </si>
  <si>
    <t>Basisschool Gerardus</t>
  </si>
  <si>
    <t>7532AS</t>
  </si>
  <si>
    <t>19LE</t>
  </si>
  <si>
    <t>5121EG</t>
  </si>
  <si>
    <t>19LF</t>
  </si>
  <si>
    <t>8172VX</t>
  </si>
  <si>
    <t>19LH</t>
  </si>
  <si>
    <t>9968AL</t>
  </si>
  <si>
    <t>19LI</t>
  </si>
  <si>
    <t>De Zonnebloem</t>
  </si>
  <si>
    <t>2565RE</t>
  </si>
  <si>
    <t>19LM</t>
  </si>
  <si>
    <t>De Dubbeldekker</t>
  </si>
  <si>
    <t>1212AL</t>
  </si>
  <si>
    <t>19LR</t>
  </si>
  <si>
    <t>5283CV</t>
  </si>
  <si>
    <t>19LU</t>
  </si>
  <si>
    <t>19LV</t>
  </si>
  <si>
    <t>5121HT</t>
  </si>
  <si>
    <t>19LW</t>
  </si>
  <si>
    <t>8171BA</t>
  </si>
  <si>
    <t>19LY</t>
  </si>
  <si>
    <t>2517JM</t>
  </si>
  <si>
    <t>19MA</t>
  </si>
  <si>
    <t>3341GG</t>
  </si>
  <si>
    <t>19MD</t>
  </si>
  <si>
    <t>5283HD</t>
  </si>
  <si>
    <t>19MF</t>
  </si>
  <si>
    <t>Troubadour</t>
  </si>
  <si>
    <t>7534XC</t>
  </si>
  <si>
    <t>19MG</t>
  </si>
  <si>
    <t>5121EM</t>
  </si>
  <si>
    <t>19MH</t>
  </si>
  <si>
    <t>2562SK</t>
  </si>
  <si>
    <t>19ML</t>
  </si>
  <si>
    <t>3843GC</t>
  </si>
  <si>
    <t>19MN</t>
  </si>
  <si>
    <t>19MP</t>
  </si>
  <si>
    <t>2516VN</t>
  </si>
  <si>
    <t>19MR</t>
  </si>
  <si>
    <t>Lorentzschool</t>
  </si>
  <si>
    <t>1223HN</t>
  </si>
  <si>
    <t>19MU</t>
  </si>
  <si>
    <t>2513RP</t>
  </si>
  <si>
    <t>19MW</t>
  </si>
  <si>
    <t>De Gooise Daltonschool</t>
  </si>
  <si>
    <t>1218GZ</t>
  </si>
  <si>
    <t>19MY</t>
  </si>
  <si>
    <t>St Jan-Basisschool</t>
  </si>
  <si>
    <t>7545GH</t>
  </si>
  <si>
    <t>19MZ</t>
  </si>
  <si>
    <t>2552KN</t>
  </si>
  <si>
    <t>19NA</t>
  </si>
  <si>
    <t>Violenschool</t>
  </si>
  <si>
    <t>1214CJ</t>
  </si>
  <si>
    <t>19NB</t>
  </si>
  <si>
    <t>Alfonsus-School</t>
  </si>
  <si>
    <t>7535BZ</t>
  </si>
  <si>
    <t>19NE</t>
  </si>
  <si>
    <t>19NH</t>
  </si>
  <si>
    <t>Bonifatius</t>
  </si>
  <si>
    <t>7523HC</t>
  </si>
  <si>
    <t>19NM</t>
  </si>
  <si>
    <t>Paus Joannes</t>
  </si>
  <si>
    <t>7531XG</t>
  </si>
  <si>
    <t>19NN</t>
  </si>
  <si>
    <t>2566JP</t>
  </si>
  <si>
    <t>19NO</t>
  </si>
  <si>
    <t>6813ES</t>
  </si>
  <si>
    <t>19NP</t>
  </si>
  <si>
    <t>Paulus</t>
  </si>
  <si>
    <t>7521DX</t>
  </si>
  <si>
    <t>19NQ</t>
  </si>
  <si>
    <t>19NR</t>
  </si>
  <si>
    <t>Pieter Brueghelschool</t>
  </si>
  <si>
    <t>6813KZ</t>
  </si>
  <si>
    <t>19NS</t>
  </si>
  <si>
    <t>7523GD</t>
  </si>
  <si>
    <t>19NT</t>
  </si>
  <si>
    <t>De Drentse Hoek</t>
  </si>
  <si>
    <t>2545SL</t>
  </si>
  <si>
    <t>19NV</t>
  </si>
  <si>
    <t>19NW</t>
  </si>
  <si>
    <t>Van Ostadeschool</t>
  </si>
  <si>
    <t>2526EV</t>
  </si>
  <si>
    <t>19NX</t>
  </si>
  <si>
    <t>6821CJ</t>
  </si>
  <si>
    <t>19NZ</t>
  </si>
  <si>
    <t>19OB</t>
  </si>
  <si>
    <t>7542LX</t>
  </si>
  <si>
    <t>19OC</t>
  </si>
  <si>
    <t>2521SG</t>
  </si>
  <si>
    <t>19OE</t>
  </si>
  <si>
    <t>6824LE</t>
  </si>
  <si>
    <t>19OF</t>
  </si>
  <si>
    <t>19OM</t>
  </si>
  <si>
    <t>6824RC</t>
  </si>
  <si>
    <t>19OQ</t>
  </si>
  <si>
    <t>De Springbok</t>
  </si>
  <si>
    <t>2571VD</t>
  </si>
  <si>
    <t>19OR</t>
  </si>
  <si>
    <t>19OY</t>
  </si>
  <si>
    <t>6825JA</t>
  </si>
  <si>
    <t>19QD</t>
  </si>
  <si>
    <t>2531VP</t>
  </si>
  <si>
    <t>19RD</t>
  </si>
  <si>
    <t>6828TT</t>
  </si>
  <si>
    <t>19RG</t>
  </si>
  <si>
    <t>2991RK</t>
  </si>
  <si>
    <t>19RJ</t>
  </si>
  <si>
    <t>Banisschool</t>
  </si>
  <si>
    <t>7463CJ</t>
  </si>
  <si>
    <t>19RK</t>
  </si>
  <si>
    <t>2025RD</t>
  </si>
  <si>
    <t>19RY</t>
  </si>
  <si>
    <t>De Werveling Basisschool</t>
  </si>
  <si>
    <t>3768CC</t>
  </si>
  <si>
    <t>19SF</t>
  </si>
  <si>
    <t>4882BH</t>
  </si>
  <si>
    <t>19SG</t>
  </si>
  <si>
    <t>2545VC</t>
  </si>
  <si>
    <t>19SI</t>
  </si>
  <si>
    <t>2571GH</t>
  </si>
  <si>
    <t>19SZ</t>
  </si>
  <si>
    <t>2992VH</t>
  </si>
  <si>
    <t>19TA</t>
  </si>
  <si>
    <t>2587EB</t>
  </si>
  <si>
    <t>19TB</t>
  </si>
  <si>
    <t>Brekeldschool</t>
  </si>
  <si>
    <t>7462GS</t>
  </si>
  <si>
    <t>19TK</t>
  </si>
  <si>
    <t>Da Costa Basisschool</t>
  </si>
  <si>
    <t>3761AJ</t>
  </si>
  <si>
    <t>19TL</t>
  </si>
  <si>
    <t>RK Basisschool St Anna</t>
  </si>
  <si>
    <t>4881XE</t>
  </si>
  <si>
    <t>19TM</t>
  </si>
  <si>
    <t>Nutsbasissch Mm Boldingh</t>
  </si>
  <si>
    <t>2517SC</t>
  </si>
  <si>
    <t>19TO</t>
  </si>
  <si>
    <t>Het Volle Leven</t>
  </si>
  <si>
    <t>2587BB</t>
  </si>
  <si>
    <t>19UB</t>
  </si>
  <si>
    <t>Burg De Monchyschool</t>
  </si>
  <si>
    <t>19UC</t>
  </si>
  <si>
    <t>2992DN</t>
  </si>
  <si>
    <t>19UE</t>
  </si>
  <si>
    <t>In Den Climtuin</t>
  </si>
  <si>
    <t>7461XN</t>
  </si>
  <si>
    <t>19UF</t>
  </si>
  <si>
    <t>2022RA</t>
  </si>
  <si>
    <t>19UH</t>
  </si>
  <si>
    <t>Insingerbasisschool</t>
  </si>
  <si>
    <t>3766MA</t>
  </si>
  <si>
    <t>19UI</t>
  </si>
  <si>
    <t>4884AB</t>
  </si>
  <si>
    <t>19UJ</t>
  </si>
  <si>
    <t>19UK</t>
  </si>
  <si>
    <t>19US</t>
  </si>
  <si>
    <t>19UU</t>
  </si>
  <si>
    <t>2991KM</t>
  </si>
  <si>
    <t>19UZ</t>
  </si>
  <si>
    <t>4881EH</t>
  </si>
  <si>
    <t>19VA</t>
  </si>
  <si>
    <t>2593TL</t>
  </si>
  <si>
    <t>19VB</t>
  </si>
  <si>
    <t>2541RL</t>
  </si>
  <si>
    <t>19VH</t>
  </si>
  <si>
    <t>2583AA</t>
  </si>
  <si>
    <t>19VI</t>
  </si>
  <si>
    <t>7462BZ</t>
  </si>
  <si>
    <t>19VJ</t>
  </si>
  <si>
    <t>Basisschool Manjefiek</t>
  </si>
  <si>
    <t>6218AV</t>
  </si>
  <si>
    <t>19VL</t>
  </si>
  <si>
    <t>2517JX</t>
  </si>
  <si>
    <t>19VP</t>
  </si>
  <si>
    <t>19VR</t>
  </si>
  <si>
    <t>De Ronde Maat</t>
  </si>
  <si>
    <t>19VT</t>
  </si>
  <si>
    <t>PCBS Prof J Waterink</t>
  </si>
  <si>
    <t>3765CT</t>
  </si>
  <si>
    <t>19VU</t>
  </si>
  <si>
    <t>2543VR</t>
  </si>
  <si>
    <t>19VV</t>
  </si>
  <si>
    <t>2525GG</t>
  </si>
  <si>
    <t>19VX</t>
  </si>
  <si>
    <t>Blinkertsch</t>
  </si>
  <si>
    <t>19VY</t>
  </si>
  <si>
    <t>3766ED</t>
  </si>
  <si>
    <t>19WE</t>
  </si>
  <si>
    <t>Jeroen Boschschool</t>
  </si>
  <si>
    <t>19WG</t>
  </si>
  <si>
    <t>19WO</t>
  </si>
  <si>
    <t>2525ZV</t>
  </si>
  <si>
    <t>19XU</t>
  </si>
  <si>
    <t>2583JH</t>
  </si>
  <si>
    <t>19YH</t>
  </si>
  <si>
    <t>5152JB</t>
  </si>
  <si>
    <t>19YL</t>
  </si>
  <si>
    <t>De Voorsprong</t>
  </si>
  <si>
    <t>2525AA</t>
  </si>
  <si>
    <t>19YO</t>
  </si>
  <si>
    <t>4005AH</t>
  </si>
  <si>
    <t>19YS</t>
  </si>
  <si>
    <t>De Vlierboom</t>
  </si>
  <si>
    <t>2564JJ</t>
  </si>
  <si>
    <t>19YX</t>
  </si>
  <si>
    <t>De Leeuwerikhoeve</t>
  </si>
  <si>
    <t>2591BR</t>
  </si>
  <si>
    <t>19ZB</t>
  </si>
  <si>
    <t>4007HD</t>
  </si>
  <si>
    <t>19ZE</t>
  </si>
  <si>
    <t>19ZF</t>
  </si>
  <si>
    <t>2525TA</t>
  </si>
  <si>
    <t>19ZG</t>
  </si>
  <si>
    <t>1067EZ</t>
  </si>
  <si>
    <t>19ZH</t>
  </si>
  <si>
    <t>19ZJ</t>
  </si>
  <si>
    <t>Zuidwalschool</t>
  </si>
  <si>
    <t>2512CW</t>
  </si>
  <si>
    <t>20BW</t>
  </si>
  <si>
    <t>2221SC</t>
  </si>
  <si>
    <t>20CB</t>
  </si>
  <si>
    <t>2291SX</t>
  </si>
  <si>
    <t>20CV</t>
  </si>
  <si>
    <t>2292AD</t>
  </si>
  <si>
    <t>20CX</t>
  </si>
  <si>
    <t>4101BK</t>
  </si>
  <si>
    <t>20DJ</t>
  </si>
  <si>
    <t>2291MB</t>
  </si>
  <si>
    <t>20DK</t>
  </si>
  <si>
    <t>4102JA</t>
  </si>
  <si>
    <t>20DV</t>
  </si>
  <si>
    <t>2295PE</t>
  </si>
  <si>
    <t>20EL</t>
  </si>
  <si>
    <t>Montessorischool de Plotter</t>
  </si>
  <si>
    <t>7204CV</t>
  </si>
  <si>
    <t>20FB</t>
  </si>
  <si>
    <t>7204KM</t>
  </si>
  <si>
    <t>20FE</t>
  </si>
  <si>
    <t>7203JB</t>
  </si>
  <si>
    <t>20FG</t>
  </si>
  <si>
    <t>7205BZ</t>
  </si>
  <si>
    <t>20FI</t>
  </si>
  <si>
    <t>20FK</t>
  </si>
  <si>
    <t>De Barkentijn</t>
  </si>
  <si>
    <t>3077HD</t>
  </si>
  <si>
    <t>20GP</t>
  </si>
  <si>
    <t>5691CD</t>
  </si>
  <si>
    <t>20GW</t>
  </si>
  <si>
    <t>20GY</t>
  </si>
  <si>
    <t>20HA</t>
  </si>
  <si>
    <t>3061EW</t>
  </si>
  <si>
    <t>20HF</t>
  </si>
  <si>
    <t>20HH</t>
  </si>
  <si>
    <t>3844BA</t>
  </si>
  <si>
    <t>20HJ</t>
  </si>
  <si>
    <t>3843EZ</t>
  </si>
  <si>
    <t>20HK</t>
  </si>
  <si>
    <t>3841KE</t>
  </si>
  <si>
    <t>20HL</t>
  </si>
  <si>
    <t>3841CV</t>
  </si>
  <si>
    <t>20HM</t>
  </si>
  <si>
    <t>3843BG</t>
  </si>
  <si>
    <t>20HQ</t>
  </si>
  <si>
    <t>Basisschool de Esch</t>
  </si>
  <si>
    <t>3063SJ</t>
  </si>
  <si>
    <t>20IM</t>
  </si>
  <si>
    <t>Ludgerusschool</t>
  </si>
  <si>
    <t>3768GM</t>
  </si>
  <si>
    <t>20IN</t>
  </si>
  <si>
    <t>De Damiaanschool</t>
  </si>
  <si>
    <t>3702VM</t>
  </si>
  <si>
    <t>20IQ</t>
  </si>
  <si>
    <t>3762CZ</t>
  </si>
  <si>
    <t>20IR</t>
  </si>
  <si>
    <t>Basisschool de Griffel</t>
  </si>
  <si>
    <t>20IT</t>
  </si>
  <si>
    <t>3766CP</t>
  </si>
  <si>
    <t>20IY</t>
  </si>
  <si>
    <t>3764DK</t>
  </si>
  <si>
    <t>20IZ</t>
  </si>
  <si>
    <t>3734VH</t>
  </si>
  <si>
    <t>20JB</t>
  </si>
  <si>
    <t>Basisschool de Achtbaan</t>
  </si>
  <si>
    <t>3762JC</t>
  </si>
  <si>
    <t>20KF</t>
  </si>
  <si>
    <t>5343GH</t>
  </si>
  <si>
    <t>20KR</t>
  </si>
  <si>
    <t>Basisschool Sterrebos</t>
  </si>
  <si>
    <t>20KT</t>
  </si>
  <si>
    <t>5344GK</t>
  </si>
  <si>
    <t>20KW</t>
  </si>
  <si>
    <t>3191GA</t>
  </si>
  <si>
    <t>20OQ</t>
  </si>
  <si>
    <t>Kortland</t>
  </si>
  <si>
    <t>2923CH</t>
  </si>
  <si>
    <t>20OW</t>
  </si>
  <si>
    <t>Basisschool t Einder</t>
  </si>
  <si>
    <t>5422AN</t>
  </si>
  <si>
    <t>20PG</t>
  </si>
  <si>
    <t>De Paperclip</t>
  </si>
  <si>
    <t>2925CB</t>
  </si>
  <si>
    <t>20PN</t>
  </si>
  <si>
    <t>2924XP</t>
  </si>
  <si>
    <t>20SC</t>
  </si>
  <si>
    <t>Holendrecht</t>
  </si>
  <si>
    <t>1106LP</t>
  </si>
  <si>
    <t>20SE</t>
  </si>
  <si>
    <t>20SG</t>
  </si>
  <si>
    <t>1053PE</t>
  </si>
  <si>
    <t>20SH</t>
  </si>
  <si>
    <t>1021RA</t>
  </si>
  <si>
    <t>20SJ</t>
  </si>
  <si>
    <t>Linnaeus</t>
  </si>
  <si>
    <t>1092SE</t>
  </si>
  <si>
    <t>20SK</t>
  </si>
  <si>
    <t>1065KW</t>
  </si>
  <si>
    <t>20SL</t>
  </si>
  <si>
    <t>OBS de Toekomst</t>
  </si>
  <si>
    <t>1062AA</t>
  </si>
  <si>
    <t>20SZ</t>
  </si>
  <si>
    <t>6372GS</t>
  </si>
  <si>
    <t>20TD</t>
  </si>
  <si>
    <t>Op Gen Hei</t>
  </si>
  <si>
    <t>6373BJ</t>
  </si>
  <si>
    <t>20TN</t>
  </si>
  <si>
    <t>Basisschool 'T Valder</t>
  </si>
  <si>
    <t>6373TT</t>
  </si>
  <si>
    <t>20TP</t>
  </si>
  <si>
    <t>De Ster</t>
  </si>
  <si>
    <t>1107NG</t>
  </si>
  <si>
    <t>20TQ</t>
  </si>
  <si>
    <t>Rosa Boekdrukker</t>
  </si>
  <si>
    <t>1056DT</t>
  </si>
  <si>
    <t>20TR</t>
  </si>
  <si>
    <t>Merkelbach</t>
  </si>
  <si>
    <t>1082LP</t>
  </si>
  <si>
    <t>20TS</t>
  </si>
  <si>
    <t>1077HA</t>
  </si>
  <si>
    <t>20TT</t>
  </si>
  <si>
    <t>1053CS</t>
  </si>
  <si>
    <t>20TV</t>
  </si>
  <si>
    <t>1091EG</t>
  </si>
  <si>
    <t>20TW</t>
  </si>
  <si>
    <t>1098JA</t>
  </si>
  <si>
    <t>20TX</t>
  </si>
  <si>
    <t>1078VJ</t>
  </si>
  <si>
    <t>20UL</t>
  </si>
  <si>
    <t>20UO</t>
  </si>
  <si>
    <t>2263EV</t>
  </si>
  <si>
    <t>20UP</t>
  </si>
  <si>
    <t>1058EB</t>
  </si>
  <si>
    <t>20UU</t>
  </si>
  <si>
    <t>2264TA</t>
  </si>
  <si>
    <t>20UV</t>
  </si>
  <si>
    <t>1057JA</t>
  </si>
  <si>
    <t>20UW</t>
  </si>
  <si>
    <t>20VA</t>
  </si>
  <si>
    <t>1016RX</t>
  </si>
  <si>
    <t>20VB</t>
  </si>
  <si>
    <t>2313JE</t>
  </si>
  <si>
    <t>20VD</t>
  </si>
  <si>
    <t>2332XH</t>
  </si>
  <si>
    <t>20VE</t>
  </si>
  <si>
    <t>20VF</t>
  </si>
  <si>
    <t>20VG</t>
  </si>
  <si>
    <t>Narcis Querido</t>
  </si>
  <si>
    <t>1055WC</t>
  </si>
  <si>
    <t>20VI</t>
  </si>
  <si>
    <t>1108EL</t>
  </si>
  <si>
    <t>20VJ</t>
  </si>
  <si>
    <t>Nicolaas Maes</t>
  </si>
  <si>
    <t>1071RH</t>
  </si>
  <si>
    <t>20VK</t>
  </si>
  <si>
    <t>De Witte Olifant</t>
  </si>
  <si>
    <t>1011LX</t>
  </si>
  <si>
    <t>20VN</t>
  </si>
  <si>
    <t>1067CG</t>
  </si>
  <si>
    <t>20VP</t>
  </si>
  <si>
    <t>1054ZB</t>
  </si>
  <si>
    <t>20VU</t>
  </si>
  <si>
    <t>De Waterkant</t>
  </si>
  <si>
    <t>1052SC</t>
  </si>
  <si>
    <t>20VX</t>
  </si>
  <si>
    <t>1055KV</t>
  </si>
  <si>
    <t>20XA</t>
  </si>
  <si>
    <t>Basisschool Oscar Carre</t>
  </si>
  <si>
    <t>1072TS</t>
  </si>
  <si>
    <t>20XO</t>
  </si>
  <si>
    <t>Brede School Zeeheld</t>
  </si>
  <si>
    <t>1013PV</t>
  </si>
  <si>
    <t>20XQ</t>
  </si>
  <si>
    <t>De Roos</t>
  </si>
  <si>
    <t>1056BK</t>
  </si>
  <si>
    <t>20XR</t>
  </si>
  <si>
    <t>De Rozemarn</t>
  </si>
  <si>
    <t>1102JA</t>
  </si>
  <si>
    <t>20XS</t>
  </si>
  <si>
    <t>1102WD</t>
  </si>
  <si>
    <t>20XT</t>
  </si>
  <si>
    <t>20XU</t>
  </si>
  <si>
    <t>Olympia</t>
  </si>
  <si>
    <t>1076BN</t>
  </si>
  <si>
    <t>20XY</t>
  </si>
  <si>
    <t>De Weidevogel</t>
  </si>
  <si>
    <t>1028BK</t>
  </si>
  <si>
    <t>20XZ</t>
  </si>
  <si>
    <t>20YA</t>
  </si>
  <si>
    <t>Theo Thijssen</t>
  </si>
  <si>
    <t>1015NG</t>
  </si>
  <si>
    <t>20YF</t>
  </si>
  <si>
    <t>Tijl Uilenspiegel</t>
  </si>
  <si>
    <t>1055CK</t>
  </si>
  <si>
    <t>20YG</t>
  </si>
  <si>
    <t>Brede Daltonschool De Meer</t>
  </si>
  <si>
    <t>1097EP</t>
  </si>
  <si>
    <t>20ZB</t>
  </si>
  <si>
    <t>20ZD</t>
  </si>
  <si>
    <t>1033VL</t>
  </si>
  <si>
    <t>20ZE</t>
  </si>
  <si>
    <t>De Vier Windstreken</t>
  </si>
  <si>
    <t>1034PX</t>
  </si>
  <si>
    <t>20ZG</t>
  </si>
  <si>
    <t>1094ED</t>
  </si>
  <si>
    <t>20ZH</t>
  </si>
  <si>
    <t>De Kraal</t>
  </si>
  <si>
    <t>1093NJ</t>
  </si>
  <si>
    <t>20ZR</t>
  </si>
  <si>
    <t>1025DD</t>
  </si>
  <si>
    <t>20ZT</t>
  </si>
  <si>
    <t>Het Vogelnest</t>
  </si>
  <si>
    <t>1021CS</t>
  </si>
  <si>
    <t>20ZU</t>
  </si>
  <si>
    <t>20ZV</t>
  </si>
  <si>
    <t>Twiske</t>
  </si>
  <si>
    <t>1035VR</t>
  </si>
  <si>
    <t>20ZW</t>
  </si>
  <si>
    <t>20ZX</t>
  </si>
  <si>
    <t>1025BA</t>
  </si>
  <si>
    <t>20ZZ</t>
  </si>
  <si>
    <t>1069VP</t>
  </si>
  <si>
    <t>21AD</t>
  </si>
  <si>
    <t>1068MR</t>
  </si>
  <si>
    <t>21AG</t>
  </si>
  <si>
    <t>21AH</t>
  </si>
  <si>
    <t>IJdoorn-School</t>
  </si>
  <si>
    <t>1024NN</t>
  </si>
  <si>
    <t>21AI</t>
  </si>
  <si>
    <t>De Krijtmolen</t>
  </si>
  <si>
    <t>1035EE</t>
  </si>
  <si>
    <t>21BF</t>
  </si>
  <si>
    <t>7671VW</t>
  </si>
  <si>
    <t>21BM</t>
  </si>
  <si>
    <t>7601BA</t>
  </si>
  <si>
    <t>21CX</t>
  </si>
  <si>
    <t>De Noorderborch</t>
  </si>
  <si>
    <t>21CZ</t>
  </si>
  <si>
    <t>21DA</t>
  </si>
  <si>
    <t>De Kleine Kapitein</t>
  </si>
  <si>
    <t>5761BJ</t>
  </si>
  <si>
    <t>21DL</t>
  </si>
  <si>
    <t>21DQ</t>
  </si>
  <si>
    <t>RKBS De Griffel</t>
  </si>
  <si>
    <t>21DZ</t>
  </si>
  <si>
    <t>21EI</t>
  </si>
  <si>
    <t>Basisschool De Compaan</t>
  </si>
  <si>
    <t>21KE</t>
  </si>
  <si>
    <t>2672BB</t>
  </si>
  <si>
    <t>21KO</t>
  </si>
  <si>
    <t>1313CM</t>
  </si>
  <si>
    <t>21LO</t>
  </si>
  <si>
    <t>3991WE</t>
  </si>
  <si>
    <t>21LP</t>
  </si>
  <si>
    <t>3992BK</t>
  </si>
  <si>
    <t>21LS</t>
  </si>
  <si>
    <t>De Borg</t>
  </si>
  <si>
    <t>9403GN</t>
  </si>
  <si>
    <t>21LT</t>
  </si>
  <si>
    <t>9403LT</t>
  </si>
  <si>
    <t>21LV</t>
  </si>
  <si>
    <t>5953LR</t>
  </si>
  <si>
    <t>21LW</t>
  </si>
  <si>
    <t>Basisschool T Vierschip</t>
  </si>
  <si>
    <t>4341LE</t>
  </si>
  <si>
    <t>21LX</t>
  </si>
  <si>
    <t>21MV</t>
  </si>
  <si>
    <t>5754HA</t>
  </si>
  <si>
    <t>21MX</t>
  </si>
  <si>
    <t>5053EJ</t>
  </si>
  <si>
    <t>21MY</t>
  </si>
  <si>
    <t>5051ML</t>
  </si>
  <si>
    <t>21NA</t>
  </si>
  <si>
    <t>5616NV</t>
  </si>
  <si>
    <t>21NB</t>
  </si>
  <si>
    <t>Vrije School Brabant</t>
  </si>
  <si>
    <t>5631KB</t>
  </si>
  <si>
    <t>21NC</t>
  </si>
  <si>
    <t>1323SB</t>
  </si>
  <si>
    <t>21ND</t>
  </si>
  <si>
    <t>1323ET</t>
  </si>
  <si>
    <t>21NE</t>
  </si>
  <si>
    <t>7423EN</t>
  </si>
  <si>
    <t>21NF</t>
  </si>
  <si>
    <t>8251TJ</t>
  </si>
  <si>
    <t>21NH</t>
  </si>
  <si>
    <t>1447AV</t>
  </si>
  <si>
    <t>21NI</t>
  </si>
  <si>
    <t>9285PA</t>
  </si>
  <si>
    <t>21NK</t>
  </si>
  <si>
    <t>De Borchstee</t>
  </si>
  <si>
    <t>8081RV</t>
  </si>
  <si>
    <t>21NL</t>
  </si>
  <si>
    <t>DS Pieter v Dijkeschool</t>
  </si>
  <si>
    <t>4311AJ</t>
  </si>
  <si>
    <t>21NM</t>
  </si>
  <si>
    <t>5237HA</t>
  </si>
  <si>
    <t>21NN</t>
  </si>
  <si>
    <t>21NO</t>
  </si>
  <si>
    <t>6642AB</t>
  </si>
  <si>
    <t>21NP</t>
  </si>
  <si>
    <t>5081JV</t>
  </si>
  <si>
    <t>21NR</t>
  </si>
  <si>
    <t>3992RD</t>
  </si>
  <si>
    <t>21NU</t>
  </si>
  <si>
    <t>6229HD</t>
  </si>
  <si>
    <t>21OM</t>
  </si>
  <si>
    <t>3707CV</t>
  </si>
  <si>
    <t>21ON</t>
  </si>
  <si>
    <t>Basisschool 't Heibosch</t>
  </si>
  <si>
    <t>5467KE</t>
  </si>
  <si>
    <t>21OP</t>
  </si>
  <si>
    <t>7232BD</t>
  </si>
  <si>
    <t>21OQ</t>
  </si>
  <si>
    <t>5038ML</t>
  </si>
  <si>
    <t>21OT</t>
  </si>
  <si>
    <t>1423ET</t>
  </si>
  <si>
    <t>21OU</t>
  </si>
  <si>
    <t>Obs De Kajuit</t>
  </si>
  <si>
    <t>21OV</t>
  </si>
  <si>
    <t>4715AP</t>
  </si>
  <si>
    <t>21OX</t>
  </si>
  <si>
    <t>4708EC</t>
  </si>
  <si>
    <t>21OY</t>
  </si>
  <si>
    <t>4908CA</t>
  </si>
  <si>
    <t>21OZ</t>
  </si>
  <si>
    <t>5803HE</t>
  </si>
  <si>
    <t>21PA</t>
  </si>
  <si>
    <t>5508WR</t>
  </si>
  <si>
    <t>21PO</t>
  </si>
  <si>
    <t>1852CC</t>
  </si>
  <si>
    <t>21PP</t>
  </si>
  <si>
    <t>4823BJ</t>
  </si>
  <si>
    <t>21PQ</t>
  </si>
  <si>
    <t>Kbs De Driezwing</t>
  </si>
  <si>
    <t>4823MS</t>
  </si>
  <si>
    <t>21PR</t>
  </si>
  <si>
    <t>Nutsbasisschool Burgst</t>
  </si>
  <si>
    <t>4822RS</t>
  </si>
  <si>
    <t>21PS</t>
  </si>
  <si>
    <t>7827HX</t>
  </si>
  <si>
    <t>21PT</t>
  </si>
  <si>
    <t>7827PM</t>
  </si>
  <si>
    <t>21PU</t>
  </si>
  <si>
    <t>7827JV</t>
  </si>
  <si>
    <t>21QE</t>
  </si>
  <si>
    <t>Woutertje Pieterse</t>
  </si>
  <si>
    <t>2334CL</t>
  </si>
  <si>
    <t>21QF</t>
  </si>
  <si>
    <t>7603VZ</t>
  </si>
  <si>
    <t>21QG</t>
  </si>
  <si>
    <t>7609VK</t>
  </si>
  <si>
    <t>21QH</t>
  </si>
  <si>
    <t>OBS de Bonkelaar</t>
  </si>
  <si>
    <t>21QK</t>
  </si>
  <si>
    <t>21QN</t>
  </si>
  <si>
    <t>1186HD</t>
  </si>
  <si>
    <t>21QT</t>
  </si>
  <si>
    <t>6039BD</t>
  </si>
  <si>
    <t>21QU</t>
  </si>
  <si>
    <t>De Tol</t>
  </si>
  <si>
    <t>9472WH</t>
  </si>
  <si>
    <t>21QV</t>
  </si>
  <si>
    <t>2171NZ</t>
  </si>
  <si>
    <t>21QZ</t>
  </si>
  <si>
    <t>Frits Bodebasisschool</t>
  </si>
  <si>
    <t>8321RG</t>
  </si>
  <si>
    <t>21RD</t>
  </si>
  <si>
    <t>3862HN</t>
  </si>
  <si>
    <t>21RE</t>
  </si>
  <si>
    <t>5241KB</t>
  </si>
  <si>
    <t>21RF</t>
  </si>
  <si>
    <t>21RP</t>
  </si>
  <si>
    <t>2134DE</t>
  </si>
  <si>
    <t>21RQ</t>
  </si>
  <si>
    <t>3822CD</t>
  </si>
  <si>
    <t>21RR</t>
  </si>
  <si>
    <t>21RS</t>
  </si>
  <si>
    <t>3822CH</t>
  </si>
  <si>
    <t>21RT</t>
  </si>
  <si>
    <t>3822DP</t>
  </si>
  <si>
    <t>21VR</t>
  </si>
  <si>
    <t>Montessorischool Weert</t>
  </si>
  <si>
    <t>6003BV</t>
  </si>
  <si>
    <t>22FC</t>
  </si>
  <si>
    <t>1447AS</t>
  </si>
  <si>
    <t>22FH</t>
  </si>
  <si>
    <t>3828AR</t>
  </si>
  <si>
    <t>Stichting De Kosmos</t>
  </si>
  <si>
    <t>22GB</t>
  </si>
  <si>
    <t>6681NN</t>
  </si>
  <si>
    <t>22JB</t>
  </si>
  <si>
    <t>De Veste</t>
  </si>
  <si>
    <t>3841XC</t>
  </si>
  <si>
    <t>22JD</t>
  </si>
  <si>
    <t>6836GA</t>
  </si>
  <si>
    <t>22JE</t>
  </si>
  <si>
    <t>Lea Dasbergschool</t>
  </si>
  <si>
    <t>6836TV</t>
  </si>
  <si>
    <t>22JG</t>
  </si>
  <si>
    <t>obs De Octopus</t>
  </si>
  <si>
    <t>8017MD</t>
  </si>
  <si>
    <t>22JH</t>
  </si>
  <si>
    <t>3892AL</t>
  </si>
  <si>
    <t>22JI</t>
  </si>
  <si>
    <t>3892HZ</t>
  </si>
  <si>
    <t>22JJ</t>
  </si>
  <si>
    <t>5071AD</t>
  </si>
  <si>
    <t>22JK</t>
  </si>
  <si>
    <t>OBS De Brinck</t>
  </si>
  <si>
    <t>5404MA</t>
  </si>
  <si>
    <t>22JM</t>
  </si>
  <si>
    <t>5017CN</t>
  </si>
  <si>
    <t>22JO</t>
  </si>
  <si>
    <t>6133AA</t>
  </si>
  <si>
    <t>22JP</t>
  </si>
  <si>
    <t>5975CK</t>
  </si>
  <si>
    <t>22JQ</t>
  </si>
  <si>
    <t>8071LL</t>
  </si>
  <si>
    <t>22JR</t>
  </si>
  <si>
    <t>De Jutter</t>
  </si>
  <si>
    <t>2201XP</t>
  </si>
  <si>
    <t>22JV</t>
  </si>
  <si>
    <t>1827PA</t>
  </si>
  <si>
    <t>22JY</t>
  </si>
  <si>
    <t>5404LS</t>
  </si>
  <si>
    <t>22KA</t>
  </si>
  <si>
    <t>22KB</t>
  </si>
  <si>
    <t>22KC</t>
  </si>
  <si>
    <t>6005KE</t>
  </si>
  <si>
    <t>22KD</t>
  </si>
  <si>
    <t>2807DC</t>
  </si>
  <si>
    <t>22KE</t>
  </si>
  <si>
    <t>2807PS</t>
  </si>
  <si>
    <t>22KF</t>
  </si>
  <si>
    <t>2807LS</t>
  </si>
  <si>
    <t>22KG</t>
  </si>
  <si>
    <t>Anne Frank</t>
  </si>
  <si>
    <t>2331PD</t>
  </si>
  <si>
    <t>22KH</t>
  </si>
  <si>
    <t>6471HN</t>
  </si>
  <si>
    <t>22KJ</t>
  </si>
  <si>
    <t>7481BC</t>
  </si>
  <si>
    <t>22KK</t>
  </si>
  <si>
    <t>De Lindt</t>
  </si>
  <si>
    <t>5708EV</t>
  </si>
  <si>
    <t>22KL</t>
  </si>
  <si>
    <t>7908PB</t>
  </si>
  <si>
    <t>22KM</t>
  </si>
  <si>
    <t>'T Rastholt</t>
  </si>
  <si>
    <t>22KN</t>
  </si>
  <si>
    <t>3994EK</t>
  </si>
  <si>
    <t>22KO</t>
  </si>
  <si>
    <t>6228XZ</t>
  </si>
  <si>
    <t>22KP</t>
  </si>
  <si>
    <t>1339ET</t>
  </si>
  <si>
    <t>22KS</t>
  </si>
  <si>
    <t>5171XJ</t>
  </si>
  <si>
    <t>22KT</t>
  </si>
  <si>
    <t>5172BS</t>
  </si>
  <si>
    <t>22KU</t>
  </si>
  <si>
    <t>4707VX</t>
  </si>
  <si>
    <t>22KV</t>
  </si>
  <si>
    <t>4708HL</t>
  </si>
  <si>
    <t>22KY</t>
  </si>
  <si>
    <t>6714EJ</t>
  </si>
  <si>
    <t>22LE</t>
  </si>
  <si>
    <t>1019KZ</t>
  </si>
  <si>
    <t>22LI</t>
  </si>
  <si>
    <t>5571HS</t>
  </si>
  <si>
    <t>22LJ</t>
  </si>
  <si>
    <t>3905AV</t>
  </si>
  <si>
    <t>22LK</t>
  </si>
  <si>
    <t>3335DD</t>
  </si>
  <si>
    <t>22LL</t>
  </si>
  <si>
    <t>7671ND</t>
  </si>
  <si>
    <t>22LM</t>
  </si>
  <si>
    <t>2215DZ</t>
  </si>
  <si>
    <t>22LN</t>
  </si>
  <si>
    <t>2215BG</t>
  </si>
  <si>
    <t>22LO</t>
  </si>
  <si>
    <t>22LT</t>
  </si>
  <si>
    <t>7009DZ</t>
  </si>
  <si>
    <t>22LV</t>
  </si>
  <si>
    <t>9883PW</t>
  </si>
  <si>
    <t>22LW</t>
  </si>
  <si>
    <t>22LX</t>
  </si>
  <si>
    <t>8091JG</t>
  </si>
  <si>
    <t>22LY</t>
  </si>
  <si>
    <t>RK Basisschool Het Palet</t>
  </si>
  <si>
    <t>2718BZ</t>
  </si>
  <si>
    <t>22LZ</t>
  </si>
  <si>
    <t>De Evenaar</t>
  </si>
  <si>
    <t>22MB</t>
  </si>
  <si>
    <t>2718JT</t>
  </si>
  <si>
    <t>22MD</t>
  </si>
  <si>
    <t>2672DR</t>
  </si>
  <si>
    <t>22MH</t>
  </si>
  <si>
    <t>Shri Vishnu School</t>
  </si>
  <si>
    <t>2525TH</t>
  </si>
  <si>
    <t>22MP</t>
  </si>
  <si>
    <t>4331RR</t>
  </si>
  <si>
    <t>22NL</t>
  </si>
  <si>
    <t>22NM</t>
  </si>
  <si>
    <t>Islamitische Basisschool</t>
  </si>
  <si>
    <t>5623EG</t>
  </si>
  <si>
    <t>22NT</t>
  </si>
  <si>
    <t>3027SP</t>
  </si>
  <si>
    <t>22NW</t>
  </si>
  <si>
    <t>7546LC</t>
  </si>
  <si>
    <t>22OD</t>
  </si>
  <si>
    <t>1447BT</t>
  </si>
  <si>
    <t>23AD</t>
  </si>
  <si>
    <t>23AK</t>
  </si>
  <si>
    <t>2135GP</t>
  </si>
  <si>
    <t>23AL</t>
  </si>
  <si>
    <t>2135GM</t>
  </si>
  <si>
    <t>23AM</t>
  </si>
  <si>
    <t>Twickel</t>
  </si>
  <si>
    <t>2135GJ</t>
  </si>
  <si>
    <t>23BP</t>
  </si>
  <si>
    <t>8252GW</t>
  </si>
  <si>
    <t>23BT</t>
  </si>
  <si>
    <t>3863AZ</t>
  </si>
  <si>
    <t>23BU</t>
  </si>
  <si>
    <t>6211JR</t>
  </si>
  <si>
    <t>23BW</t>
  </si>
  <si>
    <t>5673AP</t>
  </si>
  <si>
    <t>23BX</t>
  </si>
  <si>
    <t>6374NJ</t>
  </si>
  <si>
    <t>23BZ</t>
  </si>
  <si>
    <t>23CA</t>
  </si>
  <si>
    <t>5063EA</t>
  </si>
  <si>
    <t>23CB</t>
  </si>
  <si>
    <t>Daltonschool</t>
  </si>
  <si>
    <t>3241BH</t>
  </si>
  <si>
    <t>Vereniging Ibogo</t>
  </si>
  <si>
    <t>23CC</t>
  </si>
  <si>
    <t>4207MV</t>
  </si>
  <si>
    <t>23CD</t>
  </si>
  <si>
    <t>6836MH</t>
  </si>
  <si>
    <t>23CG</t>
  </si>
  <si>
    <t>5066EB</t>
  </si>
  <si>
    <t>23CH</t>
  </si>
  <si>
    <t>3848DE</t>
  </si>
  <si>
    <t>23CJ</t>
  </si>
  <si>
    <t>6114MC</t>
  </si>
  <si>
    <t>23CK</t>
  </si>
  <si>
    <t>De Maasoever</t>
  </si>
  <si>
    <t>3207HA</t>
  </si>
  <si>
    <t>23CM</t>
  </si>
  <si>
    <t>4708HD</t>
  </si>
  <si>
    <t>23CN</t>
  </si>
  <si>
    <t>6041VV</t>
  </si>
  <si>
    <t>23CR</t>
  </si>
  <si>
    <t>3207EJ</t>
  </si>
  <si>
    <t>23CT</t>
  </si>
  <si>
    <t>3911DJ</t>
  </si>
  <si>
    <t>23CW</t>
  </si>
  <si>
    <t>3906BW</t>
  </si>
  <si>
    <t>23CZ</t>
  </si>
  <si>
    <t>6605SG</t>
  </si>
  <si>
    <t>23DE</t>
  </si>
  <si>
    <t>6708RT</t>
  </si>
  <si>
    <t>23DF</t>
  </si>
  <si>
    <t>3961KE</t>
  </si>
  <si>
    <t>23DH</t>
  </si>
  <si>
    <t>3771KV</t>
  </si>
  <si>
    <t>23DJ</t>
  </si>
  <si>
    <t>23DK</t>
  </si>
  <si>
    <t>3573BK</t>
  </si>
  <si>
    <t>23DM</t>
  </si>
  <si>
    <t>Jenaplansch in de Manne</t>
  </si>
  <si>
    <t>23DR</t>
  </si>
  <si>
    <t>7913AA</t>
  </si>
  <si>
    <t>23DU</t>
  </si>
  <si>
    <t>8281KN</t>
  </si>
  <si>
    <t>23DW</t>
  </si>
  <si>
    <t>5043MZ</t>
  </si>
  <si>
    <t>23DX</t>
  </si>
  <si>
    <t>5043MX</t>
  </si>
  <si>
    <t>23DY</t>
  </si>
  <si>
    <t>OBS De Heerevelden</t>
  </si>
  <si>
    <t>23DZ</t>
  </si>
  <si>
    <t>23EA</t>
  </si>
  <si>
    <t>1448JJ</t>
  </si>
  <si>
    <t>23EC</t>
  </si>
  <si>
    <t>2681PM</t>
  </si>
  <si>
    <t>23ED</t>
  </si>
  <si>
    <t>6982BA</t>
  </si>
  <si>
    <t>23EE</t>
  </si>
  <si>
    <t>De Plotter</t>
  </si>
  <si>
    <t>9204CK</t>
  </si>
  <si>
    <t>23EF</t>
  </si>
  <si>
    <t>Montessorisch Maassluis</t>
  </si>
  <si>
    <t>3142NX</t>
  </si>
  <si>
    <t>23EK</t>
  </si>
  <si>
    <t>8017PA</t>
  </si>
  <si>
    <t>23EL</t>
  </si>
  <si>
    <t>1111WD</t>
  </si>
  <si>
    <t>23EM</t>
  </si>
  <si>
    <t>23EN</t>
  </si>
  <si>
    <t>Gisbertus Voetiusschool</t>
  </si>
  <si>
    <t>2224VT</t>
  </si>
  <si>
    <t>23ET</t>
  </si>
  <si>
    <t>1338WS</t>
  </si>
  <si>
    <t>23EU</t>
  </si>
  <si>
    <t>1333TS</t>
  </si>
  <si>
    <t>23EV</t>
  </si>
  <si>
    <t>1312LH</t>
  </si>
  <si>
    <t>23EW</t>
  </si>
  <si>
    <t>3602ZK</t>
  </si>
  <si>
    <t>23EX</t>
  </si>
  <si>
    <t>23EY</t>
  </si>
  <si>
    <t>23FB</t>
  </si>
  <si>
    <t>1066HN</t>
  </si>
  <si>
    <t>23FD</t>
  </si>
  <si>
    <t>Shri Laksmi School</t>
  </si>
  <si>
    <t>1102JR</t>
  </si>
  <si>
    <t>23FE</t>
  </si>
  <si>
    <t>Vrije School</t>
  </si>
  <si>
    <t>1791GK</t>
  </si>
  <si>
    <t>Stichting Vrije School Texel</t>
  </si>
  <si>
    <t>23FF</t>
  </si>
  <si>
    <t>Het Gein</t>
  </si>
  <si>
    <t>1106ZG</t>
  </si>
  <si>
    <t>23FG</t>
  </si>
  <si>
    <t>De Groene Ring</t>
  </si>
  <si>
    <t>6922HM</t>
  </si>
  <si>
    <t>23FH</t>
  </si>
  <si>
    <t>2718CT</t>
  </si>
  <si>
    <t>23FM</t>
  </si>
  <si>
    <t>De Hoge Hof</t>
  </si>
  <si>
    <t>4013NL</t>
  </si>
  <si>
    <t>23GV</t>
  </si>
  <si>
    <t>2572HT</t>
  </si>
  <si>
    <t>23GW</t>
  </si>
  <si>
    <t>3082XZ</t>
  </si>
  <si>
    <t>23HA</t>
  </si>
  <si>
    <t>23HE</t>
  </si>
  <si>
    <t>6922DB</t>
  </si>
  <si>
    <t>23HR</t>
  </si>
  <si>
    <t>As Siddieq</t>
  </si>
  <si>
    <t>1057ZW</t>
  </si>
  <si>
    <t>23JH</t>
  </si>
  <si>
    <t>1827NJ</t>
  </si>
  <si>
    <t>23PC</t>
  </si>
  <si>
    <t>3315MB</t>
  </si>
  <si>
    <t>23PD</t>
  </si>
  <si>
    <t>4818RH</t>
  </si>
  <si>
    <t>23PE</t>
  </si>
  <si>
    <t>23PF</t>
  </si>
  <si>
    <t>3823DW</t>
  </si>
  <si>
    <t>23PG</t>
  </si>
  <si>
    <t>3823HL</t>
  </si>
  <si>
    <t>23PH</t>
  </si>
  <si>
    <t>Gabrie Mehenschool</t>
  </si>
  <si>
    <t>23PJ</t>
  </si>
  <si>
    <t>1019TJ</t>
  </si>
  <si>
    <t>23PN</t>
  </si>
  <si>
    <t>GBS Het Talent</t>
  </si>
  <si>
    <t>3752XK</t>
  </si>
  <si>
    <t>23PP</t>
  </si>
  <si>
    <t>3752MA</t>
  </si>
  <si>
    <t>23PR</t>
  </si>
  <si>
    <t>6716HB</t>
  </si>
  <si>
    <t>23PT</t>
  </si>
  <si>
    <t>6716DN</t>
  </si>
  <si>
    <t>23PU</t>
  </si>
  <si>
    <t>6716PC</t>
  </si>
  <si>
    <t>23PV</t>
  </si>
  <si>
    <t>6716EJ</t>
  </si>
  <si>
    <t>23PY</t>
  </si>
  <si>
    <t>1628RV</t>
  </si>
  <si>
    <t>23RA</t>
  </si>
  <si>
    <t>5611PL</t>
  </si>
  <si>
    <t>23RC</t>
  </si>
  <si>
    <t>2135MS</t>
  </si>
  <si>
    <t>23RD</t>
  </si>
  <si>
    <t>23RE</t>
  </si>
  <si>
    <t>2135MH</t>
  </si>
  <si>
    <t>23RF</t>
  </si>
  <si>
    <t>23RG</t>
  </si>
  <si>
    <t>2408JV</t>
  </si>
  <si>
    <t>23RH</t>
  </si>
  <si>
    <t>23RJ</t>
  </si>
  <si>
    <t>2408NV</t>
  </si>
  <si>
    <t>23RK</t>
  </si>
  <si>
    <t>7772LL</t>
  </si>
  <si>
    <t>23RL</t>
  </si>
  <si>
    <t>7772ML</t>
  </si>
  <si>
    <t>23RM</t>
  </si>
  <si>
    <t>7827SE</t>
  </si>
  <si>
    <t>23RR</t>
  </si>
  <si>
    <t>3893BE</t>
  </si>
  <si>
    <t>23RT</t>
  </si>
  <si>
    <t>Basisschool Nour</t>
  </si>
  <si>
    <t>23RW</t>
  </si>
  <si>
    <t>7559NB</t>
  </si>
  <si>
    <t>23RX</t>
  </si>
  <si>
    <t>7559NN</t>
  </si>
  <si>
    <t>23RY</t>
  </si>
  <si>
    <t>7321HG</t>
  </si>
  <si>
    <t>23TA</t>
  </si>
  <si>
    <t>8017BE</t>
  </si>
  <si>
    <t>23TB</t>
  </si>
  <si>
    <t>1447EN</t>
  </si>
  <si>
    <t>23TE</t>
  </si>
  <si>
    <t>23TJ</t>
  </si>
  <si>
    <t>1991LB</t>
  </si>
  <si>
    <t>23TK</t>
  </si>
  <si>
    <t>De Westbroek</t>
  </si>
  <si>
    <t>1991NN</t>
  </si>
  <si>
    <t>23TL</t>
  </si>
  <si>
    <t>6003ME</t>
  </si>
  <si>
    <t>23TM</t>
  </si>
  <si>
    <t>3765EN</t>
  </si>
  <si>
    <t>23TN</t>
  </si>
  <si>
    <t>5711KT</t>
  </si>
  <si>
    <t>23TP</t>
  </si>
  <si>
    <t>OBS Uilenspiegel</t>
  </si>
  <si>
    <t>23TT</t>
  </si>
  <si>
    <t>2404AV</t>
  </si>
  <si>
    <t>23TW</t>
  </si>
  <si>
    <t>1187KR</t>
  </si>
  <si>
    <t>23TX</t>
  </si>
  <si>
    <t>1187ZS</t>
  </si>
  <si>
    <t>23UB</t>
  </si>
  <si>
    <t>5508KE</t>
  </si>
  <si>
    <t>23UC</t>
  </si>
  <si>
    <t>23UE</t>
  </si>
  <si>
    <t>Willem Farelschool</t>
  </si>
  <si>
    <t>3871JM</t>
  </si>
  <si>
    <t>23UF</t>
  </si>
  <si>
    <t>3401GX</t>
  </si>
  <si>
    <t>23UG</t>
  </si>
  <si>
    <t>De Trekvogel</t>
  </si>
  <si>
    <t>23UH</t>
  </si>
  <si>
    <t>23UL</t>
  </si>
  <si>
    <t>De Duinroos</t>
  </si>
  <si>
    <t>23UN</t>
  </si>
  <si>
    <t>23UP</t>
  </si>
  <si>
    <t>3025NH</t>
  </si>
  <si>
    <t>23UT</t>
  </si>
  <si>
    <t>23UW</t>
  </si>
  <si>
    <t>Basisschool Bilal</t>
  </si>
  <si>
    <t>3817RP</t>
  </si>
  <si>
    <t>23UX</t>
  </si>
  <si>
    <t>2957RJ</t>
  </si>
  <si>
    <t>23UY</t>
  </si>
  <si>
    <t>El Furkan Basisschool</t>
  </si>
  <si>
    <t>3122TK</t>
  </si>
  <si>
    <t>Stichting Islamitisch College</t>
  </si>
  <si>
    <t>23VF</t>
  </si>
  <si>
    <t>5702GA</t>
  </si>
  <si>
    <t>23VG</t>
  </si>
  <si>
    <t>Montessorisch Hoogeveen</t>
  </si>
  <si>
    <t>7908NX</t>
  </si>
  <si>
    <t>23VH</t>
  </si>
  <si>
    <t>2401XA</t>
  </si>
  <si>
    <t>23VU</t>
  </si>
  <si>
    <t>De Ieme</t>
  </si>
  <si>
    <t>5467KR</t>
  </si>
  <si>
    <t>23WG</t>
  </si>
  <si>
    <t>5161XS</t>
  </si>
  <si>
    <t>23WR</t>
  </si>
  <si>
    <t>23XP</t>
  </si>
  <si>
    <t>C N S De Triangel</t>
  </si>
  <si>
    <t>23ZH</t>
  </si>
  <si>
    <t>5014BW</t>
  </si>
  <si>
    <t>23ZJ</t>
  </si>
  <si>
    <t>5045JA</t>
  </si>
  <si>
    <t>23ZL</t>
  </si>
  <si>
    <t>5045JB</t>
  </si>
  <si>
    <t>23ZM</t>
  </si>
  <si>
    <t>5735GA</t>
  </si>
  <si>
    <t>23ZU</t>
  </si>
  <si>
    <t>1326AB</t>
  </si>
  <si>
    <t>23ZV</t>
  </si>
  <si>
    <t>Basisschool de Olyfboom</t>
  </si>
  <si>
    <t>23ZW</t>
  </si>
  <si>
    <t>1338TV</t>
  </si>
  <si>
    <t>23ZX</t>
  </si>
  <si>
    <t>1325KA</t>
  </si>
  <si>
    <t>23ZY</t>
  </si>
  <si>
    <t>1312XE</t>
  </si>
  <si>
    <t>23ZZ</t>
  </si>
  <si>
    <t>3882HH</t>
  </si>
  <si>
    <t>24AA</t>
  </si>
  <si>
    <t>6031HC</t>
  </si>
  <si>
    <t>24AB</t>
  </si>
  <si>
    <t>5741ND</t>
  </si>
  <si>
    <t>24AC</t>
  </si>
  <si>
    <t>De Boschuil</t>
  </si>
  <si>
    <t>5629MK</t>
  </si>
  <si>
    <t>24AD</t>
  </si>
  <si>
    <t>5629NC</t>
  </si>
  <si>
    <t>24AE</t>
  </si>
  <si>
    <t>4617NL</t>
  </si>
  <si>
    <t>24AF</t>
  </si>
  <si>
    <t>4617NC</t>
  </si>
  <si>
    <t>24AG</t>
  </si>
  <si>
    <t>4105XA</t>
  </si>
  <si>
    <t>24AM</t>
  </si>
  <si>
    <t>1066PP</t>
  </si>
  <si>
    <t>24AN</t>
  </si>
  <si>
    <t>Jenaplanschool De Ratelaar</t>
  </si>
  <si>
    <t>24AR</t>
  </si>
  <si>
    <t>3828AZ</t>
  </si>
  <si>
    <t>24AY</t>
  </si>
  <si>
    <t>5237NS</t>
  </si>
  <si>
    <t>24AZ</t>
  </si>
  <si>
    <t>5237NE</t>
  </si>
  <si>
    <t>24BA</t>
  </si>
  <si>
    <t>'t Spectrum</t>
  </si>
  <si>
    <t>7772LD</t>
  </si>
  <si>
    <t>24BD</t>
  </si>
  <si>
    <t>1187DA</t>
  </si>
  <si>
    <t>24BE</t>
  </si>
  <si>
    <t>4854KE</t>
  </si>
  <si>
    <t>24BF</t>
  </si>
  <si>
    <t>7325NR</t>
  </si>
  <si>
    <t>24BG</t>
  </si>
  <si>
    <t>Annie M G Schmidt</t>
  </si>
  <si>
    <t>3207WB</t>
  </si>
  <si>
    <t>24BL</t>
  </si>
  <si>
    <t>1447RS</t>
  </si>
  <si>
    <t>24BM</t>
  </si>
  <si>
    <t>1066KK</t>
  </si>
  <si>
    <t>24BN</t>
  </si>
  <si>
    <t>6605XH</t>
  </si>
  <si>
    <t>24BP</t>
  </si>
  <si>
    <t>5406AC</t>
  </si>
  <si>
    <t>24BR</t>
  </si>
  <si>
    <t>24CN</t>
  </si>
  <si>
    <t>Het Veer</t>
  </si>
  <si>
    <t>6922EX</t>
  </si>
  <si>
    <t>24CP</t>
  </si>
  <si>
    <t>2719HE</t>
  </si>
  <si>
    <t>24CR</t>
  </si>
  <si>
    <t>2719VG</t>
  </si>
  <si>
    <t>24CT</t>
  </si>
  <si>
    <t>2719HP</t>
  </si>
  <si>
    <t>24CZ</t>
  </si>
  <si>
    <t>5931DP</t>
  </si>
  <si>
    <t>24DA</t>
  </si>
  <si>
    <t>OBS De Muze</t>
  </si>
  <si>
    <t>6523RZ</t>
  </si>
  <si>
    <t>24DB</t>
  </si>
  <si>
    <t>6121NE</t>
  </si>
  <si>
    <t>24DH</t>
  </si>
  <si>
    <t>2313AB</t>
  </si>
  <si>
    <t>24DP</t>
  </si>
  <si>
    <t>1018RK</t>
  </si>
  <si>
    <t>24DR</t>
  </si>
  <si>
    <t>OBD De Dromedaris</t>
  </si>
  <si>
    <t>6642CM</t>
  </si>
  <si>
    <t>24DV</t>
  </si>
  <si>
    <t>5721RR</t>
  </si>
  <si>
    <t>24DW</t>
  </si>
  <si>
    <t>Ref BS De Wartburg</t>
  </si>
  <si>
    <t>3931CR</t>
  </si>
  <si>
    <t>24DX</t>
  </si>
  <si>
    <t>2901CN</t>
  </si>
  <si>
    <t>24EC</t>
  </si>
  <si>
    <t>9742AH</t>
  </si>
  <si>
    <t>24ED</t>
  </si>
  <si>
    <t>7815VD</t>
  </si>
  <si>
    <t>24EE</t>
  </si>
  <si>
    <t>6221SZ</t>
  </si>
  <si>
    <t>24EG</t>
  </si>
  <si>
    <t>De Dubbelster</t>
  </si>
  <si>
    <t>3823BV</t>
  </si>
  <si>
    <t>24EJ</t>
  </si>
  <si>
    <t>1324HA</t>
  </si>
  <si>
    <t>Stichting Noor</t>
  </si>
  <si>
    <t>24EL</t>
  </si>
  <si>
    <t>4621BR</t>
  </si>
  <si>
    <t>24ER</t>
  </si>
  <si>
    <t>Al Amana</t>
  </si>
  <si>
    <t>6714DA</t>
  </si>
  <si>
    <t>24ET</t>
  </si>
  <si>
    <t>3993GA</t>
  </si>
  <si>
    <t>24EY</t>
  </si>
  <si>
    <t>7512ZJ</t>
  </si>
  <si>
    <t>24FE</t>
  </si>
  <si>
    <t>6822JP</t>
  </si>
  <si>
    <t>24FK</t>
  </si>
  <si>
    <t>6533PA</t>
  </si>
  <si>
    <t>24FP</t>
  </si>
  <si>
    <t>4043MP</t>
  </si>
  <si>
    <t>24JC</t>
  </si>
  <si>
    <t>obs De IJsselhof</t>
  </si>
  <si>
    <t>8015BX</t>
  </si>
  <si>
    <t>24JD</t>
  </si>
  <si>
    <t>8014BK</t>
  </si>
  <si>
    <t>24JJ</t>
  </si>
  <si>
    <t>6441CP</t>
  </si>
  <si>
    <t>24MB</t>
  </si>
  <si>
    <t>De Linderte</t>
  </si>
  <si>
    <t>8103HX</t>
  </si>
  <si>
    <t>24MK</t>
  </si>
  <si>
    <t>6922NP</t>
  </si>
  <si>
    <t>24MR</t>
  </si>
  <si>
    <t>1338EB</t>
  </si>
  <si>
    <t>24MU</t>
  </si>
  <si>
    <t>9403WD</t>
  </si>
  <si>
    <t>24MW</t>
  </si>
  <si>
    <t>1061SC</t>
  </si>
  <si>
    <t>24MY</t>
  </si>
  <si>
    <t>OBS Meander</t>
  </si>
  <si>
    <t>1851ZC</t>
  </si>
  <si>
    <t>24MZ</t>
  </si>
  <si>
    <t>24NB</t>
  </si>
  <si>
    <t>7559HR</t>
  </si>
  <si>
    <t>24NK</t>
  </si>
  <si>
    <t>6301XT</t>
  </si>
  <si>
    <t>24NL</t>
  </si>
  <si>
    <t>4708KC</t>
  </si>
  <si>
    <t>24NM</t>
  </si>
  <si>
    <t>5346JD</t>
  </si>
  <si>
    <t>24NN</t>
  </si>
  <si>
    <t>4904VC</t>
  </si>
  <si>
    <t>24NP</t>
  </si>
  <si>
    <t>4906HB</t>
  </si>
  <si>
    <t>24NT</t>
  </si>
  <si>
    <t>1013KS</t>
  </si>
  <si>
    <t>24NV</t>
  </si>
  <si>
    <t>24NX</t>
  </si>
  <si>
    <t>3071MA</t>
  </si>
  <si>
    <t>24NY</t>
  </si>
  <si>
    <t>Pluspunt</t>
  </si>
  <si>
    <t>3065GA</t>
  </si>
  <si>
    <t>24NZ</t>
  </si>
  <si>
    <t>3066JG</t>
  </si>
  <si>
    <t>24PA</t>
  </si>
  <si>
    <t>3065KC</t>
  </si>
  <si>
    <t>24PB</t>
  </si>
  <si>
    <t>3071ZG</t>
  </si>
  <si>
    <t>24PC</t>
  </si>
  <si>
    <t>Dynamis</t>
  </si>
  <si>
    <t>1628TR</t>
  </si>
  <si>
    <t>24PE</t>
  </si>
  <si>
    <t>De Noorderkroon</t>
  </si>
  <si>
    <t>7521JG</t>
  </si>
  <si>
    <t>24PU</t>
  </si>
  <si>
    <t>3648HB</t>
  </si>
  <si>
    <t>24PV</t>
  </si>
  <si>
    <t>24PX</t>
  </si>
  <si>
    <t>2101HS</t>
  </si>
  <si>
    <t>24RA</t>
  </si>
  <si>
    <t>Waterlandschool</t>
  </si>
  <si>
    <t>1441SZ</t>
  </si>
  <si>
    <t>24RB</t>
  </si>
  <si>
    <t>2182TZ</t>
  </si>
  <si>
    <t>24RH</t>
  </si>
  <si>
    <t>1991BZ</t>
  </si>
  <si>
    <t>24RK</t>
  </si>
  <si>
    <t>1326CR</t>
  </si>
  <si>
    <t>24RM</t>
  </si>
  <si>
    <t>3773AT</t>
  </si>
  <si>
    <t>24RN</t>
  </si>
  <si>
    <t>3773AS</t>
  </si>
  <si>
    <t>24RU</t>
  </si>
  <si>
    <t>Vrije School Wonnebald</t>
  </si>
  <si>
    <t>2555JK</t>
  </si>
  <si>
    <t>24RZ</t>
  </si>
  <si>
    <t>4816BB</t>
  </si>
  <si>
    <t>24TA</t>
  </si>
  <si>
    <t>5348AH</t>
  </si>
  <si>
    <t>24TB</t>
  </si>
  <si>
    <t>1069BW</t>
  </si>
  <si>
    <t>24TC</t>
  </si>
  <si>
    <t>1076RT</t>
  </si>
  <si>
    <t>24TL</t>
  </si>
  <si>
    <t>Islam Basisschool Bedir</t>
  </si>
  <si>
    <t>24TZ</t>
  </si>
  <si>
    <t>3891DK</t>
  </si>
  <si>
    <t>24UA</t>
  </si>
  <si>
    <t>1911KX</t>
  </si>
  <si>
    <t>24UE</t>
  </si>
  <si>
    <t>6416AJ</t>
  </si>
  <si>
    <t>24UN</t>
  </si>
  <si>
    <t>24ZB</t>
  </si>
  <si>
    <t>KBs De Regenboog</t>
  </si>
  <si>
    <t>3446JG</t>
  </si>
  <si>
    <t>24ZC</t>
  </si>
  <si>
    <t>3446BS</t>
  </si>
  <si>
    <t>24ZD</t>
  </si>
  <si>
    <t>Margrietschool</t>
  </si>
  <si>
    <t>3446DR</t>
  </si>
  <si>
    <t>24ZE</t>
  </si>
  <si>
    <t>Islam Bs El Boukhari</t>
  </si>
  <si>
    <t>4142EB</t>
  </si>
  <si>
    <t>24ZH</t>
  </si>
  <si>
    <t>Islam Bs As Soeffah</t>
  </si>
  <si>
    <t>24ZJ</t>
  </si>
  <si>
    <t>Islam Bs Aboe Da'oed</t>
  </si>
  <si>
    <t>3552HM</t>
  </si>
  <si>
    <t>24ZK</t>
  </si>
  <si>
    <t>Crescendo</t>
  </si>
  <si>
    <t>25CF</t>
  </si>
  <si>
    <t>1326DB</t>
  </si>
  <si>
    <t>25DE</t>
  </si>
  <si>
    <t>6099AR</t>
  </si>
  <si>
    <t>25GH</t>
  </si>
  <si>
    <t>Algemene Hindoeschool</t>
  </si>
  <si>
    <t>2571AR</t>
  </si>
  <si>
    <t>25GJ</t>
  </si>
  <si>
    <t>3845CT</t>
  </si>
  <si>
    <t>25GK</t>
  </si>
  <si>
    <t>Basisschool t Ven</t>
  </si>
  <si>
    <t>5464PG</t>
  </si>
  <si>
    <t>25GN</t>
  </si>
  <si>
    <t>5045TW</t>
  </si>
  <si>
    <t>25KC</t>
  </si>
  <si>
    <t>1060TZ</t>
  </si>
  <si>
    <t>25KD</t>
  </si>
  <si>
    <t>OBS Atalanta</t>
  </si>
  <si>
    <t>1704ZE</t>
  </si>
  <si>
    <t>25KE</t>
  </si>
  <si>
    <t>1703RC</t>
  </si>
  <si>
    <t>25KF</t>
  </si>
  <si>
    <t>25KG</t>
  </si>
  <si>
    <t>25KH</t>
  </si>
  <si>
    <t>5709RK</t>
  </si>
  <si>
    <t>25KJ</t>
  </si>
  <si>
    <t>3404CV</t>
  </si>
  <si>
    <t>25KL</t>
  </si>
  <si>
    <t>Basisschool De Torenuil</t>
  </si>
  <si>
    <t>25KM</t>
  </si>
  <si>
    <t>5912TP</t>
  </si>
  <si>
    <t>25KN</t>
  </si>
  <si>
    <t>2661SR</t>
  </si>
  <si>
    <t>25KP</t>
  </si>
  <si>
    <t>25KR</t>
  </si>
  <si>
    <t>PC BS De Acker</t>
  </si>
  <si>
    <t>25KT</t>
  </si>
  <si>
    <t>1326HN</t>
  </si>
  <si>
    <t>25KU</t>
  </si>
  <si>
    <t>Pirouette</t>
  </si>
  <si>
    <t>25KV</t>
  </si>
  <si>
    <t>1326PL</t>
  </si>
  <si>
    <t>26AA</t>
  </si>
  <si>
    <t>obs De Krullevaar</t>
  </si>
  <si>
    <t>8043EA</t>
  </si>
  <si>
    <t>26AB</t>
  </si>
  <si>
    <t>1335BL</t>
  </si>
  <si>
    <t>26AC</t>
  </si>
  <si>
    <t>De Omnibus</t>
  </si>
  <si>
    <t>1321HE</t>
  </si>
  <si>
    <t>26AD</t>
  </si>
  <si>
    <t>1335HZ</t>
  </si>
  <si>
    <t>26AE</t>
  </si>
  <si>
    <t>2993DL</t>
  </si>
  <si>
    <t>26AF</t>
  </si>
  <si>
    <t>De Trinoom Basisschool</t>
  </si>
  <si>
    <t>2993GG</t>
  </si>
  <si>
    <t>26AG</t>
  </si>
  <si>
    <t>2993XJ</t>
  </si>
  <si>
    <t>26AH</t>
  </si>
  <si>
    <t>7534JZ</t>
  </si>
  <si>
    <t>26AJ</t>
  </si>
  <si>
    <t>26AL</t>
  </si>
  <si>
    <t>3994TK</t>
  </si>
  <si>
    <t>26AM</t>
  </si>
  <si>
    <t>3994KA</t>
  </si>
  <si>
    <t>26AN</t>
  </si>
  <si>
    <t>3994PB</t>
  </si>
  <si>
    <t>26AP</t>
  </si>
  <si>
    <t>1448BV</t>
  </si>
  <si>
    <t>26AR</t>
  </si>
  <si>
    <t>1448TP</t>
  </si>
  <si>
    <t>26AT</t>
  </si>
  <si>
    <t>26AU</t>
  </si>
  <si>
    <t>2497ZJ</t>
  </si>
  <si>
    <t>26AV</t>
  </si>
  <si>
    <t>2496RH</t>
  </si>
  <si>
    <t>26AW</t>
  </si>
  <si>
    <t>2497DN</t>
  </si>
  <si>
    <t>26AX</t>
  </si>
  <si>
    <t>De Vijver</t>
  </si>
  <si>
    <t>2548WJ</t>
  </si>
  <si>
    <t>26AY</t>
  </si>
  <si>
    <t>2548CK</t>
  </si>
  <si>
    <t>26AZ</t>
  </si>
  <si>
    <t>De Gantel</t>
  </si>
  <si>
    <t>2548BR</t>
  </si>
  <si>
    <t>26BA</t>
  </si>
  <si>
    <t>5045EH</t>
  </si>
  <si>
    <t>26BB</t>
  </si>
  <si>
    <t>1566MX</t>
  </si>
  <si>
    <t>26BC</t>
  </si>
  <si>
    <t>1566MZ</t>
  </si>
  <si>
    <t>26BD</t>
  </si>
  <si>
    <t>8043KD</t>
  </si>
  <si>
    <t>26PD</t>
  </si>
  <si>
    <t>1318LW</t>
  </si>
  <si>
    <t>26PE</t>
  </si>
  <si>
    <t>1335PG</t>
  </si>
  <si>
    <t>26PF</t>
  </si>
  <si>
    <t>OBS Letterland</t>
  </si>
  <si>
    <t>1321RX</t>
  </si>
  <si>
    <t>26PH</t>
  </si>
  <si>
    <t>OBS De Archipel</t>
  </si>
  <si>
    <t>1339PP</t>
  </si>
  <si>
    <t>26PJ</t>
  </si>
  <si>
    <t>2492NZ</t>
  </si>
  <si>
    <t>26PK</t>
  </si>
  <si>
    <t>2151KK</t>
  </si>
  <si>
    <t>26PL</t>
  </si>
  <si>
    <t>5658LA</t>
  </si>
  <si>
    <t>26PM</t>
  </si>
  <si>
    <t>5658GA</t>
  </si>
  <si>
    <t>26PN</t>
  </si>
  <si>
    <t>Het Sterrenschip</t>
  </si>
  <si>
    <t>9408MB</t>
  </si>
  <si>
    <t>26PP</t>
  </si>
  <si>
    <t>2496HS</t>
  </si>
  <si>
    <t>26PR</t>
  </si>
  <si>
    <t>7207PA</t>
  </si>
  <si>
    <t>26PT</t>
  </si>
  <si>
    <t>Balans</t>
  </si>
  <si>
    <t>2492MA</t>
  </si>
  <si>
    <t>26PU</t>
  </si>
  <si>
    <t>2151HV</t>
  </si>
  <si>
    <t>26PV</t>
  </si>
  <si>
    <t>26PW</t>
  </si>
  <si>
    <t>26PX</t>
  </si>
  <si>
    <t>De Walvis</t>
  </si>
  <si>
    <t>26PY</t>
  </si>
  <si>
    <t>8043RL</t>
  </si>
  <si>
    <t>26PZ</t>
  </si>
  <si>
    <t>2493ZL</t>
  </si>
  <si>
    <t>26RA</t>
  </si>
  <si>
    <t>6811LA</t>
  </si>
  <si>
    <t>26RK</t>
  </si>
  <si>
    <t>3893EB</t>
  </si>
  <si>
    <t>26ZZ</t>
  </si>
  <si>
    <t>1325SX</t>
  </si>
  <si>
    <t>27AA</t>
  </si>
  <si>
    <t>De Optimist</t>
  </si>
  <si>
    <t>1328BC</t>
  </si>
  <si>
    <t>27AK</t>
  </si>
  <si>
    <t>5076CM</t>
  </si>
  <si>
    <t>27BM</t>
  </si>
  <si>
    <t>27BN</t>
  </si>
  <si>
    <t>1705JS</t>
  </si>
  <si>
    <t>27CA</t>
  </si>
  <si>
    <t>5036TK</t>
  </si>
  <si>
    <t>27CB</t>
  </si>
  <si>
    <t>5035LZ</t>
  </si>
  <si>
    <t>27CC</t>
  </si>
  <si>
    <t>27CD</t>
  </si>
  <si>
    <t>6216XB</t>
  </si>
  <si>
    <t>Stichting SMART Limburg</t>
  </si>
  <si>
    <t>27CE</t>
  </si>
  <si>
    <t>27CF</t>
  </si>
  <si>
    <t>2496PN</t>
  </si>
  <si>
    <t>27CG</t>
  </si>
  <si>
    <t>27CH</t>
  </si>
  <si>
    <t>2496MT</t>
  </si>
  <si>
    <t>27CJ</t>
  </si>
  <si>
    <t>1448XW</t>
  </si>
  <si>
    <t>27CK</t>
  </si>
  <si>
    <t>2642JK</t>
  </si>
  <si>
    <t>27CL</t>
  </si>
  <si>
    <t>3544TT</t>
  </si>
  <si>
    <t>27CM</t>
  </si>
  <si>
    <t>3544AK</t>
  </si>
  <si>
    <t>27CN</t>
  </si>
  <si>
    <t>27CP</t>
  </si>
  <si>
    <t>3453RD</t>
  </si>
  <si>
    <t>27CR</t>
  </si>
  <si>
    <t>27CT</t>
  </si>
  <si>
    <t>27JH</t>
  </si>
  <si>
    <t>3824EH</t>
  </si>
  <si>
    <t>27JJ</t>
  </si>
  <si>
    <t>1948DD</t>
  </si>
  <si>
    <t>27JK</t>
  </si>
  <si>
    <t>7007LA</t>
  </si>
  <si>
    <t>27JN</t>
  </si>
  <si>
    <t>5706KH</t>
  </si>
  <si>
    <t>27JP</t>
  </si>
  <si>
    <t>5708ZJ</t>
  </si>
  <si>
    <t>27JR</t>
  </si>
  <si>
    <t>3991ZE</t>
  </si>
  <si>
    <t>27JT</t>
  </si>
  <si>
    <t>3991SW</t>
  </si>
  <si>
    <t>27JU</t>
  </si>
  <si>
    <t>3991MV</t>
  </si>
  <si>
    <t>27JV</t>
  </si>
  <si>
    <t>27JW</t>
  </si>
  <si>
    <t>Basisschool De Oversteek</t>
  </si>
  <si>
    <t>6515DJ</t>
  </si>
  <si>
    <t>27JX</t>
  </si>
  <si>
    <t>27KA</t>
  </si>
  <si>
    <t>5631JB</t>
  </si>
  <si>
    <t>27KE</t>
  </si>
  <si>
    <t>27LH</t>
  </si>
  <si>
    <t>6663HA</t>
  </si>
  <si>
    <t>27LJ</t>
  </si>
  <si>
    <t>27LR</t>
  </si>
  <si>
    <t>3162WD</t>
  </si>
  <si>
    <t>27LT</t>
  </si>
  <si>
    <t>1087JA</t>
  </si>
  <si>
    <t>27LU</t>
  </si>
  <si>
    <t>27LV</t>
  </si>
  <si>
    <t>3824BE</t>
  </si>
  <si>
    <t>27LW</t>
  </si>
  <si>
    <t>2408ST</t>
  </si>
  <si>
    <t>27LX</t>
  </si>
  <si>
    <t>1705SP</t>
  </si>
  <si>
    <t>27LY</t>
  </si>
  <si>
    <t>2652CJ</t>
  </si>
  <si>
    <t>27LZ</t>
  </si>
  <si>
    <t>7425GX</t>
  </si>
  <si>
    <t>27MA</t>
  </si>
  <si>
    <t>1504BA</t>
  </si>
  <si>
    <t>27MB</t>
  </si>
  <si>
    <t>1061HB</t>
  </si>
  <si>
    <t>27MC</t>
  </si>
  <si>
    <t>2729CN</t>
  </si>
  <si>
    <t>27ME</t>
  </si>
  <si>
    <t>2721GG</t>
  </si>
  <si>
    <t>27MG</t>
  </si>
  <si>
    <t>2729EB</t>
  </si>
  <si>
    <t>27MH</t>
  </si>
  <si>
    <t>Openbare Basisschool De Kern</t>
  </si>
  <si>
    <t>6718GG</t>
  </si>
  <si>
    <t>27ML</t>
  </si>
  <si>
    <t>27NL</t>
  </si>
  <si>
    <t>Maximaschool</t>
  </si>
  <si>
    <t>8939CB</t>
  </si>
  <si>
    <t>27NM</t>
  </si>
  <si>
    <t>1705NP</t>
  </si>
  <si>
    <t>27NN</t>
  </si>
  <si>
    <t>3769JA</t>
  </si>
  <si>
    <t>27NP</t>
  </si>
  <si>
    <t>1087AX</t>
  </si>
  <si>
    <t>27NR</t>
  </si>
  <si>
    <t>de Marke</t>
  </si>
  <si>
    <t>3825DJ</t>
  </si>
  <si>
    <t>27NT</t>
  </si>
  <si>
    <t>Klavertje vier</t>
  </si>
  <si>
    <t>2134DL</t>
  </si>
  <si>
    <t>27NU</t>
  </si>
  <si>
    <t>OBS De Compositie</t>
  </si>
  <si>
    <t>1328LE</t>
  </si>
  <si>
    <t>27NV</t>
  </si>
  <si>
    <t>1087EM</t>
  </si>
  <si>
    <t>27NW</t>
  </si>
  <si>
    <t>7325EA</t>
  </si>
  <si>
    <t>27NX</t>
  </si>
  <si>
    <t>3826EG</t>
  </si>
  <si>
    <t>27NY</t>
  </si>
  <si>
    <t>De Gondelier</t>
  </si>
  <si>
    <t>27NZ</t>
  </si>
  <si>
    <t>1448PN</t>
  </si>
  <si>
    <t>27PA</t>
  </si>
  <si>
    <t>2152TB</t>
  </si>
  <si>
    <t>27PB</t>
  </si>
  <si>
    <t>2134XS</t>
  </si>
  <si>
    <t>27PC</t>
  </si>
  <si>
    <t>Al Qoeba</t>
  </si>
  <si>
    <t>2512JL</t>
  </si>
  <si>
    <t>27PD</t>
  </si>
  <si>
    <t>De Zonnestraal</t>
  </si>
  <si>
    <t>2498BZ</t>
  </si>
  <si>
    <t>27PE</t>
  </si>
  <si>
    <t>RKBS 't Venne</t>
  </si>
  <si>
    <t>27PF</t>
  </si>
  <si>
    <t>27PG</t>
  </si>
  <si>
    <t>27PH</t>
  </si>
  <si>
    <t>8043VW</t>
  </si>
  <si>
    <t>27PK</t>
  </si>
  <si>
    <t>1132LE</t>
  </si>
  <si>
    <t>27PN</t>
  </si>
  <si>
    <t>3544DB</t>
  </si>
  <si>
    <t>27PR</t>
  </si>
  <si>
    <t>Al Wafa</t>
  </si>
  <si>
    <t>1063AD</t>
  </si>
  <si>
    <t>27PT</t>
  </si>
  <si>
    <t>Piet Hein</t>
  </si>
  <si>
    <t>1019BM</t>
  </si>
  <si>
    <t>27PU</t>
  </si>
  <si>
    <t>1086VB</t>
  </si>
  <si>
    <t>27PW</t>
  </si>
  <si>
    <t>27PX</t>
  </si>
  <si>
    <t>RKBS De Bras</t>
  </si>
  <si>
    <t>27RK</t>
  </si>
  <si>
    <t>o.b.s. Het Slingertouw</t>
  </si>
  <si>
    <t>8448RP</t>
  </si>
  <si>
    <t>27RL</t>
  </si>
  <si>
    <t>4105LE</t>
  </si>
  <si>
    <t>27RM</t>
  </si>
  <si>
    <t>3356DA</t>
  </si>
  <si>
    <t>27RN</t>
  </si>
  <si>
    <t>De Wynwizer</t>
  </si>
  <si>
    <t>8939CR</t>
  </si>
  <si>
    <t>27RP</t>
  </si>
  <si>
    <t>Petrus Dathenusschool</t>
  </si>
  <si>
    <t>8322BA</t>
  </si>
  <si>
    <t>27RT</t>
  </si>
  <si>
    <t>7424DE</t>
  </si>
  <si>
    <t>27RU</t>
  </si>
  <si>
    <t>27TZ</t>
  </si>
  <si>
    <t>27UA</t>
  </si>
  <si>
    <t>27UB</t>
  </si>
  <si>
    <t>1328ST</t>
  </si>
  <si>
    <t>27UC</t>
  </si>
  <si>
    <t>27UE</t>
  </si>
  <si>
    <t>de Wizzert</t>
  </si>
  <si>
    <t>5411AC</t>
  </si>
  <si>
    <t>27UZ</t>
  </si>
  <si>
    <t>27VA</t>
  </si>
  <si>
    <t>27WY</t>
  </si>
  <si>
    <t>9408JA</t>
  </si>
  <si>
    <t>27WZ</t>
  </si>
  <si>
    <t>de Kloostertuin</t>
  </si>
  <si>
    <t>27XA</t>
  </si>
  <si>
    <t>27XB</t>
  </si>
  <si>
    <t>27XC</t>
  </si>
  <si>
    <t>De Arabesk</t>
  </si>
  <si>
    <t>6846HR</t>
  </si>
  <si>
    <t>27XD</t>
  </si>
  <si>
    <t>5035BR</t>
  </si>
  <si>
    <t>27XE</t>
  </si>
  <si>
    <t>7325NT</t>
  </si>
  <si>
    <t>27XF</t>
  </si>
  <si>
    <t>De Ark van Noach</t>
  </si>
  <si>
    <t>3404JS</t>
  </si>
  <si>
    <t>27XG</t>
  </si>
  <si>
    <t>C.B.S. Het Startblok</t>
  </si>
  <si>
    <t>3845KA</t>
  </si>
  <si>
    <t>27XH</t>
  </si>
  <si>
    <t>1319DA</t>
  </si>
  <si>
    <t>27XJ</t>
  </si>
  <si>
    <t>Het Drieluik</t>
  </si>
  <si>
    <t>1336BK</t>
  </si>
  <si>
    <t>27XK</t>
  </si>
  <si>
    <t>3059PN</t>
  </si>
  <si>
    <t>27YB</t>
  </si>
  <si>
    <t>27YC</t>
  </si>
  <si>
    <t>De Bareel</t>
  </si>
  <si>
    <t>1967EH</t>
  </si>
  <si>
    <t>27YD</t>
  </si>
  <si>
    <t>De Bogen</t>
  </si>
  <si>
    <t>3845GC</t>
  </si>
  <si>
    <t>27YE</t>
  </si>
  <si>
    <t>De Schatgraaf</t>
  </si>
  <si>
    <t>27YF</t>
  </si>
  <si>
    <t>Vleuterweide</t>
  </si>
  <si>
    <t>3452CB</t>
  </si>
  <si>
    <t>27YG</t>
  </si>
  <si>
    <t>2804RT</t>
  </si>
  <si>
    <t>27YH</t>
  </si>
  <si>
    <t>3452SR</t>
  </si>
  <si>
    <t>27YJ</t>
  </si>
  <si>
    <t>3317JP</t>
  </si>
  <si>
    <t>27YK</t>
  </si>
  <si>
    <t>1019RT</t>
  </si>
  <si>
    <t>27YN</t>
  </si>
  <si>
    <t>27YP</t>
  </si>
  <si>
    <t>1212CB</t>
  </si>
  <si>
    <t>27YV</t>
  </si>
  <si>
    <t>Het SchatRijk</t>
  </si>
  <si>
    <t>1544VZ</t>
  </si>
  <si>
    <t>27YW</t>
  </si>
  <si>
    <t>2994AS</t>
  </si>
  <si>
    <t>27YZ</t>
  </si>
  <si>
    <t>5247JT</t>
  </si>
  <si>
    <t>27ZA</t>
  </si>
  <si>
    <t>Wittering.nl</t>
  </si>
  <si>
    <t>28AE</t>
  </si>
  <si>
    <t>28AF</t>
  </si>
  <si>
    <t>De Ridderhof</t>
  </si>
  <si>
    <t>3543BZ</t>
  </si>
  <si>
    <t>28AG</t>
  </si>
  <si>
    <t>1567HD</t>
  </si>
  <si>
    <t>28AJ</t>
  </si>
  <si>
    <t>1060LW</t>
  </si>
  <si>
    <t>28AK</t>
  </si>
  <si>
    <t>rk basisschool St. Aloysius</t>
  </si>
  <si>
    <t>2801ZM</t>
  </si>
  <si>
    <t>28AL</t>
  </si>
  <si>
    <t>2721GE</t>
  </si>
  <si>
    <t>28AM</t>
  </si>
  <si>
    <t>Het Avontuur</t>
  </si>
  <si>
    <t>1336JG</t>
  </si>
  <si>
    <t>28AN</t>
  </si>
  <si>
    <t>Kornak</t>
  </si>
  <si>
    <t>1911LP</t>
  </si>
  <si>
    <t>28AP</t>
  </si>
  <si>
    <t>28AU</t>
  </si>
  <si>
    <t>Het Bovenland</t>
  </si>
  <si>
    <t>1066ER</t>
  </si>
  <si>
    <t>28AV</t>
  </si>
  <si>
    <t>CBS De Vrijenburg</t>
  </si>
  <si>
    <t>2994CD</t>
  </si>
  <si>
    <t>28AW</t>
  </si>
  <si>
    <t>Hof ter Weide</t>
  </si>
  <si>
    <t>3543BT</t>
  </si>
  <si>
    <t>28BA</t>
  </si>
  <si>
    <t>1086WB</t>
  </si>
  <si>
    <t>28BC</t>
  </si>
  <si>
    <t>Waterrijk</t>
  </si>
  <si>
    <t>28BF</t>
  </si>
  <si>
    <t>3552EB</t>
  </si>
  <si>
    <t>28BG</t>
  </si>
  <si>
    <t>RK BS De Elstar</t>
  </si>
  <si>
    <t>28BH</t>
  </si>
  <si>
    <t>RK BS De Boemerang</t>
  </si>
  <si>
    <t>6852RM</t>
  </si>
  <si>
    <t>28BJ</t>
  </si>
  <si>
    <t>Het Vianova</t>
  </si>
  <si>
    <t>28BL</t>
  </si>
  <si>
    <t>Al-Ihsaan</t>
  </si>
  <si>
    <t>28BP</t>
  </si>
  <si>
    <t>obs De Schatkamer</t>
  </si>
  <si>
    <t>8043VL</t>
  </si>
  <si>
    <t>28BZ</t>
  </si>
  <si>
    <t>abbs Elzenhagen</t>
  </si>
  <si>
    <t>1022KB</t>
  </si>
  <si>
    <t>28CD</t>
  </si>
  <si>
    <t>Klinkers</t>
  </si>
  <si>
    <t>5036BL</t>
  </si>
  <si>
    <t>28CE</t>
  </si>
  <si>
    <t>2652HJ</t>
  </si>
  <si>
    <t>28CF</t>
  </si>
  <si>
    <t>De Zonnepoort</t>
  </si>
  <si>
    <t>28CG</t>
  </si>
  <si>
    <t>Sebaschool</t>
  </si>
  <si>
    <t>4051KA</t>
  </si>
  <si>
    <t>28CH</t>
  </si>
  <si>
    <t>De Bataaf</t>
  </si>
  <si>
    <t>28CK</t>
  </si>
  <si>
    <t>28CL</t>
  </si>
  <si>
    <t>KDBS Het Tangram</t>
  </si>
  <si>
    <t>28CY</t>
  </si>
  <si>
    <t>7623AX</t>
  </si>
  <si>
    <t>28CZ</t>
  </si>
  <si>
    <t>28DA</t>
  </si>
  <si>
    <t>De Noordwijkse School</t>
  </si>
  <si>
    <t>28DC</t>
  </si>
  <si>
    <t>Oranjerie</t>
  </si>
  <si>
    <t>28DD</t>
  </si>
  <si>
    <t>1036LD</t>
  </si>
  <si>
    <t>29RV</t>
  </si>
  <si>
    <t>Het Podium</t>
  </si>
  <si>
    <t>1087MJ</t>
  </si>
  <si>
    <t>29TM</t>
  </si>
  <si>
    <t>7329CA</t>
  </si>
  <si>
    <t>29TN</t>
  </si>
  <si>
    <t>7483CT</t>
  </si>
  <si>
    <t>29TZ</t>
  </si>
  <si>
    <t>29UA</t>
  </si>
  <si>
    <t>Laterna Magica</t>
  </si>
  <si>
    <t>1087LG</t>
  </si>
  <si>
    <t>29UB</t>
  </si>
  <si>
    <t>De Droomspiegel</t>
  </si>
  <si>
    <t>1363LA</t>
  </si>
  <si>
    <t>29UC</t>
  </si>
  <si>
    <t>5346RT</t>
  </si>
  <si>
    <t>29UG</t>
  </si>
  <si>
    <t>3118RR</t>
  </si>
  <si>
    <t>29UL</t>
  </si>
  <si>
    <t>8043BA</t>
  </si>
  <si>
    <t>29UM</t>
  </si>
  <si>
    <t>8266KL</t>
  </si>
  <si>
    <t>29XB</t>
  </si>
  <si>
    <t>5406DK</t>
  </si>
  <si>
    <t>29XC</t>
  </si>
  <si>
    <t>1363DC</t>
  </si>
  <si>
    <t>29XE</t>
  </si>
  <si>
    <t>3825WC</t>
  </si>
  <si>
    <t>29XF</t>
  </si>
  <si>
    <t>1087HN</t>
  </si>
  <si>
    <t>29XG</t>
  </si>
  <si>
    <t>Het JongLeren</t>
  </si>
  <si>
    <t>6846DX</t>
  </si>
  <si>
    <t>29XH</t>
  </si>
  <si>
    <t>3894BA</t>
  </si>
  <si>
    <t>29XJ</t>
  </si>
  <si>
    <t>29XL</t>
  </si>
  <si>
    <t>Roald Dahl School</t>
  </si>
  <si>
    <t>1689XD</t>
  </si>
  <si>
    <t>29XN</t>
  </si>
  <si>
    <t>9403PA</t>
  </si>
  <si>
    <t>29XP</t>
  </si>
  <si>
    <t>29XR</t>
  </si>
  <si>
    <t>Kon-Tiki</t>
  </si>
  <si>
    <t>29XU</t>
  </si>
  <si>
    <t>De Europaschool</t>
  </si>
  <si>
    <t>29XV</t>
  </si>
  <si>
    <t>Confetti</t>
  </si>
  <si>
    <t>29XW</t>
  </si>
  <si>
    <t>DOK12</t>
  </si>
  <si>
    <t>3825MP</t>
  </si>
  <si>
    <t>29XY</t>
  </si>
  <si>
    <t>29XZ</t>
  </si>
  <si>
    <t>De Ontdekkingsreis</t>
  </si>
  <si>
    <t>3941ZT</t>
  </si>
  <si>
    <t>Stichting Lerend Leven</t>
  </si>
  <si>
    <t>29YA</t>
  </si>
  <si>
    <t>1411HR</t>
  </si>
  <si>
    <t>29YC</t>
  </si>
  <si>
    <t>Cosmicus</t>
  </si>
  <si>
    <t>3083MA</t>
  </si>
  <si>
    <t>Stichting Cosmicus Onderwijs</t>
  </si>
  <si>
    <t>29YD</t>
  </si>
  <si>
    <t>Blink</t>
  </si>
  <si>
    <t>4105BA</t>
  </si>
  <si>
    <t>29YF</t>
  </si>
  <si>
    <t>Brede School Het Dok</t>
  </si>
  <si>
    <t>2342BT</t>
  </si>
  <si>
    <t>Stichting ABS Oegstgeest</t>
  </si>
  <si>
    <t>29YJ</t>
  </si>
  <si>
    <t>30AF</t>
  </si>
  <si>
    <t>CB Het Talent</t>
  </si>
  <si>
    <t>7814VH</t>
  </si>
  <si>
    <t>30AG</t>
  </si>
  <si>
    <t>Delftlanden</t>
  </si>
  <si>
    <t>30AH</t>
  </si>
  <si>
    <t>30AJ</t>
  </si>
  <si>
    <t>Columbusschool</t>
  </si>
  <si>
    <t>30AK</t>
  </si>
  <si>
    <t>30AL</t>
  </si>
  <si>
    <t>Montessorischool Venray</t>
  </si>
  <si>
    <t>5803KH</t>
  </si>
  <si>
    <t>30AR</t>
  </si>
  <si>
    <t>7323KV</t>
  </si>
  <si>
    <t>30AZ</t>
  </si>
  <si>
    <t>Mondomijn</t>
  </si>
  <si>
    <t>5706WB</t>
  </si>
  <si>
    <t>30BA</t>
  </si>
  <si>
    <t>5245AH</t>
  </si>
  <si>
    <t>30BB</t>
  </si>
  <si>
    <t>30FG</t>
  </si>
  <si>
    <t>Overhoeks</t>
  </si>
  <si>
    <t>1031HT</t>
  </si>
  <si>
    <t>30FL</t>
  </si>
  <si>
    <t>4847EW</t>
  </si>
  <si>
    <t>30FM</t>
  </si>
  <si>
    <t>De Bem</t>
  </si>
  <si>
    <t>6905VH</t>
  </si>
  <si>
    <t>30FU</t>
  </si>
  <si>
    <t>1567LP</t>
  </si>
  <si>
    <t>30FV</t>
  </si>
  <si>
    <t>30FX</t>
  </si>
  <si>
    <t>Kaleidoscoop</t>
  </si>
  <si>
    <t>30FY</t>
  </si>
  <si>
    <t>30FZ</t>
  </si>
  <si>
    <t>9746RS</t>
  </si>
  <si>
    <t>30GF</t>
  </si>
  <si>
    <t>30GJ</t>
  </si>
  <si>
    <t>1066HK</t>
  </si>
  <si>
    <t>30GY</t>
  </si>
  <si>
    <t>3544NE</t>
  </si>
  <si>
    <t>30JP</t>
  </si>
  <si>
    <t>Tamim</t>
  </si>
  <si>
    <t>3907NJ</t>
  </si>
  <si>
    <t>30JR</t>
  </si>
  <si>
    <t>Op de Groene Alm</t>
  </si>
  <si>
    <t>3541BA</t>
  </si>
  <si>
    <t>30JU</t>
  </si>
  <si>
    <t>6718MJ</t>
  </si>
  <si>
    <t>30JV</t>
  </si>
  <si>
    <t>7414EZ</t>
  </si>
  <si>
    <t>30JZ</t>
  </si>
  <si>
    <t>8334RR</t>
  </si>
  <si>
    <t>30KD</t>
  </si>
  <si>
    <t>2641AV</t>
  </si>
  <si>
    <t>Stichting Casa School</t>
  </si>
  <si>
    <t>30KE</t>
  </si>
  <si>
    <t>7415KS</t>
  </si>
  <si>
    <t>30KF</t>
  </si>
  <si>
    <t>7906LE</t>
  </si>
  <si>
    <t>30KL</t>
  </si>
  <si>
    <t>30KN</t>
  </si>
  <si>
    <t>Het Kleurenorkest</t>
  </si>
  <si>
    <t>1906CC</t>
  </si>
  <si>
    <t>30PE</t>
  </si>
  <si>
    <t>De Ruimte</t>
  </si>
  <si>
    <t>1363SV</t>
  </si>
  <si>
    <t>30PF</t>
  </si>
  <si>
    <t>Samenwerkingsschool Meeroevers</t>
  </si>
  <si>
    <t>9613AE</t>
  </si>
  <si>
    <t>30PM</t>
  </si>
  <si>
    <t>1095MD</t>
  </si>
  <si>
    <t>30PW</t>
  </si>
  <si>
    <t>De Burcht</t>
  </si>
  <si>
    <t>30RD</t>
  </si>
  <si>
    <t>3994MB</t>
  </si>
  <si>
    <t>30RE</t>
  </si>
  <si>
    <t>7941JD</t>
  </si>
  <si>
    <t>30RH</t>
  </si>
  <si>
    <t>Cbs Aquamarijn</t>
  </si>
  <si>
    <t>9746BJ</t>
  </si>
  <si>
    <t>30RJ</t>
  </si>
  <si>
    <t>30RL</t>
  </si>
  <si>
    <t>Kindercampus Zuidas</t>
  </si>
  <si>
    <t>1083HP</t>
  </si>
  <si>
    <t>30RP</t>
  </si>
  <si>
    <t>De Verbinding</t>
  </si>
  <si>
    <t>3069WG</t>
  </si>
  <si>
    <t>Stichting Consent Rotterdam</t>
  </si>
  <si>
    <t>30TE</t>
  </si>
  <si>
    <t>Loedoes</t>
  </si>
  <si>
    <t>6135JK</t>
  </si>
  <si>
    <t>30TF</t>
  </si>
  <si>
    <t>30UE</t>
  </si>
  <si>
    <t>As-Siddieq Noord</t>
  </si>
  <si>
    <t>1024XJ</t>
  </si>
  <si>
    <t>30UF</t>
  </si>
  <si>
    <t>As-Siddieq Oost</t>
  </si>
  <si>
    <t>1095HW</t>
  </si>
  <si>
    <t>30UN</t>
  </si>
  <si>
    <t>Obs Het Festival</t>
  </si>
  <si>
    <t>8044PG</t>
  </si>
  <si>
    <t>30UP</t>
  </si>
  <si>
    <t>De Amstel</t>
  </si>
  <si>
    <t>1096GJ</t>
  </si>
  <si>
    <t>30UR</t>
  </si>
  <si>
    <t>de Verwondering</t>
  </si>
  <si>
    <t>6663MH</t>
  </si>
  <si>
    <t>30UT</t>
  </si>
  <si>
    <t>3722GR</t>
  </si>
  <si>
    <t>30UX</t>
  </si>
  <si>
    <t>30UY</t>
  </si>
  <si>
    <t>De Feniks</t>
  </si>
  <si>
    <t>30UZ</t>
  </si>
  <si>
    <t>30VA</t>
  </si>
  <si>
    <t>De Petteflet</t>
  </si>
  <si>
    <t>9718SC</t>
  </si>
  <si>
    <t>30VB</t>
  </si>
  <si>
    <t>Maliebaanschool</t>
  </si>
  <si>
    <t>3581MJ</t>
  </si>
  <si>
    <t>30VC</t>
  </si>
  <si>
    <t>30VD</t>
  </si>
  <si>
    <t>De Fontein Burgthof</t>
  </si>
  <si>
    <t>30VE</t>
  </si>
  <si>
    <t>1025HR</t>
  </si>
  <si>
    <t>30WX</t>
  </si>
  <si>
    <t>2286KC</t>
  </si>
  <si>
    <t>30WY</t>
  </si>
  <si>
    <t>Al Andalous</t>
  </si>
  <si>
    <t>5916PZ</t>
  </si>
  <si>
    <t>30WZ</t>
  </si>
  <si>
    <t>30XB</t>
  </si>
  <si>
    <t>8031VA</t>
  </si>
  <si>
    <t>30XC</t>
  </si>
  <si>
    <t>30XD</t>
  </si>
  <si>
    <t>1141CM</t>
  </si>
  <si>
    <t>30XH</t>
  </si>
  <si>
    <t>De Ontplooiing</t>
  </si>
  <si>
    <t>30XJ</t>
  </si>
  <si>
    <t>30XK</t>
  </si>
  <si>
    <t>1961GA</t>
  </si>
  <si>
    <t>30XM</t>
  </si>
  <si>
    <t>Kronenburgh</t>
  </si>
  <si>
    <t>2283TB</t>
  </si>
  <si>
    <t>30XT</t>
  </si>
  <si>
    <t>'t Speel-Kwartier</t>
  </si>
  <si>
    <t>3902JA</t>
  </si>
  <si>
    <t>31AE</t>
  </si>
  <si>
    <t>Lotusschool</t>
  </si>
  <si>
    <t>31AG</t>
  </si>
  <si>
    <t>IKC Franciscus</t>
  </si>
  <si>
    <t>8921XB</t>
  </si>
  <si>
    <t>31AH</t>
  </si>
  <si>
    <t>31AW</t>
  </si>
  <si>
    <t>1181XJ</t>
  </si>
  <si>
    <t>31AX</t>
  </si>
  <si>
    <t>1628MA</t>
  </si>
  <si>
    <t>31AZ</t>
  </si>
  <si>
    <t>31BJ</t>
  </si>
  <si>
    <t>3603CN</t>
  </si>
  <si>
    <t>31BK</t>
  </si>
  <si>
    <t>Ouverture</t>
  </si>
  <si>
    <t>31BR</t>
  </si>
  <si>
    <t>School of Understanding</t>
  </si>
  <si>
    <t>Brin</t>
  </si>
  <si>
    <t>STY</t>
  </si>
  <si>
    <t>NR_BG</t>
  </si>
  <si>
    <t>bao</t>
  </si>
  <si>
    <t>naam school</t>
  </si>
  <si>
    <t>naam bestuur</t>
  </si>
  <si>
    <t>plaats school</t>
  </si>
  <si>
    <t>postcode school</t>
  </si>
  <si>
    <t>Lijst</t>
  </si>
  <si>
    <t>n</t>
  </si>
  <si>
    <t>waarvan in POL/GOL</t>
  </si>
  <si>
    <t>waarvan asielzoekers</t>
  </si>
  <si>
    <t>datum ingang bekostiging</t>
  </si>
  <si>
    <t>Aantal asielzoekerskinderen voorafgaande aan de maand van datum bekostiging</t>
  </si>
  <si>
    <t>aantal in de maand voorafgaan aan de datum bekostiging</t>
  </si>
  <si>
    <t>gekleurde cellen kunnen worden ingevuld</t>
  </si>
  <si>
    <t>gekleurde cellen kan gekozen worden uit lijst</t>
  </si>
  <si>
    <t>korter dan 1 jaar in Nederland</t>
  </si>
  <si>
    <t>vreemdelingen korter</t>
  </si>
  <si>
    <t>dan 1 jaar in Nederland</t>
  </si>
  <si>
    <t>Is er in het schooljaar 2015-2016 reguliere groeibekostiging toegekend aan het bestuur?</t>
  </si>
  <si>
    <t xml:space="preserve"> </t>
  </si>
  <si>
    <t>Maatwerk</t>
  </si>
  <si>
    <t>Alleen voor toename t.o.v 1-10-2014</t>
  </si>
  <si>
    <t>Asielzoekerskinderen in POL/GOL</t>
  </si>
  <si>
    <t>Aantal</t>
  </si>
  <si>
    <t>Artikel 36. Toename asielzoekerskinderen</t>
  </si>
  <si>
    <t>school</t>
  </si>
  <si>
    <t>aanvraag</t>
  </si>
  <si>
    <t>ingeschreven asielzoekers leerlingen</t>
  </si>
  <si>
    <t>waarvan toename</t>
  </si>
  <si>
    <t>naam_kort</t>
  </si>
  <si>
    <t>Gemeentenaam</t>
  </si>
  <si>
    <t>provincie_vest</t>
  </si>
  <si>
    <t>nr_bg</t>
  </si>
  <si>
    <t>Boxmeer</t>
  </si>
  <si>
    <t>Noord-Brabant</t>
  </si>
  <si>
    <t>Haren</t>
  </si>
  <si>
    <t>Groningen</t>
  </si>
  <si>
    <t>Venlo</t>
  </si>
  <si>
    <t>Limburg</t>
  </si>
  <si>
    <t>Dinkelland</t>
  </si>
  <si>
    <t>Overijssel</t>
  </si>
  <si>
    <t>Midden-Drenthe</t>
  </si>
  <si>
    <t>Drenthe</t>
  </si>
  <si>
    <t>Roermond</t>
  </si>
  <si>
    <t>Katwijk</t>
  </si>
  <si>
    <t>Zuid-Holland</t>
  </si>
  <si>
    <t>Weert</t>
  </si>
  <si>
    <t>Arnhem</t>
  </si>
  <si>
    <t>Gelderland</t>
  </si>
  <si>
    <t>Grave</t>
  </si>
  <si>
    <t>Aalten</t>
  </si>
  <si>
    <t>Gulpen-Wittem</t>
  </si>
  <si>
    <t>Tilburg</t>
  </si>
  <si>
    <t>Amsterdam</t>
  </si>
  <si>
    <t>Noord-Holland</t>
  </si>
  <si>
    <t>Tytsjerksteradiel</t>
  </si>
  <si>
    <t>Friesland</t>
  </si>
  <si>
    <t>Binnenmaas</t>
  </si>
  <si>
    <t>Roosendaal</t>
  </si>
  <si>
    <t>Heerhugowaard</t>
  </si>
  <si>
    <t>Leidschendam-Voorburg</t>
  </si>
  <si>
    <t>Oldenzaal</t>
  </si>
  <si>
    <t>Ommen</t>
  </si>
  <si>
    <t>Zwijndrecht</t>
  </si>
  <si>
    <t>Renkum</t>
  </si>
  <si>
    <t>Gorinchem</t>
  </si>
  <si>
    <t>Papendrecht</t>
  </si>
  <si>
    <t>Goes</t>
  </si>
  <si>
    <t>Zeeland</t>
  </si>
  <si>
    <t>Gouda</t>
  </si>
  <si>
    <t>Nissewaard</t>
  </si>
  <si>
    <t>Leiden</t>
  </si>
  <si>
    <t>Den Helder</t>
  </si>
  <si>
    <t>Hoogeveen</t>
  </si>
  <si>
    <t>Leeuwarden</t>
  </si>
  <si>
    <t>Rotterdam</t>
  </si>
  <si>
    <t>Utrecht</t>
  </si>
  <si>
    <t>Lansingerland</t>
  </si>
  <si>
    <t>Eindhoven</t>
  </si>
  <si>
    <t>Zaanstad</t>
  </si>
  <si>
    <t>Hendrik-Ido-Ambacht</t>
  </si>
  <si>
    <t>Zutphen</t>
  </si>
  <si>
    <t>Krimpen aan den IJssel</t>
  </si>
  <si>
    <t>Hengelo</t>
  </si>
  <si>
    <t>Maastricht</t>
  </si>
  <si>
    <t>Deventer</t>
  </si>
  <si>
    <t>Artikel 37: Eerste opvang vreemdelingen</t>
  </si>
  <si>
    <t>periode</t>
  </si>
  <si>
    <t>Bedrag</t>
  </si>
  <si>
    <t>vreemdelingen</t>
  </si>
  <si>
    <t>provincie</t>
  </si>
  <si>
    <t>1e keer</t>
  </si>
  <si>
    <t>augustus t/m november</t>
  </si>
  <si>
    <t>West Maas en Waal</t>
  </si>
  <si>
    <t>Hulst</t>
  </si>
  <si>
    <t>Oldebroek</t>
  </si>
  <si>
    <t>Coevorden</t>
  </si>
  <si>
    <t>Utrechtse Heuvelrug</t>
  </si>
  <si>
    <t>Halderberge</t>
  </si>
  <si>
    <t>03PE</t>
  </si>
  <si>
    <t>Stede Broec</t>
  </si>
  <si>
    <t>Terneuzen</t>
  </si>
  <si>
    <t>Oss</t>
  </si>
  <si>
    <t>Leiderdorp</t>
  </si>
  <si>
    <t>Bloemendaal</t>
  </si>
  <si>
    <t>Bladel</t>
  </si>
  <si>
    <t>'s-Gravenhage</t>
  </si>
  <si>
    <t>Bronckhorst</t>
  </si>
  <si>
    <t>Amstelveen</t>
  </si>
  <si>
    <t>Cranendonck</t>
  </si>
  <si>
    <t>Heemskerk</t>
  </si>
  <si>
    <t>Kerkrade</t>
  </si>
  <si>
    <t>Pijnacker-Nootdorp</t>
  </si>
  <si>
    <t>Westerveld</t>
  </si>
  <si>
    <t>Elburg</t>
  </si>
  <si>
    <t>Druten</t>
  </si>
  <si>
    <t>Horst aan de Maas</t>
  </si>
  <si>
    <t>Alphen aan den Rijn</t>
  </si>
  <si>
    <t>Medemblik</t>
  </si>
  <si>
    <t>Bellingwedde</t>
  </si>
  <si>
    <t>Echt-Susteren</t>
  </si>
  <si>
    <t>Gilze en Rijen</t>
  </si>
  <si>
    <t>Zeewolde</t>
  </si>
  <si>
    <t>Flevoland</t>
  </si>
  <si>
    <t>Geertruidenberg</t>
  </si>
  <si>
    <t>De Fryske Marren</t>
  </si>
  <si>
    <t>Nuenen, Gerwen en Nederwetten</t>
  </si>
  <si>
    <t>Beuningen</t>
  </si>
  <si>
    <t>Sittard-Geleen</t>
  </si>
  <si>
    <t>Barneveld</t>
  </si>
  <si>
    <t>Delfzijl</t>
  </si>
  <si>
    <t>Geldrop-Mierlo</t>
  </si>
  <si>
    <t>Winterswijk</t>
  </si>
  <si>
    <t>Landerd</t>
  </si>
  <si>
    <t>Valkenswaard</t>
  </si>
  <si>
    <t>Lopik</t>
  </si>
  <si>
    <t>Bunschoten</t>
  </si>
  <si>
    <t>Buren</t>
  </si>
  <si>
    <t>Venray</t>
  </si>
  <si>
    <t>Castricum</t>
  </si>
  <si>
    <t>Montfoort</t>
  </si>
  <si>
    <t>Schinnen</t>
  </si>
  <si>
    <t>Rhenen</t>
  </si>
  <si>
    <t>Houten</t>
  </si>
  <si>
    <t>Werkendam</t>
  </si>
  <si>
    <t>Aalsmeer</t>
  </si>
  <si>
    <t>IJsselstein</t>
  </si>
  <si>
    <t>Schouwen-Duiveland</t>
  </si>
  <si>
    <t>Zuidplas</t>
  </si>
  <si>
    <t>Someren</t>
  </si>
  <si>
    <t>Helmond</t>
  </si>
  <si>
    <t>Heusden</t>
  </si>
  <si>
    <t>Woerden</t>
  </si>
  <si>
    <t>Haarlemmermeer</t>
  </si>
  <si>
    <t>Westland</t>
  </si>
  <si>
    <t>De Wolden</t>
  </si>
  <si>
    <t>Bergen (NH.)</t>
  </si>
  <si>
    <t>Oisterwijk</t>
  </si>
  <si>
    <t>Vught</t>
  </si>
  <si>
    <t>Harlingen</t>
  </si>
  <si>
    <t>Heerlen</t>
  </si>
  <si>
    <t>Dronten</t>
  </si>
  <si>
    <t>Tiel</t>
  </si>
  <si>
    <t>Purmerend</t>
  </si>
  <si>
    <t>Pekela</t>
  </si>
  <si>
    <t>Nijmegen</t>
  </si>
  <si>
    <t>Eemsmond</t>
  </si>
  <si>
    <t>Vlissingen</t>
  </si>
  <si>
    <t>Uden</t>
  </si>
  <si>
    <t>Asten</t>
  </si>
  <si>
    <t>Breda</t>
  </si>
  <si>
    <t>SWS de Vlieger</t>
  </si>
  <si>
    <t>Zuidhorn</t>
  </si>
  <si>
    <t>Doetinchem</t>
  </si>
  <si>
    <t>Reimerswaal</t>
  </si>
  <si>
    <t>Uithoorn</t>
  </si>
  <si>
    <t>Heerde</t>
  </si>
  <si>
    <t>Kampen</t>
  </si>
  <si>
    <t>Zeist</t>
  </si>
  <si>
    <t>Maassluis</t>
  </si>
  <si>
    <t>Nunspeet</t>
  </si>
  <si>
    <t>Neerijnen</t>
  </si>
  <si>
    <t>Meppel</t>
  </si>
  <si>
    <t>Delft</t>
  </si>
  <si>
    <t>Putten</t>
  </si>
  <si>
    <t>Hoogezand-Sappemeer</t>
  </si>
  <si>
    <t>Almelo</t>
  </si>
  <si>
    <t>Rheden</t>
  </si>
  <si>
    <t>Vlaardingen</t>
  </si>
  <si>
    <t>Rijswijk</t>
  </si>
  <si>
    <t>Schiedam</t>
  </si>
  <si>
    <t>Heerenveen</t>
  </si>
  <si>
    <t>Capelle aan den IJssel</t>
  </si>
  <si>
    <t>Smallingerland</t>
  </si>
  <si>
    <t>Stadskanaal</t>
  </si>
  <si>
    <t>Assen</t>
  </si>
  <si>
    <t>Nieuwegein</t>
  </si>
  <si>
    <t>Zoetermeer</t>
  </si>
  <si>
    <t>Lelystad</t>
  </si>
  <si>
    <t>Amersfoort</t>
  </si>
  <si>
    <t>Noordoostpolder</t>
  </si>
  <si>
    <t>Hoorn</t>
  </si>
  <si>
    <t>Haarlem</t>
  </si>
  <si>
    <t>Alkmaar</t>
  </si>
  <si>
    <t>Waalwijk</t>
  </si>
  <si>
    <t>Emmen</t>
  </si>
  <si>
    <t>Noordwijkerhout</t>
  </si>
  <si>
    <t>Zandvoort</t>
  </si>
  <si>
    <t>Apeldoorn</t>
  </si>
  <si>
    <t>Bergen op Zoom</t>
  </si>
  <si>
    <t>Neder-Betuwe</t>
  </si>
  <si>
    <t>De Ronde Venen</t>
  </si>
  <si>
    <t>Oudewater</t>
  </si>
  <si>
    <t>Stichtse Vecht</t>
  </si>
  <si>
    <t>Geldermalsen</t>
  </si>
  <si>
    <t>Zwartewaterland</t>
  </si>
  <si>
    <t>Dordrecht</t>
  </si>
  <si>
    <t>het Bildt</t>
  </si>
  <si>
    <t>Wageningen</t>
  </si>
  <si>
    <t>Ede</t>
  </si>
  <si>
    <t>Hilversum</t>
  </si>
  <si>
    <t>Loppersum</t>
  </si>
  <si>
    <t>Harderwijk</t>
  </si>
  <si>
    <t>Enschede</t>
  </si>
  <si>
    <t>Culemborg</t>
  </si>
  <si>
    <t>Wijk bij Duurstede</t>
  </si>
  <si>
    <t>Landgraaf</t>
  </si>
  <si>
    <t>Brunssum</t>
  </si>
  <si>
    <t>Valkenburg aan de Geul</t>
  </si>
  <si>
    <t>Almere</t>
  </si>
  <si>
    <t>december t/m maart</t>
  </si>
  <si>
    <t>Montferland</t>
  </si>
  <si>
    <t>Woensdrecht</t>
  </si>
  <si>
    <t>Veere</t>
  </si>
  <si>
    <t>Zoeterwoude</t>
  </si>
  <si>
    <t>Midden-Delfland</t>
  </si>
  <si>
    <t>Boxtel</t>
  </si>
  <si>
    <t>Bernheze</t>
  </si>
  <si>
    <t>Maasdriel</t>
  </si>
  <si>
    <t>Nederweert</t>
  </si>
  <si>
    <t>Giessenlanden</t>
  </si>
  <si>
    <t>Epe</t>
  </si>
  <si>
    <t>Oude IJsselstreek</t>
  </si>
  <si>
    <t>Molenwaard</t>
  </si>
  <si>
    <t>Oirschot</t>
  </si>
  <si>
    <t>Dalfsen</t>
  </si>
  <si>
    <t>Veenendaal</t>
  </si>
  <si>
    <t>Kapelle</t>
  </si>
  <si>
    <t>Woudenberg</t>
  </si>
  <si>
    <t>Leerdam</t>
  </si>
  <si>
    <t>Langedijk</t>
  </si>
  <si>
    <t>Hilvarenbeek</t>
  </si>
  <si>
    <t>Achtkarspelen</t>
  </si>
  <si>
    <t>Boekel</t>
  </si>
  <si>
    <t>Vlagtwedde</t>
  </si>
  <si>
    <t>Leek</t>
  </si>
  <si>
    <t>Hollands Kroon</t>
  </si>
  <si>
    <t>Oud-Beijerland</t>
  </si>
  <si>
    <t>Ermelo</t>
  </si>
  <si>
    <t>Weststellingwerf</t>
  </si>
  <si>
    <t>Steenwijkerland</t>
  </si>
  <si>
    <t>Zwolle</t>
  </si>
  <si>
    <t>Sint Anthonis</t>
  </si>
  <si>
    <t>Ooststellingwerf</t>
  </si>
  <si>
    <t>Krimpenerwaard</t>
  </si>
  <si>
    <t>Vaals</t>
  </si>
  <si>
    <t>Doesburg</t>
  </si>
  <si>
    <t>Tholen</t>
  </si>
  <si>
    <t>18YH</t>
  </si>
  <si>
    <t>19QX</t>
  </si>
  <si>
    <t>Barendrecht</t>
  </si>
  <si>
    <t>Veldhoven</t>
  </si>
  <si>
    <t>Noordwijk</t>
  </si>
  <si>
    <t>Artikel 38 opvang asielzoekerskinderen in procesopvanglocaties en gezinslocaties</t>
  </si>
  <si>
    <t>datum</t>
  </si>
  <si>
    <t>aantal/toename</t>
  </si>
  <si>
    <t>ingang</t>
  </si>
  <si>
    <t>in POL/GOL</t>
  </si>
  <si>
    <t>Gooise Meren</t>
  </si>
  <si>
    <t>Unieke combinatie (school/BRIN * datum)</t>
  </si>
  <si>
    <t>Input</t>
  </si>
  <si>
    <t>april t/m juli</t>
  </si>
  <si>
    <t>Voor POL/GOL</t>
  </si>
  <si>
    <t>Bekostiging eerste opvan aan azk</t>
  </si>
  <si>
    <t>1e keer eerste opvang</t>
  </si>
  <si>
    <t>Kunnen gecheckt worden met bronbestanden</t>
  </si>
  <si>
    <t>extra leerlingen POL/GOL</t>
  </si>
  <si>
    <t>Max Maatwerk</t>
  </si>
  <si>
    <t>Vereniging Gereformeerd Primair Onderwijs West-Nederland</t>
  </si>
  <si>
    <t>Basisschool "De Maasparel"</t>
  </si>
  <si>
    <t>Maasgouw</t>
  </si>
  <si>
    <t>Stichting Katholiek Onderwijs Echt-Maasbracht e.o.</t>
  </si>
  <si>
    <t>Gereformeerde Basisschool De Morgenster</t>
  </si>
  <si>
    <t>Stg. Openb. Primair Onderwijs Alblasserwaard/Vijfheerenland.</t>
  </si>
  <si>
    <t>Openbare Basisschool De Klimboom</t>
  </si>
  <si>
    <t>Overbetuwe</t>
  </si>
  <si>
    <t>Stichting Samenwerkingsbestuur v Openbaar en Katholiek Onderwijs in Overbetuwe</t>
  </si>
  <si>
    <t>Openbare Basisschool Letterwies</t>
  </si>
  <si>
    <t>Oldambt</t>
  </si>
  <si>
    <t>Stichting Openbaar Onderwijs Oost Groningen</t>
  </si>
  <si>
    <t>Gereformeerde Basisschool De Planthof</t>
  </si>
  <si>
    <t>Verenig. voor Geref. Primair Onderwijs 'De Zevenster'</t>
  </si>
  <si>
    <t>Nutsschool Lockaert</t>
  </si>
  <si>
    <t>Stichting Filios Scholengroep</t>
  </si>
  <si>
    <t>Ver. voor Geref. Prim. Onderw. Noordoost-Nederland</t>
  </si>
  <si>
    <t>Christelijke Basisschool Betrouwen</t>
  </si>
  <si>
    <t>Opsterland</t>
  </si>
  <si>
    <t>Ver v. Pr.-Christ. Bas.onderw. te Bakkeveen</t>
  </si>
  <si>
    <t>Basisschool Het Startnest Jenaplan School</t>
  </si>
  <si>
    <t>Stichting Jenaplan Onderwijs Uithoorn</t>
  </si>
  <si>
    <t>Stichting Openbaar Onderwijs Groep</t>
  </si>
  <si>
    <t>Meerssen</t>
  </si>
  <si>
    <t>Stichting Kom Leren</t>
  </si>
  <si>
    <t>Zevenaar</t>
  </si>
  <si>
    <t>Stichting Primair Onderwijs De Liemers</t>
  </si>
  <si>
    <t>Gereformeerd Basisschool De Wegwijzer</t>
  </si>
  <si>
    <t>Ver. voor Ger. Prim. Onderwijs Accretio</t>
  </si>
  <si>
    <t>Stichting Kath. Onderw. Flevoland-Veluwe</t>
  </si>
  <si>
    <t>Basisschool Het Telraam</t>
  </si>
  <si>
    <t>OPTIMUS stg. kath.,prot.-chr./ en interconfess. primair ond.</t>
  </si>
  <si>
    <t>Reformatorische Basisschool</t>
  </si>
  <si>
    <t>Cromstrijen</t>
  </si>
  <si>
    <t>Vereniging voor Chr. Onderwijs op Reformatorische Grondslag in de Hoeksche Waard</t>
  </si>
  <si>
    <t>Gereformeerd Basisschool De Halm</t>
  </si>
  <si>
    <t>Woudrichem</t>
  </si>
  <si>
    <t>Ver. voor Geref. Prim. Onderw. 'de Oosthoek'</t>
  </si>
  <si>
    <t>Samenwerking Basisschool Pork</t>
  </si>
  <si>
    <t>Stichting Primenius</t>
  </si>
  <si>
    <t>Montessori Basisschool De Kraal</t>
  </si>
  <si>
    <t>Verenig. voor Chr. Onderwijs op Reformatorische Grondslag</t>
  </si>
  <si>
    <t>Kristal Gereformeerde basisschool</t>
  </si>
  <si>
    <t>Algemene Bijzondere Basisschool De Reinboge</t>
  </si>
  <si>
    <t>Littenseradiel</t>
  </si>
  <si>
    <t>St. Samenw.best. prim. onderw. 'Gearhing'</t>
  </si>
  <si>
    <t>Tubbergen</t>
  </si>
  <si>
    <t>RK BS Sint Jacobus</t>
  </si>
  <si>
    <t>Stichting Katholiek Onderwijs Batavorum</t>
  </si>
  <si>
    <t>Stichting Maharishi Onderwijs Nederland</t>
  </si>
  <si>
    <t>Reformatorisch Basisschool Augustinus</t>
  </si>
  <si>
    <t>Ver. tot het verstrekken van basisonderw. Geref. grondslag</t>
  </si>
  <si>
    <t>Openbare Basisschool De Vliete</t>
  </si>
  <si>
    <t>Noord-Beveland</t>
  </si>
  <si>
    <t>stichting Openbaar Prim. Onderw. Nobego</t>
  </si>
  <si>
    <t>Jenaplansch Klavertje 4</t>
  </si>
  <si>
    <t>Vereniging Jenaplanonderwijs Oudewater</t>
  </si>
  <si>
    <t>Rooms Katholiek Basisschool Heilig Hart</t>
  </si>
  <si>
    <t>Protestants Christelijk Basisschool De Schaapskooi</t>
  </si>
  <si>
    <t>Hellendoorn</t>
  </si>
  <si>
    <t>Stichting 'Ieder kind telt' Chr. Prim. Onderw. Hellendoorn</t>
  </si>
  <si>
    <t>Joos v Larenschool</t>
  </si>
  <si>
    <t>Middelburg</t>
  </si>
  <si>
    <t>Stichting tot het verstrekken Onderwijs Gereform. Grondslag</t>
  </si>
  <si>
    <t>Gereformeerde Basisschool De Bron</t>
  </si>
  <si>
    <t>Gereformeerde Schoolvereniging Veluwe Plus</t>
  </si>
  <si>
    <t>Vereniging Jenaplanonderwijs Noord</t>
  </si>
  <si>
    <t>Christelijk Basisschool De Wingerd</t>
  </si>
  <si>
    <t>Stichting voor P.C.B.O. voor Amersfoort</t>
  </si>
  <si>
    <t>Velsen</t>
  </si>
  <si>
    <t>Stichting Atlant Basisonderwijs</t>
  </si>
  <si>
    <t>Basisschool De Lingewaard</t>
  </si>
  <si>
    <t>Gereformeerd Basisschool De Rank</t>
  </si>
  <si>
    <t>Noordenveld</t>
  </si>
  <si>
    <t>Stg. voor Ger. Prim. Onderwijs NoorderBasis</t>
  </si>
  <si>
    <t>Vrije School De Regenboog</t>
  </si>
  <si>
    <t>Stichting de Vrije School Eindhoven-Zuid</t>
  </si>
  <si>
    <t>Stichting PCO Hillegersberg-Schiebroek</t>
  </si>
  <si>
    <t>Openbare School Hendrik van Brederode</t>
  </si>
  <si>
    <t>Zederik</t>
  </si>
  <si>
    <t>Gereformeerde Basisschool 't Schrijvertje</t>
  </si>
  <si>
    <t>Gereformeerd Basisschool De Wingerd</t>
  </si>
  <si>
    <t>Protestants Christelijk Basisschool De Hoeksteen</t>
  </si>
  <si>
    <t>Stg. voor Montessori-onderwijs Zuidoost Nederland</t>
  </si>
  <si>
    <t>Vrije School De Kleine Prins</t>
  </si>
  <si>
    <t>Hof van Twente</t>
  </si>
  <si>
    <t>Stg. Openb. Primair Onderwijs Hof van Twente</t>
  </si>
  <si>
    <t>Stichting De Kempen, openbaar en algemeen onderwijs</t>
  </si>
  <si>
    <t>Jan van Rijckenborghschool</t>
  </si>
  <si>
    <t>Stichting Scholen van het Rozenkruis</t>
  </si>
  <si>
    <t>Beek</t>
  </si>
  <si>
    <t>Stichting Kindante, leren leren, leren leven</t>
  </si>
  <si>
    <t>Openbare School Dr M L Kingschool</t>
  </si>
  <si>
    <t>Openbare Basisschool Prinses Irene</t>
  </si>
  <si>
    <t>Hardenberg</t>
  </si>
  <si>
    <t>Basisschool Margriet</t>
  </si>
  <si>
    <t>Haarlemmerliede en Spaarnwoude</t>
  </si>
  <si>
    <t>Stichting Openbaar Primair Onderwijs Zuid-Kennemerland</t>
  </si>
  <si>
    <t>Heeze-Leende</t>
  </si>
  <si>
    <t>Openbare Basisschool De Hobbitstee</t>
  </si>
  <si>
    <t>Openbare Basisschool De Wijzer</t>
  </si>
  <si>
    <t>Stichting Samenwerkingsbestuur Primair Onderwijs Maas &amp; Waal</t>
  </si>
  <si>
    <t>Stg. Kath./Interc. Pr. Onderw. Noord- en Midden-Zeeland</t>
  </si>
  <si>
    <t>Texel</t>
  </si>
  <si>
    <t>Schagen</t>
  </si>
  <si>
    <t>Stg. Reg. Openb. Basisonderw. Surplus</t>
  </si>
  <si>
    <t>Openbare Basisschool Apollo</t>
  </si>
  <si>
    <t>Openbare Basisschool Kromme Akkers</t>
  </si>
  <si>
    <t>Winsum</t>
  </si>
  <si>
    <t>Schoolbestuur voor primair en voortgezet onderwijs tussen Lauwers en Eems-stg</t>
  </si>
  <si>
    <t>Openbare School Klinkenborg</t>
  </si>
  <si>
    <t>Openbare School De Omnibus</t>
  </si>
  <si>
    <t>Peel en Maas</t>
  </si>
  <si>
    <t>Stichting AKKOORD! primair openbaar</t>
  </si>
  <si>
    <t>Vlieland</t>
  </si>
  <si>
    <t>Openbare School Prins Claus</t>
  </si>
  <si>
    <t>Openbare Basisschool Houwingaham</t>
  </si>
  <si>
    <t>Basisschool De Wereldboom</t>
  </si>
  <si>
    <t>De Wereldweide</t>
  </si>
  <si>
    <t>openbare basisschool Usquert</t>
  </si>
  <si>
    <t>Openbare School De Rijnschans</t>
  </si>
  <si>
    <t>Stg voor Openbaar Primair Onderwijs Regio Alphen ad Rijn</t>
  </si>
  <si>
    <t>Nieuwkoop</t>
  </si>
  <si>
    <t>Openbare basisschool De Winde</t>
  </si>
  <si>
    <t>Scholengroep Holland, Stichting voor openbaar primair onderwijs</t>
  </si>
  <si>
    <t>Openbare Basisschool De Klimop</t>
  </si>
  <si>
    <t>Reusel-De Mierden</t>
  </si>
  <si>
    <t>Stichting Openbaar Onderwijs Westland</t>
  </si>
  <si>
    <t>Openbare Basisschool De Hazelmuis</t>
  </si>
  <si>
    <t>Stichting Invitare Openbaar Onderwijs</t>
  </si>
  <si>
    <t>Stichting Op Kop Openbaar Primair Onderwijs</t>
  </si>
  <si>
    <t>Nederlands Hervormde Basisschool De Lelie</t>
  </si>
  <si>
    <t>Bodegraven-Reeuwijk</t>
  </si>
  <si>
    <t>Alpha Scholengroep, Ver. voor Chr. Basisonderw. Z. Beveland</t>
  </si>
  <si>
    <t>Christelijke Basisschool De Open Hof</t>
  </si>
  <si>
    <t>Ver. Prot.-Chr. Basisonderw. te Hollandscheveld</t>
  </si>
  <si>
    <t>Christelijke Basisschool De Foareker</t>
  </si>
  <si>
    <t>Stichting voor Christelijk Basisonderwijs De Greiden</t>
  </si>
  <si>
    <t>Rooms Katholieke Basisschool Emmaus</t>
  </si>
  <si>
    <t>Vereniging voor Chr PO op Reformatorische Grondslag in Zeeland te Middelburg</t>
  </si>
  <si>
    <t>Zaltbommel</t>
  </si>
  <si>
    <t>Ver. tot vest. en instandh. v. Sch. md Bijbel, Geref.Grondsl</t>
  </si>
  <si>
    <t>Lisse</t>
  </si>
  <si>
    <t>Stg. Prot. Chr. Prim. Onderw. in de Duin- en Bollenstreek</t>
  </si>
  <si>
    <t>Ver. Verstrekken Onderwijs op Gereformeerde Grondslag Lisse</t>
  </si>
  <si>
    <t>Basisschool De Draaiende Wieken</t>
  </si>
  <si>
    <t>Roerdalen</t>
  </si>
  <si>
    <t>Innovo, Stichting voor Katholiek Onderwijs</t>
  </si>
  <si>
    <t>Meerderweert, Sticht. Primair Onderwijs Weert/Nederweert</t>
  </si>
  <si>
    <t>Basisschool Koningin Beatrix</t>
  </si>
  <si>
    <t>Basisschool Guido De Bres</t>
  </si>
  <si>
    <t>Basisschool De Zjwiek</t>
  </si>
  <si>
    <t>Leudal</t>
  </si>
  <si>
    <t>Stichting Primair Onderwijs Leudal en Thornerkwartier</t>
  </si>
  <si>
    <t>Ver. verstr. bo op Ger. Gr.sl. te Genemuiden</t>
  </si>
  <si>
    <t>Staphorst</t>
  </si>
  <si>
    <t>Gereformeerd Basisschool De Cirkel</t>
  </si>
  <si>
    <t>Gereformeerde Basisschool Oranje Nassau</t>
  </si>
  <si>
    <t>3774DA</t>
  </si>
  <si>
    <t>Ver. Basisond. op Reform. Grondsl. te Kootwijkerbroek</t>
  </si>
  <si>
    <t>Gereformeerd Basisschool De Triangel</t>
  </si>
  <si>
    <t>Christelijke Basisschool Eben Haezer</t>
  </si>
  <si>
    <t>Ver. tot het verstr. van Chr. BO op Geref. Grondslag (VCOG)</t>
  </si>
  <si>
    <t>Stg. Chr. Primair Onderwijs Betuwe &amp; Bommelerwaard</t>
  </si>
  <si>
    <t>Graaf Jan van Nassau School voor Basisonderwijs</t>
  </si>
  <si>
    <t>Christelijke Basisschool De Reinboge</t>
  </si>
  <si>
    <t>S·dwest-FryslÔn</t>
  </si>
  <si>
    <t>De Toonladder Nutsschool voor Basisonderwijs</t>
  </si>
  <si>
    <t>Stichting Nutsbasisschool Delden</t>
  </si>
  <si>
    <t>Christelijke Basisschool De Vlinder</t>
  </si>
  <si>
    <t>Stichting Prot. Chr. Onderw. Maasbracht</t>
  </si>
  <si>
    <t>Katholieke Basisschool Montessorischool</t>
  </si>
  <si>
    <t>Stichting Katholiek Montessori Onderwijs Bussum</t>
  </si>
  <si>
    <t>Vereniging voor Basisonderwijs Gereform. Grondslag te Tholen</t>
  </si>
  <si>
    <t>Kerobei, Stichting voor K/OPO Gem. Beesel, Maasbree en Venlo</t>
  </si>
  <si>
    <t>Christelijke Basisschool Het Kompas</t>
  </si>
  <si>
    <t>Het Sticht, Sticht. Katholiek/Algemeen Bijz. Primair Onderw.</t>
  </si>
  <si>
    <t>MosaLira Stichting voor leren, onderwijs en opvoeding</t>
  </si>
  <si>
    <t>Bergen (L.)</t>
  </si>
  <si>
    <t>Stichting Lijn 83 primair onderwijs</t>
  </si>
  <si>
    <t>Kindcentrum Platijn</t>
  </si>
  <si>
    <t>Best</t>
  </si>
  <si>
    <t>INOS, Stichting Katholiek Onderwijs Breda</t>
  </si>
  <si>
    <t>Gereformeerde Basisschool Pieter Jongeling</t>
  </si>
  <si>
    <t>Vianen</t>
  </si>
  <si>
    <t>FLUENTA - Stg. Pr.-Chr.Ond. in Houten,N'gein, Vianen&amp;IJ'stei</t>
  </si>
  <si>
    <t>Basisschool De Kleine Wereld</t>
  </si>
  <si>
    <t>Kaag en Braassem</t>
  </si>
  <si>
    <t>Stg. Katholiek Basisonderwijs De Veenplas</t>
  </si>
  <si>
    <t>'s-Hertogenbosch</t>
  </si>
  <si>
    <t>Rooms Katholieke Basisschool Gerardus Majella</t>
  </si>
  <si>
    <t>Stichting Katholiek Basis- En Speciaal Onderwijs Oost-Veluwe</t>
  </si>
  <si>
    <t>Basischool Titus Brandsma</t>
  </si>
  <si>
    <t>Rooms Katholieke Basisschool St Joannes</t>
  </si>
  <si>
    <t>de Vrije School Noord en Oost Nederland</t>
  </si>
  <si>
    <t>Meilân, Stg v Christelijk Basis Onderwijs Lemsterland, Skarsterlân en Heerenveen</t>
  </si>
  <si>
    <t>Eijsden-Margraten</t>
  </si>
  <si>
    <t>RK Basisschool Sint Willibrordus</t>
  </si>
  <si>
    <t>Jozefschool Rooms Katholiek Basisonderwijs</t>
  </si>
  <si>
    <t>Stichting voor Katholiek Onderwijs Aalsmeer</t>
  </si>
  <si>
    <t>Basisschool 't Bossche Hart</t>
  </si>
  <si>
    <t>Christelijke Basisschool Prins Willem Alexander</t>
  </si>
  <si>
    <t>Olst-Wijhe</t>
  </si>
  <si>
    <t>mijnplein, stg. voor bijz. po in Salland</t>
  </si>
  <si>
    <t>Christelijke Basisschool Koning Willem-Alexander</t>
  </si>
  <si>
    <t>Ver. voor Chr. Prim. Onderwijs Noord-Groningen</t>
  </si>
  <si>
    <t>Brummen</t>
  </si>
  <si>
    <t>Ver. Verstr. v. BO op R.G.s. te Kruiningen</t>
  </si>
  <si>
    <t>Ver. Scholen der Evangelische Broedergemeente</t>
  </si>
  <si>
    <t>Protestant Christelijke Basisschool De Fontein</t>
  </si>
  <si>
    <t>Diemen</t>
  </si>
  <si>
    <t>Christelijke Basisschool De Fontein</t>
  </si>
  <si>
    <t>Vereniging voor Protestants Christelijk Basisonderwijs in de gemeente Coevorden</t>
  </si>
  <si>
    <t>Stichting Swalm en Roer voor Onderwijs en Opvoeding</t>
  </si>
  <si>
    <t>Basisschool De Steenen Brug</t>
  </si>
  <si>
    <t>Iris, Vereniging voor Christelijk Onderwijs</t>
  </si>
  <si>
    <t>Basisschool De Dobbelsteen</t>
  </si>
  <si>
    <t>Scherpenzeel</t>
  </si>
  <si>
    <t>Ver. Verstrekken Basisonderw. op Gereformeerde Grondslag</t>
  </si>
  <si>
    <t>Ds Joannes Beukelmanschool</t>
  </si>
  <si>
    <t>Alblasserdam</t>
  </si>
  <si>
    <t>Stg. Verstr. Christ. Onderwijs op Gereformeerde Grondslag</t>
  </si>
  <si>
    <t>Grootegast</t>
  </si>
  <si>
    <t>Rijssen-Holten</t>
  </si>
  <si>
    <t>Stichting Katholiek Onderwijs Twenterand</t>
  </si>
  <si>
    <t>RK basisschool Drie Koningen</t>
  </si>
  <si>
    <t>Stichting R.K. Basisscholen Vleuten, De Meern, Haarzuilens</t>
  </si>
  <si>
    <t>Rooms Katholieke Basisschool Laurentius</t>
  </si>
  <si>
    <t>Stichting Katholiek Onderwijs Ginneken</t>
  </si>
  <si>
    <t>Stichting Rehobothscholen Uddel</t>
  </si>
  <si>
    <t>Basisschool Petrus en Paulus</t>
  </si>
  <si>
    <t>Veghel</t>
  </si>
  <si>
    <t>Stg. Katholiek en Interconf. Primair Onderwijs Veghel</t>
  </si>
  <si>
    <t>De Bilt</t>
  </si>
  <si>
    <t>Stichting Delta De Bilt voor Primair Onderwijs</t>
  </si>
  <si>
    <t>Eben-Haðzer school</t>
  </si>
  <si>
    <t>Stichting Tangent, Palet van basisscholen en peuterspeelz</t>
  </si>
  <si>
    <t>Christelijke Nationale School voor Basisonderwijs</t>
  </si>
  <si>
    <t>Ver. Christelijk Nationaal Schoolonderwijs te Staphorst</t>
  </si>
  <si>
    <t>Rooms Katholieke Basisschool Sint Marie</t>
  </si>
  <si>
    <t>Gennep</t>
  </si>
  <si>
    <t>Basisschool Molenbolwerk</t>
  </si>
  <si>
    <t>Sluis</t>
  </si>
  <si>
    <t>Stg. Confessioneel Bas.onderw. West Zeeuws-Vlaanderen</t>
  </si>
  <si>
    <t>Rotterdamse Vereniging voor Katholiek Onderwijs</t>
  </si>
  <si>
    <t>Rucphen</t>
  </si>
  <si>
    <t>Rooms Katholieke Basisschool De Drie Vijvers</t>
  </si>
  <si>
    <t>Rooms Katholieke Basisschool Sint Jozef</t>
  </si>
  <si>
    <t>Jong Leren, stichting voor confessioneel onderwijs</t>
  </si>
  <si>
    <t>Aloysiusschool voor Basisonderwijs</t>
  </si>
  <si>
    <t>Roomskatholieke Basisschool De Driesprong</t>
  </si>
  <si>
    <t>Alphen-Chaam</t>
  </si>
  <si>
    <t>Stichting Katholiek Onderwijs Het Groene Lint</t>
  </si>
  <si>
    <t>RK Basisschool De Wegwijzer</t>
  </si>
  <si>
    <t>Zundert</t>
  </si>
  <si>
    <t>Stichting Primair onderwijs in de gemeente Zundert</t>
  </si>
  <si>
    <t>Basisschool Sint Sebastianus</t>
  </si>
  <si>
    <t>Rooms Katholieke Basisschool De Reuzelaar</t>
  </si>
  <si>
    <t>Rooms Katholieke Basisschool De Regenboog</t>
  </si>
  <si>
    <t>Voorschoten</t>
  </si>
  <si>
    <t>Stg. r.-k., Algemeen Bijz. en Openb. Primair Ond. PANTA RHEI</t>
  </si>
  <si>
    <t>De Groeiling, Stg. katholiek interconfess. primair onderw.</t>
  </si>
  <si>
    <t>Rooms Katholieke Basisschool Sint Antonius</t>
  </si>
  <si>
    <t>Rooms Katholieke Basisschool De Krullevaar</t>
  </si>
  <si>
    <t>2871CV</t>
  </si>
  <si>
    <t>Basisschool Petrus Dathenus</t>
  </si>
  <si>
    <t>Vereniging voor BSO op Reform. Grondsl. te H'sum</t>
  </si>
  <si>
    <t>Voerendaal</t>
  </si>
  <si>
    <t>OEC Basisschool De Welp</t>
  </si>
  <si>
    <t>Stichting Marcant-BSV</t>
  </si>
  <si>
    <t>Ds Johannes Groenewegenschool</t>
  </si>
  <si>
    <t>Vereniging tot het Verstrekken Basisond. Gereform. Grondslag</t>
  </si>
  <si>
    <t>Basisschool De Zuidstroom</t>
  </si>
  <si>
    <t>Rooms Katholieke Basisschool De Berensprong</t>
  </si>
  <si>
    <t>Onderwijsgemeenschap de Hoeve</t>
  </si>
  <si>
    <t>Nijkerk</t>
  </si>
  <si>
    <t>Stichting onderwijsgemeenschap 'De Hoeve'</t>
  </si>
  <si>
    <t>RK Basisschool Teresia</t>
  </si>
  <si>
    <t>Simpelveld</t>
  </si>
  <si>
    <t>St. Samenwerkende Basisscholen Alkemade</t>
  </si>
  <si>
    <t>Basisschool St Joan</t>
  </si>
  <si>
    <t>'Stichting SKOzoK', Samen Koersen op zichtbare ok</t>
  </si>
  <si>
    <t>Dongen</t>
  </si>
  <si>
    <t>Stg. Initia, Kath.Prim.Onderw. voor Dongen en omgeving</t>
  </si>
  <si>
    <t>Rooms Katholieke Basisschool St Jozef</t>
  </si>
  <si>
    <t>Moerdijk</t>
  </si>
  <si>
    <t>Rooms Katholieke Basisschool De Wegwijzer</t>
  </si>
  <si>
    <t>Sint-Michielsgestel</t>
  </si>
  <si>
    <t>Stichting kath en interconf PO Gemeente Sint- Michielsgestel</t>
  </si>
  <si>
    <t>Bernadetteschool voor Basisonderwijs</t>
  </si>
  <si>
    <t>Laarbeek</t>
  </si>
  <si>
    <t>De Eenbes, Stichting Kathol., Prot.-Chr./Interc. Pr. Onderw.</t>
  </si>
  <si>
    <t>Rooms Katholieke Petrusschool voor Basisonderwijs</t>
  </si>
  <si>
    <t>Laurentius Stichting voor Kathol. Primair Onderwijs</t>
  </si>
  <si>
    <t>Basisschool Montessori Landsmeer</t>
  </si>
  <si>
    <t>Landsmeer</t>
  </si>
  <si>
    <t>Stichting R.K. Onderwijs Bommelerwaard</t>
  </si>
  <si>
    <t>Rooms Katholieke Basisschool De Plakkenberg</t>
  </si>
  <si>
    <t>Katholieke Stichting voor Basisonderwijs Silvolde</t>
  </si>
  <si>
    <t>Basisschool Sint Bernardus</t>
  </si>
  <si>
    <t>RK Basisschool Sint Anthonius</t>
  </si>
  <si>
    <t>Stichting Dynamiek Scholengroep</t>
  </si>
  <si>
    <t>Beverwijk</t>
  </si>
  <si>
    <t>Rooms Katholieke Basisschool Stint Jan</t>
  </si>
  <si>
    <t>Rijnwaarden</t>
  </si>
  <si>
    <t>Stichting Proles, stichting voor openb. en kathol. onderw.</t>
  </si>
  <si>
    <t>Lingewaard</t>
  </si>
  <si>
    <t>Basisschool Albert Schweitzer</t>
  </si>
  <si>
    <t>Stichting Kindergemeenschap Albert Schweitzer</t>
  </si>
  <si>
    <t>Drimmelen</t>
  </si>
  <si>
    <t>Rooms Katholieke Basisschool Op Dreef</t>
  </si>
  <si>
    <t>Angelaschool voor Basisonderwijs</t>
  </si>
  <si>
    <t>Stichting Katholiek Onderwijs Breukelen</t>
  </si>
  <si>
    <t>Stichting Katholiek Onderwijs Maasdal</t>
  </si>
  <si>
    <t>Rooms Katholieke Basisschool De Horizon</t>
  </si>
  <si>
    <t>Basisschool Sint Stephanus</t>
  </si>
  <si>
    <t>Borne</t>
  </si>
  <si>
    <t>Gereformeerde Basisschool Op De Hoeksteen</t>
  </si>
  <si>
    <t>Rooms Katholieke Basisschool Bergop</t>
  </si>
  <si>
    <t>Stg. Reformatorisch Onderwijs voor Woerden en omgeving</t>
  </si>
  <si>
    <t>Berg en Dal</t>
  </si>
  <si>
    <t>STG. PRIMAIR ONDERWIJS CONDOR, stg. kath./prot.-chr. onderw.</t>
  </si>
  <si>
    <t>Stichting Kathol. Onderw. Vierlingsbeek</t>
  </si>
  <si>
    <t>Stg. Scholengroep GelderVeste, voor christelijk basisonderw.</t>
  </si>
  <si>
    <t>Ver. CO op Reformat. Grondslag te Barendrecht</t>
  </si>
  <si>
    <t>Rooms Katholieke Basisschool Deken Wehmeijer</t>
  </si>
  <si>
    <t>Basisschool Eigenwijs</t>
  </si>
  <si>
    <t>Stichting Samenwerkingsbestuur Primair Onderw. Venray/Regio</t>
  </si>
  <si>
    <t>Heumen</t>
  </si>
  <si>
    <t>Christelijke Nationale Basisschool De Bron</t>
  </si>
  <si>
    <t>Stichting Katholiek Onderwijs Raamsdonk</t>
  </si>
  <si>
    <t>Stichting Kathol. Onderw. NO Twente</t>
  </si>
  <si>
    <t>Rooms Katholieke Basisschool Het Mozaiðk</t>
  </si>
  <si>
    <t>R.K. basisschool De Wereldwijzer</t>
  </si>
  <si>
    <t>Rooms Katholieke Jozef-School</t>
  </si>
  <si>
    <t>Wijdemeren</t>
  </si>
  <si>
    <t>St. Ver. Schol. J.A.Alberdingk Thijm Primair Onderwijs</t>
  </si>
  <si>
    <t>5665VS</t>
  </si>
  <si>
    <t>Rooms Katholieke Basisschool Bonifatius</t>
  </si>
  <si>
    <t>Rooms Ktaholieke Basisschool Sint Radbodus</t>
  </si>
  <si>
    <t>Menameradiel</t>
  </si>
  <si>
    <t>Rooms Katholieke Basisschool Het Spick</t>
  </si>
  <si>
    <t>Beesel</t>
  </si>
  <si>
    <t>Sint Alfonsusschool voor Basisonderwijs</t>
  </si>
  <si>
    <t>Basisschool De Wegwijzer School met de Bijbel</t>
  </si>
  <si>
    <t>Vereniging van Scholen met de Bijbel</t>
  </si>
  <si>
    <t>Onderbanken</t>
  </si>
  <si>
    <t>Rooms Katholieke Basisschool Op Weg</t>
  </si>
  <si>
    <t>Stichting Kathol. Prim. Onderwijs Novum</t>
  </si>
  <si>
    <t>Stichting Kalisto boeiend basisonderwijs</t>
  </si>
  <si>
    <t>Stichting Primair Onderwijs Achterhoek</t>
  </si>
  <si>
    <t>Basisschool De Langenoord</t>
  </si>
  <si>
    <t>Stg. v. Kath. Primair Onderw. Amersfoort en Omstreken</t>
  </si>
  <si>
    <t>Stichting Katholiek Basisonderwijs Oss</t>
  </si>
  <si>
    <t>Ver. tot het Verstrekken bo op RG vd Noordoostpolder en omg.</t>
  </si>
  <si>
    <t>International School Eindhoven, Primary division</t>
  </si>
  <si>
    <t>Sticht. Primair en voortgezet onderwijs Zuid-Nederland</t>
  </si>
  <si>
    <t>Rooms Katholieke Basisschool t Klosterhufke</t>
  </si>
  <si>
    <t>Regenboogschool - basisschool</t>
  </si>
  <si>
    <t>Agora, Stg. voor Bijzonder Prim. Onderw. in de Zaanstreek</t>
  </si>
  <si>
    <t>Stichting Montessori-Onderwijs Z-Holland</t>
  </si>
  <si>
    <t>Gideonschool Basisschool Protestants Christelijk Onderwijs</t>
  </si>
  <si>
    <t>A Bekemaschool voor Rooms Katholiek Basisonderwijs</t>
  </si>
  <si>
    <t>1115VW</t>
  </si>
  <si>
    <t>Ouder-Amstel</t>
  </si>
  <si>
    <t>Amsterdamse Stichting voor Katholiek, P.-c. en Interconfessioneel onderwijs</t>
  </si>
  <si>
    <t>Borsele</t>
  </si>
  <si>
    <t>Stichting Katholiek Onderwijs Borsele</t>
  </si>
  <si>
    <t>Basisschool Sint Nicolaas</t>
  </si>
  <si>
    <t>Raalte</t>
  </si>
  <si>
    <t>Katholieke Basisschool Spaubeek</t>
  </si>
  <si>
    <t>Rooms Katholieke Basisschool De Doornick</t>
  </si>
  <si>
    <t>Stichting Primair Onderwijs de Linge</t>
  </si>
  <si>
    <t>Rooms Katholieke Basisschool Marienhof</t>
  </si>
  <si>
    <t>Interconfessionele Basisschool De Branding</t>
  </si>
  <si>
    <t>Katholieke Scholenstichting Fectio</t>
  </si>
  <si>
    <t>Stichting QliQ Primair Onderwijs</t>
  </si>
  <si>
    <t>Rooms Katholieke Basisschool Berkenveld</t>
  </si>
  <si>
    <t>Stichting Kath. Prim. Onderw. Roosendaal</t>
  </si>
  <si>
    <t>Oost Gelre</t>
  </si>
  <si>
    <t>Stg. LIMA voor Kath. Primair Onderwijs in Oost Gelre</t>
  </si>
  <si>
    <t>Deurne</t>
  </si>
  <si>
    <t>Stichting Primair Onderwijs Deurne-Asten-Someren</t>
  </si>
  <si>
    <t>Rooms Katholieke Basisschool Zeilberg</t>
  </si>
  <si>
    <t>RK Basisschool Torenschouw</t>
  </si>
  <si>
    <t>Oosterhout</t>
  </si>
  <si>
    <t>Rooms Katholieke Basisschool Onder de Wieken</t>
  </si>
  <si>
    <t>Rooms Katholieke Basisschool Meuleveld</t>
  </si>
  <si>
    <t>Rooms Katholieke Basisschool Sint Ger Majella</t>
  </si>
  <si>
    <t>Stichting voor Primair Onderwijs Regio Helden</t>
  </si>
  <si>
    <t>Basisschool Maria ter Heide</t>
  </si>
  <si>
    <t>Stichting primair onderwijs Fluvius</t>
  </si>
  <si>
    <t>Delta, stg. voor Katholiek en Prot.-Christ. prim. onderwijs</t>
  </si>
  <si>
    <t>Franciscus-School voor Basisonderwijs</t>
  </si>
  <si>
    <t>Rooms Katholieke Basisschool Sint Theresia</t>
  </si>
  <si>
    <t>Rooms Katholieke Basisschool De Merwijck</t>
  </si>
  <si>
    <t>Basisschool De Elsenhof</t>
  </si>
  <si>
    <t>Stichting Katholiek Onderwijs Drimmelen</t>
  </si>
  <si>
    <t>Basisschool De Springplank</t>
  </si>
  <si>
    <t>Rooms Katholieke Basisschool De Achthoek</t>
  </si>
  <si>
    <t>Rooms Katholieke Basisschool St Antonius</t>
  </si>
  <si>
    <t>Rooms Katholieke Basisschool Sancta Maria</t>
  </si>
  <si>
    <t>Protestants Christelijke Basisschool Julianaschool</t>
  </si>
  <si>
    <t>Rooms Katholieke Basisschool De Akkerwinde</t>
  </si>
  <si>
    <t>Christelijke Basisschool De Hoeksteen</t>
  </si>
  <si>
    <t>Ver. voor Christel. Onderwijs in Midden en Oost Groningen</t>
  </si>
  <si>
    <t>Jenaplanschool De Kleine Akkers</t>
  </si>
  <si>
    <t>Goirle</t>
  </si>
  <si>
    <t>Borger-Odoorn</t>
  </si>
  <si>
    <t>Stg. vr Christelijk Onderwijs in Noord- en Oost-Drenthe</t>
  </si>
  <si>
    <t>Elout-School voor Basisonderwijs</t>
  </si>
  <si>
    <t>Stichting Kind en Onderwijs Rotterdam</t>
  </si>
  <si>
    <t>Urk</t>
  </si>
  <si>
    <t>Stg tot instandh en opr van één of meer basissch en sch voor voortgezet onderw</t>
  </si>
  <si>
    <t>Losser</t>
  </si>
  <si>
    <t>Basisschool Sam Sam</t>
  </si>
  <si>
    <t>Protestants Christelijke Basisschool De Wegwijzer</t>
  </si>
  <si>
    <t>Stichting De Tjongerwerven Christelijk Primair Onderwijs</t>
  </si>
  <si>
    <t>Christelijke Basisschool De Finne</t>
  </si>
  <si>
    <t>Ver. Prot. Chr. Basisonderwijs Smallingerland</t>
  </si>
  <si>
    <t>Christelijke Basisschool De Opdracht</t>
  </si>
  <si>
    <t>Ver. v. Prot.-Chr. Basisond. te Ureterp</t>
  </si>
  <si>
    <t>Rooms Katholieke Basisschool Groeneveld</t>
  </si>
  <si>
    <t>Titus Brandsmabasisschool</t>
  </si>
  <si>
    <t>RK Basisschool Merijntje</t>
  </si>
  <si>
    <t>Steenbergen</t>
  </si>
  <si>
    <t>Basisschool Sint Albertus</t>
  </si>
  <si>
    <t>Mill en Sint Hubert</t>
  </si>
  <si>
    <t>Stichting Primair Onderwijs Peelraam</t>
  </si>
  <si>
    <t>Basisschool Visser t Hooft</t>
  </si>
  <si>
    <t>'De Oude Vrijheid', St. Kath. Onderw. Hilvarenbeek</t>
  </si>
  <si>
    <t>Rooms Katholieke Basisschool 't Diekske</t>
  </si>
  <si>
    <t>Stichting Katholiek Onderwijs Babberich</t>
  </si>
  <si>
    <t>Basisschool Sint Martinus</t>
  </si>
  <si>
    <t>Basisschool Sint Willibrordus</t>
  </si>
  <si>
    <t>Stichting Katholiek Onderwijs St. Willibrordus</t>
  </si>
  <si>
    <t>Rooms Katholieke Basisschool De Triangel</t>
  </si>
  <si>
    <t>Stichting Trinamiek, stichting v kath, opb en alg-bijz primair en voortgezet ond</t>
  </si>
  <si>
    <t>Basisschool Sint Laurentius</t>
  </si>
  <si>
    <t>Basisschool Sint Jan Baptist</t>
  </si>
  <si>
    <t>Wassenaar</t>
  </si>
  <si>
    <t>Stichting Katholiek Onderwijs Wassenaar</t>
  </si>
  <si>
    <t>Basisschool Onder De Linde</t>
  </si>
  <si>
    <t>Basisschool Gisbertus Voetius</t>
  </si>
  <si>
    <t>Ver. Christelijk Onderwijs op Reformatorische Grondslag</t>
  </si>
  <si>
    <t>Jenaplan Vlaardingen Basisschool</t>
  </si>
  <si>
    <t>Stg. ter bev. van het n.b.o. te Vlaardingen</t>
  </si>
  <si>
    <t>Gereformeerde Basisschool De Plantage</t>
  </si>
  <si>
    <t>Stichting Vrije School De Vuurvogel</t>
  </si>
  <si>
    <t>Gereformeerde Basisschool</t>
  </si>
  <si>
    <t>Waddinxveen</t>
  </si>
  <si>
    <t>Ver. Chr. Onderw. op Reformat. grondsl. O-Friesland Drachten</t>
  </si>
  <si>
    <t>Gereformeerde Basisschool Immanuel</t>
  </si>
  <si>
    <t>Vereniging voor Gereformeerd Onderwijs Midden Brabant</t>
  </si>
  <si>
    <t>Gereformeerde Basisschool De Spoorwijzer</t>
  </si>
  <si>
    <t>Schoolver. voor Basisonderwijs in Wageningen</t>
  </si>
  <si>
    <t>Vereniging Jenaplan Stichtsevechtt</t>
  </si>
  <si>
    <t>Vereniging Jenaplan Stichtsevecht</t>
  </si>
  <si>
    <t>St. Verstr. CO op GGU vd Ger. Gem. in Ned. Goes/Kruiningen</t>
  </si>
  <si>
    <t>Neutraal Bijzondere Basisschool De Barte</t>
  </si>
  <si>
    <t>Stg. Chr. Alg./Neutr. Bijz. BO 'Nije Gaast' Gaasterlân-Sleat</t>
  </si>
  <si>
    <t>Johannesschool Vrije School Tiel</t>
  </si>
  <si>
    <t>Basisschool Willem Christiaans</t>
  </si>
  <si>
    <t>Coöperatie De Vrije School Utrecht UA</t>
  </si>
  <si>
    <t>Vrije School Christophorus</t>
  </si>
  <si>
    <t>Ds Gisbertus Voetiusschool</t>
  </si>
  <si>
    <t>Ver. tot het verstr. Christ. Onderw. Gereform. Grondslag</t>
  </si>
  <si>
    <t>Gereformeerde Basisschool De Bongerd</t>
  </si>
  <si>
    <t>Ver. voor P.C. Basisonderwijs in de Gemeente Leeuwarden e.o.</t>
  </si>
  <si>
    <t>Gereformeerde Basisschool De Wegwijzer</t>
  </si>
  <si>
    <t>Vereniging voor Gereformeerd Primair Onderwijs Haal</t>
  </si>
  <si>
    <t>Stichting Jenaplanschool Antonius Abt</t>
  </si>
  <si>
    <t>Protestants Christelijke Basisschool De Regenboog</t>
  </si>
  <si>
    <t>Ver. van Prot. Chr. Onderwijs in de Gemeente Dalfsen</t>
  </si>
  <si>
    <t>Montessori Basisschool Houtwijk</t>
  </si>
  <si>
    <t>Vereniging Jenaplanschool Gouda</t>
  </si>
  <si>
    <t>Jenaplanschool De Nieuwe Kring</t>
  </si>
  <si>
    <t>Basisschool De Verrekijker</t>
  </si>
  <si>
    <t>Christelijke Basisschool De Rank</t>
  </si>
  <si>
    <t>Ver. Prot.-Chr. Bas.onderwijs te Sprang-Capelle/Kaatsheuvel</t>
  </si>
  <si>
    <t>Rooms Katholieke Basisschool t Kompas</t>
  </si>
  <si>
    <t>Stichting Scala, stg. voor kath., openb./a.b.o.</t>
  </si>
  <si>
    <t>Vrije Basisschool De Esch</t>
  </si>
  <si>
    <t>Bergeijk</t>
  </si>
  <si>
    <t>Intergemeentelijke Stichting Openbaar Basisonderwijs</t>
  </si>
  <si>
    <t>Stichting Openbaar Onderwijs Rijn- en Heuvelland</t>
  </si>
  <si>
    <t>Stichting Openbaar Onderwijs Zwolle en Regio</t>
  </si>
  <si>
    <t>Openbare Basisschool De Springplank</t>
  </si>
  <si>
    <t>Basisschool De Sprong</t>
  </si>
  <si>
    <t>Openbare Basisschool De Luyster</t>
  </si>
  <si>
    <t>OCTHO, Stichting Openbaar Prim. Onderw. Tholen</t>
  </si>
  <si>
    <t>Openbare Basisschool de Windhoek</t>
  </si>
  <si>
    <t>Stichting Openbaar Basisonderwijs West-Brabant</t>
  </si>
  <si>
    <t>Jenaplanschool De Sterrenwachter</t>
  </si>
  <si>
    <t>Stichting Basisonderwijs Gooi en Vechtstreek</t>
  </si>
  <si>
    <t>Wicher Zitsema-School Christelijk Basisonderwijs</t>
  </si>
  <si>
    <t>Stichting Christelijk Primair Onderwijs Noordkwartier</t>
  </si>
  <si>
    <t>Stichting Openbaar Onderwijs Wijk bij Duurstede</t>
  </si>
  <si>
    <t>Openbare Dalton basisschool It Hazzeleger</t>
  </si>
  <si>
    <t>Basisschool Commissaris Gaarlandt</t>
  </si>
  <si>
    <t>Rozendaal</t>
  </si>
  <si>
    <t>Stichting Scholengroep Veluwezoom</t>
  </si>
  <si>
    <t>Basisschool Het Galjoen</t>
  </si>
  <si>
    <t>Wormerland</t>
  </si>
  <si>
    <t>Stg. Primair Openbaar Onderw. in de Regio Waterland/Oostzaan</t>
  </si>
  <si>
    <t>Openbare Basisschool Wonderwijs</t>
  </si>
  <si>
    <t>Stichting Openbaar Onderwijs Kampen</t>
  </si>
  <si>
    <t>Teylingen</t>
  </si>
  <si>
    <t>Sophia Stichting Katholiek Basisonderw. Duin-/Bollenstr.</t>
  </si>
  <si>
    <t>Basisschool De Wegwijzer Christelijk Basisonderwijs</t>
  </si>
  <si>
    <t>Kollumerland en Nieuwkruisland</t>
  </si>
  <si>
    <t>De Ver. Christ. Basisonderwijs Kollumerland c.a.</t>
  </si>
  <si>
    <t>Basisschool De Tarissing Christelijk Basisonderwijs</t>
  </si>
  <si>
    <t>Amsterdamse Schoolver. v. Opv. en Onderwijs 'A.S.V.O.'</t>
  </si>
  <si>
    <t>SWS De Syl</t>
  </si>
  <si>
    <t>Ver voor Christelijk Basisonderwijs in de Gemeenten het Bildt en Leeuwarderadeel</t>
  </si>
  <si>
    <t>Basisschool De Earnewjuk Christelijk Basisonderwijs</t>
  </si>
  <si>
    <t>Stichting Joodse Scholengem.sch. J.B.O.</t>
  </si>
  <si>
    <t>De Stroming, VPCO in het Land van Heusden en Altena</t>
  </si>
  <si>
    <t>Christelijke Basisschool de Flieterpen</t>
  </si>
  <si>
    <t>Ferwerderadiel</t>
  </si>
  <si>
    <t>Ver. v. Pr. Chr. Basisonderw. in de Gemeente Ferwerderadeel</t>
  </si>
  <si>
    <t>Samenwerkingsschool Yn de Mande</t>
  </si>
  <si>
    <t>Schiermonnikoog</t>
  </si>
  <si>
    <t>Stg Samenwerkingsschool Yn de Mande</t>
  </si>
  <si>
    <t>Ver. Prot.-Chr. Onderwijs te Tholen en omstreken</t>
  </si>
  <si>
    <t>Basisschool De Zonnewijzer Christelijk Basisonderwijs</t>
  </si>
  <si>
    <t>Slochteren</t>
  </si>
  <si>
    <t>Stg H3O v christ. peuterwerk kinderopv., prim./voortg. ond.</t>
  </si>
  <si>
    <t>Schoolvereniging Willemspark</t>
  </si>
  <si>
    <t>Christelijke Basisschool De Oanrin</t>
  </si>
  <si>
    <t>Christelijke Basisschool Bernewird</t>
  </si>
  <si>
    <t>Dongeradeel</t>
  </si>
  <si>
    <t>Stichting Arlanta</t>
  </si>
  <si>
    <t>Onderwijsgrp Fier, stg. openb. en alg. bijz. primair onderw.</t>
  </si>
  <si>
    <t>Christelijke Nationale School De Reinboge</t>
  </si>
  <si>
    <t>Kindcentrum De Schalm</t>
  </si>
  <si>
    <t>Stichting PIT-Onderwijs</t>
  </si>
  <si>
    <t>Basisschool Amerfoortse School Vereniging</t>
  </si>
  <si>
    <t>Basisschool It Swannennest Christelijk Basisonderwijs</t>
  </si>
  <si>
    <t>Gereformeerde Basisschool De Regenboog</t>
  </si>
  <si>
    <t>Christelijke Basisschool It Anker</t>
  </si>
  <si>
    <t>Vereniging voor Protestants Christelijk Basisonderwijs in Noardwest Fryslân</t>
  </si>
  <si>
    <t>Basisschool De Letterdoes</t>
  </si>
  <si>
    <t>School met de Bijbel De Lichtboei</t>
  </si>
  <si>
    <t>Sticht. Prot. Chr. Onderwijs 'Gelderse Vallei'</t>
  </si>
  <si>
    <t>Cbs It Iepen Finster</t>
  </si>
  <si>
    <t>Franekeradeel</t>
  </si>
  <si>
    <t>Oecumenische Basisschool De Rivieren</t>
  </si>
  <si>
    <t>Stichting Amsterdamse Oecumenische Scholengroep</t>
  </si>
  <si>
    <t>Gravin van Rechterenschool</t>
  </si>
  <si>
    <t>Ds. J. Fraanjeschool De Vesting</t>
  </si>
  <si>
    <t>Kerkelijk Lichaam 'Geref. Gem. regio Barneveld'</t>
  </si>
  <si>
    <t>School met de Bijbel, De Zaaier</t>
  </si>
  <si>
    <t>Ver. Stg. en Inst.houd. van Scholen met de Bijbel</t>
  </si>
  <si>
    <t>Hervormde Basisschool De Wegwijzer</t>
  </si>
  <si>
    <t>Sticht. Scholen met de Bijbel in de Betuwe</t>
  </si>
  <si>
    <t>Basisschool De Wennepe Protestants Christelijk Onderwijs</t>
  </si>
  <si>
    <t>Stg. Prot. Chr. Primair Onderwijs Midden-Brabant</t>
  </si>
  <si>
    <t>Gemert-Bakel</t>
  </si>
  <si>
    <t>ZICHT, Stichting v. Katholiek/ Protest.-Christ. Prim. Onderw</t>
  </si>
  <si>
    <t>Stichting Schoolbestuur St. Jozef</t>
  </si>
  <si>
    <t>Ver. Prot. Chr. Prim. Onderw. in de Krimpenerwaard</t>
  </si>
  <si>
    <t>Stichting Christelijk Onderwijs Delft e.o.</t>
  </si>
  <si>
    <t>School Met De Bijbel De Griffel</t>
  </si>
  <si>
    <t>Ver. voor P-C Basisonderwijs te Morra-Lioessens</t>
  </si>
  <si>
    <t>Streekschool De Regenboog Gereformeerd Basisonderwijs</t>
  </si>
  <si>
    <t>Berkelland</t>
  </si>
  <si>
    <t>Stg. Algemeen Basisonderwijs Rijnwaarden</t>
  </si>
  <si>
    <t>Christelijke Basisschool De Borgh</t>
  </si>
  <si>
    <t>Christelijke Basisschool De Driester</t>
  </si>
  <si>
    <t>Vereniging een School met de Bijbel</t>
  </si>
  <si>
    <t>Christelijke Basisschool Samen Op Weg</t>
  </si>
  <si>
    <t>Ver. tot Stg. &amp; Instandhouding School met de Bijbel Hoornaar</t>
  </si>
  <si>
    <t>Goeree-Overflakkee</t>
  </si>
  <si>
    <t>Stichting voor Protestants-Christelijk Primair Onderwijs op Goeree-Overflakkee</t>
  </si>
  <si>
    <t>Delftse Montessorischool voor Basisonderwijs</t>
  </si>
  <si>
    <t>Delftse Vereniging voor Montessori-Onderwijs</t>
  </si>
  <si>
    <t>Duinoord-Basisschool Protestants Christelijk Onderwijs</t>
  </si>
  <si>
    <t>Ver. Prot. Chr. Basisonderwijs 'Duinoordschool'</t>
  </si>
  <si>
    <t>De Wegwijzer-Basisschool School met de Bijbel</t>
  </si>
  <si>
    <t>Arnhemse Montessorischool te Arnhem</t>
  </si>
  <si>
    <t>Laren</t>
  </si>
  <si>
    <t>Vereniging de Gooische School Laren</t>
  </si>
  <si>
    <t>Christelijke Basisschool De Pream</t>
  </si>
  <si>
    <t>Christelijke Basisschool Nydjip</t>
  </si>
  <si>
    <t>Basisschool Ten Holtens Erve</t>
  </si>
  <si>
    <t>Voorst</t>
  </si>
  <si>
    <t>Stg. v. Protestants CBO in de Gemeente Voorst</t>
  </si>
  <si>
    <t>Vereniging voor protestants-christelijk primair onderwijs TriVia</t>
  </si>
  <si>
    <t>Ver. Stg. Schol. met de Bijb. te Giessen-Nieuwkerk e.o.</t>
  </si>
  <si>
    <t>Kindcentrum De Rank</t>
  </si>
  <si>
    <t>Algemeen Bijzondere basisschool "de Fluessen"</t>
  </si>
  <si>
    <t>Christelijke Basisschool De Ark</t>
  </si>
  <si>
    <t>Oecumenische Jenaplanschool Molenwijk</t>
  </si>
  <si>
    <t>Octant, stichting voor christelijk basisonderwijs</t>
  </si>
  <si>
    <t>Christelijke School Zwingelspaan Nationaal Basisonderwijs</t>
  </si>
  <si>
    <t>Christelijke Basisschool De Oerdracht</t>
  </si>
  <si>
    <t>2e Marnixschool Christelijk Basisonderwijs</t>
  </si>
  <si>
    <t>Stichting Protestants Christelijk Onderwijs Utrecht</t>
  </si>
  <si>
    <t>Vereniging 'Eben Haëzer' voor Chr. Schoolonderwijs Leerbroek</t>
  </si>
  <si>
    <t>Basisschool van de Edese Schoolvereniging</t>
  </si>
  <si>
    <t>Koorschool van het Muziekinstituut van de Kathedraal</t>
  </si>
  <si>
    <t>Stichting Muziekinstituut van de Kathedraal Sint Bavo</t>
  </si>
  <si>
    <t>Christelijke Montessorischool De Abeel</t>
  </si>
  <si>
    <t>Basisschool De Morgenster</t>
  </si>
  <si>
    <t>St. v Prot. Chr. Prim. Onderw. De Vier Windstreken</t>
  </si>
  <si>
    <t>Christelijke Basisschool Mikado</t>
  </si>
  <si>
    <t>Quo Vadis Stichting voor Basisonderwijs</t>
  </si>
  <si>
    <t>Stichting ProCon, Stichting voor Christel. Prim. onderwijs</t>
  </si>
  <si>
    <t>Christelijke Basisschool De Springplank</t>
  </si>
  <si>
    <t>Vereniging voor Protestants Chr. Onderwijs De Viermaster</t>
  </si>
  <si>
    <t>De Open Poort-School School met de Bijbel</t>
  </si>
  <si>
    <t>Lingewaal</t>
  </si>
  <si>
    <t>LOGOS Stichting voor Protestant Christelijk Onderwijs</t>
  </si>
  <si>
    <t>Chr Jenaplanschool De Kring</t>
  </si>
  <si>
    <t>Marum</t>
  </si>
  <si>
    <t>Ver. voor P-C Basisonderwijs te Nuis/Niebert</t>
  </si>
  <si>
    <t>Protestants Christelijke Basisschool De Bongerd</t>
  </si>
  <si>
    <t>Koningin Wilhelmina-School Protestants Christelijk Onderwijs</t>
  </si>
  <si>
    <t>Salomo, Stichting voor Christ. Primair Onderw. Z-Kennemerlan</t>
  </si>
  <si>
    <t>Goede Herderschool voor Basisonderwijs</t>
  </si>
  <si>
    <t>Ver. 'Scholen met de Bijbel', Buurtsch. Horst &amp; Telgt Ermelo</t>
  </si>
  <si>
    <t>Graaf Jan van Nassauschool</t>
  </si>
  <si>
    <t>Sticht. Verstr. Basisonderwijs op Gereformeerde Grondslag</t>
  </si>
  <si>
    <t>Christelijk Instituut Groen van Prinsterer</t>
  </si>
  <si>
    <t>Christelijk Instituut 'Groen van Prinsterer'</t>
  </si>
  <si>
    <t>Stichting voor Protestants Christelijk Onderwijs te Katwijk</t>
  </si>
  <si>
    <t>Stg. Protestants-Christelijk Primair Onderwijs Groene Hart</t>
  </si>
  <si>
    <t>Christelijke Nationale School Ommerkanaal</t>
  </si>
  <si>
    <t>De ver. tot st. &amp; instandh. v. Scholen m.d. Bijbel Ommerk. e</t>
  </si>
  <si>
    <t>Koningin Juliana-School Christelijk Basisonderwijs Heteren</t>
  </si>
  <si>
    <t>Ver. Prot. Christ. Onderwijs Wilhelminascholen Doetinchem</t>
  </si>
  <si>
    <t>Ver. tot Stg. en Instandh. van Christ. Nat. Scholen te Gouda</t>
  </si>
  <si>
    <t>Basisschool de Warande Protestants Christelijk Onderwijs</t>
  </si>
  <si>
    <t>Stichting voor Protestants-Christelijk Basisonderwijs Midden Zeeuws-Vlaanderen</t>
  </si>
  <si>
    <t>Vereniging voor Voorbereidend Onderwijs</t>
  </si>
  <si>
    <t>Stg. Christelijk Onderwijs Twenterand en Omstreken</t>
  </si>
  <si>
    <t>Christelijke Basisschool De Regenboog</t>
  </si>
  <si>
    <t>Vereniging voor Protestants Christelijk onderwijs EN3</t>
  </si>
  <si>
    <t>Vereniging tot Stichting Instandhouding Ener Christelijke School</t>
  </si>
  <si>
    <t>Vereniging Montessorischool Bilthoven</t>
  </si>
  <si>
    <t>Het Blokland Neutrale School voor Basisonderwijs</t>
  </si>
  <si>
    <t>Schoolvereniging Noord en omstreken</t>
  </si>
  <si>
    <t>Streekschool De Wierde Gereformeerd Basisonderwijs</t>
  </si>
  <si>
    <t>Gereformeerde Schoolvereniging Westernieland en omstreken</t>
  </si>
  <si>
    <t>Protestants Christelijke Basisschool De Hoeksteen</t>
  </si>
  <si>
    <t>Vereniging voor Protestants Christelijk Basisonderwijs</t>
  </si>
  <si>
    <t>Vereniging Nieuwe Baarnsche School</t>
  </si>
  <si>
    <t>Baarn</t>
  </si>
  <si>
    <t>Bussumse Montessorischool</t>
  </si>
  <si>
    <t>De Bussumse Montessorischoolvereniging</t>
  </si>
  <si>
    <t>Stichting voor Prot. Chr. Prim.Onderw. CHRONO</t>
  </si>
  <si>
    <t>Ver. St. Instandh. School met de Bijbel Bleskensgraaf eo</t>
  </si>
  <si>
    <t>Stichting Algemeen Bijzonder Basisonderwijs 't Gooi</t>
  </si>
  <si>
    <t>Korendijk</t>
  </si>
  <si>
    <t>Ver. Stichting Instandhouding School met de Bijbel</t>
  </si>
  <si>
    <t>Christelijke Basisschool De Gearrin</t>
  </si>
  <si>
    <t>Chr Basisschool De Parel</t>
  </si>
  <si>
    <t>Albrandswaard</t>
  </si>
  <si>
    <t>Ver. Prot. Chr. Basisonderwijs te Albrandswaard</t>
  </si>
  <si>
    <t>Christelijke Basisschool 'T Jok</t>
  </si>
  <si>
    <t>Terschelling</t>
  </si>
  <si>
    <t>Christ. Ver. voor Primair Onderwijs op Terschelling</t>
  </si>
  <si>
    <t>Stichting Neutraal Onderwijs Wilhelmina</t>
  </si>
  <si>
    <t>Basisschool Het Fundament School met de Bijbel</t>
  </si>
  <si>
    <t>Ver. Stg./school met de Bijbel te Oud-Alblas</t>
  </si>
  <si>
    <t>Stg. Veldvest bijzond. onderw. in Veldhoven en omgeving</t>
  </si>
  <si>
    <t>Kerkenraad der Gereformeerde Gemeente Tricht-Geldermalsen</t>
  </si>
  <si>
    <t>Protestants Christelijke Basisschool De Troubadour</t>
  </si>
  <si>
    <t>Geref School De Zaaier</t>
  </si>
  <si>
    <t>Hattem</t>
  </si>
  <si>
    <t>Christelijke Basisschool De Bornput</t>
  </si>
  <si>
    <t>Ver. Verstr. v. Basisond. op Geref.Grondsl. BS 'De Bornput'</t>
  </si>
  <si>
    <t>Nutsschool Beneden Beekloop School voor Basisonderwijs</t>
  </si>
  <si>
    <t>Christelijke Basisschool De Schalmei</t>
  </si>
  <si>
    <t>Rooms Katholieke Basisschool De Zonneberg</t>
  </si>
  <si>
    <t>Christelijke Basisschool De Praom</t>
  </si>
  <si>
    <t>Eersel</t>
  </si>
  <si>
    <t>Basisschool De Vijf Eiken</t>
  </si>
  <si>
    <t>Vereniging Nutsschool Wassenaar</t>
  </si>
  <si>
    <t>Christelijke Basisschool De Kinderkring</t>
  </si>
  <si>
    <t>Sticht. Prot.-Christ. Onderw. 'De Woudse Venen'</t>
  </si>
  <si>
    <t>Basisschool De Eendragt Christelijk Nationaal Onderwijs</t>
  </si>
  <si>
    <t>Basisschool Het Kompas Nederlands Hervormd Onderwijs</t>
  </si>
  <si>
    <t>School der Vlissingse Schoolvereniging</t>
  </si>
  <si>
    <t>Verenig. School met de Bijbel te Stolwijk</t>
  </si>
  <si>
    <t>Protestants Christelijke Basisschool De Opstap</t>
  </si>
  <si>
    <t>Oecumenische Basisschool De Wegwijzer</t>
  </si>
  <si>
    <t>6374AN</t>
  </si>
  <si>
    <t>Christelijke Basisschool De Holtbanck</t>
  </si>
  <si>
    <t>Ver. Prot. Chr. Basisonderwijs in de Gemeente Rheden</t>
  </si>
  <si>
    <t>Basisschool St Jan Baptist</t>
  </si>
  <si>
    <t>Wijchen</t>
  </si>
  <si>
    <t>Samenwerkingsstichting Kans &amp; Kleur</t>
  </si>
  <si>
    <t>Nutsschool voor Basisonderwijs</t>
  </si>
  <si>
    <t>Stg Departement Oldenzaal eo, Mij. tot Nut van 't Algemeen</t>
  </si>
  <si>
    <t>Arnhemse Schoolvereniging</t>
  </si>
  <si>
    <t>Basisschool Nieuw Vreugd en Rust</t>
  </si>
  <si>
    <t>Montessori Vereniging VREUGD EN RUST</t>
  </si>
  <si>
    <t>Sint Barbara-School Basisschool</t>
  </si>
  <si>
    <t>RK Basisschool De Blokkendoos</t>
  </si>
  <si>
    <t>Loon op Zand</t>
  </si>
  <si>
    <t>Stichting Katholiek Onderwijs Veluwe-Vallei</t>
  </si>
  <si>
    <t>Christelijke Basisschool Dubel Ien</t>
  </si>
  <si>
    <t>Ver. voor P.C. Basisonderwijs in de gem. Tytsjerksteradiel</t>
  </si>
  <si>
    <t>RK Basisschool Gummarus</t>
  </si>
  <si>
    <t>Basisschool De Hoeksteen Christelijk Onderwijs</t>
  </si>
  <si>
    <t>Ver. v. Chr. Schoolonderwijs te Well</t>
  </si>
  <si>
    <t>Christelijke Basisschool De Grunslach</t>
  </si>
  <si>
    <t>Ver. Protestants Christelijk Onderwijs te Wijngaarden</t>
  </si>
  <si>
    <t>RK Daltonschool De Leeuwerik</t>
  </si>
  <si>
    <t>Stichting Confessioneel Onderwijs Leiden</t>
  </si>
  <si>
    <t>Kindcentrum De Ontdekking</t>
  </si>
  <si>
    <t>Christelijke Basisschool DRIJBER</t>
  </si>
  <si>
    <t>Stg. Christelijke Onderwijsgrp Drenthe</t>
  </si>
  <si>
    <t>Baron De Vos Van Steenwijk</t>
  </si>
  <si>
    <t>Westvoorne</t>
  </si>
  <si>
    <t>Ver. Prot Chr Primair Onderw. op Voorne-Putten Rozenburg</t>
  </si>
  <si>
    <t>Ver. voor Chr. Nat. schoolond. Giessen/Rijswijk</t>
  </si>
  <si>
    <t>Christelijke Basisschool It Twaspan</t>
  </si>
  <si>
    <t>Beemster</t>
  </si>
  <si>
    <t>Christelijke Basisschool op e Terp</t>
  </si>
  <si>
    <t>Ver. voor Christelijk Onderw. te Vorden</t>
  </si>
  <si>
    <t>Basisschool De Buuzekaemp Christelijk Onderwijs</t>
  </si>
  <si>
    <t>Basisschool St Michael</t>
  </si>
  <si>
    <t>Basisschool De Hoeksteen School met de Bijbel</t>
  </si>
  <si>
    <t>School met de Bijbel De Ark</t>
  </si>
  <si>
    <t>Basisschool Groen van Prinsterer</t>
  </si>
  <si>
    <t>Schoolvereniging Uitgaande vd Gereformeerde Gemeente Kampen</t>
  </si>
  <si>
    <t>Rooms Katholieke Basisschool St Jan</t>
  </si>
  <si>
    <t>Stg. Herv. Scholen voor b.v.o. te Katwijk aan Zee</t>
  </si>
  <si>
    <t>Vereniging tot het verstrekken bas.ond. Ger. Gr.sl. Grafhors</t>
  </si>
  <si>
    <t>Koningin Wilhelmina-School</t>
  </si>
  <si>
    <t>Hardinxveld-Giessendam</t>
  </si>
  <si>
    <t>Vereniging 'Een School met de Bijbel'</t>
  </si>
  <si>
    <t>Hervormde Ver. Chr. Onderwijs te IJsselmuiden</t>
  </si>
  <si>
    <t>Basisschool ST Lambertus</t>
  </si>
  <si>
    <t>School met de Bijbel De Driesprong</t>
  </si>
  <si>
    <t>Wierden</t>
  </si>
  <si>
    <t>Vereniging Scholen met de Bijbel Wierden-Enter</t>
  </si>
  <si>
    <t>Protestants Christelijke Basisschool De Veenbrug</t>
  </si>
  <si>
    <t>Basisschool Het Open Venster</t>
  </si>
  <si>
    <t>Stg. Protestants-Christelijk Basis- en Orthopedag. Onderw.</t>
  </si>
  <si>
    <t>KBS de Poort</t>
  </si>
  <si>
    <t>Stg. Kath. Bijzonder Onderwijs Oisterwijk/Moergestel</t>
  </si>
  <si>
    <t>Rooms Katholieke Basisschool St Joseph</t>
  </si>
  <si>
    <t>Stichting Katholiek Onderwijs in de Parochie van de Allerheiligste Drieeenheid</t>
  </si>
  <si>
    <t>Sliedrecht</t>
  </si>
  <si>
    <t>Vereniging Christel. Onderwijs Sliedrecht</t>
  </si>
  <si>
    <t>Oranje Nassau School voor Basisonderwijs</t>
  </si>
  <si>
    <t>'Spirit', Stichting voor Confessioneel Onderwijs</t>
  </si>
  <si>
    <t>Christelijke Basisschool Anjewier</t>
  </si>
  <si>
    <t>Basisschool De Tweestroom</t>
  </si>
  <si>
    <t>Rooms Katholieke Basisschool De Heggerank</t>
  </si>
  <si>
    <t>Christelijke Basisschool De Wel</t>
  </si>
  <si>
    <t>Ver. Chr. Prim. Onderwijs in Zuidwest Drenthe</t>
  </si>
  <si>
    <t>Christelijke Basisschool d'n Akker</t>
  </si>
  <si>
    <t>Ver. Verstrekken van Onderwijs Geref. Grondslag te Waarde</t>
  </si>
  <si>
    <t>Sint Antoniusschool</t>
  </si>
  <si>
    <t>Freule van Pallandtschool</t>
  </si>
  <si>
    <t>Basisschool De Kinderbrug</t>
  </si>
  <si>
    <t>Rooms Katholieke Basisschool 't Kapelke</t>
  </si>
  <si>
    <t>Basisschool De Zevensprong</t>
  </si>
  <si>
    <t>Cuijk</t>
  </si>
  <si>
    <t>Vereniging voor Christelijk Basisonderwijs te Tijnje</t>
  </si>
  <si>
    <t>Protestants Christelijke Basisschool Marimba</t>
  </si>
  <si>
    <t>Protestants Christelijke Basisschool Willem Alexander</t>
  </si>
  <si>
    <t>Dordtse Schoolvereniging voor Basisonderw. op Alg. Grondslag</t>
  </si>
  <si>
    <t>Katholieke Basisschool De Vonder</t>
  </si>
  <si>
    <t>Rooms Katholieke J F Kennedy-School</t>
  </si>
  <si>
    <t>Stichting Kathol. Basisonderwijs Borculo</t>
  </si>
  <si>
    <t>School met de Bijbel Ruitenbeek</t>
  </si>
  <si>
    <t>Ver. Stg./Inst. Scholen Bijbel te Overwoud bij Lunteren</t>
  </si>
  <si>
    <t>Basisschool Onze Lieve Vrouwe</t>
  </si>
  <si>
    <t>Stichting Katholiek Onderwijs Midden-Twente</t>
  </si>
  <si>
    <t>Basisschool Het Landtgoed</t>
  </si>
  <si>
    <t>2361GT</t>
  </si>
  <si>
    <t>Ver. Verstr. Basisonderwijs Ref. Grondslag Wolphaartsdijk</t>
  </si>
  <si>
    <t>Bontebrugschool Prot. Chr. Basisschool voor Jenaplanonderwijs</t>
  </si>
  <si>
    <t>Ver. interconfession. (RK/PC) bas.onderw. Wichmond/Vierakker</t>
  </si>
  <si>
    <t>Christelijke Basisschool De Schakel</t>
  </si>
  <si>
    <t>Ver. voor Ger. Prim. Onderwijs Eben Haëzer</t>
  </si>
  <si>
    <t>School Bestuur Johannes Calvijnschool Urk</t>
  </si>
  <si>
    <t>Basisschool Klim-op</t>
  </si>
  <si>
    <t>Haaren</t>
  </si>
  <si>
    <t>Stichting Katholiek Onderwijs Haaren</t>
  </si>
  <si>
    <t>Stein</t>
  </si>
  <si>
    <t>Koningin Wilhelmina School</t>
  </si>
  <si>
    <t>Basisschool Sint Theresia</t>
  </si>
  <si>
    <t>Stichting Katholiek Basisonderwijs De Hoeksteen</t>
  </si>
  <si>
    <t>Rooms Katholieke Minister Cals-School</t>
  </si>
  <si>
    <t>Stichting Rooms Kathol. Onderw. Naarden</t>
  </si>
  <si>
    <t>Aalburg</t>
  </si>
  <si>
    <t>Ver. tot Stg. en Instandh. v. Schol. met de Bijb. te Veen</t>
  </si>
  <si>
    <t>Rooms Katholieke Basisschool De Hoeksteen</t>
  </si>
  <si>
    <t>Enkhuizen</t>
  </si>
  <si>
    <t>Stichting Katholiek Onderwijs West-Friesland</t>
  </si>
  <si>
    <t>Stichting Bestuur R.K. Scholen te Schalkhaar</t>
  </si>
  <si>
    <t>Rooms Katholieke Basisschool De Wilge</t>
  </si>
  <si>
    <t>RK Basisschool Petrus en Paulus</t>
  </si>
  <si>
    <t>Duiven</t>
  </si>
  <si>
    <t>Stichting Confessioneel Onderwijs R'IJssel</t>
  </si>
  <si>
    <t>Basisschool Keuningshofke</t>
  </si>
  <si>
    <t>Rooms Katholieke Basisschool Sint Carolus</t>
  </si>
  <si>
    <t>Stichting Katholieke Onderwijsbelangen Rivierenland</t>
  </si>
  <si>
    <t>Stg. Kath. en Prot. Christ. BO Vught e.o. Leijestroom</t>
  </si>
  <si>
    <t>Rooms Katholieke Basisschool Kennedy</t>
  </si>
  <si>
    <t>Christelijke Basisschool bij de Boarne</t>
  </si>
  <si>
    <t>Stichting Katholiek Onderwijs Losser en Overdinkel</t>
  </si>
  <si>
    <t>Brielle</t>
  </si>
  <si>
    <t>Sint Adalbertusschool voor Basisonderwijs</t>
  </si>
  <si>
    <t>Stg. Katholiek/Interconfess. (RK/PC) Onderwijs 'Sint Bavo'</t>
  </si>
  <si>
    <t>Rooms Katholieke Dr Plesmanschool voor Basisonderwijs</t>
  </si>
  <si>
    <t>Rooms Katholieke basisschool St. Willibrordus</t>
  </si>
  <si>
    <t>Rooms Katholieke Basisschool Sint Barbara</t>
  </si>
  <si>
    <t>Stg. Atrium Katholiek Primair Onderwijs in Langedijk e.o.</t>
  </si>
  <si>
    <t>Basisschool Silvester Bernadette</t>
  </si>
  <si>
    <t>Stichting Scholen Parochie H. Bernadette</t>
  </si>
  <si>
    <t>Basisschool Dr Landman</t>
  </si>
  <si>
    <t>5268AC</t>
  </si>
  <si>
    <t>Rooms Katholieke Basisschool De Berkhaag</t>
  </si>
  <si>
    <t>Sint Clemensschool voor Basisonderwijs</t>
  </si>
  <si>
    <t>Christelijke Basisschool Immanuel</t>
  </si>
  <si>
    <t>Basisschool Sint Lambertus</t>
  </si>
  <si>
    <t>Christelijke Basisschool De Borg</t>
  </si>
  <si>
    <t>Vereniging voor Christelijk Onderwijs Haren en Onnen</t>
  </si>
  <si>
    <t>De Marne</t>
  </si>
  <si>
    <t>Rooms Katholieke Basisschool De Meander</t>
  </si>
  <si>
    <t>RK Basisschool St Antonius</t>
  </si>
  <si>
    <t>Rooms Katholieke Basisschool Sint Joseph</t>
  </si>
  <si>
    <t>Lochem</t>
  </si>
  <si>
    <t>Stichting voor Katholiek Basisonderwijs Gelderland</t>
  </si>
  <si>
    <t>Bredeschooll De Achtbaan</t>
  </si>
  <si>
    <t>Rooms Katholieke Basisschool De Zilverberg</t>
  </si>
  <si>
    <t>Sint Michael Basisschool</t>
  </si>
  <si>
    <t>De Balein (Basisschool De Balein)</t>
  </si>
  <si>
    <t>t Bijenveld</t>
  </si>
  <si>
    <t>Rooms Katholieke Basisschool De Schelp</t>
  </si>
  <si>
    <t>Basisschool De Toermalijn School voor Interconfessioneel Onderwijs</t>
  </si>
  <si>
    <t>Bs de  Disselboom</t>
  </si>
  <si>
    <t>Rooms Katholieke Basisschool H Lambertus</t>
  </si>
  <si>
    <t>Rooms Katholieke Basisschool Martinus</t>
  </si>
  <si>
    <t>Rooms Katholieke Basisschool De Kopermolen</t>
  </si>
  <si>
    <t>Waalre</t>
  </si>
  <si>
    <t>Basisschool Sint Franciscus</t>
  </si>
  <si>
    <t>Joannesschool</t>
  </si>
  <si>
    <t>Drechterland</t>
  </si>
  <si>
    <t>Stichting Katholiek Onderwijs De Streek</t>
  </si>
  <si>
    <t>Rooms Katholieke Daltonschool Sint Martinus</t>
  </si>
  <si>
    <t>Rooms Katholieke Basisschool De Trekschuit</t>
  </si>
  <si>
    <t>Stg. Onderwijsgr. Amstelland, stg. voor RK/PC basisonderwijs</t>
  </si>
  <si>
    <t>Basisschool Het Wespennest</t>
  </si>
  <si>
    <t>Rooms Katholieke Basisschool Het Koggeschip</t>
  </si>
  <si>
    <t>Basisschool Sint Antonius</t>
  </si>
  <si>
    <t>Rooms Katholieke Basisschool De Schakel</t>
  </si>
  <si>
    <t>Basissch St Andreas</t>
  </si>
  <si>
    <t>Bunnik</t>
  </si>
  <si>
    <t>Rooms Katholieke Basisschool Sint Vitus</t>
  </si>
  <si>
    <t>Stichting Kathol. Onderw. Bussum e.o.</t>
  </si>
  <si>
    <t>Rooms Katholieke Basisschool Sint Liborius</t>
  </si>
  <si>
    <t>Rooms Katholieke Basisschool Sint Jan</t>
  </si>
  <si>
    <t>Rooms Katholieke Basisschool Achterberg</t>
  </si>
  <si>
    <t>Rooms Katholieke Basisschool Th J Rijken</t>
  </si>
  <si>
    <t>Basisschool Sint Alexander</t>
  </si>
  <si>
    <t>RK Basisschool Bisschop Ernst</t>
  </si>
  <si>
    <t>Katholieke Basisschool Mariðngaarde</t>
  </si>
  <si>
    <t>Stichting Katholiek Onderwijs Bernardus Alfrink</t>
  </si>
  <si>
    <t>John F Kennedy-School voor Basisonderwijs</t>
  </si>
  <si>
    <t>Rooms Katholieke Basisschool De Zuidwester</t>
  </si>
  <si>
    <t>Basisschool De Klimop (Wilbertoord)</t>
  </si>
  <si>
    <t>Basisschool De Grote Lier</t>
  </si>
  <si>
    <t>Mook en Middelaar</t>
  </si>
  <si>
    <t>Rooms Katholieke Montesssorischool Noordwijk</t>
  </si>
  <si>
    <t>Rooms Katholieke Basisschool Brakkenstein</t>
  </si>
  <si>
    <t>RK Basisschool de Caegh</t>
  </si>
  <si>
    <t>Koggenland</t>
  </si>
  <si>
    <t>Rooms Katholieke Basisschool De Kring Jenaplan-School</t>
  </si>
  <si>
    <t>Oegstgeest</t>
  </si>
  <si>
    <t>Stichting Katholieke Scholen Oegstgeest</t>
  </si>
  <si>
    <t>Rooms Katholieke Basisschool De Achtsprong</t>
  </si>
  <si>
    <t>Basisschool De Zonnewijzer</t>
  </si>
  <si>
    <t>Rooms-Katholieke Basisschool Paus Johannes</t>
  </si>
  <si>
    <t>RK Bs Joseph</t>
  </si>
  <si>
    <t>Stichting Katholiek Onderwijs Pijnacker</t>
  </si>
  <si>
    <t>Rooms Katholieke Basisschool Don Bosco</t>
  </si>
  <si>
    <t>Basisschool Sint Mauritius</t>
  </si>
  <si>
    <t>De Troubadour School voor Basisonderwijs</t>
  </si>
  <si>
    <t>Rooms Katholieke Basisschool Sint Lukas Jenaplan-School</t>
  </si>
  <si>
    <t>Rooms Katholieke Basisschool Sint Clemens</t>
  </si>
  <si>
    <t>Rooms Katholieke Basisschool Maria</t>
  </si>
  <si>
    <t>Werkplaats Kindergemeenschap</t>
  </si>
  <si>
    <t>Stichting Werkplaats Kindergemeenschap</t>
  </si>
  <si>
    <t>Stichting Katholiek Onderwijs De Kwakel</t>
  </si>
  <si>
    <t>Basisschool de Avonturijn</t>
  </si>
  <si>
    <t>Basisschool Cleophas Jenaplan-School</t>
  </si>
  <si>
    <t>Stichting Overvecht Zuid Voor Het Katholiek Onderwijs</t>
  </si>
  <si>
    <t>Nederlands Instituut voor Katholieke Kerkmuziek</t>
  </si>
  <si>
    <t>Cortemich Brede School Voerendaal</t>
  </si>
  <si>
    <t>Rooms Katholieke Basisschool Sint Martinus</t>
  </si>
  <si>
    <t>Rooms Katholieke Basisschool De Waaier</t>
  </si>
  <si>
    <t>Basisschool Gerardus Majella</t>
  </si>
  <si>
    <t>Basisschool Het Moza ek</t>
  </si>
  <si>
    <t>RK Basisschool Het Kompas</t>
  </si>
  <si>
    <t>Basisschool De Gouden Emmer</t>
  </si>
  <si>
    <t>Christelijk Nationale Basisschool De Verbindingsweg</t>
  </si>
  <si>
    <t>Christelijke Basisschool Anne de Vries</t>
  </si>
  <si>
    <t>Christelijke Basisschool De Kiel</t>
  </si>
  <si>
    <t>Bedum</t>
  </si>
  <si>
    <t>Christelijke Basisschool De Korendrager</t>
  </si>
  <si>
    <t>Basisschool BoschAkker</t>
  </si>
  <si>
    <t>Stg. Kath. en Prot.-Chr. Onderw. Eindhov. e.o.</t>
  </si>
  <si>
    <t>Het Moza ek</t>
  </si>
  <si>
    <t>Christelijke Basisschool de Bolster</t>
  </si>
  <si>
    <t>Christelijk Nationale School</t>
  </si>
  <si>
    <t>Christelijke Basisschool Barlo</t>
  </si>
  <si>
    <t>Christelijke Basisschool Mooitaki</t>
  </si>
  <si>
    <t>Christelijke Basisschool De Paedwizer</t>
  </si>
  <si>
    <t>Ver. Protestants-Christelijk Basisonderwijs 'Jonathan'</t>
  </si>
  <si>
    <t>Christelijke Basisschool De Hoekstien</t>
  </si>
  <si>
    <t>Christelijke Basisschool De Wijzer</t>
  </si>
  <si>
    <t>Christelijke Basisschool De Spreng El</t>
  </si>
  <si>
    <t>Christelijke Basisschool De Eker</t>
  </si>
  <si>
    <t>Ver. Prot. Chr. Basisonderwijs te Anjum</t>
  </si>
  <si>
    <t>Christelijke Basisschool De Mandebrink</t>
  </si>
  <si>
    <t>Christelijk NAT Basisschool Abcoude</t>
  </si>
  <si>
    <t>Vereniging voor PC PO Vechtstreek en Venen</t>
  </si>
  <si>
    <t>I H van Eeghenschool voor Christelijk Basisonderwijs</t>
  </si>
  <si>
    <t>Protestants Christelijke Basisschool Het Kompas</t>
  </si>
  <si>
    <t>Ver. tot Stg. en Instandhoud. van een School met den Bijbel</t>
  </si>
  <si>
    <t>Stichting voor Prot. Christel. Basisonderwijs Apeldoorn</t>
  </si>
  <si>
    <t>Christelijke Basisschool De Wegwijzer</t>
  </si>
  <si>
    <t>Christelijke Basisschool Willem Alexander</t>
  </si>
  <si>
    <t>Spectrum Stichting voor Protest. Christ. Onderw.</t>
  </si>
  <si>
    <t>Basisschool De Duyvencamp</t>
  </si>
  <si>
    <t>Vivente, Stichting voor Christel. Prim. Onderwijs</t>
  </si>
  <si>
    <t>Protestants Christelijke Basisschool De Ark</t>
  </si>
  <si>
    <t>Christelijke Basisschool De Wiekslag</t>
  </si>
  <si>
    <t>Christelijke Nationale School De Regenboog</t>
  </si>
  <si>
    <t>Protestants Christelijke Basisschool De Schepershoek</t>
  </si>
  <si>
    <t>Christelijke Basisschool Anker</t>
  </si>
  <si>
    <t>School Met De Bijbel Eemdijk</t>
  </si>
  <si>
    <t>Vereniging voor Chr. Onderwijs te Eemdijk</t>
  </si>
  <si>
    <t>Ver. tot St. en Instandhouding van Scholen met den Bijbel</t>
  </si>
  <si>
    <t>Protestants Christelijke Basisschool Sjaloom</t>
  </si>
  <si>
    <t>Christelijke Basisschool Coolsma</t>
  </si>
  <si>
    <t>Vereniging voor Christelijk Onderwijs Instituut Coolsma</t>
  </si>
  <si>
    <t>Christelijke Basisschool De Wynroas</t>
  </si>
  <si>
    <t>Dantumadiel</t>
  </si>
  <si>
    <t>Ver. voor Prot. Christ. B.O. in de gemeente Dantumadiel</t>
  </si>
  <si>
    <t>Chistelijke Basisschool De Sprankel</t>
  </si>
  <si>
    <t>Protestants Christelijke Basisschool Cavaljeschool</t>
  </si>
  <si>
    <t>6713BM</t>
  </si>
  <si>
    <t>Stichting voor Christelijk Nationaal Schoolonderw Ede eo</t>
  </si>
  <si>
    <t>Vereniging Hervormde Scholen Ede</t>
  </si>
  <si>
    <t>Tynaarlo</t>
  </si>
  <si>
    <t>Protestants Christelijke Basisschool De Triangel</t>
  </si>
  <si>
    <t>Ver. v. Prot.-Christ. Onderw. te Eerbeek</t>
  </si>
  <si>
    <t>School Met De Bijbel Het Visnet</t>
  </si>
  <si>
    <t>Ver. tot Stg. en Instandh. van een School met de Bijbel</t>
  </si>
  <si>
    <t>Christelijke Basisschool Rehoboth</t>
  </si>
  <si>
    <t>Ver. voor P.C. Basisonderwijs, 'Rehoboth' te Frieschepalen e</t>
  </si>
  <si>
    <t>Christelijke Basisschool De Mids Marren</t>
  </si>
  <si>
    <t>Christelijke Daltonschool 't Kompas</t>
  </si>
  <si>
    <t>Aa en Hunze</t>
  </si>
  <si>
    <t>Protestants Christelijk Basisschool De Wegwijzer</t>
  </si>
  <si>
    <t>Prins Constantynschool voor Basisonderwijs</t>
  </si>
  <si>
    <t>Protestants Christelijke Basisschool Het Mosterdzaadje</t>
  </si>
  <si>
    <t>Vereniging voor Evangelisatie 'Het Mosterdzaadje'</t>
  </si>
  <si>
    <t>Chr. Basisschool De Elout</t>
  </si>
  <si>
    <t>Stichting Christel. Onderwijs Haaglanden</t>
  </si>
  <si>
    <t>Christelijke Basisschool Adelbrecht Windekind</t>
  </si>
  <si>
    <t>Stichting Primair Onderwijs Groesbeek</t>
  </si>
  <si>
    <t>Ver tot Stg en Insth v Scholen md Bijbel te Groot Ammers en Langerak</t>
  </si>
  <si>
    <t>Christelijke Basisschool De Goudenstein</t>
  </si>
  <si>
    <t>Christelijke Basisschool It Fundamint</t>
  </si>
  <si>
    <t>Christelijke Basisschool De Fjouwerhoeke</t>
  </si>
  <si>
    <t>Christelijke Basisschool De Winde</t>
  </si>
  <si>
    <t>Ver. School met de Bijbel Stg./Instandh. Sch. Chr. Ond.</t>
  </si>
  <si>
    <t>Protestants Christelijke Basisschool Van Heemstraschool</t>
  </si>
  <si>
    <t>Christelijke Basisschool Johannes Post</t>
  </si>
  <si>
    <t>Christelijke Basisschool It Wraldfinster</t>
  </si>
  <si>
    <t>Protestants Christelijke Basisschool Prinses Juliana</t>
  </si>
  <si>
    <t>Christelijke Basisschool Mons Sinai</t>
  </si>
  <si>
    <t>Christelijke Nationale School De Kievitsheuvel</t>
  </si>
  <si>
    <t>Christelijke Basisschool Votum Nostrum</t>
  </si>
  <si>
    <t>Ver. voor PCBO in Wijnjewoude, onder de naam Votum Nostrum</t>
  </si>
  <si>
    <t>Protestants Christelijke Basisschool De Skulpe</t>
  </si>
  <si>
    <t>Protestants Christelijke Basisschool Bosbergschool</t>
  </si>
  <si>
    <t>Stg. Proceon voor Prot. Chr. Onderwijs in het Gooi en omg.</t>
  </si>
  <si>
    <t>Christelijke Basisschool Hoogengraven</t>
  </si>
  <si>
    <t>Ver. voor Prot.-Chr. Onderwijs te Ommen en omstreken</t>
  </si>
  <si>
    <t>Stichting Primair Christelijk Onderwijs Nieuwleusen</t>
  </si>
  <si>
    <t>Christelijke Basisschool De Koppel</t>
  </si>
  <si>
    <t>Christelijke Basisschool De Trieme</t>
  </si>
  <si>
    <t>RADAR, Ver. voor Prot. Chr. Onderwijs Schouwen</t>
  </si>
  <si>
    <t>School Met De Bijbel Eben Haezer</t>
  </si>
  <si>
    <t>Prins Willem Alexander School</t>
  </si>
  <si>
    <t>Vereniging voor Christelijk Basisonderwijs Lochem-Laren</t>
  </si>
  <si>
    <t>Protestants Christelijke Basisschool Ds Jonkers</t>
  </si>
  <si>
    <t>Protestants Christelijke Basisschool De Schakel</t>
  </si>
  <si>
    <t>Ichthusschool voor Protestants Christelijk Basisonderwijs</t>
  </si>
  <si>
    <t>Christelijke Basisschool De Klimop</t>
  </si>
  <si>
    <t>Menterwolde</t>
  </si>
  <si>
    <t>School Met De Bijbel De Regenboog</t>
  </si>
  <si>
    <t>Christelijke Basisschool t Kompas</t>
  </si>
  <si>
    <t>Christelijke Basisschool De Klister</t>
  </si>
  <si>
    <t>Protestants Christelijk Basisonderwijs Nieuw Buinen</t>
  </si>
  <si>
    <t>Protestants Christelijke Basisschool Groen van Prinsterer</t>
  </si>
  <si>
    <t>1393PT</t>
  </si>
  <si>
    <t>Ver. tot Stg. en Instandh. van Scholen met de Bijbel N'loos</t>
  </si>
  <si>
    <t>Christelijke Basisschool de Stapstien</t>
  </si>
  <si>
    <t>Protestants Christelijke Basisschool Nyensleek</t>
  </si>
  <si>
    <t>Protestants Christelijke School voor Basisonderwijs Rehoboth</t>
  </si>
  <si>
    <t>Stg. Chr. Prim. Onderwijs voor Veenendaal en omgeving</t>
  </si>
  <si>
    <t>Chr. Basisschool De Haven</t>
  </si>
  <si>
    <t>Christelijke NAT Basisschool De Flambou</t>
  </si>
  <si>
    <t>Ver. Basisond. op Reform. Grondsl. te Oostkapelle</t>
  </si>
  <si>
    <t>Christelijke Basisschool De Korenaar</t>
  </si>
  <si>
    <t>Oostzaan</t>
  </si>
  <si>
    <t>Christelijke Basisschool Klaver Trye</t>
  </si>
  <si>
    <t>Christelijke Basisschool De Tarissing</t>
  </si>
  <si>
    <t>Christelijke Basisschool De Zevensprong</t>
  </si>
  <si>
    <t>Protestants Christelijke Basisschool Het Baken</t>
  </si>
  <si>
    <t>School met de Bijbel De Akker</t>
  </si>
  <si>
    <t>Stichting Christelijke Scholengroep De Waard</t>
  </si>
  <si>
    <t>Juliana van Stolbergschool</t>
  </si>
  <si>
    <t>Vereniging tot het Verstrekken van Onderwijs op Reformatorische Grondslag</t>
  </si>
  <si>
    <t>Protestants Christelijk Basisonderwijs De Wegwijzer</t>
  </si>
  <si>
    <t>Vereniging voor Protestants Christelijk Onderwijs Putten</t>
  </si>
  <si>
    <t>Protestants Christelijke Basisschool De Schelp</t>
  </si>
  <si>
    <t>Christelijke Basisschool de Borgwal</t>
  </si>
  <si>
    <t>Renswoude</t>
  </si>
  <si>
    <t>Reformatorische Basisschool De Zandbaan</t>
  </si>
  <si>
    <t>Ver. Verstr. Basisonderwijs Reform. Gronslag Rilland-Bath</t>
  </si>
  <si>
    <t>Protestants Christelijke Basisschool A S Talmaschool</t>
  </si>
  <si>
    <t>Gereformeerde Basisschool Het Kompas</t>
  </si>
  <si>
    <t>Protestants Christelijke Basisschool De Arendsvleugel</t>
  </si>
  <si>
    <t>Christelijke Basisschool Annewieke</t>
  </si>
  <si>
    <t>Gereformeerde Basisschool De Wiekslag</t>
  </si>
  <si>
    <t>Protestants Christelijke Basisschool Noach</t>
  </si>
  <si>
    <t>Christelijke Basisschool Het Gebint</t>
  </si>
  <si>
    <t>Christelijke Nationale Basisschool De Wegwijzer</t>
  </si>
  <si>
    <t>Vereniging Stichting Instandhouding School met de Bijbel</t>
  </si>
  <si>
    <t>Christelijke Gereformeerde Schoolvereniging Sliedrecht</t>
  </si>
  <si>
    <t>Chr Basisschool de Klinkert</t>
  </si>
  <si>
    <t>CBS De Vaart Christelijke Basisschool</t>
  </si>
  <si>
    <t>Ten Boer</t>
  </si>
  <si>
    <t>Gereformeerde Basisschool De Wissel</t>
  </si>
  <si>
    <t>Christelijke Basisschool De Veenster</t>
  </si>
  <si>
    <t>SVS De Magdalon</t>
  </si>
  <si>
    <t>Protestants Christelijke Basisschool De Zaaier</t>
  </si>
  <si>
    <t>Vereniging voor Protestants Christ. Basisonderw. Vinkeveen</t>
  </si>
  <si>
    <t>Christelijk Kindcentrum Het Kompas</t>
  </si>
  <si>
    <t>Christelijke Basisschool Sjaloom</t>
  </si>
  <si>
    <t>Christelijke Basisschool De Blinke</t>
  </si>
  <si>
    <t>Goede Herderschool voor Protestants Christelijk Basisonderwijs</t>
  </si>
  <si>
    <t>'Nederlandse Hervormde Schoolvereniging'</t>
  </si>
  <si>
    <t>Ver. tot Stg. en Inst.houding van Scholen met de Bijbel</t>
  </si>
  <si>
    <t>Christelijke Nationale School Knienenbult</t>
  </si>
  <si>
    <t>Christelijke Basisschool De Bining</t>
  </si>
  <si>
    <t>Ds Vossersschool voor Christelijk Basisonderwijs</t>
  </si>
  <si>
    <t>Protestants Christelijke BasisschoolDe Piramiden</t>
  </si>
  <si>
    <t>Christelijke Basisschool De Arke</t>
  </si>
  <si>
    <t>Christelijke Basisschool It Funemint</t>
  </si>
  <si>
    <t>Christelijke Nationale School</t>
  </si>
  <si>
    <t>Ver. Chr. Nat. Basisonderwijs Driesum, Wouterswoude,Damwoude</t>
  </si>
  <si>
    <t>CBS De Akkerwal</t>
  </si>
  <si>
    <t>Protestants Christelijke School voor Basisonderwijs Oranjeschool</t>
  </si>
  <si>
    <t>Protestants Christelijke BasisschoolDe Nessevliet</t>
  </si>
  <si>
    <t>Basisschool Zonnewijzer</t>
  </si>
  <si>
    <t>4374BB</t>
  </si>
  <si>
    <t>Protestants Christelijke Basisschool De Aanwas</t>
  </si>
  <si>
    <t>Christelijke Basisschool Met De Bijbel</t>
  </si>
  <si>
    <t>Ver. tot sticht. en instandh. van een School met de Bijbel</t>
  </si>
  <si>
    <t>Montessori Basisschool Pallas Athene</t>
  </si>
  <si>
    <t>Cornelis Vrijschool voor Basisonderwijs</t>
  </si>
  <si>
    <t>Stichting Nieuwe Schoolvereniging</t>
  </si>
  <si>
    <t>Deventer Montessori School</t>
  </si>
  <si>
    <t>Stichting Deventer en Almelose Montessorischolen</t>
  </si>
  <si>
    <t>Stg. Inst. van Opvoeding Ingesteld Door Van Kinsbergen</t>
  </si>
  <si>
    <t>Schoolvereniging voor Neutraal Bijzonder Onderwijs voor Gouda en omgeving</t>
  </si>
  <si>
    <t>School Ver. Neutraal Bijzonder Onderwijs Casimir</t>
  </si>
  <si>
    <t>Basisschool van de Stichting Haagsche School Vereniging</t>
  </si>
  <si>
    <t>Stichting Haagsche Schoolvereeniging</t>
  </si>
  <si>
    <t>Stichting 'Het Rijnlands Lyceum'</t>
  </si>
  <si>
    <t>Montessorischool Waalsdorp</t>
  </si>
  <si>
    <t>Vereniging Montessorischool Waalsdorp</t>
  </si>
  <si>
    <t>Stichting Vrijescholen ZW Nederland</t>
  </si>
  <si>
    <t>Haarlemse Montessorischool voor Basisonderwijs</t>
  </si>
  <si>
    <t>Stichting Hilversumse Montessori Scholen</t>
  </si>
  <si>
    <t>Godelindeschool voor Basisonderwijs</t>
  </si>
  <si>
    <t>Huizen</t>
  </si>
  <si>
    <t>Vereniging De Flevoschool te Huizen</t>
  </si>
  <si>
    <t>Schoolvereniging De Larense Montessorischool</t>
  </si>
  <si>
    <t>Ver. v. Prot.-Chr. Basisond. te Nij Beets</t>
  </si>
  <si>
    <t>De Kralingsche School voor Basisonderwijs</t>
  </si>
  <si>
    <t>Vereniging Montessorischool Kralingen (MSK)</t>
  </si>
  <si>
    <t>Kievietschool voor Basisonderwijs</t>
  </si>
  <si>
    <t>Vereniging Montessorischool Wassenaar</t>
  </si>
  <si>
    <t>Ver. tot Opr. en Instandhoud. van een Neutraal Bijz. School</t>
  </si>
  <si>
    <t>Zeister Schoolvereniging</t>
  </si>
  <si>
    <t>Stichting De Zeister Vrije School</t>
  </si>
  <si>
    <t>Prot Chr Sch vr BSO Immanuel</t>
  </si>
  <si>
    <t>Christelijke Basisschool De Parel</t>
  </si>
  <si>
    <t>Christelijke Basisschool De Lindenborgh</t>
  </si>
  <si>
    <t>C B S  De Noordkaap</t>
  </si>
  <si>
    <t>Christelijke Basisschool De Zaaier</t>
  </si>
  <si>
    <t>Christelijke Basisschool Paadwizer</t>
  </si>
  <si>
    <t>Protestants Christelijke Basisschool De Terebint</t>
  </si>
  <si>
    <t>Openbare Basisschool Markvelde</t>
  </si>
  <si>
    <t>Openbare Basisschool Bredeschool De Springplank</t>
  </si>
  <si>
    <t>De Mare, stichting openbaar basisonderwijs Salland</t>
  </si>
  <si>
    <t>Openbare Basisschool De Vlieten</t>
  </si>
  <si>
    <t>WereldKidz Kievit</t>
  </si>
  <si>
    <t>Openbare Basisschool De Brink</t>
  </si>
  <si>
    <t>Openbare basisschool K Zwartschool</t>
  </si>
  <si>
    <t>Stichting Openbaar Primair Onderwijs Noordoost Achterhoek</t>
  </si>
  <si>
    <t>Openbare Basisschool Het Bolwerk</t>
  </si>
  <si>
    <t>Stg. Openbaar Basisonderwijs Duin- en Bollenstreek</t>
  </si>
  <si>
    <t>Christelijke Basisschool De Paadwizer</t>
  </si>
  <si>
    <t>Openbare Basisschool Deldenerbroek</t>
  </si>
  <si>
    <t>Stichting Samen Onderwijs Maken (SOM)</t>
  </si>
  <si>
    <t>Openbare Basisschool De Mieden</t>
  </si>
  <si>
    <t>Scholengroep Opron, stichting voor openbaar primair onderwijs</t>
  </si>
  <si>
    <t>Openbare Basisschool 'T Smelleken</t>
  </si>
  <si>
    <t>Openbare Basisschool Berg</t>
  </si>
  <si>
    <t>Rooms Katholieke Basisschool Den Dijk</t>
  </si>
  <si>
    <t>Openbare Basisschool Den Velde</t>
  </si>
  <si>
    <t>Openbare Basisschool 'T Ravelijn</t>
  </si>
  <si>
    <t>Openbare Basisschool De Berkenhorst</t>
  </si>
  <si>
    <t>Basisschool de Speelwagen</t>
  </si>
  <si>
    <t>ALLURE, Stichting openbaar primair onderwijs</t>
  </si>
  <si>
    <t>Samenwerkingsschool Veerse Stijl De Lispeltuut</t>
  </si>
  <si>
    <t>Openbare Basisschool de Appelhof</t>
  </si>
  <si>
    <t>Openbare Basisschool De Zuidwend</t>
  </si>
  <si>
    <t>Eemnes</t>
  </si>
  <si>
    <t>Openbare Basisschool De Tichelaar</t>
  </si>
  <si>
    <t>Stichting Algem. Toegankel. Onderwijs 3-Stromenland</t>
  </si>
  <si>
    <t>Openbare Basisschool De Samensprong</t>
  </si>
  <si>
    <t>Openbare Basisschool De Bongerd</t>
  </si>
  <si>
    <t>Son en Breugel</t>
  </si>
  <si>
    <t>Stg. PlatOO best. voor openb. en alg. toegankelijk onderwijs</t>
  </si>
  <si>
    <t>Openbare Basisschool De Zandheuvel</t>
  </si>
  <si>
    <t>Daltonbasisschool Het Ravelijn</t>
  </si>
  <si>
    <t>Westervoort</t>
  </si>
  <si>
    <t>Maria-School voor Rooms Katholiek Basisonderwijs</t>
  </si>
  <si>
    <t>Openbare Basisschool De Noordster</t>
  </si>
  <si>
    <t>Openbare Basisschool Treebeek</t>
  </si>
  <si>
    <t>Samenwerkingsschool Op Wier</t>
  </si>
  <si>
    <t>Openbare Dalton Basis School Nijenstein</t>
  </si>
  <si>
    <t>Openbare Basisschool De Meridiaan</t>
  </si>
  <si>
    <t>Openbare Basisschool De Lindehof</t>
  </si>
  <si>
    <t>Gemeente Noordenveld</t>
  </si>
  <si>
    <t>Openbare Basisschool Jan Hekman</t>
  </si>
  <si>
    <t>AmstelWijs, stichting voor openbaar primair onderw.</t>
  </si>
  <si>
    <t>Openbare Basisschool De Klokkebei</t>
  </si>
  <si>
    <t>Openbare Jenaplanschool De Cocon</t>
  </si>
  <si>
    <t>Openbare Basisschool Het Landje</t>
  </si>
  <si>
    <t>Openbare Basisschool De Dijkwerkers</t>
  </si>
  <si>
    <t>Stichting Openbaar Onderwijs Present</t>
  </si>
  <si>
    <t>Openbare Basisschool De Piramide</t>
  </si>
  <si>
    <t>Openbare Basisschool De Molenberg</t>
  </si>
  <si>
    <t>Stichting Regionaal Openbaar Onderwijs Maas en Meierij</t>
  </si>
  <si>
    <t>Openbare Basisschool De Anwende</t>
  </si>
  <si>
    <t>Sint Lambertusschool voor Rooms Katholiek Basisonderwijs</t>
  </si>
  <si>
    <t>D W van Dam van Brakelschool</t>
  </si>
  <si>
    <t>Openbare Basisschool De Schakel</t>
  </si>
  <si>
    <t>Twenterand</t>
  </si>
  <si>
    <t>Openbare Basisschool De Dubbelburg</t>
  </si>
  <si>
    <t>Rooms Katholieke Basisschool St Walfridus</t>
  </si>
  <si>
    <t>Oosterschool voor Openbaar Basisonderwijs</t>
  </si>
  <si>
    <t>Openbare Basisschool De Regenboog</t>
  </si>
  <si>
    <t>Stichting Openb. Bas.school de Regenboog</t>
  </si>
  <si>
    <t>Reflexis Openbaar Basisonderwijs</t>
  </si>
  <si>
    <t>Openbare Basisschool De Driepas</t>
  </si>
  <si>
    <t>Openbare Basisschool 't Palet</t>
  </si>
  <si>
    <t>Openbare Basisschool De Bogerd</t>
  </si>
  <si>
    <t>Openbare Basisschool De Baayaert</t>
  </si>
  <si>
    <t>openbare basisschool Mathenesse</t>
  </si>
  <si>
    <t>Openbare Basisschool 'T Wold</t>
  </si>
  <si>
    <t>Stichting Samenwerkingsbestuur Zeewolde</t>
  </si>
  <si>
    <t>Het HOf</t>
  </si>
  <si>
    <t>Openbare Basisschool De Noordkaap</t>
  </si>
  <si>
    <t>Openbare Basisschool De Telescoop</t>
  </si>
  <si>
    <t>Basisschool Het Startblok</t>
  </si>
  <si>
    <t>Stichting Openbaar Primair Onderwijs Goeree-Overflakkee</t>
  </si>
  <si>
    <t>Rooms Katholieke Basisschool De Berckacker</t>
  </si>
  <si>
    <t>Nederlands Hervormde Basisschool Bethel</t>
  </si>
  <si>
    <t>Ver. Stg. Ned.-Herv. Chr. Scholen te Waddinxveen</t>
  </si>
  <si>
    <t>Protestants Christelijke Basisschool Pieter van der Plas School</t>
  </si>
  <si>
    <t>Stg. Prot. Christ. Primair en interconf. P.O. regio Westland</t>
  </si>
  <si>
    <t>Christelijke Basisschool De Bron</t>
  </si>
  <si>
    <t>Protestants Christelijke Basisschool Ichthus</t>
  </si>
  <si>
    <t>Rehobothschool voor Reformatorisch Onderwijs</t>
  </si>
  <si>
    <t>3705PE</t>
  </si>
  <si>
    <t>Ver. tot Opr./Inst. Vansch. op Gereformeerde Grondslag Zeist</t>
  </si>
  <si>
    <t>DS J Bogermanschool</t>
  </si>
  <si>
    <t>Ver. tot het verstr. van b.o. op ref. grondsl. te Oosterland</t>
  </si>
  <si>
    <t>Gereformeerde Basisschool De Princenhof</t>
  </si>
  <si>
    <t>Christelijke basisschool De Meidoorn</t>
  </si>
  <si>
    <t>Ver t Stg Insth Sch op Geref Grondsl</t>
  </si>
  <si>
    <t>Christelijke Basisschool De Brug</t>
  </si>
  <si>
    <t>Ver. Herv. Chr. Schoolonderw. te Waspik</t>
  </si>
  <si>
    <t>Basisschool Dr R J Damschool</t>
  </si>
  <si>
    <t>Gereformeerde Basisschool Het Baken</t>
  </si>
  <si>
    <t>Stichting Een School met de Bijbel te Aalst en Brakel</t>
  </si>
  <si>
    <t>Reformatorische Basisschool Eben Haezer</t>
  </si>
  <si>
    <t>Christelijke Basisschool De Tryetine</t>
  </si>
  <si>
    <t>Gereformeerde Basisschool De Lichtkring</t>
  </si>
  <si>
    <t>Vereniging tot het Verstrekken Onderwijs Gereform. Grondslag</t>
  </si>
  <si>
    <t>School Met De Bijbel De Wegwijzer</t>
  </si>
  <si>
    <t>Katholieke Basisschool De Sleutelbloem</t>
  </si>
  <si>
    <t>Stg. tot het Verstr. van BO op Gereformeerde Grondslag</t>
  </si>
  <si>
    <t>Basisschool Juliana van Stolberg</t>
  </si>
  <si>
    <t>Integraal Kindcentrum de triviant</t>
  </si>
  <si>
    <t>Speulderbrink School met de Bijbel</t>
  </si>
  <si>
    <t>Ver. voor basisonderwijs op Gereformeerde grondslag Speuld</t>
  </si>
  <si>
    <t>Rooms Katholieke Basisschool Marcoen</t>
  </si>
  <si>
    <t>Basisschool De Kinderarcke</t>
  </si>
  <si>
    <t>Rooms Katholieke Basisschool De Krugerstee</t>
  </si>
  <si>
    <t>Rooms Katholieke Basisschool Jozefschool</t>
  </si>
  <si>
    <t>Hillegom</t>
  </si>
  <si>
    <t>Rooms Katholieke Basisschool St Bernardus</t>
  </si>
  <si>
    <t>Rooms katholieke Basisschool De Klinkert</t>
  </si>
  <si>
    <t>Ver. voor Chr. Nat. Sch.ond. Amsterdam(Bos &amp; Lommer)</t>
  </si>
  <si>
    <t>Katholieke Scholenstichting Utrecht (K.S.U.)</t>
  </si>
  <si>
    <t>Rooms Katholieke Basisschool Antonius</t>
  </si>
  <si>
    <t>Gereformeerde Basisschool Fontanusschool</t>
  </si>
  <si>
    <t>Amalia Astroschool voor Christelijk Basisonderwijs</t>
  </si>
  <si>
    <t>St. Protestants-Christelijk Basisonderwijs Baarn-Soest</t>
  </si>
  <si>
    <t>Christelijke Nationale School De Groenling</t>
  </si>
  <si>
    <t>Rooms Katholieke Basisschool Beisterveld</t>
  </si>
  <si>
    <t>Oecumenische basisschool Het Spectrum</t>
  </si>
  <si>
    <t>Stg. Penta, St. RK, Prot. Chr. &amp; Interconfessioneel Onderwij</t>
  </si>
  <si>
    <t>Gereformeerde Basisschool De Schakel</t>
  </si>
  <si>
    <t>Basisschool De Wentelwiek</t>
  </si>
  <si>
    <t>Het Timpaan school voor basisonderwijs</t>
  </si>
  <si>
    <t>Het Timpaan/Stg. RK/Prot.-Chr. Basisonderw. Wehl &amp; Nieuw-Weh</t>
  </si>
  <si>
    <t>Rooms Katholieke Basisschool De Poorte</t>
  </si>
  <si>
    <t>Baarle-Nassau</t>
  </si>
  <si>
    <t>Protestants Christelijke Basisschool Het Octaaf</t>
  </si>
  <si>
    <t>Basisschool Joris De Witte</t>
  </si>
  <si>
    <t>Ver. tot Instandh. en Best. vd Joris de Witteschool</t>
  </si>
  <si>
    <t>Rooms Katholieke Basisschool Sint Nicolaas</t>
  </si>
  <si>
    <t>Rooms Katholieke Jozefschool voor Basisonderwijs</t>
  </si>
  <si>
    <t>Christelijke Basisschool De Wingerd</t>
  </si>
  <si>
    <t>Zonzeelschool voor Basisonderwijs</t>
  </si>
  <si>
    <t>Rooms Katholieke Basisschool De Meulenrakkers</t>
  </si>
  <si>
    <t>Franciscusschool voor Rooms Katholiek Basisonderwijs</t>
  </si>
  <si>
    <t>Basisschool de Torelaar</t>
  </si>
  <si>
    <t>Christelijke Basisschool De Librije</t>
  </si>
  <si>
    <t>Ver. voor Prot. Chr. Onderwijs te Gorredijk en Omstreken</t>
  </si>
  <si>
    <t>W Teellinckschool voor Basisonderwijs</t>
  </si>
  <si>
    <t>Stichting Belang. 'Schol. Bijb.' Achterberg, Gem. Rhenen</t>
  </si>
  <si>
    <t>Basisschool de Vink</t>
  </si>
  <si>
    <t>2253VX</t>
  </si>
  <si>
    <t>Stichting Katholiek en Openbaar Onderwijs Noord Hofland</t>
  </si>
  <si>
    <t>Rooms Katholieke Basisschool Veldzijde</t>
  </si>
  <si>
    <t>De Rietkraag School voor Katholiek Basisonderwijs</t>
  </si>
  <si>
    <t>Basisschool De Sonnewijzer</t>
  </si>
  <si>
    <t>Rooms Katholieke Basisschool Besoyen</t>
  </si>
  <si>
    <t>3771CH</t>
  </si>
  <si>
    <t>Stg. tot het verstr. ond. GG, uitg. Geref. in Ned. Barneveld</t>
  </si>
  <si>
    <t>RK Basisschool De Leeuwerik</t>
  </si>
  <si>
    <t>TRIADE stichting voor Kathol. primair onderwijs</t>
  </si>
  <si>
    <t>Rooms Katholieke Basisschool De Toermalijn</t>
  </si>
  <si>
    <t>Ver. Stg. en Instandhouding Scholen met de Bijbel Wekerom</t>
  </si>
  <si>
    <t>Christelijke Basisschool It Harspit</t>
  </si>
  <si>
    <t>Basisschool t Mozaiek</t>
  </si>
  <si>
    <t>Rooms Katholieke Basisschool De Parkiet</t>
  </si>
  <si>
    <t>Rooms Katholieke Basisschool De Neerhof</t>
  </si>
  <si>
    <t>Basisschool Floris Radewijnsz</t>
  </si>
  <si>
    <t>Rooms Katholieke Basisschool Het Baken</t>
  </si>
  <si>
    <t>Basisschool Op de Heuvel</t>
  </si>
  <si>
    <t>Nuth</t>
  </si>
  <si>
    <t>Christelijke Basisschool de Fugelsang</t>
  </si>
  <si>
    <t>Basisschool Dr C Steenblok</t>
  </si>
  <si>
    <t>Stg. tot het Verstr. van Bas. ond. op Geref. Grondsl.</t>
  </si>
  <si>
    <t>Ver. tot het verstr. van Chr. Ond. op Ref. Grondslag te Zwijndrecht</t>
  </si>
  <si>
    <t>Protestants Christelijke BasisschoolDe Meene</t>
  </si>
  <si>
    <t>Rooms Katholieke Basisschool Sint Medardus</t>
  </si>
  <si>
    <t>GBS De Lichtwijzer</t>
  </si>
  <si>
    <t>Rooms Katholieke Basisschool Monseigneur Zwijsen</t>
  </si>
  <si>
    <t>Het Anker Protestants Christelijke Jenaplanschool</t>
  </si>
  <si>
    <t>Rooms Katholieke Basisschool Den Krommenhoek</t>
  </si>
  <si>
    <t>Stadhouder Willem 3 Basisschool</t>
  </si>
  <si>
    <t>Ver. tot stg. en instandhoud. van scholen</t>
  </si>
  <si>
    <t>Rooms Katholieke Basisschool De Vlaswiek</t>
  </si>
  <si>
    <t>Rooms Katholieke Prins Willem Alexander-School voor Basisonderwijs</t>
  </si>
  <si>
    <t>RK Basisschool H Gerardus</t>
  </si>
  <si>
    <t>Rooms Katholieke Basisschool Jan Bunnik</t>
  </si>
  <si>
    <t>School Met De Bijbel De Schakel</t>
  </si>
  <si>
    <t>Rooms Katholieke Basisschool Maria Goretti</t>
  </si>
  <si>
    <t>Nutsbasisschool Voorschoten</t>
  </si>
  <si>
    <t>Stichting Nutsschool Voorschoten</t>
  </si>
  <si>
    <t>Rooms Katholieke Basisschool De Klepper</t>
  </si>
  <si>
    <t>De Uilenhorst katholieke brede school</t>
  </si>
  <si>
    <t>Stichting Katholiek Onderwijs Enschede</t>
  </si>
  <si>
    <t>Rooms Katholieke Basisschool De Rietvest</t>
  </si>
  <si>
    <t>Protestants Christelijke Basisschool T Noorderlicht</t>
  </si>
  <si>
    <t>Rooms Katholieke Basisschool De Zonnebloem</t>
  </si>
  <si>
    <t>Rooms Katholieke Basisschool De Vijfmaster</t>
  </si>
  <si>
    <t>RK Basisschool Paulo Freire</t>
  </si>
  <si>
    <t>Openbaar Basisschool Weisterbeek</t>
  </si>
  <si>
    <t>Vuurvogel vrijeschool voor basisonderwijs</t>
  </si>
  <si>
    <t>Stichting Vrije Scholen Rijnstreek</t>
  </si>
  <si>
    <t>R.K. Basisschool Titus Brandsma</t>
  </si>
  <si>
    <t>Rooms Katholieke Basisschool Twickelo</t>
  </si>
  <si>
    <t>GBS Het Moza ek</t>
  </si>
  <si>
    <t>Rooms Katholieke Basisschool Pancratius</t>
  </si>
  <si>
    <t>Dominee E du Marchie van Voorthuysen Basisschool</t>
  </si>
  <si>
    <t>Christelijke Basisschool De Citer</t>
  </si>
  <si>
    <t>Appingedam</t>
  </si>
  <si>
    <t>Gereformeerde Basisschool De kleine beer</t>
  </si>
  <si>
    <t>Leusden</t>
  </si>
  <si>
    <t>Taal &amp; Lent</t>
  </si>
  <si>
    <t>Nieuwe Park Rozenburgschool</t>
  </si>
  <si>
    <t>Stichting tot het Verstrekken Lager Onderw. Geref. Grondslag</t>
  </si>
  <si>
    <t>Ver. tot het Verstr. v. Chr. Basisond. op Reform. Grondsl.</t>
  </si>
  <si>
    <t>Christelijke Nationale Basisschool Het Kompas</t>
  </si>
  <si>
    <t>RK Basisschool Schuttevaer</t>
  </si>
  <si>
    <t>Basisschool Matthias</t>
  </si>
  <si>
    <t>Rooms Katholieke Basisschool de Maaskopkes</t>
  </si>
  <si>
    <t>Rooms Katholieke Basisschool De Bottel</t>
  </si>
  <si>
    <t>Ver. v. Christelijk Onderwijs op Reformatorische Grondslag</t>
  </si>
  <si>
    <t>Gereformeerde Basisschool De Zevenster</t>
  </si>
  <si>
    <t>Basisschool De Ridderslag</t>
  </si>
  <si>
    <t>Stichting Basisschool De Ridderslag</t>
  </si>
  <si>
    <t>Protestants Christelijke Basisschool Het Fundament</t>
  </si>
  <si>
    <t>Protestants Christelijke Basisschool De Levensboom</t>
  </si>
  <si>
    <t>Blaricum</t>
  </si>
  <si>
    <t>Basisschool De Krommen Hoek</t>
  </si>
  <si>
    <t>Pastoor Dr Delteykschool voor Rooms Katholiek Basisonderwijs</t>
  </si>
  <si>
    <t>Rooms Katholieke Basisschool Op de Horst</t>
  </si>
  <si>
    <t>Basisschool It Klimmerbled</t>
  </si>
  <si>
    <t>Oecumenische Basisschool De Ark</t>
  </si>
  <si>
    <t>Christelijke Basisschool De Peggebult</t>
  </si>
  <si>
    <t>Protestants Christelijk Basisonderwijs De Meent</t>
  </si>
  <si>
    <t>Vereniging tot het Verstrekken van Basisonderwijs op Gereformeerde Grondslag</t>
  </si>
  <si>
    <t>Ver. Verstr. Basisonderwijs op Gereformeerde Grondslag</t>
  </si>
  <si>
    <t>Basisschool De Kraanvogel</t>
  </si>
  <si>
    <t>Stichting Samenwerkingsschool Kranenburg en omstreken</t>
  </si>
  <si>
    <t>Stg. tot het Verstrekken van Onderwijs op Reformatorische Grondslag Oldebroek</t>
  </si>
  <si>
    <t>Vereniging voor Prot.-Christ. Basisond. Alteveer/Kerkenveld</t>
  </si>
  <si>
    <t>Michaelschool Leeuwarden</t>
  </si>
  <si>
    <t>St Ludgerusschool</t>
  </si>
  <si>
    <t>Rooms Katholieke Basisschool De Banier</t>
  </si>
  <si>
    <t>Christelijke Basisschool De Wizebeam</t>
  </si>
  <si>
    <t>Christelijke Basisschool De Ikker</t>
  </si>
  <si>
    <t>Basisschool Sint Cyriacus</t>
  </si>
  <si>
    <t>Vrije Basisschool Parcival</t>
  </si>
  <si>
    <t>1185NK</t>
  </si>
  <si>
    <t>Stichting Vrije School Amstelveen</t>
  </si>
  <si>
    <t>Westfriese Vrije School Parcival</t>
  </si>
  <si>
    <t>Christelijke Basisschool Oranje Nassau</t>
  </si>
  <si>
    <t>Stichting voor Christelijk Onderwijs te Alphen aan den Rijn en omstreken</t>
  </si>
  <si>
    <t>Stichting Samenwerkende Vrijescholen Zuid-Holland</t>
  </si>
  <si>
    <t>Basisschool De Stroeten</t>
  </si>
  <si>
    <t>Ver. tot Opricht. &amp; Instandh. van een School met de Bijbel</t>
  </si>
  <si>
    <t>Stichting 'De Vrije School Almere'</t>
  </si>
  <si>
    <t>Weesp</t>
  </si>
  <si>
    <t>Rooms Katholieke Basisschool Sint Stephanus</t>
  </si>
  <si>
    <t>Rooms Katholieke Basisschool De Kabas</t>
  </si>
  <si>
    <t>Notter School Met De Bijbel</t>
  </si>
  <si>
    <t>Ver. v. Prot. Chr. Basisond. te Notter-Zuna</t>
  </si>
  <si>
    <t>De Bakelaar</t>
  </si>
  <si>
    <t>Christelijke Basisschool De Vliet</t>
  </si>
  <si>
    <t>Rooms Katholieke Basisschool Kadoes</t>
  </si>
  <si>
    <t>Ameland</t>
  </si>
  <si>
    <t>Gereformeerde Basisschool De Poort</t>
  </si>
  <si>
    <t>Sint Gerardus Majella School</t>
  </si>
  <si>
    <t>Protestants Christelijke Basisschool De Wyngert</t>
  </si>
  <si>
    <t>Vereniging voor Reformatorisch Onderwijs</t>
  </si>
  <si>
    <t>Rooms Katholieke Basisschool De Verrekijker</t>
  </si>
  <si>
    <t>Katholieke Stichting Willibrordus</t>
  </si>
  <si>
    <t>Christelijke Basisschool De Noordster</t>
  </si>
  <si>
    <t>Sin Victorschool</t>
  </si>
  <si>
    <t>'t Kompas School met de Bijbel</t>
  </si>
  <si>
    <t>Interconfessionele basisschool De Bonte Mol</t>
  </si>
  <si>
    <t>Rooms Katholieke Basisschool Den Opstap</t>
  </si>
  <si>
    <t>Rooms Katholieke Basisschool Sint Lidwina</t>
  </si>
  <si>
    <t>Rooms Katholieke Paulusschool</t>
  </si>
  <si>
    <t>R.K. Onderwijsstichting Giesbeek-Lathum</t>
  </si>
  <si>
    <t>Stichting Confessioneel Primair Onderwijs Waterland</t>
  </si>
  <si>
    <t>School Met De Bijbel De Burcht</t>
  </si>
  <si>
    <t>Vrije School De Zevenster</t>
  </si>
  <si>
    <t>Deventer Leerschool voor Basisonderwijs</t>
  </si>
  <si>
    <t>De Kring Vereniging Samenwerkende Scholen voor Jenaplanonderwijs</t>
  </si>
  <si>
    <t>Jenaplan Basisschool de Opbouw</t>
  </si>
  <si>
    <t>Ver. Alg. Bijz. Basisonderwijs 'De Opbouw'</t>
  </si>
  <si>
    <t>Stichting voor Freinetonderwijs in Utrecht</t>
  </si>
  <si>
    <t>School Met De Bijbel Jorai</t>
  </si>
  <si>
    <t>Ver. tot Stg. en Instandhoud. van een School met de Bijbel</t>
  </si>
  <si>
    <t>Vrije School De Zwaneridder</t>
  </si>
  <si>
    <t>Christelijke Basisschool de Skoalfinne</t>
  </si>
  <si>
    <t>Christelijk Basisonderwijs De Walikker</t>
  </si>
  <si>
    <t>Rooms Katholieke Basisschool Sint Gertrudis</t>
  </si>
  <si>
    <t>Protestants Christelijke Basisschool Willem de Zwijger</t>
  </si>
  <si>
    <t>Ver. Willem de Zwijgerschool voor Christelijk Onderwijs</t>
  </si>
  <si>
    <t>Protestants Christelijke Basisschool De Postiljon</t>
  </si>
  <si>
    <t>Soest</t>
  </si>
  <si>
    <t>Rooms Katholieke Basisschool Sint Lambertus</t>
  </si>
  <si>
    <t>School Met De Bijbel De Hoeksteen</t>
  </si>
  <si>
    <t>Ver. tot Stg. &amp; Inst.houding SmdB voor B.O. Ooltgensplaat</t>
  </si>
  <si>
    <t>Vereniging Jenaplanschool Gorkum</t>
  </si>
  <si>
    <t>Vereniging Basisschool Rode Schouw</t>
  </si>
  <si>
    <t>Stichting v. Alg. Bijz. Basis Onderwijs</t>
  </si>
  <si>
    <t>Jenaplanschool De Lindekring</t>
  </si>
  <si>
    <t>Rooms Katholieke Basisschool De Oversteek</t>
  </si>
  <si>
    <t>Rooms Katholieke Basisschool Sint Jan Baptist</t>
  </si>
  <si>
    <t>RK Basisschool Mariadonk</t>
  </si>
  <si>
    <t>Chr Basisschool De Wegwijzer</t>
  </si>
  <si>
    <t>Ver. Verstrekk. Basisonderwijs Geref. Grondslag Berkenwoude</t>
  </si>
  <si>
    <t>Basisschool Akkerwinde</t>
  </si>
  <si>
    <t>Basisschool Heilige Stefanus</t>
  </si>
  <si>
    <t>School Met De Bijbel Koningin Beatrix</t>
  </si>
  <si>
    <t>Ver. St./Inst.houd. SmdB v. Bo op Ger. Grondslag te Ouddorp</t>
  </si>
  <si>
    <t>Katholieke basisschool St. Anna</t>
  </si>
  <si>
    <t>Vrije School De Driestroom</t>
  </si>
  <si>
    <t>Nicolaasschool voor Basisonderwijs</t>
  </si>
  <si>
    <t>Jenaplanschool De Pandelaar</t>
  </si>
  <si>
    <t>Ver. voor Bijz. Onderw. op Algemene Grondslag</t>
  </si>
  <si>
    <t>Basisschool De Tovertuin</t>
  </si>
  <si>
    <t>Rooms Katholieke Basisschool Sint Laurentius</t>
  </si>
  <si>
    <t>Stichting de Vrije School Zeeland</t>
  </si>
  <si>
    <t>Stg. Verstrekk. Basisonderwijs op Reformatorische Grondslag</t>
  </si>
  <si>
    <t>Rooms Katholieke Basisschool Sint Bernardus</t>
  </si>
  <si>
    <t>Stichting Interconfessioneel Onderwijs te Bredevoort</t>
  </si>
  <si>
    <t>Basisschool De Zeven Mijlen</t>
  </si>
  <si>
    <t>Rooms Katholieke Basisschool Roncalli</t>
  </si>
  <si>
    <t>Rooms Katholieke Basisschool De Korf</t>
  </si>
  <si>
    <t>Katholieke Basisschool Sint Jozef</t>
  </si>
  <si>
    <t>Protestants Christelijke Basisschool De Meeuwenberg</t>
  </si>
  <si>
    <t>Rooms Katholieke Basisschool De Octopus</t>
  </si>
  <si>
    <t>Rooms Katholieke Basisschool De Reuzepas</t>
  </si>
  <si>
    <t>Rooms Katholieke Basisschool Sint Willibrordus</t>
  </si>
  <si>
    <t>Rooms Katholieke Basisschool De Kreeke</t>
  </si>
  <si>
    <t>Basisschool Vrije School Almelo</t>
  </si>
  <si>
    <t>Christelijke Basisschool 't Mollenveld</t>
  </si>
  <si>
    <t>Rooms Katholieke Basisschool Sint Josephschool</t>
  </si>
  <si>
    <t>Rooms Katholieke Basisschool Sint Catharina</t>
  </si>
  <si>
    <t>Stichting Katholiek Primair Onderwijs Sint Antonius</t>
  </si>
  <si>
    <t>Rooms Katholieke Basisschool Sint Gerardus Majellaschool</t>
  </si>
  <si>
    <t>Protestants Christelijke Basisschool De Marke</t>
  </si>
  <si>
    <t>Christelijke Basisschool De Tonne</t>
  </si>
  <si>
    <t>Waterland</t>
  </si>
  <si>
    <t>Christelijke Basisschool de Schutse</t>
  </si>
  <si>
    <t>Vrije School Michaðl</t>
  </si>
  <si>
    <t>Ver. voor Christelijk Onderw. op Reformatorische Grondslag</t>
  </si>
  <si>
    <t>Stichting Joodse Kindergemeenschap Cheider</t>
  </si>
  <si>
    <t>Stichting Joodse Kindergem. Cheider</t>
  </si>
  <si>
    <t>Groen van Prinsterer Basisschool</t>
  </si>
  <si>
    <t>Basisschool De Wilgenhoek</t>
  </si>
  <si>
    <t>Oecumenische Basisschool De Trimaran</t>
  </si>
  <si>
    <t>Edam-Volendam_Zeevang</t>
  </si>
  <si>
    <t>Rooms Katholieke Basisschool De Buutplaats</t>
  </si>
  <si>
    <t>het Zonnewiel Vrijeschool De Bilt</t>
  </si>
  <si>
    <t>Stichting Het Zonnewiel, Vrijeschool De Bilt</t>
  </si>
  <si>
    <t>Montessori Vereniging Haarlemmermeer</t>
  </si>
  <si>
    <t>Opmeer</t>
  </si>
  <si>
    <t>Rooms Katholieke Basisschool St Bernadette</t>
  </si>
  <si>
    <t>Basisschool Het Koggeschip</t>
  </si>
  <si>
    <t>Montessori Basisschool 't Ronde</t>
  </si>
  <si>
    <t>Vereniging voor Montessori- Onderwijs te Leusden</t>
  </si>
  <si>
    <t>Groenekanse Schoolvereniging De Nyepoort</t>
  </si>
  <si>
    <t>Groenekanse Schoolvereniging de Nijepoort,BOAG Groenekan eo</t>
  </si>
  <si>
    <t>Rooms Katholieke Basisschool Sinte Lucij</t>
  </si>
  <si>
    <t>Protestants Christelijke Basisschool De Molenwiek</t>
  </si>
  <si>
    <t>Protestants Christelijke Basisschool Willem De Zwijgerschool</t>
  </si>
  <si>
    <t>RK Basisschool St Martinus</t>
  </si>
  <si>
    <t>Basisschool De Springbeek</t>
  </si>
  <si>
    <t>Nutsschool Hertogin Johanna</t>
  </si>
  <si>
    <t>Montessorischool Dukenburg</t>
  </si>
  <si>
    <t>Protestants Christelijke Basisschool Oranje Nassau</t>
  </si>
  <si>
    <t>Basisschool Vrije School Tiliander</t>
  </si>
  <si>
    <t>Rooms Katholieke Basisschool Dr Poels</t>
  </si>
  <si>
    <t>Basisschool Rennevoirt</t>
  </si>
  <si>
    <t>Brede School De Oversteek</t>
  </si>
  <si>
    <t>Jenaplanbasisschool 't Hogeland</t>
  </si>
  <si>
    <t>Stichting Jenaplan onderwijs Epe e.o.</t>
  </si>
  <si>
    <t>St. tot het verstrekken van Onderwijs Gereform. Grondslag</t>
  </si>
  <si>
    <t>Stichting voor basisonderwijs op GG</t>
  </si>
  <si>
    <t>Stichting voor Basisonderwijs op Gereformeerde Grondslag</t>
  </si>
  <si>
    <t>Koos Meindertsschool</t>
  </si>
  <si>
    <t>Christelijke Basisschool de Fakkel</t>
  </si>
  <si>
    <t>Ver. Chr. Nat. Schoolonderwijs te Goudriaan en omstreken</t>
  </si>
  <si>
    <t>Vrije School De Vijfster</t>
  </si>
  <si>
    <t>Rooms Katholieke Basisschool De Vest</t>
  </si>
  <si>
    <t>Basisschool De Lier</t>
  </si>
  <si>
    <t>Protestants Christelijke Basisschool De Klokkenberg</t>
  </si>
  <si>
    <t>Stichting Chr. B.s. De Klokkenberg</t>
  </si>
  <si>
    <t>Jenaplanschool De Waterval</t>
  </si>
  <si>
    <t>Stichting Jenaplanscholen Bollenstreek</t>
  </si>
  <si>
    <t>Stichting Kathol. Onderw. Tilburg ZO-</t>
  </si>
  <si>
    <t>Stichting Interconfessionele Samenwerkingsschool Meddo</t>
  </si>
  <si>
    <t>Stichting Openb. Prim. Onderw. Apeldoorn</t>
  </si>
  <si>
    <t>De Nieuwe School Basisschool</t>
  </si>
  <si>
    <t>Rooms Katholieke Protestants Christelijke Samenwerkingsschool Emmaus</t>
  </si>
  <si>
    <t>Vereniging voor Protestants Christelijk Basisonderwijs te Lutten</t>
  </si>
  <si>
    <t>Katholieke Basisschool Blaricum</t>
  </si>
  <si>
    <t>Protestants Christelijke Basisschool De Wiedekieker</t>
  </si>
  <si>
    <t>De Leerlingst</t>
  </si>
  <si>
    <t>Rooms Katholieke Basisschool St Theresia</t>
  </si>
  <si>
    <t>Interconfessionele Basisschool Wingerd</t>
  </si>
  <si>
    <t>Nederlands Hervormde Basisschool De Zaaier</t>
  </si>
  <si>
    <t>Stichting Hervormde Scholen de Drieslag</t>
  </si>
  <si>
    <t>CBS 't Fundamnent</t>
  </si>
  <si>
    <t>CBS Prins Willem-Alexander</t>
  </si>
  <si>
    <t>Ver. voor Prot. Christelijk Christelijk Onderw. Hasselt</t>
  </si>
  <si>
    <t>Christelijke Basisschool H H Simonides</t>
  </si>
  <si>
    <t>Christelijke Basisschool De Appelgaard</t>
  </si>
  <si>
    <t>Hervormde Schoolvereniging te Nijkerk</t>
  </si>
  <si>
    <t>Stichting voor Protestants Christelijk Onderwijs Dronten-Zeewolde</t>
  </si>
  <si>
    <t>Rooms Katholieke Basisschool Budschop</t>
  </si>
  <si>
    <t>Elckerlyc Basisschool voor Freinetonderwijs</t>
  </si>
  <si>
    <t>Heiloo</t>
  </si>
  <si>
    <t>Stichting Vrije School Amersfoort</t>
  </si>
  <si>
    <t>Basisschool De Meerstromen</t>
  </si>
  <si>
    <t>Stichting Samenwerkingsscholen Kop van Noord-Holland</t>
  </si>
  <si>
    <t>Rooms Katholieke Basisschool De Leydraad</t>
  </si>
  <si>
    <t>Openbare Basisschool De Slinger</t>
  </si>
  <si>
    <t>Openbare Basisschool De Horizon</t>
  </si>
  <si>
    <t>Christelijke Basisschool De Driemaster</t>
  </si>
  <si>
    <t>Basisschool Het Tweespan</t>
  </si>
  <si>
    <t>Openbare Basisschool De Meenthe</t>
  </si>
  <si>
    <t>Stichting Openbaar Basisonderwijs Midden-Drenthe</t>
  </si>
  <si>
    <t>Openbare Basisschool De Touwladder</t>
  </si>
  <si>
    <t>Openbare Basisschool De Bron</t>
  </si>
  <si>
    <t>Openbare Basisschool Lydinge</t>
  </si>
  <si>
    <t>Openbare Basisschool de Korenbloem</t>
  </si>
  <si>
    <t>Rooms Katholieke Basisschool Andreas</t>
  </si>
  <si>
    <t>JHR Willem Versluijsschool</t>
  </si>
  <si>
    <t>Ver. Bas.ond. Op Ger. Grondsl. te Aagtekerke</t>
  </si>
  <si>
    <t>Chr Basisschool Op de Hoogte</t>
  </si>
  <si>
    <t>Protestants Christelijke Basisschool De Earste Trimen</t>
  </si>
  <si>
    <t>Basisschool Instituut Schreuder</t>
  </si>
  <si>
    <t>Ver. voor Chr. Basis-Onderwijs Instituut Schreuder</t>
  </si>
  <si>
    <t>Christelijke Basisschool It Lemieren</t>
  </si>
  <si>
    <t>IBS De Grienden</t>
  </si>
  <si>
    <t>Christelijke Basisschool De Bonkelder</t>
  </si>
  <si>
    <t>Christelijke Basisschool Op E Hichte</t>
  </si>
  <si>
    <t>Stg. St. Martinus v. Onderwijs op Katholieke Grondslag</t>
  </si>
  <si>
    <t>Kindcentrum De Loopplank</t>
  </si>
  <si>
    <t>Gereformeerde Basisschool Het Zwaluwnest</t>
  </si>
  <si>
    <t>Roelof Venemaschool voor Protestants Christelijk Basisonderwijs</t>
  </si>
  <si>
    <t>Christelijke Basisschool Koningin Wilhelmina</t>
  </si>
  <si>
    <t>Ver. Bev. vh Chr. Nat. onderw. te Hollum</t>
  </si>
  <si>
    <t>Basisschool de Uylenborch</t>
  </si>
  <si>
    <t>Ver. Christ. Nat. Schoolond. d'Uylenborch</t>
  </si>
  <si>
    <t>Eerste Openluchtschool voor het Gezonde Kind</t>
  </si>
  <si>
    <t>Stichting Openluchtscholen voor het Gezonde kind</t>
  </si>
  <si>
    <t>Ver. verstrekken van onderwijs Geref. Grondslag Krabbendijke</t>
  </si>
  <si>
    <t>Foeke Sjoerdsskoalle Skoalle Oosternijkerk</t>
  </si>
  <si>
    <t>Basisschool De Welle</t>
  </si>
  <si>
    <t>Christelijke Basisschool Beesd</t>
  </si>
  <si>
    <t>Ver. Protestants-Christelijk Basisonderwijs te Beesd</t>
  </si>
  <si>
    <t>Christelijke Basisschool It Maitiidslibben</t>
  </si>
  <si>
    <t>Ichthusschool voor Christelijk Basisonderwijs</t>
  </si>
  <si>
    <t>Ver. tot het verstr. Onderwijs op Ger. grondslag te Borssele</t>
  </si>
  <si>
    <t>Ver. Stichting Instandshouding School met de Bijbel Moerkap.</t>
  </si>
  <si>
    <t>Protestants Christelijke Jenaplanbasisschool De Peppels</t>
  </si>
  <si>
    <t>Stichting Prot.-Chr. Onderwijs Boxmeer</t>
  </si>
  <si>
    <t>Hervormde Basisschool De Regenboog</t>
  </si>
  <si>
    <t>Ver. tot Stg. en Inst.houding v. Scholen md Bijbel Brandwijk</t>
  </si>
  <si>
    <t>Gereformeerde Basisschool De Handpalm</t>
  </si>
  <si>
    <t>Basisschool met de Bijbel Het Kompas</t>
  </si>
  <si>
    <t>Christelijke Schoolvereniging 'Obadja'</t>
  </si>
  <si>
    <t>Basisschool Agatha Snellen</t>
  </si>
  <si>
    <t>Schoolvereniging 'Agatha Snellen'</t>
  </si>
  <si>
    <t>Gereformeerde Basisschool De Fontein</t>
  </si>
  <si>
    <t>Interconfessionele Basisschool Wereldwijzer</t>
  </si>
  <si>
    <t>Ver. tot Stg. &amp; Instandhouding Scholen met Bijbel te Benneko</t>
  </si>
  <si>
    <t>8162XC</t>
  </si>
  <si>
    <t>Christelijke Nationale School Windesheim</t>
  </si>
  <si>
    <t>Vereniging voor Christelyk Nationaal Basisonderwys</t>
  </si>
  <si>
    <t>Casper Diemerschool voor Gereformeerd Onderwijs</t>
  </si>
  <si>
    <t>Ver. Oprichting/Instandhouding Scholen met de Bijbel</t>
  </si>
  <si>
    <t>Basisschool Prinses Beatrix</t>
  </si>
  <si>
    <t>Zelfst Onderd vh Kerkgen vd Ger Gem Elspeet</t>
  </si>
  <si>
    <t>Prins Johan Friso Basisschool</t>
  </si>
  <si>
    <t>Leeuwarderschoolvereniging</t>
  </si>
  <si>
    <t>Christelijke Basisschool De Gearing</t>
  </si>
  <si>
    <t>Gereformeerde Basisschool Benjamin</t>
  </si>
  <si>
    <t>Ver. tot St. instandhouding scholen Bijbel Geref. grondsl.</t>
  </si>
  <si>
    <t>Stichting Algemeen Basisonderw. Comenius</t>
  </si>
  <si>
    <t>Protestants Christelijke Basisschool Livingstone</t>
  </si>
  <si>
    <t>GBS De Lichtlijn</t>
  </si>
  <si>
    <t>Christelijke Opleidingsschool</t>
  </si>
  <si>
    <t>Samenwerkingsschool Britsum, Koarnjum, Jelsum</t>
  </si>
  <si>
    <t>Leeuwarderadeel</t>
  </si>
  <si>
    <t>Ver. Chr. Nat. Schoolonderwijs te Helmond</t>
  </si>
  <si>
    <t>Ver. v. Prot.-Chr. Basisond. te Oldebroek</t>
  </si>
  <si>
    <t>Basisschool De Trampoline</t>
  </si>
  <si>
    <t>Christelijke Basisschool Op Streek</t>
  </si>
  <si>
    <t>School Met De Bijbel De Zaaier</t>
  </si>
  <si>
    <t>Ver. Stg. Instandh. van Schol. met de Bijb.te Hark. e.o.</t>
  </si>
  <si>
    <t>Gereformeerde Basisschool De Akker</t>
  </si>
  <si>
    <t>Christelijke Basisschool De Burcht</t>
  </si>
  <si>
    <t>Vereniging voor Christelijk Onderwijs te Valkenburg Z.H.</t>
  </si>
  <si>
    <t>RK Basisschool De Lage Weijkens</t>
  </si>
  <si>
    <t>RK Basisschool Maria Regina</t>
  </si>
  <si>
    <t>Christelijke Basisschool Joh Looijengaskoalle</t>
  </si>
  <si>
    <t>Basisschool Armhoefse Akker</t>
  </si>
  <si>
    <t>Dominee D L Aangeenbrugschool</t>
  </si>
  <si>
    <t>Ver. tot het Verstr. van Ond. op Geref. Grondslag Terneuzen</t>
  </si>
  <si>
    <t>Sportbasisschool Het Startblok</t>
  </si>
  <si>
    <t>School met de bijbel De Lichtstraal</t>
  </si>
  <si>
    <t>Patioschool De Kleine Prins</t>
  </si>
  <si>
    <t>BasisschoolDe Weerklank</t>
  </si>
  <si>
    <t>Christelijke Basisschool De Holtenhoek</t>
  </si>
  <si>
    <t>Sticht. De Werf v. onderw. op grondsl. vr. pers.heidsvorming</t>
  </si>
  <si>
    <t>Basisschool De Heindert</t>
  </si>
  <si>
    <t>Gereformeerde Evangelische Basisschool Het Kompas</t>
  </si>
  <si>
    <t>Groen van Prinstererschool</t>
  </si>
  <si>
    <t>Christelijke Nationale School voor Basisonderwijs Zomerland</t>
  </si>
  <si>
    <t>Protestants Christelijke Basisschool de Singel</t>
  </si>
  <si>
    <t>Christelijke Basisschool Anne De Vriesschool</t>
  </si>
  <si>
    <t>School met de Bijbel op Gereformeerde Grondslag</t>
  </si>
  <si>
    <t>Ver. tot het verstr. v. o.o.g. grondslag te Waardenburg</t>
  </si>
  <si>
    <t>Basisschool Prins Willem-Alexander</t>
  </si>
  <si>
    <t>Ver. tot het verstr. Cbo/rm gs 'Boazschool' te Meliskerke</t>
  </si>
  <si>
    <t>Rotterdamse Schoolvereniging 11</t>
  </si>
  <si>
    <t>Stichting Rotterdamse Schoolvereniging</t>
  </si>
  <si>
    <t>Christelijke basisschool de Bataaf</t>
  </si>
  <si>
    <t>Christelijke Basisschool Kethel</t>
  </si>
  <si>
    <t>Onze Lieve Vrouwe van Lourdesschool</t>
  </si>
  <si>
    <t>Dominee Johannes Bogermanschool</t>
  </si>
  <si>
    <t>Ver. tot Verstrek. Bas.onderw. op Reformatorische Grondslag</t>
  </si>
  <si>
    <t>Christelijk Basisschool De Oliebron</t>
  </si>
  <si>
    <t>Dr Lammerts van Buerenschool</t>
  </si>
  <si>
    <t>Stichting Christelijk Onderwijs Over-en Midden-Betuwe</t>
  </si>
  <si>
    <t>Rooms Katholieke Basisschool Vredeveld</t>
  </si>
  <si>
    <t>Rooms Katholieke Basisschool De Akker</t>
  </si>
  <si>
    <t>Rooms Katholieke Basisschool Christoffel</t>
  </si>
  <si>
    <t>Rooms Katholieke Jenaplanschool St Bonifatiusschool</t>
  </si>
  <si>
    <t>Basisschool t Klokhuis</t>
  </si>
  <si>
    <t>Rooms Katholieke Basisschool Het Kompas</t>
  </si>
  <si>
    <t>Rooms Katholieke Basisschool Mariaschool</t>
  </si>
  <si>
    <t>Rooms Katholieke Basisschool Panta Rhei</t>
  </si>
  <si>
    <t>Rooms Katholieke Basisschool Titus Brandsma</t>
  </si>
  <si>
    <t>Basisschool De Windwijzer</t>
  </si>
  <si>
    <t>Rooms Katholieke Basisschool Paulus</t>
  </si>
  <si>
    <t>Rooms Katholiekek Protestants Christelijke Basisschool De Toekomst</t>
  </si>
  <si>
    <t>Basisschool de Plataan</t>
  </si>
  <si>
    <t>Stichting Katholiek Onderwijs De Beerzen, Oirschot/Spoordonk</t>
  </si>
  <si>
    <t>Rooms Katholieke Basisschool St Franciscus</t>
  </si>
  <si>
    <t>Rooms Katholieke Basisschool De Meerbrug</t>
  </si>
  <si>
    <t>Rooms Katholieke Basisschool De Reiger</t>
  </si>
  <si>
    <t>Openbare Basisschool De Stapsteen</t>
  </si>
  <si>
    <t>Westlandse Stichting Katholiek Onderwijs (WSKO)</t>
  </si>
  <si>
    <t>Rooms Katholieke Basisschool De Bronckhorst</t>
  </si>
  <si>
    <t>Rooms Katholieke Basisschool 't Scathe</t>
  </si>
  <si>
    <t>Basisschool De Kreek'l</t>
  </si>
  <si>
    <t>Basisschool De Zefier</t>
  </si>
  <si>
    <t>Rooms Katholieke Basisschool De Dijsselbloem</t>
  </si>
  <si>
    <t>Rooms Katholieke Basisschool De Kleine Wereld</t>
  </si>
  <si>
    <t>Rooms Katholieke Basisschool De Vordering</t>
  </si>
  <si>
    <t>Basisschool Sint Hieronymus</t>
  </si>
  <si>
    <t>Rooms Katholieke Basisschool Ter Does</t>
  </si>
  <si>
    <t>Rooms Katholieke Basisschool De Bangert</t>
  </si>
  <si>
    <t>Rooms Katholieke Basisschool De Vosseschans</t>
  </si>
  <si>
    <t>Rooms Katholieke Jenaplanschool De Bijenkorf</t>
  </si>
  <si>
    <t>Rooms Katholieke Basisschool Pius X</t>
  </si>
  <si>
    <t>RK Basisschool De Borghoek</t>
  </si>
  <si>
    <t>Rooms Katholieke Basisschool De Heydonck</t>
  </si>
  <si>
    <t>Wereldwijs voor basisonderwijs</t>
  </si>
  <si>
    <t>Basisschool het Avontuur</t>
  </si>
  <si>
    <t>Rooms Katholieke School voor Basisonderwijs Barbaraschool</t>
  </si>
  <si>
    <t>Rooms Katholieke Augustinus-School</t>
  </si>
  <si>
    <t>Stichting R.K. Prim. Onderwijs Culemborg</t>
  </si>
  <si>
    <t>Rooms Katholieke Basisschool Onze Lieve Vrouwe Sterre der Zee</t>
  </si>
  <si>
    <t>Basisschool De Vlinderboom</t>
  </si>
  <si>
    <t>Rooms Katholieke Basisschool Petrus Donders</t>
  </si>
  <si>
    <t>Rooms Katholieke Basisschool De Tweeklank</t>
  </si>
  <si>
    <t>Rooms Katholieke Basisschool De Otterkolken</t>
  </si>
  <si>
    <t>Rooms Katholieke Basisschool Mr Spigt</t>
  </si>
  <si>
    <t>Monseigneur Zwijsen-School</t>
  </si>
  <si>
    <t>Rooms Katholieke Basisschool St Bonifatius</t>
  </si>
  <si>
    <t>RK Bs  Maria</t>
  </si>
  <si>
    <t>Cunera-School voor Basisonderwijs</t>
  </si>
  <si>
    <t>Rooms Katholieke Basisschool De Vogelweid</t>
  </si>
  <si>
    <t>Uitgeest</t>
  </si>
  <si>
    <t>Rooms Katholieke Basisschool Joannes XXIII</t>
  </si>
  <si>
    <t>Monseigneur J. Scholtens-School</t>
  </si>
  <si>
    <t>Rooms Katholieke Basisschool de Bussel</t>
  </si>
  <si>
    <t>Rooms Katholieke Basisschool De Ark</t>
  </si>
  <si>
    <t>Christelijke Basisschool De Slagkrooie</t>
  </si>
  <si>
    <t>Christelijke Basisschool Ichthus</t>
  </si>
  <si>
    <t>Groningse Schoolvereniging</t>
  </si>
  <si>
    <t>Stichting Groningse Schoolvereniging</t>
  </si>
  <si>
    <t>Protestants Christelijke Basisschool Koningin Wilhelmina</t>
  </si>
  <si>
    <t>Ver. voor Prot. Chr. Basis Onderwijs de Schakel</t>
  </si>
  <si>
    <t>Christelijke Nationale School De Wegwijzer</t>
  </si>
  <si>
    <t>Hildebrand van Loonschool</t>
  </si>
  <si>
    <t>Christelijke Schoolvereniging Amsterdam Zuid</t>
  </si>
  <si>
    <t>Christelijke Basisschool De Poort</t>
  </si>
  <si>
    <t>Protestants Christelijke Basisschool De Loopplank</t>
  </si>
  <si>
    <t>PC Basissch Rehoboth</t>
  </si>
  <si>
    <t>Stichting Protestants Christelijk Onderwijs LEV</t>
  </si>
  <si>
    <t>Christelijke Nationale School De Bijenschans</t>
  </si>
  <si>
    <t>Christelijke Basisschool Op Dreef</t>
  </si>
  <si>
    <t>Ver. bevordering Chr. Onderw. te Bruinisse</t>
  </si>
  <si>
    <t>Basisschool Prins Willem Alexander</t>
  </si>
  <si>
    <t>Vereniging 'een School met de Bijbel'</t>
  </si>
  <si>
    <t>Christelijke Nationale Basisschool De Regenboog</t>
  </si>
  <si>
    <t>De Meent, Stg. v. P.C.P.O. id gemeente Elburg</t>
  </si>
  <si>
    <t>Christelijke Basisschool De Spoarsiker</t>
  </si>
  <si>
    <t>Christelijke Basisschool De Claercamp</t>
  </si>
  <si>
    <t>Protestants Christelijke Basisschool Eben Haezer</t>
  </si>
  <si>
    <t>Christelijke Basisschool De Bouwsteen</t>
  </si>
  <si>
    <t>Haaksbergen</t>
  </si>
  <si>
    <t>Basisschool Onder De Wieken</t>
  </si>
  <si>
    <t>Christelijke Basisschool Het Anker</t>
  </si>
  <si>
    <t>Chr Nat Basisschool De Hien</t>
  </si>
  <si>
    <t>Protestants Christelijke Basisschool De Driemaster</t>
  </si>
  <si>
    <t>Ver. voor Prot.-Chr. Onderwijs 'Het Mosterdzaadje'</t>
  </si>
  <si>
    <t>Basisschool Oud Zandbergen</t>
  </si>
  <si>
    <t>Stg. voor Onderwijs van het Kerkgenootsch. Zev.-Dags Adv.</t>
  </si>
  <si>
    <t>Ver. v. Prot.-Chr. Basisond. te Hulshorst</t>
  </si>
  <si>
    <t>Christelijke Basisschool op Gereformeerde Grondslag</t>
  </si>
  <si>
    <t>Ver. Prot. Chr. Prim. Onderw. in de gemeente Oldebroek e.o.</t>
  </si>
  <si>
    <t>Ver. ter Bev. Ger. Schoolond. te Kockengen</t>
  </si>
  <si>
    <t>Stichting voor PC/RK Primair Onderwijs Middelburg/Vlissingen</t>
  </si>
  <si>
    <t>Christelijke Basisschool De Gielguorde</t>
  </si>
  <si>
    <t>Christelijke Basisschool Roemte</t>
  </si>
  <si>
    <t>Christelijke Basisschool Nederwoud</t>
  </si>
  <si>
    <t>Ver. tot Stg. en Instandhoud. van Scholen md Bijbel Lunteren</t>
  </si>
  <si>
    <t>Ver. School met de Bijbel Maartensdijk</t>
  </si>
  <si>
    <t>3947MV</t>
  </si>
  <si>
    <t>Ver. Bevordering Christelijk Schoolonderwijs Neerlangbroek</t>
  </si>
  <si>
    <t>Christelijke School voor Primair Onderwijs De Regenboog</t>
  </si>
  <si>
    <t>Ver. Protestants-Christelijk Basisonderwijs te Nieuwendijk</t>
  </si>
  <si>
    <t>Vereniging School met de Bijbel</t>
  </si>
  <si>
    <t>Christelijke Basisschool De Stifthorst</t>
  </si>
  <si>
    <t>Stichting van Brienenoordsch., samenwerkingssch. v. p-c en o</t>
  </si>
  <si>
    <t>Nederlands Hervormde School De Triangel</t>
  </si>
  <si>
    <t>Ver. Stg. Herv. Schol. op Geref. Grondsl. te Rouveen</t>
  </si>
  <si>
    <t>Protestants Christelijke Basisschool De Rank</t>
  </si>
  <si>
    <t>Ver. tot stg. en inst.houding Scholen met de Bijbel</t>
  </si>
  <si>
    <t>Strijen</t>
  </si>
  <si>
    <t>It Bynt</t>
  </si>
  <si>
    <t>Christelijke Basisschool De Til</t>
  </si>
  <si>
    <t>Christelijke Basisschool Klingelenburg</t>
  </si>
  <si>
    <t>Ver. St. en Instandh. v. Sch. v. Chr. Nat. Schoolonderwijs</t>
  </si>
  <si>
    <t>Ver. t/h Verstr. van Sch.ond. op Reformatorische Grondslag</t>
  </si>
  <si>
    <t>Stichting Hervormde Scholen te Voorthuizen</t>
  </si>
  <si>
    <t>Christelijke Basisschool De Meander</t>
  </si>
  <si>
    <t>Stichting Protestants Christelijk Onderwijs Noord Twente</t>
  </si>
  <si>
    <t>Christelijke Basisschool 't Warmelinck</t>
  </si>
  <si>
    <t>Christelijk Nationaal Basisonderwijs Op de Zandtange</t>
  </si>
  <si>
    <t>Dominee van Lingenschool</t>
  </si>
  <si>
    <t>Protestant Christelijke Basisschool De Bongerd</t>
  </si>
  <si>
    <t>Christelijke Basisschool De Akker</t>
  </si>
  <si>
    <t>Stg. Nutsscholen v. Kleuter-/ Lager Onderwijs Aalst-Waalre</t>
  </si>
  <si>
    <t>Watergraafsmeerse Schoolvereniging</t>
  </si>
  <si>
    <t>Vrije Schoolgemeenschap Geert Groote School</t>
  </si>
  <si>
    <t>Stichting Beverwijkse Montessori Scholen</t>
  </si>
  <si>
    <t>Delftsche Schoolvereniging</t>
  </si>
  <si>
    <t>Vereniging De Rotterdamse Montessorischool (VRM)</t>
  </si>
  <si>
    <t>Basisschool Van Oldenbarneveltschool</t>
  </si>
  <si>
    <t>Ver. De v. Oldenbarneveltsch. v. Neutr. Bijz. Ond.</t>
  </si>
  <si>
    <t>Rudolf Steiner School Rotterdam</t>
  </si>
  <si>
    <t>1e Van der Huchtschool voor Basisonderwijs</t>
  </si>
  <si>
    <t>Stichting 'van der Huchtscholen'</t>
  </si>
  <si>
    <t>Jan Ligthartschool Rendierhof</t>
  </si>
  <si>
    <t>Stichting Jan Ligthartgroep Tilburg</t>
  </si>
  <si>
    <t>Protestants Christelijke Basisschool De Hoekstee</t>
  </si>
  <si>
    <t>Vereniging voor Prot.-Christ. Basisonderwijs</t>
  </si>
  <si>
    <t>Christelijke Basisschool De Roerganger</t>
  </si>
  <si>
    <t>Stichting Christelijk Onderw. De Roerganger</t>
  </si>
  <si>
    <t>Openbare Basisschool Hollum</t>
  </si>
  <si>
    <t>Bestuurscommissie Openbaar Basisonderwijs Ameland</t>
  </si>
  <si>
    <t>Openbare Basisschool Drieborg</t>
  </si>
  <si>
    <t>Basisschool De Kleine Beer</t>
  </si>
  <si>
    <t>Stg. openb. primair onderwijs Appingedam, Bedum, Delfzijl</t>
  </si>
  <si>
    <t>Openbare Basisschool 't Schrijverke</t>
  </si>
  <si>
    <t>Openbare Basisschool De Driesprong</t>
  </si>
  <si>
    <t>Expeditie 24/7</t>
  </si>
  <si>
    <t>Basisschool De Zomergaard</t>
  </si>
  <si>
    <t>Openbare Basisschool Villa Vlinderhof</t>
  </si>
  <si>
    <t>Stichting Openbaar Primair Onderwijs Eem-Vallei Educatief</t>
  </si>
  <si>
    <t>Openbare Basisschool Klimop</t>
  </si>
  <si>
    <t>Basisschool De Kromme Draai</t>
  </si>
  <si>
    <t>Openbare Basisschool De Octopus</t>
  </si>
  <si>
    <t>Stichting Openbaar Onderwijs Primair</t>
  </si>
  <si>
    <t>Openbare Basisschool J. Emmens</t>
  </si>
  <si>
    <t>Stg. Openbaar Primair Onderw. Aa en Hunze</t>
  </si>
  <si>
    <t>Openbare Basisschool de Klimtoren</t>
  </si>
  <si>
    <t>Stichting BasisBuren, openb./alg. primair onderwijs</t>
  </si>
  <si>
    <t>Basisschool De Vinkenbaan</t>
  </si>
  <si>
    <t>Montessorischool Westervoort</t>
  </si>
  <si>
    <t>Openbare Basisschool Duiveland</t>
  </si>
  <si>
    <t>Openbare Basisschool JPF Steyaert</t>
  </si>
  <si>
    <t>openbare basisschool De Negen Wieken</t>
  </si>
  <si>
    <t>1115VV</t>
  </si>
  <si>
    <t>Basisschool Prinses Irene</t>
  </si>
  <si>
    <t>2931TL</t>
  </si>
  <si>
    <t>Openbare Basisschool D'N Tuun</t>
  </si>
  <si>
    <t>Openbare Basisschool De Populier</t>
  </si>
  <si>
    <t>Openbare Basisschool Den Boogerd</t>
  </si>
  <si>
    <t>Openbare Basisschool Molenland</t>
  </si>
  <si>
    <t>Stichting Auro voor Openbaar Primair Onderwijs</t>
  </si>
  <si>
    <t>Kees Valkensteinschool voor Openbaar Basisonderwijs</t>
  </si>
  <si>
    <t>Stichting Openb. Primair Onderw. Utrecht</t>
  </si>
  <si>
    <t>Brede School Noorderpolder Theo Thijssenschool</t>
  </si>
  <si>
    <t>Openbare Basisschool de Tuimelaar</t>
  </si>
  <si>
    <t>Openbaar Primair Onderwijs Oegstgeest</t>
  </si>
  <si>
    <t>Openbare Basisschool De Uitkijktoren</t>
  </si>
  <si>
    <t>Stg. Reg. Openb. Basisonderw. IJsselstein en Nieuwegein</t>
  </si>
  <si>
    <t>de Mammoet</t>
  </si>
  <si>
    <t>Stichting Openbaar Onderwijs Velswijk</t>
  </si>
  <si>
    <t>Ridderkerk</t>
  </si>
  <si>
    <t>Ver voor Christ. Basisonderw. Laat de kinderen tot Mij komen</t>
  </si>
  <si>
    <t>Gereformeerde Basisschool De Parel</t>
  </si>
  <si>
    <t>Basisschool De Heihorst</t>
  </si>
  <si>
    <t>Johannes Calvynschool</t>
  </si>
  <si>
    <t>Katholieke Basisschool De Lunetten</t>
  </si>
  <si>
    <t>Basisschool Vilt</t>
  </si>
  <si>
    <t>Albert Schweitzer-School</t>
  </si>
  <si>
    <t>Basisschool De Voorhof</t>
  </si>
  <si>
    <t>RK Basisschool De Kameleon</t>
  </si>
  <si>
    <t>Dr Maria Montessorischool</t>
  </si>
  <si>
    <t>Rooms Katholieke Basisschool De Goudakker</t>
  </si>
  <si>
    <t>Rooms Katholieke Basisschool Sint Henricusschool</t>
  </si>
  <si>
    <t>Rooms Katholieke Basisschool De Giraf</t>
  </si>
  <si>
    <t>Rooms Katholieke Basisschool De Steiger</t>
  </si>
  <si>
    <t>Rooms Katholieke Basisschool De Bukehof</t>
  </si>
  <si>
    <t>Protestants Christelijke Basisschool It Haskerfjild</t>
  </si>
  <si>
    <t>Rooms Katholieke Basisschool Johannes-School</t>
  </si>
  <si>
    <t>Protestants Christelijke Basisschool Guido De Bres</t>
  </si>
  <si>
    <t>Christelijke Nationale Basisschool Warin</t>
  </si>
  <si>
    <t>Basisschool  Sterrenrijk</t>
  </si>
  <si>
    <t>Rooms Katholieke Basisschool De Zonnesteen</t>
  </si>
  <si>
    <t>Oecumenische Ichthusschool</t>
  </si>
  <si>
    <t>Brede School Heuvelrijk</t>
  </si>
  <si>
    <t>Brede basisschool De Vuurvogel</t>
  </si>
  <si>
    <t>Ichthusschool voor Basisonderwijs</t>
  </si>
  <si>
    <t>Stg Scholen voor Christelijk Basisonderwijs Zeist e.o.</t>
  </si>
  <si>
    <t>Rooms Katholieke Basisschool 't Iemnschelf</t>
  </si>
  <si>
    <t>Basisschool De Leilinde</t>
  </si>
  <si>
    <t>Rooms Katholieke Basisschool De Leeuwenkuil</t>
  </si>
  <si>
    <t>Christelijke Basisschool Aasterage</t>
  </si>
  <si>
    <t>Basisschool Koningsspil</t>
  </si>
  <si>
    <t>Rooms Katholieke Basisschool De Lemborgh</t>
  </si>
  <si>
    <t>Basisschool Fonkel</t>
  </si>
  <si>
    <t>Rooms Katholieke Basisschool De Toren</t>
  </si>
  <si>
    <t>Samenwerkingsschool Estafette</t>
  </si>
  <si>
    <t>Basisschool Breedeweg</t>
  </si>
  <si>
    <t>Egbertusschool school voor Basisonderwijs</t>
  </si>
  <si>
    <t>Rooms Katholieke Basisschool Odradaschool</t>
  </si>
  <si>
    <t>Rooms Katholieke Alexanderschool</t>
  </si>
  <si>
    <t>Protestants Christelijke Basisschool Het Drieluik</t>
  </si>
  <si>
    <t>Basisschool St Werenfridus</t>
  </si>
  <si>
    <t>Rooms Katholieke Basisschool De Bolster</t>
  </si>
  <si>
    <t>Rooms Katholieke Petrusschool</t>
  </si>
  <si>
    <t>Katholieke Basisschool De Jonge Wereld</t>
  </si>
  <si>
    <t>Rooms Katholieke Basisschool St Willibrordus</t>
  </si>
  <si>
    <t>Basisschool De Wissel</t>
  </si>
  <si>
    <t>Buitenveldertse Montessorisch</t>
  </si>
  <si>
    <t>Stichting De Buitenveldertse Montessorischool</t>
  </si>
  <si>
    <t>Christelijke Basisschool Het Galjoen</t>
  </si>
  <si>
    <t>Katholieke Basisschool Erve Hooijerinck</t>
  </si>
  <si>
    <t>Protestants Christelijke School Het Kompas</t>
  </si>
  <si>
    <t>Stg. voor Prot. Christelijk Basis Onderwijs Meppel</t>
  </si>
  <si>
    <t>Basisschool De Mussenberg</t>
  </si>
  <si>
    <t>Katholieke Basisschool St Michiel</t>
  </si>
  <si>
    <t>Vrije School de Kleine Johannes</t>
  </si>
  <si>
    <t>Ned. Ger. Schoolvereniging voor Kampen-IJsselmuiden e.o.</t>
  </si>
  <si>
    <t>Rooms Katholieke Basisschool De Stappen</t>
  </si>
  <si>
    <t>Christelijke Basisschool De Skeakel</t>
  </si>
  <si>
    <t>Basisschool het Mozaiek</t>
  </si>
  <si>
    <t>Basisschool de Schutkampen</t>
  </si>
  <si>
    <t>Prins Johan Frisoschool voor Christelijk Basisonderwijs</t>
  </si>
  <si>
    <t>Basisschool Dr Jan De Quay</t>
  </si>
  <si>
    <t>Rooms Katholieke Basisschool St Servatius</t>
  </si>
  <si>
    <t>Basisschool Grote Beer</t>
  </si>
  <si>
    <t>Katholieke Basisschool De Sprong</t>
  </si>
  <si>
    <t>Rooms Katholieke Basisschool St Pieter</t>
  </si>
  <si>
    <t>Rooms Katholieke Basisschool Petrus Canisius</t>
  </si>
  <si>
    <t>Protestants Christelijke Basisschool De Morgenster</t>
  </si>
  <si>
    <t>Ver. Prot.-Chr. Basisonderwijs te Sleeuwijk</t>
  </si>
  <si>
    <t>Herv. Schoolver. Op Geref. Grondsl. te Elspeet</t>
  </si>
  <si>
    <t>Stichting Rooms Katholiek Onderwijs</t>
  </si>
  <si>
    <t>Roomskatholiek Basisschool ST Willibrordus</t>
  </si>
  <si>
    <t>Basisschool De Klimop (Rijkevoort)</t>
  </si>
  <si>
    <t>Stg. v. Interconfessioneel en Katholiek Onderwijs</t>
  </si>
  <si>
    <t>Christelijke Rehobothschool</t>
  </si>
  <si>
    <t>Openbare Basisschool Burgemeester Verkruisen</t>
  </si>
  <si>
    <t>Openbare Basisschool Teun De Jager</t>
  </si>
  <si>
    <t>Openbare Basisschool Van der Heijden</t>
  </si>
  <si>
    <t>Prins Willem Alexanderschool</t>
  </si>
  <si>
    <t>Daltonschool Reggewinde</t>
  </si>
  <si>
    <t>Basisschool De Tweemaster</t>
  </si>
  <si>
    <t>Openbare Basisschool Prinses Margriet</t>
  </si>
  <si>
    <t>Stichting Openb. Prim. Onderw. Wassenaar</t>
  </si>
  <si>
    <t>Hannie Schaft Basisschool</t>
  </si>
  <si>
    <t>Integraal Kindcentrum Dynamiek</t>
  </si>
  <si>
    <t>Christelijke Basisschool 't Oegh</t>
  </si>
  <si>
    <t>Interconfessionele Basisschool De Windroos</t>
  </si>
  <si>
    <t>Christelijke Basisschool Wilhelmina</t>
  </si>
  <si>
    <t>Protestants Christelijke Basisschool Mecklenburg</t>
  </si>
  <si>
    <t>Kindcentrum De Boeg</t>
  </si>
  <si>
    <t>Rooms Katholieke Basisschool Maurice Rose</t>
  </si>
  <si>
    <t>Basisschool voor Christelijk Onderwijs Onze Wereld - CD</t>
  </si>
  <si>
    <t>Tweede Openluchtschool voor het Gezonde Kind</t>
  </si>
  <si>
    <t>Vereniging Stichting Instandhouding School met de Bijbel Staphorst</t>
  </si>
  <si>
    <t>Rooms Katholieke Basisschool De Brummelbos</t>
  </si>
  <si>
    <t>Vereniging De Oorsprong voor Prot. chr. onderw. te Doorn</t>
  </si>
  <si>
    <t>Basisschool Anne de Vries</t>
  </si>
  <si>
    <t>Christelijke Basisschool Het Waterschip</t>
  </si>
  <si>
    <t>Protestants Christelijke Basisschool De Zonnewijzer</t>
  </si>
  <si>
    <t>Hervormde Basisschool Mattanja</t>
  </si>
  <si>
    <t>De Ver. Stg. en Instandhouding Christ. Scholen te Doornspijk</t>
  </si>
  <si>
    <t>Stg. Verschillend Onderwijs in Leusden Achterveld (VOILA)</t>
  </si>
  <si>
    <t>Protestants Christelijke Basisschool De Duif</t>
  </si>
  <si>
    <t>Nutsschool De Ganzebloem School voor Basisonderwijs</t>
  </si>
  <si>
    <t>Protestants Christelijke Basisschool Joh Louis de Jonge</t>
  </si>
  <si>
    <t>CBS Meeanderschool</t>
  </si>
  <si>
    <t>RK Basisschool De Beiaard-Harlekijn</t>
  </si>
  <si>
    <t>Ver. Prot. Chr. Prim. Onderw. Barendrecht en Ridderkerk</t>
  </si>
  <si>
    <t>RK Basisschool Christoffel</t>
  </si>
  <si>
    <t>Basisschool De Lage Weide</t>
  </si>
  <si>
    <t>Roomskatholieke Basisschool Maria</t>
  </si>
  <si>
    <t>Hervormde School Eben Haezer</t>
  </si>
  <si>
    <t>Rooms Katholieke Basisschool De Biezenhof</t>
  </si>
  <si>
    <t>Ver. Instandh. Scholen Bijbel te Molenaarsgraaf e.o.</t>
  </si>
  <si>
    <t>Rotterdamse Schoolvereniging</t>
  </si>
  <si>
    <t>Dominee J Polyanderschool</t>
  </si>
  <si>
    <t>Rooms Katholieke Basisschool St Augustinus</t>
  </si>
  <si>
    <t>Rooms Katholieke Basisschool Willibrord</t>
  </si>
  <si>
    <t>Brede School De Ontdekking</t>
  </si>
  <si>
    <t>Basisscool De Drietand</t>
  </si>
  <si>
    <t>Rooms katholieke Basisschool De Pontus</t>
  </si>
  <si>
    <t>Etten-Leur</t>
  </si>
  <si>
    <t>Stg. Katholiek Primair Onderw. Etten-Leur</t>
  </si>
  <si>
    <t>Rooms Katholieke Basisschool De Hobbitstee</t>
  </si>
  <si>
    <t>6035BD</t>
  </si>
  <si>
    <t>Dr. Ariðns Daltonschool</t>
  </si>
  <si>
    <t>R.K.B.S. de Marinx</t>
  </si>
  <si>
    <t>Rooms Katholieke Basisschool De Wingerd</t>
  </si>
  <si>
    <t>Rooms Katholieke Maria-School</t>
  </si>
  <si>
    <t>Basisschool De Hinkstap</t>
  </si>
  <si>
    <t>Roomskatholieke Maria School</t>
  </si>
  <si>
    <t>Basisschool Monseigneur Bekkers</t>
  </si>
  <si>
    <t>Basisschool 'T Otterke</t>
  </si>
  <si>
    <t>Rooms Katholieke Basisschool Speel en Werkhoeve</t>
  </si>
  <si>
    <t>Rooms Katholieke Basisschool Swentibold</t>
  </si>
  <si>
    <t>Rooms Katholieke Josefschool</t>
  </si>
  <si>
    <t>RK Basisschool Holtkamp</t>
  </si>
  <si>
    <t>Rooms Katholieke Bernardus van Bockxmeerschool</t>
  </si>
  <si>
    <t>RK Basissch Tweemaster</t>
  </si>
  <si>
    <t>Stichting Rooms Katholiek Onderwijs Huizen</t>
  </si>
  <si>
    <t>RK Basisschool De Vaert</t>
  </si>
  <si>
    <t>Basisschool den Doelhof</t>
  </si>
  <si>
    <t>Stichting Katholiek Basisonderwijs Meijel</t>
  </si>
  <si>
    <t>RK Bs Johannes</t>
  </si>
  <si>
    <t>RK Basisschool Franciscus</t>
  </si>
  <si>
    <t>Rooms Katholieke Basisschool A Hermkes</t>
  </si>
  <si>
    <t>Nicolaasschool voor Rooms Katholiek Basisonderwijs</t>
  </si>
  <si>
    <t>Rooms Katholieke Basisschool De Brembocht</t>
  </si>
  <si>
    <t>Rooms Katholieke Basisschool Vijfhoeven</t>
  </si>
  <si>
    <t>R.K. Basisschool De Meander</t>
  </si>
  <si>
    <t>Stg. Alkmaarse Kath. Scholen, stg. kath., p-c/int.conf. ond.</t>
  </si>
  <si>
    <t>RK Basisschool Anton van Duinkerken</t>
  </si>
  <si>
    <t>Christelijke Basisschool Maarsborg</t>
  </si>
  <si>
    <t>Basisschool De Polderrakkers</t>
  </si>
  <si>
    <t>PCBS Gaspard de Coligny</t>
  </si>
  <si>
    <t>Ver. van Scholen met de Bijbel 'Dr. G. van Goor'</t>
  </si>
  <si>
    <t>Christelijke Basisschool De Wraldpoarte</t>
  </si>
  <si>
    <t>Westerschool voor Protestants Christelijk Basisonderwijs</t>
  </si>
  <si>
    <t>Christelijke Basisschool Het Talent</t>
  </si>
  <si>
    <t>Stg. voor Christelijk Onderw. Harderwijk-Hierden</t>
  </si>
  <si>
    <t>Christelijke Basisschool Fan e Wiken</t>
  </si>
  <si>
    <t>Christelijke Basisschool De Molenvliet</t>
  </si>
  <si>
    <t>Christelijke Basisschool De Evenaar</t>
  </si>
  <si>
    <t>Ver. Prot./Chr. Prim. Onderw. Nieuwerkerk aan den IJssel</t>
  </si>
  <si>
    <t>Christelijke Nationale Basisschool 't Loo</t>
  </si>
  <si>
    <t>Christelijke Basisschool De Lichtboei</t>
  </si>
  <si>
    <t>Protestants Christelijk Basisschool De Pelikaan</t>
  </si>
  <si>
    <t>Christelijke Basisschool Beatrix</t>
  </si>
  <si>
    <t>Christelijke Basisschool Overschie</t>
  </si>
  <si>
    <t>Vrije School Kennemerland</t>
  </si>
  <si>
    <t>2e van der Huchtschool voor Basisonderwijs</t>
  </si>
  <si>
    <t>Christelijke Basisschool De Bosmark</t>
  </si>
  <si>
    <t>Openbare Basisschool Ballum</t>
  </si>
  <si>
    <t>Openbare basisschool de Uilenburcht</t>
  </si>
  <si>
    <t>Openbare Basisschool De Bonckert</t>
  </si>
  <si>
    <t>De Witte School voor Openbaar Onderwijs</t>
  </si>
  <si>
    <t>Basisschool Op'eTrye</t>
  </si>
  <si>
    <t>OPB Basisschool Wemeldinge</t>
  </si>
  <si>
    <t>Stichting Facetscholen voor openbaar primair onderwijs</t>
  </si>
  <si>
    <t>Openbare basisschool De Krullevaar</t>
  </si>
  <si>
    <t>Openbare Basisschool Heiligerlee</t>
  </si>
  <si>
    <t>Openbare Basisschool De Slinge</t>
  </si>
  <si>
    <t>Basisschool De Nienekes</t>
  </si>
  <si>
    <t>Basisschool Stap voor Stap</t>
  </si>
  <si>
    <t>Openbare Basisschool De Dobbe</t>
  </si>
  <si>
    <t>Openbare Basisschool De Schelf</t>
  </si>
  <si>
    <t>ACIS Stg. voor Openb. Primair Onderwijs Hoeksche Waard</t>
  </si>
  <si>
    <t>Openbare Basisschool De Schuthoek</t>
  </si>
  <si>
    <t>Stichting Openbaar onderwijs Baasis</t>
  </si>
  <si>
    <t>Openbare Basisschool de Oosterburcht</t>
  </si>
  <si>
    <t>Openbare Basisschool De Hekakker</t>
  </si>
  <si>
    <t>Openbare basisschool Ter Stege</t>
  </si>
  <si>
    <t>Openbare Basisschool De Maaskei</t>
  </si>
  <si>
    <t>Openbare Basisschool A van der Ende</t>
  </si>
  <si>
    <t>Openbare basisschool Tiggeldobbe</t>
  </si>
  <si>
    <t>Openbare Basisschool 't Hout</t>
  </si>
  <si>
    <t>Stichting Openbare Basisscholen Helmond</t>
  </si>
  <si>
    <t>Openbare Basisschool De Pannebakker</t>
  </si>
  <si>
    <t>Openbare Basisschool De Kelderswerf</t>
  </si>
  <si>
    <t>Openbare Basisschool De Aquarel</t>
  </si>
  <si>
    <t>Stg. Openbaar Primair Onderw. DE WOLDEN</t>
  </si>
  <si>
    <t>Openbare Basisschool De Leeuwerik</t>
  </si>
  <si>
    <t>Openbare Basisschool De Bloesem</t>
  </si>
  <si>
    <t>Openbare Basisschool De Trekvogel</t>
  </si>
  <si>
    <t>Openbare Montessori basisschool de Meander</t>
  </si>
  <si>
    <t>Basisschool 'T Kofschip</t>
  </si>
  <si>
    <t>Stichting Openbaar Onderwijs Houten</t>
  </si>
  <si>
    <t>Openbare Montessorischool Oegstgeest</t>
  </si>
  <si>
    <t>Openbare Basisschool De Munte</t>
  </si>
  <si>
    <t>Oecumenische Basisschool De Ladder</t>
  </si>
  <si>
    <t>Ver. Oecumenisch Onderwijs in Maarn</t>
  </si>
  <si>
    <t>Openbare Basisschool Rubenshof</t>
  </si>
  <si>
    <t>Basisschool De Touwladder</t>
  </si>
  <si>
    <t>Openbare Basisschool W J Driessen</t>
  </si>
  <si>
    <t>Protestants Christelijke Basisschool Het Talent</t>
  </si>
  <si>
    <t>Vereniging voor Prot. Chr. Onderw. Rhenen</t>
  </si>
  <si>
    <t>GBS Calvijn</t>
  </si>
  <si>
    <t>Ver. Verstr. Kleuter/Bo op GGs te Nunspeet</t>
  </si>
  <si>
    <t>Gereformeerde Basisschool De Brug</t>
  </si>
  <si>
    <t>Katholieke Basisschool De Anjelier</t>
  </si>
  <si>
    <t>Tweede Montessorischool</t>
  </si>
  <si>
    <t>Katholieke Basisschool De Springplank</t>
  </si>
  <si>
    <t>Rooms Katholieke Basisschool Oosteinder</t>
  </si>
  <si>
    <t>Christelijke Basisschool De Leiboom</t>
  </si>
  <si>
    <t>Stichting Katholiek Onderwijs Hulst</t>
  </si>
  <si>
    <t>Basisschool De Wichelroede</t>
  </si>
  <si>
    <t>Rooms Katholieke Basisschool Het Venster</t>
  </si>
  <si>
    <t>Rooms Katholieke Basisschool Sint Bonifatius</t>
  </si>
  <si>
    <t>Basisschool Sint Bavo</t>
  </si>
  <si>
    <t>Rooms Katholieke Basisschool 't Oldhof</t>
  </si>
  <si>
    <t>Basisschool De Wieken</t>
  </si>
  <si>
    <t>Basisschool De Kasteeltuin</t>
  </si>
  <si>
    <t>Christelijke Basisschool In De Kring</t>
  </si>
  <si>
    <t>Rooms katholieke Basisschool De Arenberg</t>
  </si>
  <si>
    <t>Basisschool Van der Brugghenschool</t>
  </si>
  <si>
    <t>Ver. Protestants Christelijk Basis- onderwijs 'Ichthus'</t>
  </si>
  <si>
    <t>Rooms Katholieke Basisschool Klimop</t>
  </si>
  <si>
    <t>Rooms Katholieke Basisschool De Blokkenberg</t>
  </si>
  <si>
    <t>Protestants Christelijke Basisschool De Fontein</t>
  </si>
  <si>
    <t>Basisschool Alfons Ariens</t>
  </si>
  <si>
    <t>Rooms Katholieke Basisschool Frans ten Bosch</t>
  </si>
  <si>
    <t>Amsterdamse Montessorischool</t>
  </si>
  <si>
    <t>Stichting de Amsterdamse Montessorisch.</t>
  </si>
  <si>
    <t>Vereniging voor Christ. Onderw. Groningen</t>
  </si>
  <si>
    <t>Rooms Katholieke Basisschool De Vijf Hoeven</t>
  </si>
  <si>
    <t>Rooms Katholiek Basisschool De Brug</t>
  </si>
  <si>
    <t>Odaschool voor basisonderwijs Boshoven Weert</t>
  </si>
  <si>
    <t>Protestants Christelijke Basisschool Juliana</t>
  </si>
  <si>
    <t>5692VE</t>
  </si>
  <si>
    <t>Openbare Jenaplanschool</t>
  </si>
  <si>
    <t>'Stg. Onderw.gr PRIMOvpr, stg. Openb.Prim.Onderw. Voorne-Put</t>
  </si>
  <si>
    <t>Protestants Christelijke School De Heidevlinder</t>
  </si>
  <si>
    <t>Rooms Katholieke Basisschool t Palet</t>
  </si>
  <si>
    <t>Rooms Katholieke Basisschool Johannes Paulus</t>
  </si>
  <si>
    <t>Educatief Centrum 't Sparrenbos</t>
  </si>
  <si>
    <t>Integraal Kindcentrum</t>
  </si>
  <si>
    <t>3994BM</t>
  </si>
  <si>
    <t>Oecumenische Basisschool De Binnendijk</t>
  </si>
  <si>
    <t>Rooms Katholieke Basisschool De Doorbraak</t>
  </si>
  <si>
    <t>Basisschool Spelelier</t>
  </si>
  <si>
    <t>Openbare Basisschool De Biezenkring</t>
  </si>
  <si>
    <t>Openbare Basisschool De Hoef - Hugo</t>
  </si>
  <si>
    <t>Stichting Openbaar Primair Onderwijs Deventer</t>
  </si>
  <si>
    <t>Openbare Basisschool Klim-Op</t>
  </si>
  <si>
    <t>Openbare Basisschool Op d'n Esch</t>
  </si>
  <si>
    <t>Openbare Basisschool Vinckhuysen</t>
  </si>
  <si>
    <t>Openbare Basisschool Pieter van Thuyl</t>
  </si>
  <si>
    <t>Openbare Basisschool De Duinroos</t>
  </si>
  <si>
    <t>Openbare Basisschool Blokstoeke</t>
  </si>
  <si>
    <t>Christelijke Constantijnschool</t>
  </si>
  <si>
    <t>Basisschool De Meerpaal</t>
  </si>
  <si>
    <t>Rooms Katholieke Basisschool 't Meesterwerk</t>
  </si>
  <si>
    <t>Dr Martin Luther Kingschool voor Protestants Christelijk Basisonderwijs</t>
  </si>
  <si>
    <t>Ds Harmen Doornveldschool</t>
  </si>
  <si>
    <t>Christelijke Jenaplanschool Pierson</t>
  </si>
  <si>
    <t>Beekpark</t>
  </si>
  <si>
    <t>Gereformeerde Basisschool DS G Doekes</t>
  </si>
  <si>
    <t>Vereniging tot het Verstrekken van Onderw. op Ger. Grondslag</t>
  </si>
  <si>
    <t>Christelijke Basisschool De Brink</t>
  </si>
  <si>
    <t>Christelijke Basisschool De Sprankel</t>
  </si>
  <si>
    <t>Ver. Onderw. op Gereformeerde Grondslag te Ridderkerk</t>
  </si>
  <si>
    <t>Sint-Oedenrode</t>
  </si>
  <si>
    <t>'Stg. voor Katholiek Onderwijs Sint-Oedenrode'(SKOSO)</t>
  </si>
  <si>
    <t>Hervormde Basisschool 't Kompas</t>
  </si>
  <si>
    <t>Protestants Christelijke School De Kroevendonk</t>
  </si>
  <si>
    <t>Stg. voor Prot. Christelijk Onderwijs Roosendaal</t>
  </si>
  <si>
    <t>Basisschool Franciscus Xaverius</t>
  </si>
  <si>
    <t>Ver. v. Pr. Chr. Basisonderw. Wilnis</t>
  </si>
  <si>
    <t>RK Basissch St Hubertus</t>
  </si>
  <si>
    <t>Katholieke Basisschool De Bolster</t>
  </si>
  <si>
    <t>Rooms Katholieke Basisschool De Hasselbraam</t>
  </si>
  <si>
    <t>St Antoniusschool School voor Basisonderwijs</t>
  </si>
  <si>
    <t>KBS Wijzer aan de Vecht</t>
  </si>
  <si>
    <t>Basisschool Juliana van Stolbergschool</t>
  </si>
  <si>
    <t>WSKO De Zeester</t>
  </si>
  <si>
    <t>Basisschool Kardinaal Alfrink</t>
  </si>
  <si>
    <t>Rooms Katholieke Basisschool De Dagobert</t>
  </si>
  <si>
    <t>BasisschoolAugustinus</t>
  </si>
  <si>
    <t>Rooms Katholieke Basisschool Pax Christi</t>
  </si>
  <si>
    <t>Rooms Katholieke Basisschool De Palster</t>
  </si>
  <si>
    <t>Rooms Katholieke Basisschool Benedictus</t>
  </si>
  <si>
    <t>Rooms Katholieke Basisschool Hendrik Boogaard</t>
  </si>
  <si>
    <t>Hellevoetsluis</t>
  </si>
  <si>
    <t>Rooms Katholieke Basisschool De Maten</t>
  </si>
  <si>
    <t>Rooms Katholieke Basisschool 't Ruimteschip</t>
  </si>
  <si>
    <t>Oecumenische basisschool Trifolium</t>
  </si>
  <si>
    <t>Rooms Katholieke Basisschool A Gene Wienberg</t>
  </si>
  <si>
    <t>Paulusschool voor Katholiek Basisonderwijs</t>
  </si>
  <si>
    <t>Heemstede</t>
  </si>
  <si>
    <t>Christelijke Basisschool Toermalijn</t>
  </si>
  <si>
    <t>School met de Bijbel De Spreng</t>
  </si>
  <si>
    <t>Protestants Christelijke Basisschool Bethel</t>
  </si>
  <si>
    <t>Christelijke Basisschool Van Amerongen</t>
  </si>
  <si>
    <t>Christelijke Dominee Cazemierschool</t>
  </si>
  <si>
    <t>Ver. Prot. Christ. Onderwijs Garderen/Stroe/Kootwijkerbroek</t>
  </si>
  <si>
    <t>De Vlindertuin/kindcentrum</t>
  </si>
  <si>
    <t>Protestants Christelijke Het Middelpunt</t>
  </si>
  <si>
    <t>Christelijke Basisschool Het Bastion</t>
  </si>
  <si>
    <t>Interconfessionele Basisschool de Tweemaster</t>
  </si>
  <si>
    <t>Stg. Interconf. (PC/RK) B.ond. Naarden</t>
  </si>
  <si>
    <t>Protestants Christelijk Basisonderwijs Hoef</t>
  </si>
  <si>
    <t>Nutsbasisschool Dirk van Veen</t>
  </si>
  <si>
    <t>ATO, basisschool L W Beekman</t>
  </si>
  <si>
    <t>Stg. Algemeen Toegankelijk Onderwijs 's-Hertogenbosch eo</t>
  </si>
  <si>
    <t>Oecumenische basisschool Nelson Mandela School</t>
  </si>
  <si>
    <t>Openbare Basisschool De Schoener</t>
  </si>
  <si>
    <t>Openbare Basisschool Prinses Wilhelmina</t>
  </si>
  <si>
    <t>Openbare Basisschool De Stap</t>
  </si>
  <si>
    <t>Stichting Openbaar Onderwijs Land van Altena</t>
  </si>
  <si>
    <t>Basisschool Op'e Dobbe</t>
  </si>
  <si>
    <t>Openbare Basisschool de Moolhoek</t>
  </si>
  <si>
    <t>Openbare Basisschool De Tweemaster</t>
  </si>
  <si>
    <t>Openbare Jenaplan Basisschool De Toermalijn</t>
  </si>
  <si>
    <t>Openbare Basisschool De Venser</t>
  </si>
  <si>
    <t>Openbare Basisschool Juliana</t>
  </si>
  <si>
    <t>Openbare Basisschool De Linde</t>
  </si>
  <si>
    <t>Openbare Basisschool De Vlieger</t>
  </si>
  <si>
    <t>Openbare Basisschool De Rietput</t>
  </si>
  <si>
    <t>Bs It Iepen Stee</t>
  </si>
  <si>
    <t>Basisschool Schuilingsoord</t>
  </si>
  <si>
    <t>Openbare Basisschool 't Stoofje</t>
  </si>
  <si>
    <t>Christelijke Basisschool De Wijnroas</t>
  </si>
  <si>
    <t>Brede School Het Palet</t>
  </si>
  <si>
    <t>Stg. Openbaar Basisonderwijs Alblasserdam</t>
  </si>
  <si>
    <t>Openbare Basisschool De Vlinderhof</t>
  </si>
  <si>
    <t>Openbare Jenaplanschool De Klimboom</t>
  </si>
  <si>
    <t>Openbare Basisschool De Gezellehoek</t>
  </si>
  <si>
    <t>Openbare Basisschool De Walsprong</t>
  </si>
  <si>
    <t>Openbare Basisschool Roxenisse</t>
  </si>
  <si>
    <t>Openbare Basisschool J.C. van Gent</t>
  </si>
  <si>
    <t>Openbare Basisschool De Tandem</t>
  </si>
  <si>
    <t>Openbare Basisschool 't Vogelnest</t>
  </si>
  <si>
    <t>Openbare Basisschool De Distelvlinder</t>
  </si>
  <si>
    <t>Stichting Openbaar Primair Onderwijs Rivierenland</t>
  </si>
  <si>
    <t>Basisschool Michiel de Ruyter</t>
  </si>
  <si>
    <t>Basisschool De Vlinderhof</t>
  </si>
  <si>
    <t>Openbare Basisschool De Meent</t>
  </si>
  <si>
    <t>Openbare Basisschool De Triangel</t>
  </si>
  <si>
    <t>ibs 't Pompebl d</t>
  </si>
  <si>
    <t>Openbare Basisschool De Wiekslag</t>
  </si>
  <si>
    <t>Openbare Basisschool De Eendracht</t>
  </si>
  <si>
    <t>Apollo II school voor Openbaar Basisonderwijs</t>
  </si>
  <si>
    <t>Openbare Basisschool Binnen de Veste</t>
  </si>
  <si>
    <t>Openbare Basisschool R A Venhuisschool</t>
  </si>
  <si>
    <t>Samenwerkingsschool De Driesprong</t>
  </si>
  <si>
    <t>Bredeschool De Vogels</t>
  </si>
  <si>
    <t>Openbare Basisschool De Waarborg</t>
  </si>
  <si>
    <t>Openbare Basisschool Vlisterstroom</t>
  </si>
  <si>
    <t>Openbare basisschool 't Wad</t>
  </si>
  <si>
    <t>Stichting Openbaar Basisonderwijs Harlingen</t>
  </si>
  <si>
    <t>Openbare basisschool De Kikkenduut</t>
  </si>
  <si>
    <t>Openbare Basisschool Sterrendonk</t>
  </si>
  <si>
    <t>Openbare Basisschool 't Staepel'of</t>
  </si>
  <si>
    <t>Basisschool De Lochtenbergh</t>
  </si>
  <si>
    <t>Basisschool St Willibrordus</t>
  </si>
  <si>
    <t>Protestants Christelijke Basisschool Enkhuizen</t>
  </si>
  <si>
    <t>Kindercentrum Moza ek</t>
  </si>
  <si>
    <t>Stichting Kathol. Basisonderwijs Goirle</t>
  </si>
  <si>
    <t>Rooms Katholieke Basisschool Voordeldonk</t>
  </si>
  <si>
    <t>Rooms Katholieke Basisschool Flora</t>
  </si>
  <si>
    <t>Rooms Katholieke Bassisschool De Vier Heemskinderen</t>
  </si>
  <si>
    <t>Basisschool Vincent van Gogh</t>
  </si>
  <si>
    <t>Rooms Katholieke Basisschool Flamingo</t>
  </si>
  <si>
    <t>Rooms Katholieke Basisschool De Voeegelsjtang</t>
  </si>
  <si>
    <t>Basisschool De Stapsteen</t>
  </si>
  <si>
    <t>Basisschool Dominicus Savio</t>
  </si>
  <si>
    <t>Basisschool Pastoor van Ars</t>
  </si>
  <si>
    <t>Christelijke Basisschool de Triangel</t>
  </si>
  <si>
    <t>Rooms Katholieke Basisschool Kerensheide</t>
  </si>
  <si>
    <t>Basisschool De Vuurvogel</t>
  </si>
  <si>
    <t>Stichting Interconfessioneel Basisonderwijs Uithoorn</t>
  </si>
  <si>
    <t>Rooms Katholiek Basisschool de Roelevaer</t>
  </si>
  <si>
    <t>Vereniging voor Prot.-Chr. Basisonderwijs</t>
  </si>
  <si>
    <t>CBS de Regenboog</t>
  </si>
  <si>
    <t>Basisschool Talentrijk</t>
  </si>
  <si>
    <t>Protestants Christelijke Basisschool De Palm</t>
  </si>
  <si>
    <t>Basisschool De Nieuwe Weg</t>
  </si>
  <si>
    <t>Rooms Katholieke Basisschool Zeelsterhof</t>
  </si>
  <si>
    <t>Basisschool De Groene Oase</t>
  </si>
  <si>
    <t>Rooms Katholieke Basisschool De Empel</t>
  </si>
  <si>
    <t>Christelijke Basisschool Zeehonk</t>
  </si>
  <si>
    <t>Rooms Katholieke BasisschoolHet Kofschip</t>
  </si>
  <si>
    <t>De Vrije School Groningen Onderbouw</t>
  </si>
  <si>
    <t>Protestants Christelyke Basisschool De Regenboog</t>
  </si>
  <si>
    <t>Ver. Prot.-Christ. Onderwijs te Holten</t>
  </si>
  <si>
    <t>Openbare Basisschool Slingerbos</t>
  </si>
  <si>
    <t>Protestants Christelijke Basisschool 't Anker</t>
  </si>
  <si>
    <t>Openbare Basisschool Menno ter Braakschool</t>
  </si>
  <si>
    <t>ATO, basisschool De Vlieger</t>
  </si>
  <si>
    <t>Gearwurkingsskoalle de W ldiik</t>
  </si>
  <si>
    <t>Basisschool't Skitteljacht</t>
  </si>
  <si>
    <t>OBS Parelmoer</t>
  </si>
  <si>
    <t>Christelijke School voor Basisonderwijs Drakensteyn</t>
  </si>
  <si>
    <t>Albert Plesmanschool voor Protestants Christelijk Basisonderwijs</t>
  </si>
  <si>
    <t>Christelijke Basisschool Bekveld</t>
  </si>
  <si>
    <t>Basisschool De Uilenburcht</t>
  </si>
  <si>
    <t>Christelijke Basisschool De Klaroen</t>
  </si>
  <si>
    <t>Immanuelschool voor Christelijk Basisonderwijs</t>
  </si>
  <si>
    <t>Stadhouder Willem de Derde School</t>
  </si>
  <si>
    <t>Christelijke Basisschool De Vijverhof</t>
  </si>
  <si>
    <t>Franciscusschool voor Basisonderwijs</t>
  </si>
  <si>
    <t>Christelijke Basisschool de Bongerd</t>
  </si>
  <si>
    <t>Ver. voor Christ. Nationaal Onderwijs te Papendrecht</t>
  </si>
  <si>
    <t>RK Basisschool St Maarten</t>
  </si>
  <si>
    <t>Basisschool De Bruinhorst</t>
  </si>
  <si>
    <t>cbs De Koperwiek</t>
  </si>
  <si>
    <t>Stg voor Christelijk Primair Onderwijs Noordoostpolder</t>
  </si>
  <si>
    <t>Basisschool Sint Willibrordusschool</t>
  </si>
  <si>
    <t>RK BS St. Antoniusschool</t>
  </si>
  <si>
    <t>Kindcentrum De Raagten</t>
  </si>
  <si>
    <t>Rooms Katholieke Basisschool De Welle</t>
  </si>
  <si>
    <t>Rooms Katholieke Basisschool  Willibrord-Miland</t>
  </si>
  <si>
    <t>Rooms Katholieke Basisschool D'n Overkant</t>
  </si>
  <si>
    <t>Rooms Katholieke Basisschool Sint Willibrord</t>
  </si>
  <si>
    <t>Rooms Katholieke Basisschool De Sterrenwacht</t>
  </si>
  <si>
    <t>Basisschool de Overplaats</t>
  </si>
  <si>
    <t>RK Basisschool Jozef</t>
  </si>
  <si>
    <t>Rooms Katholieke Basisschool Klavertje Vier</t>
  </si>
  <si>
    <t>Rooms Katholieke Basisschool Onze Lieve Vrouwe van Fatima</t>
  </si>
  <si>
    <t>Rooms Katholieke Basisschool Valkenburg</t>
  </si>
  <si>
    <t>Christelijke Basisschool Gabrieldam</t>
  </si>
  <si>
    <t>Christelyke Basisschool de Wingerd</t>
  </si>
  <si>
    <t>Basisschool De Goede Herder</t>
  </si>
  <si>
    <t>Christelijke Basisschool Prins Bernhard</t>
  </si>
  <si>
    <t>Ver. Herv. Sch.gem. voor Prot.-Chr. Ond. te Genem.</t>
  </si>
  <si>
    <t>Plaswyckschool voor Protestants Christelijk Basisonderwijs</t>
  </si>
  <si>
    <t>Speelleerplein De Edelsteen</t>
  </si>
  <si>
    <t>Protestants Christelijke Basisschool Zalmplaat</t>
  </si>
  <si>
    <t>Koningin Wilhelminaschool</t>
  </si>
  <si>
    <t>Christelijke Basisschool de Ouverture</t>
  </si>
  <si>
    <t>Protestants Christelijke Basisschool Prinses Marijke</t>
  </si>
  <si>
    <t>Stg PCO Bommelerwaard, Land van Heusden en Altena en Bommelerwaard</t>
  </si>
  <si>
    <t>Nutsbasisschool de Hoogakker</t>
  </si>
  <si>
    <t>ATO, basisschool Noorderlicht</t>
  </si>
  <si>
    <t>Christelijke Basisschool de Haven</t>
  </si>
  <si>
    <t>Openbare Basisschool Jaarfke</t>
  </si>
  <si>
    <t>Openbare Basisschool de Polsstok</t>
  </si>
  <si>
    <t>Basisschool De Zuidwester</t>
  </si>
  <si>
    <t>Openbare Basisschool de Elsakker</t>
  </si>
  <si>
    <t>Openbare basisschool De Holsthoek</t>
  </si>
  <si>
    <t>Merwedeschool voor Openbaar Basisonderwijs</t>
  </si>
  <si>
    <t>Stg. Openbaar Verenigd Onderw. in Gorinchem en de regio</t>
  </si>
  <si>
    <t>Openbare Basisschool de Molenvliet</t>
  </si>
  <si>
    <t>Openbare Daltonbasisschool Pierre Bayle</t>
  </si>
  <si>
    <t>Openbare Basisschool de Whee</t>
  </si>
  <si>
    <t>Openbare Basisschool De Veldwikke</t>
  </si>
  <si>
    <t>Openbare Basisschool De Schovenhorst</t>
  </si>
  <si>
    <t>'t Padland</t>
  </si>
  <si>
    <t>Openbare Basisschool de Margriet</t>
  </si>
  <si>
    <t>Openbare Basisschool De Woldrakkers</t>
  </si>
  <si>
    <t>Openbare Basisschool De Kirreweie</t>
  </si>
  <si>
    <t>1951CD</t>
  </si>
  <si>
    <t>Stichting Reformatorisch Onderwijs</t>
  </si>
  <si>
    <t>Basisschool de Watermolen</t>
  </si>
  <si>
    <t>Basisschool De Dassenburcht</t>
  </si>
  <si>
    <t>P.C.B. 't Noorderlicht</t>
  </si>
  <si>
    <t>Rooms Katholieke Basisschool Carillon</t>
  </si>
  <si>
    <t>Mariaschool voor Katholiek Basisonderwijs</t>
  </si>
  <si>
    <t>Rooms Katholieke Basisschool Klippeholm</t>
  </si>
  <si>
    <t>Basisschool Sint Petrus Banden</t>
  </si>
  <si>
    <t>Rooms Katholieke Basisschool de Korenbloem</t>
  </si>
  <si>
    <t>Christelijke Basisschool Het Baken</t>
  </si>
  <si>
    <t>Mijndert van der Thynenschool</t>
  </si>
  <si>
    <t>Basisschool Sint Bonifatius</t>
  </si>
  <si>
    <t>Christelijke Basisschool Beurthonk</t>
  </si>
  <si>
    <t>Christelijke Basisschool De Marsweijde</t>
  </si>
  <si>
    <t>Christelyke Basisschool de Frissel</t>
  </si>
  <si>
    <t>Rooms Katholieke Basisschool de Verburchhof</t>
  </si>
  <si>
    <t>Integraal Kindcentrum Regenboog</t>
  </si>
  <si>
    <t>Christelijke Basisschool de Linge</t>
  </si>
  <si>
    <t>Christelijke Basisschool de Paasberg</t>
  </si>
  <si>
    <t>Christelijke Basisschool Wakersduin</t>
  </si>
  <si>
    <t>RK Basisschool De Biencorf</t>
  </si>
  <si>
    <t>Openbare Basisschool de Sleutel School voor Daltononderwijs</t>
  </si>
  <si>
    <t>Stg. Openbaar Primair Onderw. Slochteren (OPOS)</t>
  </si>
  <si>
    <t>Openbare Basisschool de Vos</t>
  </si>
  <si>
    <t>Stichting Voorschotense Openbare School</t>
  </si>
  <si>
    <t>Basisschool de Dorpsschool</t>
  </si>
  <si>
    <t>ATO, basisschool De Hobbit</t>
  </si>
  <si>
    <t>Openbare Basisschool De Dukdalf</t>
  </si>
  <si>
    <t>Stichting Openbaar Basis Onderwijs Dronten</t>
  </si>
  <si>
    <t>Rooms Katholieke Basisschool Adwaita</t>
  </si>
  <si>
    <t>Christelijke Basisschool Het Braambos</t>
  </si>
  <si>
    <t>Cornelis Haakschool voor Protestants Christelijk Basisonderwijs</t>
  </si>
  <si>
    <t>3067MZ</t>
  </si>
  <si>
    <t>Prinses Beatrixschool voor Christelijk Basisonderwijs</t>
  </si>
  <si>
    <t>Oranje Nassau Basisschool</t>
  </si>
  <si>
    <t>Odaschool voor Basisonderwijs</t>
  </si>
  <si>
    <t>CNS - Basisschool De Caleidoscoop</t>
  </si>
  <si>
    <t>Mr. J.J.L. van der Brugghenschool</t>
  </si>
  <si>
    <t>Basisschool De Vlinderakker</t>
  </si>
  <si>
    <t>Katholieke Basisschool Mariaschool</t>
  </si>
  <si>
    <t>RK Basisschool Jeanne d'Arc</t>
  </si>
  <si>
    <t>Basisschool op 't Hwagveld</t>
  </si>
  <si>
    <t>Ver. Rehoboth tot Stg. en Instandh. Scholen Bybel te Urk</t>
  </si>
  <si>
    <t>Rooms Katholieke Basisschool De Hofstee</t>
  </si>
  <si>
    <t>Basisschool de Graankorrel</t>
  </si>
  <si>
    <t>Basisschool De Muldershof</t>
  </si>
  <si>
    <t>Interconfessionele Basisschool De Ceder</t>
  </si>
  <si>
    <t>Rooms Katholieke Basisschool de Springplank</t>
  </si>
  <si>
    <t>Christelijke Basisschool de Grondtoon</t>
  </si>
  <si>
    <t>Protestants Christelijke Basisschool de Boomgaard</t>
  </si>
  <si>
    <t>Schimmelpenninck van de Oijeschool</t>
  </si>
  <si>
    <t>Christelijke Basisschool Klim Op</t>
  </si>
  <si>
    <t>v.d. Muelen Vastwykschool</t>
  </si>
  <si>
    <t>ATO, basisschool 't Mozaiek</t>
  </si>
  <si>
    <t>CBS Anderz</t>
  </si>
  <si>
    <t>Openbare Basisschool Samen Een</t>
  </si>
  <si>
    <t>Openbare Basisschool Hendrik Wester</t>
  </si>
  <si>
    <t>Openbare Basisschool De Bosrand</t>
  </si>
  <si>
    <t>Samenwerkingsschool Oostermoer</t>
  </si>
  <si>
    <t>Bestcom ex-art 61 Gemeentewet inzake Gieterveen</t>
  </si>
  <si>
    <t>Openbare Basisschool H M van Randwijk</t>
  </si>
  <si>
    <t>Openbare Bassisschool Eexterbasisschool</t>
  </si>
  <si>
    <t>Openbare Basisschool De Pipegaal</t>
  </si>
  <si>
    <t>Openbare Basisschool 't Nokkenwiel</t>
  </si>
  <si>
    <t>Basisschool Prinses Margriet</t>
  </si>
  <si>
    <t>Stichting Openbare Basisschol. Gemeenschap Leiderdorp</t>
  </si>
  <si>
    <t>Openbare basisschool Dijkzicht</t>
  </si>
  <si>
    <t>Openbare Basisschool Breskens</t>
  </si>
  <si>
    <t>Stichting Openb. Prim. Onderw. Hoogeveen</t>
  </si>
  <si>
    <t>Burgemeester van Royenschool</t>
  </si>
  <si>
    <t>Openbare Basisschool Wapserveen</t>
  </si>
  <si>
    <t>Openbare Daltonbasisschool de Holterenk</t>
  </si>
  <si>
    <t>Openbare Basisschool De Kameleon</t>
  </si>
  <si>
    <t>Ver. Chr. Nat. Schoolonderwijs te Nunspeet</t>
  </si>
  <si>
    <t>Basisschool Stelaertshoeve</t>
  </si>
  <si>
    <t>RK Basisschool De Geule</t>
  </si>
  <si>
    <t>RK Basisschool De Triangel</t>
  </si>
  <si>
    <t>Rooms Katholieke Basisschool Deken van Hout</t>
  </si>
  <si>
    <t>Rooms Katholieke Basisschool de Wheele</t>
  </si>
  <si>
    <t>Rooms Katholieke Basisschool Driehuis</t>
  </si>
  <si>
    <t>2288EJ</t>
  </si>
  <si>
    <t>Stg. Prot.-Christ. Bas.onderw. te Leiderdorp</t>
  </si>
  <si>
    <t>Montessori Basisschool de Elzen</t>
  </si>
  <si>
    <t>Basisschool Montessori Lindenholt</t>
  </si>
  <si>
    <t>Rooms Katholieke Basisschool de Bosbouwers</t>
  </si>
  <si>
    <t>6432CP</t>
  </si>
  <si>
    <t>JKC De Hoge Hoeve</t>
  </si>
  <si>
    <t>Protestants Christelijke Basisschool de Akker</t>
  </si>
  <si>
    <t>Oecumenische Basisschool Frankendael</t>
  </si>
  <si>
    <t>Christelyke Basisschool De Lichtbron</t>
  </si>
  <si>
    <t>Protestants Christelijke Basisschool Wiltzangh</t>
  </si>
  <si>
    <t>4876XB</t>
  </si>
  <si>
    <t>Stg. Protestants Christelijk Onderwijs Etten-Leur</t>
  </si>
  <si>
    <t>Rooms Katholieke Basisschool Agnetendal</t>
  </si>
  <si>
    <t>Mariaschool voor Rooms Katholiek Basisonderwijs</t>
  </si>
  <si>
    <t>De Fontein School voor Christelijk Basisonderwijs</t>
  </si>
  <si>
    <t>Ver. v. Protestants-Christel. Onderwijs te Wassenaar</t>
  </si>
  <si>
    <t>Openbare Basisschool De Ent</t>
  </si>
  <si>
    <t>Openbare Basisschool De Berkel</t>
  </si>
  <si>
    <t>Comeniusschool voor Basisonderwijs</t>
  </si>
  <si>
    <t>Montessorischool Gouden Kraal</t>
  </si>
  <si>
    <t>Openbare basisschool Aquamarijn</t>
  </si>
  <si>
    <t>Basisschool De Reigersberg</t>
  </si>
  <si>
    <t>Christelijke Basisschool Albert Schweitzer</t>
  </si>
  <si>
    <t>Dominee J J Buskesschool voor Christelijk Basisonderwijs</t>
  </si>
  <si>
    <t>Rooms Katholieke Basisschool Spinnewiel</t>
  </si>
  <si>
    <t>Stg. Katholiek Basisonderwijs Alphen aan den Rijn</t>
  </si>
  <si>
    <t>Nicolaas Beetsschool voor Christelijk Basisonderwijs</t>
  </si>
  <si>
    <t>Basisschool de Loysderhoek</t>
  </si>
  <si>
    <t>Basisschool Antares</t>
  </si>
  <si>
    <t>Scholenstichting Pastoor Ariëns</t>
  </si>
  <si>
    <t>Stichting Katholiek Onderwijs Volendam</t>
  </si>
  <si>
    <t>1442WN</t>
  </si>
  <si>
    <t>Rooms Katholieke Basisschool de Kinderburg</t>
  </si>
  <si>
    <t>Katholieke Basisschool de Toermalijn</t>
  </si>
  <si>
    <t>Rooms Katholieke Basisschool Jacoba</t>
  </si>
  <si>
    <t>CNS bassisschool Juliana</t>
  </si>
  <si>
    <t>Basisschool de Boomladder</t>
  </si>
  <si>
    <t>Christelijke Basisschool Juliana</t>
  </si>
  <si>
    <t>Ver. tot Stg. en Instandhoud. Scholen met Bijbel Woudenberg</t>
  </si>
  <si>
    <t>ATO, basisschool Madelief</t>
  </si>
  <si>
    <t>Openbare Basisschool de Zuidooster</t>
  </si>
  <si>
    <t>Openbare Basisschool De Lijster</t>
  </si>
  <si>
    <t>Stg. openb. primair onderwijs Papendrecht-Sliedrecht</t>
  </si>
  <si>
    <t>Openbare Basisschool Valckesteyn</t>
  </si>
  <si>
    <t>Stichting Openbaar Primair Onderwijs Albrandswaard</t>
  </si>
  <si>
    <t>Openbare Basisschool De Tweesprong</t>
  </si>
  <si>
    <t>Openbare Basisschool De Fuik</t>
  </si>
  <si>
    <t>Openbare Basisschool FT Venema</t>
  </si>
  <si>
    <t>Openbare Basisschool De Totem</t>
  </si>
  <si>
    <t>Openbare Basisschool De Voshaar</t>
  </si>
  <si>
    <t>Openbare basisschool A Bosschool</t>
  </si>
  <si>
    <t>Openbare Basisschool de Driemaster</t>
  </si>
  <si>
    <t>Openbare Basisschool Cadzand</t>
  </si>
  <si>
    <t>Openbare Basisschool de Bloemberg</t>
  </si>
  <si>
    <t>Openbare Basisschool Roodschoul</t>
  </si>
  <si>
    <t>Roelof van Wienesse</t>
  </si>
  <si>
    <t>Openbare Basisschool Wilp Achterhoek</t>
  </si>
  <si>
    <t>Openbare Basisschool Het Noorderlicht</t>
  </si>
  <si>
    <t>Ver. tot het Verstr. van Onderw. op Geref. Grondsl.</t>
  </si>
  <si>
    <t>Rooms Katholieke Basisschool de Wilgeroos</t>
  </si>
  <si>
    <t>Basisschool Den Hazennest</t>
  </si>
  <si>
    <t>Het Kompas Protestants Christelijke Basisschool</t>
  </si>
  <si>
    <t>De Dompelaar</t>
  </si>
  <si>
    <t>Rooms Katholieke Basisschool het Lover</t>
  </si>
  <si>
    <t>Rooms Katholieke Basisschool Walter Gillijns</t>
  </si>
  <si>
    <t>Roomskatholieke Basisschool Proostdy</t>
  </si>
  <si>
    <t>Kbs Sinte Maerte</t>
  </si>
  <si>
    <t>Protestants Christelijke Basisschool Kastanjelaan</t>
  </si>
  <si>
    <t>Protestants-Christelijke Schoolvereniging Voorschoten</t>
  </si>
  <si>
    <t>Christelijke Basisschool De Bernebrege</t>
  </si>
  <si>
    <t>Basisschool De Groenling</t>
  </si>
  <si>
    <t>Basisschool De Aanloop</t>
  </si>
  <si>
    <t>Basisschool De Klingerberg</t>
  </si>
  <si>
    <t>Rooms Katholieke Basisschool de Duizend Eilanden</t>
  </si>
  <si>
    <t>Openbare Basisschool De Twilling</t>
  </si>
  <si>
    <t>ATO, bassisschool De Kruisstraat</t>
  </si>
  <si>
    <t>Samenwerkingsschool De Brandaris</t>
  </si>
  <si>
    <t>Basisschool Voorhoute</t>
  </si>
  <si>
    <t>Christelijke Basisschool Vesterhavet</t>
  </si>
  <si>
    <t>Het Octaaf School voor christelijk basisonderwijs</t>
  </si>
  <si>
    <t>Rooms Katholieke Basisschool Eerschot</t>
  </si>
  <si>
    <t>Katholieke Basisschool Pius 10</t>
  </si>
  <si>
    <t>Basisschool de Hazesprong</t>
  </si>
  <si>
    <t>RK Basisschool Wandelbos</t>
  </si>
  <si>
    <t>Basisschool 't Kirkeveldsje</t>
  </si>
  <si>
    <t>Daltonschool Columbus</t>
  </si>
  <si>
    <t>Rooms Katholieke Basisschool de Kroevert</t>
  </si>
  <si>
    <t>Katholieke Basisschool John F. Kennedy</t>
  </si>
  <si>
    <t>Protestants Christelijke Basisschool de Wadden</t>
  </si>
  <si>
    <t>Openbare Basisschool de Wissel</t>
  </si>
  <si>
    <t>Wereldkidz Mozaiek</t>
  </si>
  <si>
    <t>Openbare Basisschool de Marlijn</t>
  </si>
  <si>
    <t>Stichting Partners Primair Onderwijs De Link</t>
  </si>
  <si>
    <t>Openbare Basisschool de Dubbele Punt</t>
  </si>
  <si>
    <t>Openbare Basisschool Noord</t>
  </si>
  <si>
    <t>Openbare Basisschool De Blaak</t>
  </si>
  <si>
    <t>Openbare Basisschool de Zevensprong</t>
  </si>
  <si>
    <t>Basisschool de Wijnbrekker</t>
  </si>
  <si>
    <t>6524NA</t>
  </si>
  <si>
    <t>Openbare Basisschool Brunwerd</t>
  </si>
  <si>
    <t>Openbare Basisschool 't Partoer</t>
  </si>
  <si>
    <t>Stichting Openbaar Primair Onderwijs Furore</t>
  </si>
  <si>
    <t>Openbare Basisschool de Kleine Dollard</t>
  </si>
  <si>
    <t>Basisschool de Klaverwoid</t>
  </si>
  <si>
    <t>Openbare Basisschool Middelstein</t>
  </si>
  <si>
    <t>Stichting Librijn openbaar onderwijs</t>
  </si>
  <si>
    <t>Openbare Basisschool De Wenteling</t>
  </si>
  <si>
    <t>Stg. PCPO Capelle a.d. IJssel en Krimpen aan den IJssel</t>
  </si>
  <si>
    <t>Protestants Christelijke Basisschool Dr de Visser</t>
  </si>
  <si>
    <t>Basisschool Teake Jan Roorda</t>
  </si>
  <si>
    <t>Rooms Katholieke Basisschool de Nieuwe Linde</t>
  </si>
  <si>
    <t>5423TX</t>
  </si>
  <si>
    <t>Chr. Basisschool Het Mozaiek</t>
  </si>
  <si>
    <t>Protestants Christelijke en Rooms Katholieke Basisschool het Kompas</t>
  </si>
  <si>
    <t>K W A</t>
  </si>
  <si>
    <t>Rooms Katholieke Basisschool Hofland</t>
  </si>
  <si>
    <t>Rooms Katholieke Basisschool de Rietkraag</t>
  </si>
  <si>
    <t>Steven Stemerdingschool voor Basisonderwijs</t>
  </si>
  <si>
    <t>RK Basisschool Theresia</t>
  </si>
  <si>
    <t>Rooms Katholieke Basisschool Schepelweyen</t>
  </si>
  <si>
    <t>Basisschool Oost</t>
  </si>
  <si>
    <t>Christelijk basisschool De Schatkaart</t>
  </si>
  <si>
    <t>Rooms Katholieke Basisschool Sint Maarten</t>
  </si>
  <si>
    <t>IKC de Delta</t>
  </si>
  <si>
    <t>Openbare Daltonschool Engelenberg</t>
  </si>
  <si>
    <t>Openbare Basisschool Toermalijn</t>
  </si>
  <si>
    <t>Stg Onderwijsgroep Zuid-Hollandse Waarden voor PO en VO</t>
  </si>
  <si>
    <t>Openbare Basisschool het Kompas</t>
  </si>
  <si>
    <t>Stichting openb. primair onderw. IJmond</t>
  </si>
  <si>
    <t>Openbare Basisschool de Drie Linden</t>
  </si>
  <si>
    <t>Daltonschool De Schatkamer</t>
  </si>
  <si>
    <t>Katholieke Basisschool Het Spectrum</t>
  </si>
  <si>
    <t>Christelijke Basisschool Holk</t>
  </si>
  <si>
    <t>Christelijke Nationale Basisschool J.C. van der Wal</t>
  </si>
  <si>
    <t>Basisschool De Sprongh</t>
  </si>
  <si>
    <t>Vereniging voor Christel. Prim. Onderwijs</t>
  </si>
  <si>
    <t>Katholieke Basisschool Don Bosco</t>
  </si>
  <si>
    <t>CBS Het Kristal</t>
  </si>
  <si>
    <t>Montessori Basisschool De Pas</t>
  </si>
  <si>
    <t>John F Kennedybasisschool</t>
  </si>
  <si>
    <t>BmdB Ichtus</t>
  </si>
  <si>
    <t>ATO, montessorischool De Aquamarijn</t>
  </si>
  <si>
    <t>Oecumenische basisschool Oranje Nassau</t>
  </si>
  <si>
    <t>WereldKidz Van Dijk</t>
  </si>
  <si>
    <t>Openbare Basisschool Rhoon</t>
  </si>
  <si>
    <t>Stichting Openbaar Primair Onderwijs Borger-Odoorn</t>
  </si>
  <si>
    <t>Openbare Basisschool Kiezel en Kei</t>
  </si>
  <si>
    <t>Openbare Basisschool Het Driespan</t>
  </si>
  <si>
    <t>Openbare Basisschool de Sleutel</t>
  </si>
  <si>
    <t>Openbare Basisschool de Voorpoort</t>
  </si>
  <si>
    <t>Openbare Basisschool Johan Willem Friso</t>
  </si>
  <si>
    <t>Openbare Basisschool de Hietweide</t>
  </si>
  <si>
    <t>Openbare Basisschool Mildenburg</t>
  </si>
  <si>
    <t>Openbare Dalton Basisschool de Tandem</t>
  </si>
  <si>
    <t>Openbare Basisschool de Plaats</t>
  </si>
  <si>
    <t>Stg. Fluvium, Stg. openbaar bas.ond. Geldermalsen-Neerijn.</t>
  </si>
  <si>
    <t>Basisschool Mr Sieberingschool</t>
  </si>
  <si>
    <t>Oecumenische basisschool Nautilus</t>
  </si>
  <si>
    <t>De Berglaren</t>
  </si>
  <si>
    <t>Rooms Katholieke Basisschool de Scheperstee</t>
  </si>
  <si>
    <t>Protestants Christelijke Basisschool Koningin Beatrix</t>
  </si>
  <si>
    <t>Rooms Katholieke Basisschool Twistvlied</t>
  </si>
  <si>
    <t>Schijndel</t>
  </si>
  <si>
    <t>Stg. Samenwerk.best. voor KOPO Schijndel</t>
  </si>
  <si>
    <t>Oecomenische Basisschool de Hoeksteen</t>
  </si>
  <si>
    <t>Christelijke Basisschool de Duinroos</t>
  </si>
  <si>
    <t>Groen van Prinstererschool voor Christelijk Basisonderwijs</t>
  </si>
  <si>
    <t>Stg. Prisma, stg. prot. chr. &amp; oecumen. onderwijs in Almere</t>
  </si>
  <si>
    <t>Bosdael, Centrum voor het Kind</t>
  </si>
  <si>
    <t>Basisschool De Krabbenkooi</t>
  </si>
  <si>
    <t>Basisschool Koningin Juliana</t>
  </si>
  <si>
    <t>Openbare Basisschool De Kinderboom</t>
  </si>
  <si>
    <t>Openbare Basisschool de Kring</t>
  </si>
  <si>
    <t>Openbare Basisschool Prof. Dr. Kohnstamm</t>
  </si>
  <si>
    <t>Openbare Basisschool Kamperfoelie</t>
  </si>
  <si>
    <t>Openbare Basisschool De Duykeldam</t>
  </si>
  <si>
    <t>Basisschool de Troubadour</t>
  </si>
  <si>
    <t>Christelijke Basisschool Juliana van Stolberg</t>
  </si>
  <si>
    <t>Katholieke Basisschool De JenaPlaneet</t>
  </si>
  <si>
    <t>Basisschool de Sterredans</t>
  </si>
  <si>
    <t>RK Basisschool Helen Parkhurst</t>
  </si>
  <si>
    <t>Basisschool De Vaart</t>
  </si>
  <si>
    <t>Protestants Christelijke Basisschool Prinses Beatrix</t>
  </si>
  <si>
    <t>Basisschool Johannes Post</t>
  </si>
  <si>
    <t>Oecumenische basisschool de Driemaster</t>
  </si>
  <si>
    <t>Openbare Basisschool Kudelstaart</t>
  </si>
  <si>
    <t>Openbare Basisschool de Spreng</t>
  </si>
  <si>
    <t>0penbare Basisschool Oosterboerschool</t>
  </si>
  <si>
    <t>Basisschool De Klimop</t>
  </si>
  <si>
    <t>Openbare Daltonschool De Driesprong</t>
  </si>
  <si>
    <t>Dr. Albert Schweitzerschool</t>
  </si>
  <si>
    <t>Openbare Basisschool de Marke</t>
  </si>
  <si>
    <t>Openbare Basisschool H.W. Heuvelschool</t>
  </si>
  <si>
    <t>Openbare Basisschool Gesworen Hoek</t>
  </si>
  <si>
    <t>Basisschool Nijenoert</t>
  </si>
  <si>
    <t>Openbare Basisschool de Berenburcht</t>
  </si>
  <si>
    <t>Basisschool de Driemaster</t>
  </si>
  <si>
    <t>Openbare Basisschool Hurdegarijp</t>
  </si>
  <si>
    <t>Basisschool Dorpsschool de Blesse</t>
  </si>
  <si>
    <t>Openbare Basisschool Beukenlaan</t>
  </si>
  <si>
    <t>Openbare Basisschool Het Overbos</t>
  </si>
  <si>
    <t>Basisschool de Langereis</t>
  </si>
  <si>
    <t>Openbare Basisschool de Vijzel</t>
  </si>
  <si>
    <t>Chr. Basisschool Het Carillon</t>
  </si>
  <si>
    <t>Basisschool Sint Anthonius</t>
  </si>
  <si>
    <t>Oecumenische Basisschool Achtsprong</t>
  </si>
  <si>
    <t>Christelijke Basisschool Groen van Prinsterer</t>
  </si>
  <si>
    <t>Katholieke Basisschool De Bunders</t>
  </si>
  <si>
    <t>RK Basisschool Maria Goretti</t>
  </si>
  <si>
    <t>Rooms Katholieke Basisschool de Kring</t>
  </si>
  <si>
    <t>Openbare Basisschool Ruitenvelder</t>
  </si>
  <si>
    <t>Openbare Basisschool de Sterrekijker</t>
  </si>
  <si>
    <t>openbare basisschool De Meerpaal</t>
  </si>
  <si>
    <t>Openbare Basisschool de Peppel</t>
  </si>
  <si>
    <t>Basisschool de Zonnewijzer voor Interconfessioneel Basisonderwijs</t>
  </si>
  <si>
    <t>Basisschool Holthuizen</t>
  </si>
  <si>
    <t>Basisschool Louise de Coligny</t>
  </si>
  <si>
    <t>Basisschool Montessorischool</t>
  </si>
  <si>
    <t>Basisschool Ondersteboven</t>
  </si>
  <si>
    <t>Christelijke Basisschool Eltheto</t>
  </si>
  <si>
    <t>P. Chr. basisschool Immanuel</t>
  </si>
  <si>
    <t>Basisschool de Tamboerijn</t>
  </si>
  <si>
    <t>Basisschool met de Bijbel Diermen</t>
  </si>
  <si>
    <t>Basisschool Simon Havinga</t>
  </si>
  <si>
    <t>Openbare Basisschool de Tiende Penning</t>
  </si>
  <si>
    <t>Basisschool de Takkenbosse</t>
  </si>
  <si>
    <t>Openbare Basisschool De Keikamp</t>
  </si>
  <si>
    <t>Basisschool J. Henri Dunant</t>
  </si>
  <si>
    <t>Kindcentrum Sterrenbeek</t>
  </si>
  <si>
    <t>Dalton Basisschool de Oosterbrink</t>
  </si>
  <si>
    <t>Openbare Basisschool 't Karregat</t>
  </si>
  <si>
    <t>'Stg. voor Alg. Toegankelijk Onderwijs Eindhoven e.o.'</t>
  </si>
  <si>
    <t>Stichting voor Openbaar Onderw. Odyssee</t>
  </si>
  <si>
    <t>De Grosthuizer Basisschool</t>
  </si>
  <si>
    <t>Openbare Basisschool de Koet</t>
  </si>
  <si>
    <t>Openbare Basisschool De Waerdenburght</t>
  </si>
  <si>
    <t>Oecumenische basisschool Wereldschool Amsterdam</t>
  </si>
  <si>
    <t>Basisschool Het Speleon</t>
  </si>
  <si>
    <t>Chr. Daltonschool Koningin Emma</t>
  </si>
  <si>
    <t>Basisschool St Paschalis</t>
  </si>
  <si>
    <t>Protestants Christelijke Basisschool 't Bolwerk</t>
  </si>
  <si>
    <t>RK Basisschool Meerdijk</t>
  </si>
  <si>
    <t>Margrietschool voor Christelijk Basisonderwijs</t>
  </si>
  <si>
    <t>Stichting Hervormde Scholen voor Basisonderwijs</t>
  </si>
  <si>
    <t>Rooms Katholieke Basisschool Toermalijn</t>
  </si>
  <si>
    <t>Openbare Jenaplanschool Het Scala</t>
  </si>
  <si>
    <t>Openbare Basisschool de Tjongeling</t>
  </si>
  <si>
    <t>Openbare Basisschool Oetkomst</t>
  </si>
  <si>
    <t>Basisschool de Berkenschool</t>
  </si>
  <si>
    <t>Openbare Basisschool de Zilvermeeuw</t>
  </si>
  <si>
    <t>Openbare Basischool de Zuidwesthoek</t>
  </si>
  <si>
    <t>Basisschool Klein Heyendaal</t>
  </si>
  <si>
    <t>Rooms Katholieke Basisschool de Oostpoort</t>
  </si>
  <si>
    <t>Basisschool Harmpje Visser</t>
  </si>
  <si>
    <t>Oecumenische basisschool de Visserschool</t>
  </si>
  <si>
    <t>Basisschool met de Bijbel Veenhuizerveld</t>
  </si>
  <si>
    <t>Oecumenische basisschool Valentijn</t>
  </si>
  <si>
    <t>Openbare Basisschool G.A. van der Lugt</t>
  </si>
  <si>
    <t>Basisschool Giethoorn Noord</t>
  </si>
  <si>
    <t>Openbare Basisschool De Viermaster</t>
  </si>
  <si>
    <t>Veendam</t>
  </si>
  <si>
    <t>Basisschool de Krunenstrobbe</t>
  </si>
  <si>
    <t>Openbare Basisschool de Waterlelie</t>
  </si>
  <si>
    <t>Openbare Basisschool Remix</t>
  </si>
  <si>
    <t>Openbare Basisschool Louis Buelens</t>
  </si>
  <si>
    <t>Burgemeester Westerbeek van Eertenschool</t>
  </si>
  <si>
    <t>Openbare Basisschool Wis en Wierig</t>
  </si>
  <si>
    <t>Basisschool Wethouder Brederode</t>
  </si>
  <si>
    <t>RK Basisschool St Paulus</t>
  </si>
  <si>
    <t>Samenspel (locatie Kantershof)</t>
  </si>
  <si>
    <t>Prins Willem Alexanderschool voor Basisonderwijs</t>
  </si>
  <si>
    <t>De Kameleon Christelijke Basisschool</t>
  </si>
  <si>
    <t>Rooms Katholieke Basisschool 't Schrijverke</t>
  </si>
  <si>
    <t>Ver. Protestants Christelijk Basisonderwijs te Rijnsburg</t>
  </si>
  <si>
    <t>Prins Willem van Oranjeschool</t>
  </si>
  <si>
    <t>Openbare Basisschool De Vliegerdt</t>
  </si>
  <si>
    <t>Openbare Basisschool de Sprenge</t>
  </si>
  <si>
    <t>openbare basisschool Op Weg</t>
  </si>
  <si>
    <t>Openbare Basisschool Triangel</t>
  </si>
  <si>
    <t>Openbare Basisschool Schengehof</t>
  </si>
  <si>
    <t>Christelijke Basisschool Anna van Buren</t>
  </si>
  <si>
    <t>Basisschool Sint Bonifacius</t>
  </si>
  <si>
    <t>Basisschool Oranje Nassau</t>
  </si>
  <si>
    <t>Katholieke Basisschool Geert Groote</t>
  </si>
  <si>
    <t>Basisschool de Lindegaerd</t>
  </si>
  <si>
    <t>Dreefschool voor Protestants Christelijk Basisonderwijs</t>
  </si>
  <si>
    <t>Basisschool met de Bijbel van Damschool</t>
  </si>
  <si>
    <t>Stichting tot Stichting en Instandhouding van Scholen voor CNS</t>
  </si>
  <si>
    <t>Christelijke Basisschool De Vuurvlinder</t>
  </si>
  <si>
    <t>Oecumenische basisschool Ichthus</t>
  </si>
  <si>
    <t>Openbare Basisschool Branding</t>
  </si>
  <si>
    <t>Het Valkhof Openbare Basisschool voor Daltononderwijs</t>
  </si>
  <si>
    <t>Basisschool Giethoorn Zuid</t>
  </si>
  <si>
    <t>Openbare Basisschool Kleyenburg</t>
  </si>
  <si>
    <t>Openbare Basisschool de Schuttershoek</t>
  </si>
  <si>
    <t>Openbare Basisschool de Butte</t>
  </si>
  <si>
    <t>Samenwerkingsschool Basisonderwijs Itens</t>
  </si>
  <si>
    <t>Openbare Basisschool Michiel de Ruyter</t>
  </si>
  <si>
    <t>Openbare Basisschool de Opbouw</t>
  </si>
  <si>
    <t>Openbare Basisschool de Oudvaart</t>
  </si>
  <si>
    <t>Openbare Basisschool de Kraaienboom</t>
  </si>
  <si>
    <t>Basisschool de Viermaster</t>
  </si>
  <si>
    <t>Roomskatholieke Basisschool De Buut</t>
  </si>
  <si>
    <t>Stichting Unicoz onderwijsgroep</t>
  </si>
  <si>
    <t>Oecumenische basisschool Dr Rijk Kramer</t>
  </si>
  <si>
    <t>RK Basisschool De Vlonder</t>
  </si>
  <si>
    <t>Christelijke Basisschool De Morgenster</t>
  </si>
  <si>
    <t>'t Palet, basisschool voor katholiek- en openbaar onderwijs</t>
  </si>
  <si>
    <t>Protestants Christelijke Basisschool de Horizon</t>
  </si>
  <si>
    <t>Prinses Margrietschool voor Basisonderwijs</t>
  </si>
  <si>
    <t>Basisschool Pater van der Geld</t>
  </si>
  <si>
    <t>Ireneschool voor Christelijk Basisonderwijs</t>
  </si>
  <si>
    <t>Vereniging voor Prot. Christ. Primair Onderwijs te Rijssen</t>
  </si>
  <si>
    <t>Openbare Basisschool De Stelling</t>
  </si>
  <si>
    <t>Openbare Basisschool Driespan</t>
  </si>
  <si>
    <t>Basisschool Tandem</t>
  </si>
  <si>
    <t>3332KW</t>
  </si>
  <si>
    <t>Openbare Basisschool Markenburg</t>
  </si>
  <si>
    <t>Openbare Basisschool Leemvoortschool</t>
  </si>
  <si>
    <t>Openbare Basisschool de Kloetingse School</t>
  </si>
  <si>
    <t>IC Basisschool Statenkwartier</t>
  </si>
  <si>
    <t>Rooms Katholieke Basisschool Sint Bonifacius Roncalli</t>
  </si>
  <si>
    <t>Basisschool Petrus Canisius</t>
  </si>
  <si>
    <t>Sint Nicolaas Basisschool</t>
  </si>
  <si>
    <t>Basisschool met de Bijbel bij De Bron</t>
  </si>
  <si>
    <t>Oecumenische basisschool Professor Dr. H. Kraemer</t>
  </si>
  <si>
    <t>Openbare Basisschool De Woldstroom</t>
  </si>
  <si>
    <t>Stg. Meerwerf Basisscholen Den Helder</t>
  </si>
  <si>
    <t>De Grote en de Kleine Beer</t>
  </si>
  <si>
    <t>Basisschool De Beelen</t>
  </si>
  <si>
    <t>Openbare Basisschool de Braskorf</t>
  </si>
  <si>
    <t>Basisschool de Gielguorde</t>
  </si>
  <si>
    <t>Kindcentrum het P@rk</t>
  </si>
  <si>
    <t>Salto basisschool Strijp Dorp</t>
  </si>
  <si>
    <t>Basisschool De Geert Holle</t>
  </si>
  <si>
    <t>Basisschool de Rietschoof</t>
  </si>
  <si>
    <t>Oranjeschool voor Basisonderwijs</t>
  </si>
  <si>
    <t>RK Basisschool Pieter Wijten</t>
  </si>
  <si>
    <t>Rooms Katholieke Montessorischool voor Basisonderwijs</t>
  </si>
  <si>
    <t>Rooms Katholieke Basisschool de Zevenster</t>
  </si>
  <si>
    <t>Stichting Katholiek Onderwijs Zeewolde</t>
  </si>
  <si>
    <t>Koningin Wilhelminaschool voor Protestants Christelijk Basisonderwijs</t>
  </si>
  <si>
    <t>Openbare Basisschool MST. K.J. Dijkstra</t>
  </si>
  <si>
    <t>Openbare Basisschool 't Kraaienest</t>
  </si>
  <si>
    <t>Openbare Basisschool Zuuk</t>
  </si>
  <si>
    <t>Openbare basisschool t Geuzennest</t>
  </si>
  <si>
    <t>Kindcentrum Bamboe</t>
  </si>
  <si>
    <t>2544AH</t>
  </si>
  <si>
    <t>Christelijke Basisschool De Polle</t>
  </si>
  <si>
    <t>Oecumenische basisschool Timotheusschool</t>
  </si>
  <si>
    <t>Basisschool Karel de Grote</t>
  </si>
  <si>
    <t>Basisschool met de Bijbel De Akker</t>
  </si>
  <si>
    <t>Openbare Basisschool de Tolter</t>
  </si>
  <si>
    <t>Gemeente Hoogezand-Sappemeer, afdeling Schoolbestuur Openbaar Onderwijs</t>
  </si>
  <si>
    <t>Openbare Basisschool de Flint</t>
  </si>
  <si>
    <t>Openbare Basisschool de Moespot</t>
  </si>
  <si>
    <t>Stichting Openbaar Prim. Onderw. Almelo</t>
  </si>
  <si>
    <t>Basisschool Koningin Wilhelmina</t>
  </si>
  <si>
    <t>Openbare Basisschool De Noorderbreedte</t>
  </si>
  <si>
    <t>Openbare Basisschool Piet Hein</t>
  </si>
  <si>
    <t>Openbare Basisschool De Huet</t>
  </si>
  <si>
    <t>Oecumenische basisschool Pro Rege school</t>
  </si>
  <si>
    <t>Koningin Emmaschool voor Protestants Christelijk Basisonderwijs</t>
  </si>
  <si>
    <t>Basisschool De Twee Wieken</t>
  </si>
  <si>
    <t>Openbare Basisschool Tweespan</t>
  </si>
  <si>
    <t>St@mperiusschool Openbaar basisonderwijs</t>
  </si>
  <si>
    <t>Monseigneur Bekkersschool</t>
  </si>
  <si>
    <t>Montessori Basisschool de Regenboog</t>
  </si>
  <si>
    <t>Kindcentrum Westerbreedte</t>
  </si>
  <si>
    <t>P. Chr. Johannesschool</t>
  </si>
  <si>
    <t>Basisschool de Rehobothschool</t>
  </si>
  <si>
    <t>Basisschool met de Bijbel Huinen</t>
  </si>
  <si>
    <t>Openbare Basisschool Het Startblok</t>
  </si>
  <si>
    <t>Openbare basisschool Meester Eeuwout</t>
  </si>
  <si>
    <t>Openbare Basisschool 't Vierspan</t>
  </si>
  <si>
    <t>Meander Scholengemeenschap v BSO</t>
  </si>
  <si>
    <t>Basisschool Prins Bernhard</t>
  </si>
  <si>
    <t>Basisschool Noorderbreedte</t>
  </si>
  <si>
    <t>Het Hoeltien</t>
  </si>
  <si>
    <t>Samenwerkingsschool De Gavelander</t>
  </si>
  <si>
    <t>Vlaardingse Dagschool Erasmus</t>
  </si>
  <si>
    <t>Bestuurscommissie Master Frankeskoalle voor Basisonderwijs te Eernewoude</t>
  </si>
  <si>
    <t>Freinetschool Delft voor Openbaar Basisonderwys</t>
  </si>
  <si>
    <t>Basisschool de Plattenburg</t>
  </si>
  <si>
    <t>Burgemeester van Bommelschool</t>
  </si>
  <si>
    <t>Rooms Katholieke Basisschool de Vossenberg</t>
  </si>
  <si>
    <t>Protestants Christelijke Basisschool Prins Bernhard</t>
  </si>
  <si>
    <t>Stg. v. Prot.-Christ.-Onderw. te Ermelo</t>
  </si>
  <si>
    <t>Basisschool Willem Alexander</t>
  </si>
  <si>
    <t>PC basisschool Oranje Nassau</t>
  </si>
  <si>
    <t>Openbare Basisschool de Riemsloot</t>
  </si>
  <si>
    <t>Openbare Basisschool De Hoorn</t>
  </si>
  <si>
    <t>Openbare Basisschool De Achthoek</t>
  </si>
  <si>
    <t>Basisschool De Boge</t>
  </si>
  <si>
    <t>Rooms Katholieke Basisschool het Bossche Broek</t>
  </si>
  <si>
    <t>Willem van Oranjeschool voor Protestants Christelijkg Basisonderwijs</t>
  </si>
  <si>
    <t>Basisschool met de Bijbel De Steenenkamer</t>
  </si>
  <si>
    <t>Oecumenische basisschool  Noordmansschool</t>
  </si>
  <si>
    <t>Openbare Basisschool De Poolster</t>
  </si>
  <si>
    <t>Stichting Plateau openbaar onderwijs Assen</t>
  </si>
  <si>
    <t>OBS Het Kleurrijk</t>
  </si>
  <si>
    <t>Openbare Basisschool Jan Ligthart</t>
  </si>
  <si>
    <t>Basisschool Het Veenpluis</t>
  </si>
  <si>
    <t>Basisschool IT Pertoer</t>
  </si>
  <si>
    <t>Openbare Basisschool De Vennegotte</t>
  </si>
  <si>
    <t>Stg. Openbaar Scholennetwerk De Basis Heerenveen</t>
  </si>
  <si>
    <t>Openbare Basisschool Cornelis Jetses</t>
  </si>
  <si>
    <t>Openbare Basisschool De Wyken</t>
  </si>
  <si>
    <t>Openbare Basisschool Nieuwe Wisselse School</t>
  </si>
  <si>
    <t>Oecumenische Jenaplan basisschool Atlantis</t>
  </si>
  <si>
    <t>Openbare Basisschool Klim Op</t>
  </si>
  <si>
    <t>Stichting BLICK op onderwijs</t>
  </si>
  <si>
    <t>Openbare Basisschool Tasveld</t>
  </si>
  <si>
    <t>Openbare Basisschool Barraboech</t>
  </si>
  <si>
    <t>Openbare Basisschool Westerschool</t>
  </si>
  <si>
    <t>iepenbiere Basisskoalle It Bynt</t>
  </si>
  <si>
    <t>Openbare Basisschool De Toermalijn</t>
  </si>
  <si>
    <t>Basisschool Tuindorp</t>
  </si>
  <si>
    <t>Openbare Basisschool 1e Amstelveense Montessorischool</t>
  </si>
  <si>
    <t>Openbare Basisschool De Ontmoeting</t>
  </si>
  <si>
    <t>Openbare Basisschool de Wateringe</t>
  </si>
  <si>
    <t>Basisschool De Klaverhoek</t>
  </si>
  <si>
    <t>Protestants Christelijke Basisschool De Klokbeker</t>
  </si>
  <si>
    <t>Christelijke Basisschool Het Mozaiek</t>
  </si>
  <si>
    <t>Basisschool Gen Vd Bosch</t>
  </si>
  <si>
    <t>Openbare Basisschool Hoge Weerdschool</t>
  </si>
  <si>
    <t>De Piramide Openbare Basisschool</t>
  </si>
  <si>
    <t>Basisschool De Wjukslach</t>
  </si>
  <si>
    <t>Basisschool St Franciscus</t>
  </si>
  <si>
    <t>Oecumenische basisschool De Kinderboom</t>
  </si>
  <si>
    <t>Openbare Bsisschool Nye Mj Tamsmaskoalle</t>
  </si>
  <si>
    <t>Jenaplan Basisschool De Blijberg</t>
  </si>
  <si>
    <t>Openbare Basisschool De Opslach</t>
  </si>
  <si>
    <t>Openbare Basisschool de Branink</t>
  </si>
  <si>
    <t>Openbare Basisschool de Opstap</t>
  </si>
  <si>
    <t>Openbare Basisschool de Klapwiek</t>
  </si>
  <si>
    <t>Openbare Basisschool Het Roessink</t>
  </si>
  <si>
    <t>Johan Bogermanschool voor Basisonderwijs</t>
  </si>
  <si>
    <t>Protestants Christelijke Basisschool Margriet</t>
  </si>
  <si>
    <t>Rooms Katholieke Basisschool Baandert</t>
  </si>
  <si>
    <t>Openbare Basisschool Theo Thijssen</t>
  </si>
  <si>
    <t>Basisschool de Flecht</t>
  </si>
  <si>
    <t>Oecumenische basisschool De Capelle</t>
  </si>
  <si>
    <t>Stichting Samenwerkingsschool Rivierenwijk</t>
  </si>
  <si>
    <t>Roderik van Voorstschool</t>
  </si>
  <si>
    <t>Stichting voor Christelijk Primair Onderwijs Lelystad</t>
  </si>
  <si>
    <t>Protestants Christelijke Basisschool Irene</t>
  </si>
  <si>
    <t>Protestants Christelijke Basisschool Max Havelaar</t>
  </si>
  <si>
    <t>Stg. Openbaar Primair Onderw. Skarsterlân</t>
  </si>
  <si>
    <t>Rooms Katholieke Basisschool Sint Tarcisius</t>
  </si>
  <si>
    <t>Oecumenische basisschool De Vijf Sterren</t>
  </si>
  <si>
    <t>o.b.s.Tuindorp- dr. J.P. Thijsse</t>
  </si>
  <si>
    <t>Openbare Basisschool de Barte</t>
  </si>
  <si>
    <t>Openbare Basisschool De Merwedonk</t>
  </si>
  <si>
    <t>Openbare Basisschool Nettelhorst</t>
  </si>
  <si>
    <t>Stichting Meerkring O.P.O. Amersfoort</t>
  </si>
  <si>
    <t>Obs Het  Vogelnest</t>
  </si>
  <si>
    <t>Stichting Openbaar Primair en Speciaal Onderwijs Leiden</t>
  </si>
  <si>
    <t>Montessorischool de Linde</t>
  </si>
  <si>
    <t>Openbare basisschool Het Palet</t>
  </si>
  <si>
    <t>Openbare Basisschool de Pijler</t>
  </si>
  <si>
    <t>Protestants Christelijke Basisschool Beatrix</t>
  </si>
  <si>
    <t>Montessorischool Almere Stad</t>
  </si>
  <si>
    <t>Almeerse Scholen Groep (ASG) Stg. voor openb.prim. en v.o.</t>
  </si>
  <si>
    <t>Iepenbiere Basisskoalle De Twamester</t>
  </si>
  <si>
    <t>Sticht. Proloog Primair O.O. Leeuwarden</t>
  </si>
  <si>
    <t>Rooms Katholieke Basisschool de Kruisboelijn</t>
  </si>
  <si>
    <t>Openbare Basisschool De Oanset</t>
  </si>
  <si>
    <t>Openbare Basisschool de Barchschole</t>
  </si>
  <si>
    <t>Openbare Basisschool De Hagenpoort</t>
  </si>
  <si>
    <t>Rooms Katholieke Basisschool De Touwladder</t>
  </si>
  <si>
    <t>Gereformeerde Basisschool de Springplank</t>
  </si>
  <si>
    <t>Ver. verstr. onderwijs op Geref. grondslag te Leerdam</t>
  </si>
  <si>
    <t>Basisschool Berg en Beek</t>
  </si>
  <si>
    <t>Sticht. schoolbestuur Laetare Schoolbestuur voor R.K.O.</t>
  </si>
  <si>
    <t>KBS De Drie Musketiers</t>
  </si>
  <si>
    <t>Katholieke basisschool De Wieling</t>
  </si>
  <si>
    <t>Christelijke Basisschool de Horizon</t>
  </si>
  <si>
    <t>OBS Wereldwijs</t>
  </si>
  <si>
    <t>Openbare Boekhorstschool</t>
  </si>
  <si>
    <t>CBS Dominee Hasperschool</t>
  </si>
  <si>
    <t>Christelijke Basisschool Samuel</t>
  </si>
  <si>
    <t>Christelijke Basisschool de Springplanke</t>
  </si>
  <si>
    <t>Gereformeerde Basisschool Johannes Calvyn</t>
  </si>
  <si>
    <t>Christelijke Basisschool de Hochte</t>
  </si>
  <si>
    <t>Vereniging voor Gereformeerd Schoolonderwijs Laag Zuthem</t>
  </si>
  <si>
    <t>RK Basisschool de Vonder</t>
  </si>
  <si>
    <t>Dominee G.H. Kerstenschool</t>
  </si>
  <si>
    <t>Ver. verstrekken basisonderw. gereform. grondslag te Yerseke</t>
  </si>
  <si>
    <t>Rooms Katholieke Spoorbuurtschool</t>
  </si>
  <si>
    <t>Ver. tot het Verstr. van Ond. op Geref. Grondslag te Teuge</t>
  </si>
  <si>
    <t>Basisschool met de Bijbel</t>
  </si>
  <si>
    <t>Ver. Stichting/Instandhouding Scholen met de Bijbel De Valk</t>
  </si>
  <si>
    <t>Schoolbestuur voor neutraal primair onderwijs tussen Lauwers en Eems-stichting</t>
  </si>
  <si>
    <t>Sint Jansschool voor Basisonderwijs</t>
  </si>
  <si>
    <t>Stichting Katholiek Onderwijs Maasland</t>
  </si>
  <si>
    <t>Rooms Katholieke Basisschool de Nobelaer</t>
  </si>
  <si>
    <t>Katholieke Stichting voor Onderwijs te Oude Tonge</t>
  </si>
  <si>
    <t>Basisschool Sint Antonius van Padua</t>
  </si>
  <si>
    <t>Rooms Katholieke Basisschool de Schalm</t>
  </si>
  <si>
    <t>Rooms Katholieke Basisschool Aloysius</t>
  </si>
  <si>
    <t>Antoniusschool voor Basisonderwijs</t>
  </si>
  <si>
    <t>Stichting R.K. Onderwijs Aerdenhout</t>
  </si>
  <si>
    <t>Basisschool Sint Gertrudis</t>
  </si>
  <si>
    <t>Vereniging voor Christ. Nat. Schoolond.</t>
  </si>
  <si>
    <t>Basisschool de Dorenhagen</t>
  </si>
  <si>
    <t>Basisschool Met De Bijbel Het Baken</t>
  </si>
  <si>
    <t>Schoolvereniging Aerdenhout Bentveld</t>
  </si>
  <si>
    <t>Schoolvereniging Aerdenhout-Bentveld</t>
  </si>
  <si>
    <t>Eerste Jan Ligthartschool Tilburg</t>
  </si>
  <si>
    <t>Christelijke Basisschool Alpha</t>
  </si>
  <si>
    <t>Openbare Bredeschool de Wensvogel</t>
  </si>
  <si>
    <t>Basisschool Loep</t>
  </si>
  <si>
    <t>Openbare Basisschool Meedhuizen</t>
  </si>
  <si>
    <t>Openbare Basisschool de Ommewending</t>
  </si>
  <si>
    <t>Openbare Basisschool de Pionier</t>
  </si>
  <si>
    <t>Rooms Katholieke Basisschool de Spelevaert</t>
  </si>
  <si>
    <t>Basisschool t Haimstee</t>
  </si>
  <si>
    <t>Basisschool Sint Aloysius</t>
  </si>
  <si>
    <t>Eerste Montessori Basisschool Houten</t>
  </si>
  <si>
    <t>Stichting Montessori Onderwijs Houten</t>
  </si>
  <si>
    <t>Christelijke Basisschool Rembrandt</t>
  </si>
  <si>
    <t>Katholieke Basisschool Overhoven</t>
  </si>
  <si>
    <t>Openbare Basisschool De Badde</t>
  </si>
  <si>
    <t>Burgemeester Amersfoordtschool</t>
  </si>
  <si>
    <t>Stichting Openbaar Primair Onderwijs Haarlemmermeer</t>
  </si>
  <si>
    <t>Ver. Inst.houd. &amp; Best. School voor CBO, gen. Hofdijckschool</t>
  </si>
  <si>
    <t>RK Basisschool de Wilsdonck</t>
  </si>
  <si>
    <t>Rooms Katholieke Basisschool de Laarhorst</t>
  </si>
  <si>
    <t>Rooms Katholieke Basisschool de Kubus</t>
  </si>
  <si>
    <t>Openbare Basisschool de Oldenye</t>
  </si>
  <si>
    <t>Openbare Basisschool De Garven</t>
  </si>
  <si>
    <t>Montessorischool Jan Vermeer</t>
  </si>
  <si>
    <t>Openbare Basisschool Kolmenscate</t>
  </si>
  <si>
    <t>Julianaschool voor Protestants Christelijk Basisonderwijs</t>
  </si>
  <si>
    <t>De Trimaran PC en RK Basisschool</t>
  </si>
  <si>
    <t>Montessori Basisschool Roermond</t>
  </si>
  <si>
    <t>Openbare Basisschool Anninksschool</t>
  </si>
  <si>
    <t>Openbare Basisschool De Musselhorst</t>
  </si>
  <si>
    <t>Protestants Christelijke Basisschool Samen Op Weg</t>
  </si>
  <si>
    <t>RK Basisschool de Ruif</t>
  </si>
  <si>
    <t>Rooms Katholieke Basisschool de Laarakker</t>
  </si>
  <si>
    <t>RK Basisschool De Duinsprong</t>
  </si>
  <si>
    <t>Openbare Basisschool de Wester</t>
  </si>
  <si>
    <t>Openbare Basisschool de Tille</t>
  </si>
  <si>
    <t>Openbare Basisschool 't Zigt</t>
  </si>
  <si>
    <t>Openbare Basisschool Jules Verne</t>
  </si>
  <si>
    <t>Openbare Basisschool Cees Wilkeshuisschool</t>
  </si>
  <si>
    <t>Rooms Katholieke Basisschool de Elzenhoek</t>
  </si>
  <si>
    <t>Montessorischool Heerhugowaard</t>
  </si>
  <si>
    <t>Openbare Basisschool de Trede</t>
  </si>
  <si>
    <t>De Vuurvogel, Openbare Daltonschool Spijkenisse</t>
  </si>
  <si>
    <t>Rooms Katholieke Basisschool Sint Caecilia</t>
  </si>
  <si>
    <t>Rooms Katholieke Basisschool De Kwartiermaker</t>
  </si>
  <si>
    <t>Daltonschool de Meiboom</t>
  </si>
  <si>
    <t>Rooms Katholieke Basisschool de Spits</t>
  </si>
  <si>
    <t>Basisschool Montessori Mr Verwers</t>
  </si>
  <si>
    <t>Stg. Openbaar Prim. Onderwijs Zoetermeer</t>
  </si>
  <si>
    <t>Basisschool 't Schaddeveld</t>
  </si>
  <si>
    <t>Openbare Basisschool de Kubus</t>
  </si>
  <si>
    <t>Mr J B Kanschool</t>
  </si>
  <si>
    <t>Rooms Katholiek Basisschool `t Schrijverke</t>
  </si>
  <si>
    <t>Christelijke Basisschool Avonturijn</t>
  </si>
  <si>
    <t>Montessori Basisschool De Wildzang</t>
  </si>
  <si>
    <t>Kindercentrum De Brug</t>
  </si>
  <si>
    <t>Openbare Basisschool It Twaspan</t>
  </si>
  <si>
    <t>Openbare Basisschool T Mozaiek</t>
  </si>
  <si>
    <t>Basisschool It Twaspan</t>
  </si>
  <si>
    <t>Protestants Christelijke Basisschool De Windroos</t>
  </si>
  <si>
    <t>Rooms Katholieke Basisschool De Kringloop</t>
  </si>
  <si>
    <t>Rooms Katholieke Basisschool St Adelbertus</t>
  </si>
  <si>
    <t>Rooms Katholieke Basisschool De Drieslag</t>
  </si>
  <si>
    <t>Rooms Katholiek Basisschool De Zevengaven</t>
  </si>
  <si>
    <t>Stichting scholengroep openbaar onderwijs Lelystad</t>
  </si>
  <si>
    <t>Basisschool De Meerburgh</t>
  </si>
  <si>
    <t>Compagnonsschool</t>
  </si>
  <si>
    <t>Openbare Basisschool de Brandaris</t>
  </si>
  <si>
    <t>Montessorischool De Vleugel</t>
  </si>
  <si>
    <t>Dalton OBS MST. van Hasselt</t>
  </si>
  <si>
    <t>Rooms Katholieke Basisschool De Ommelander</t>
  </si>
  <si>
    <t>Rooms Katholieke Basisschool 't Boschveld</t>
  </si>
  <si>
    <t>de Jacobsvlinder</t>
  </si>
  <si>
    <t>2722EK</t>
  </si>
  <si>
    <t>Meerwerf basisschool Duynvaerder</t>
  </si>
  <si>
    <t>Openbare Basisschool De Beemd</t>
  </si>
  <si>
    <t>Openbare Basisschool Bos en Vaart</t>
  </si>
  <si>
    <t>Openbare Basisschool De Weesboom</t>
  </si>
  <si>
    <t>Openbare Basisschool de Houthoeffe</t>
  </si>
  <si>
    <t>Basisschool Cypressenhof</t>
  </si>
  <si>
    <t>Montessorischool  Helmond</t>
  </si>
  <si>
    <t>Kindcentrum De Bron</t>
  </si>
  <si>
    <t>Openbare Basisschool De Branding</t>
  </si>
  <si>
    <t>Openbaar Basisschool De TWA Fisken</t>
  </si>
  <si>
    <t>Rooms Katholieke Basisschool Johannes</t>
  </si>
  <si>
    <t>Rooms Katholieke Basisschool De Kinderhof</t>
  </si>
  <si>
    <t>Basisschool De Klumpert</t>
  </si>
  <si>
    <t>Basisschool De Vloedlijn</t>
  </si>
  <si>
    <t>Openbare Basisschool De Kring/Hannie Schaft School</t>
  </si>
  <si>
    <t>Openbare Basisschool Liereland</t>
  </si>
  <si>
    <t>Katholieke Basisschool de Zonnewende</t>
  </si>
  <si>
    <t>TVH Montessorischool De Flierefluiter</t>
  </si>
  <si>
    <t>Stg. Alg. Bijzonder Onderwijs Hoorn</t>
  </si>
  <si>
    <t>Rooms Katholiek Basisschool De Hobbit</t>
  </si>
  <si>
    <t>Kindcentrum Juliana</t>
  </si>
  <si>
    <t>Openbare Basisschool Ravenstein</t>
  </si>
  <si>
    <t>Openbare Basisschool 't Raerderhiem</t>
  </si>
  <si>
    <t>Rooms Katolieke Basisschool St Margaretha</t>
  </si>
  <si>
    <t>Rooms Katholieke Basisschool De Windwijzer</t>
  </si>
  <si>
    <t>Basisschool Aventurijn</t>
  </si>
  <si>
    <t>Basisschool Vossenburcht</t>
  </si>
  <si>
    <t>St Jan De Doper / Locatie Gertrudis</t>
  </si>
  <si>
    <t>Stella Nova</t>
  </si>
  <si>
    <t>Openbare Basisschool Willem Eggert</t>
  </si>
  <si>
    <t>Stichting openbaar primair en speciaal onderwijs Purmerend</t>
  </si>
  <si>
    <t>Openbare Basisschool De Cirkel</t>
  </si>
  <si>
    <t>Openbare Basisschool De Fontein</t>
  </si>
  <si>
    <t>Basisschool Den Bongerd</t>
  </si>
  <si>
    <t>Stichting Bestuur Openbaar Onderwijs Goirle</t>
  </si>
  <si>
    <t>Vereniging voor Primair Christelijk Onderwijs H'veen</t>
  </si>
  <si>
    <t>Christelijke Basisschool Kleurenpracht</t>
  </si>
  <si>
    <t>Katholieke Basisschool Lahrhof</t>
  </si>
  <si>
    <t>Basisschool 't Schoppert</t>
  </si>
  <si>
    <t>Protestants Christelijke Basisschool JP Sweelinck</t>
  </si>
  <si>
    <t>Rooms Katholieke Basisschool De Tafelronde</t>
  </si>
  <si>
    <t>Openbare Basisschool Holy</t>
  </si>
  <si>
    <t>Openbare Basisschool De Hovenschool</t>
  </si>
  <si>
    <t>SWS De Sprang</t>
  </si>
  <si>
    <t>Rooms Katholieke Basisschool De Zevensprong</t>
  </si>
  <si>
    <t>Openbare Basisschool Drienermarke</t>
  </si>
  <si>
    <t>Protestants Christelijke Basisschool De Stromen</t>
  </si>
  <si>
    <t>Rooms Katholike Basisschool Pastoor van Ars</t>
  </si>
  <si>
    <t>Openbare Basisschool 't Eenspan</t>
  </si>
  <si>
    <t>Openbare Basisschool Wheermolen</t>
  </si>
  <si>
    <t>Openbare Basisschool Ter Cleef</t>
  </si>
  <si>
    <t>Interconfessionele Basisschool De Vuurvogel</t>
  </si>
  <si>
    <t>Montessori Bassisschool</t>
  </si>
  <si>
    <t>Stichting Montessorischool Enkhuizen</t>
  </si>
  <si>
    <t>RK Basisschool De Westhoek</t>
  </si>
  <si>
    <t>Rooms Katholieke Basisschool Kard de Jong</t>
  </si>
  <si>
    <t>Openbare Basisschool 2 Emmen Mr Vegter</t>
  </si>
  <si>
    <t>Openbare Basisschool 't Carrousel</t>
  </si>
  <si>
    <t>Basisschool De Watersnip</t>
  </si>
  <si>
    <t>Openbare Basisschool De Wilgenhoek</t>
  </si>
  <si>
    <t>Openbare Basisschool t Spectrum</t>
  </si>
  <si>
    <t>Rooms Katholieke Basisschool Anne Frank</t>
  </si>
  <si>
    <t>Basisschool 't Swannestee</t>
  </si>
  <si>
    <t>De Oosthoek school voor KBSO</t>
  </si>
  <si>
    <t>Protestants Christelijke Basisschool De Mare</t>
  </si>
  <si>
    <t>Rooms Katholieke Basisschool Eikenderveld</t>
  </si>
  <si>
    <t>Openbare Basisschool De Esdoorn</t>
  </si>
  <si>
    <t>Openbare Basisschool De Weide</t>
  </si>
  <si>
    <t>Openbare Basisschool De Optimist</t>
  </si>
  <si>
    <t>Openbare Basisschool Beatrix</t>
  </si>
  <si>
    <t>Openbare Basisschool Borgloschool</t>
  </si>
  <si>
    <t>Christelijke Basisschool De Voorde</t>
  </si>
  <si>
    <t>Christelijke Basisschool Tamarinde</t>
  </si>
  <si>
    <t>Rooms Katholieke Basisschool St Victor</t>
  </si>
  <si>
    <t>Stichting Montessorischool De Triangel</t>
  </si>
  <si>
    <t>RK Basisschool Sancta Maria</t>
  </si>
  <si>
    <t>Christelijk Kindcentrum Impuls</t>
  </si>
  <si>
    <t>Rooms Katholieke Basisschool St Matthias</t>
  </si>
  <si>
    <t>1813XV</t>
  </si>
  <si>
    <t>Openbare Basisschool Potmarge</t>
  </si>
  <si>
    <t>Rooms Katholieke Basisschool Sebastiaan</t>
  </si>
  <si>
    <t>Rooms Katholieke Basisschool Octopus</t>
  </si>
  <si>
    <t>Rooms Katholieke Basisschool St Paulus</t>
  </si>
  <si>
    <t>Rooms katholieke Basisschool De Driemaster</t>
  </si>
  <si>
    <t>Basisschool Het Plankier</t>
  </si>
  <si>
    <t>Openbare Basisschool De Dolfijn</t>
  </si>
  <si>
    <t>Openbare Basischool J Vd Vondel</t>
  </si>
  <si>
    <t>St. Talent, Openb. Bas.onderw. Hoorn</t>
  </si>
  <si>
    <t>Rooms Katholieke Basisschool Hertog V Gelre</t>
  </si>
  <si>
    <t>RK Basisschool de Touwbaan</t>
  </si>
  <si>
    <t>Openbare Montessorischool De Boog</t>
  </si>
  <si>
    <t>KBS De Contrabas</t>
  </si>
  <si>
    <t>Openbare Basisschool Emmermeer</t>
  </si>
  <si>
    <t>Openbare basisschool Oud Oost</t>
  </si>
  <si>
    <t>Openbare Basisschool De Ranonkel</t>
  </si>
  <si>
    <t>Basisschool De Tjalk</t>
  </si>
  <si>
    <t>Openbare Basisschool De Zonnewyzer</t>
  </si>
  <si>
    <t>Openbare Basisschool De Bieshaar</t>
  </si>
  <si>
    <t>Openbare Basisschool De Zes Wielen</t>
  </si>
  <si>
    <t>Jules Verneschool</t>
  </si>
  <si>
    <t>Rooms Katholieke Basisschool Eloy</t>
  </si>
  <si>
    <t>RK Basisschool De Berkenhof</t>
  </si>
  <si>
    <t>Basisschool De Satelliet</t>
  </si>
  <si>
    <t>Basisschool De Hofvijver</t>
  </si>
  <si>
    <t>Uniaschool</t>
  </si>
  <si>
    <t>Openbare Basisschool De Zuidwester</t>
  </si>
  <si>
    <t>Christelijke basisschool De Saenparel</t>
  </si>
  <si>
    <t>Basisschool Jules Verne</t>
  </si>
  <si>
    <t>Rooms Katholieke Basisschool 't Pannesjop</t>
  </si>
  <si>
    <t>Rooms Katholieke Basisschool 't Baeken</t>
  </si>
  <si>
    <t>OBS M.L. King</t>
  </si>
  <si>
    <t>Basisschool De Timp</t>
  </si>
  <si>
    <t>Rooms Katholieke Basisschool De Burijn</t>
  </si>
  <si>
    <t>Professor Wassenberghschool</t>
  </si>
  <si>
    <t>Openbare Basisschool De Zuiderpolder</t>
  </si>
  <si>
    <t>Openbare Basisschool De Sterrenwachter</t>
  </si>
  <si>
    <t>Openbare Basisschool Angelslo</t>
  </si>
  <si>
    <t>Basisschool Klaverweide</t>
  </si>
  <si>
    <t>Rooms Katholieke Basisschool Mgr Huibers</t>
  </si>
  <si>
    <t>Basisschool Aldoende</t>
  </si>
  <si>
    <t>Openbare basisschool Molenbeek</t>
  </si>
  <si>
    <t>Openbare basisschool De Baanbreker</t>
  </si>
  <si>
    <t>Stichting Openbaar Onderwijs Groep Groningen</t>
  </si>
  <si>
    <t>Openbare Basisschool Overvecht</t>
  </si>
  <si>
    <t>Basisschool De Bosrank</t>
  </si>
  <si>
    <t>Openbare Basisschool De Bothoven Freinetbasisschool</t>
  </si>
  <si>
    <t>Openbare Basisschool De Flierefluiter</t>
  </si>
  <si>
    <t>Openbare Basisschool De Iemenkorf</t>
  </si>
  <si>
    <t>Openbare Basisschool De Vosseburcht</t>
  </si>
  <si>
    <t>Openbare Basisschool De Boemerang</t>
  </si>
  <si>
    <t>1445NM</t>
  </si>
  <si>
    <t>Het Stadsveld Openbare Basisschool</t>
  </si>
  <si>
    <t>Openbare Basisschool Zandloper</t>
  </si>
  <si>
    <t>Openbare Basisschool De Wierwinde</t>
  </si>
  <si>
    <t>Basisschool Tijl Uilenspiegel</t>
  </si>
  <si>
    <t>Christelijke Basisschool De Crangeborg</t>
  </si>
  <si>
    <t>Rooms Katholieke Basisschool Langeberg</t>
  </si>
  <si>
    <t>Sint Maarten Basisschool</t>
  </si>
  <si>
    <t>Vereniging voor Buitengewoon Speciaal Onderwijs School Vereniging Gooiland</t>
  </si>
  <si>
    <t>Basisschool H Hart voor Jezus</t>
  </si>
  <si>
    <t>Stichting Katholiek Onderwijs Achterveld</t>
  </si>
  <si>
    <t>Protestants Christelijke Basisschool De Parel</t>
  </si>
  <si>
    <t>Ver. Protestants-Christelijk Basisonderwijs te Vroomshoop</t>
  </si>
  <si>
    <t>Openbare Basisschool op 't Veld</t>
  </si>
  <si>
    <t>Openbare Basisschool Roombeek</t>
  </si>
  <si>
    <t>Openbare Basisschool De Kennemerpoort</t>
  </si>
  <si>
    <t>Christelijk Basisschool De Akker</t>
  </si>
  <si>
    <t>Rooms katholieke Basisschool Veronica</t>
  </si>
  <si>
    <t>RK Basisschool Baardwijk</t>
  </si>
  <si>
    <t>Prof Mr A Anema Basisschool</t>
  </si>
  <si>
    <t>Openbare Basisschool Glanerbrug-Noord</t>
  </si>
  <si>
    <t>Basisschool Combinatie 70</t>
  </si>
  <si>
    <t>Openbare Basisschool Nicolaas Beets</t>
  </si>
  <si>
    <t>Interconfessionele Basisschool Wormer Wieken</t>
  </si>
  <si>
    <t>Rooms Katholieke Basisschool De Egelantier</t>
  </si>
  <si>
    <t>Openbare Basisschool De Barg</t>
  </si>
  <si>
    <t>Openbare Basisschool De Spaarne-School</t>
  </si>
  <si>
    <t>Basisschool De Bussel</t>
  </si>
  <si>
    <t>Christelijke Basisschool Willem van Oranje</t>
  </si>
  <si>
    <t>Rooms Katholieke Basisschool Prinsenhof</t>
  </si>
  <si>
    <t>Openbare Basisschool De Wielen</t>
  </si>
  <si>
    <t>Openbare Basisschool Europa</t>
  </si>
  <si>
    <t>Openbare Basisschool De Peppelaer</t>
  </si>
  <si>
    <t>Openbare Basisschool De Achtbaan</t>
  </si>
  <si>
    <t>Openbare Basisschool Wereldwijzer</t>
  </si>
  <si>
    <t>RK Basisschool O.L.V. van Fatima</t>
  </si>
  <si>
    <t>Openbare Basisschool Het Lang</t>
  </si>
  <si>
    <t>Openbare Montessorischool</t>
  </si>
  <si>
    <t>RK Basisschool Joseph</t>
  </si>
  <si>
    <t>RK basisschool Mr van Eijck</t>
  </si>
  <si>
    <t>De Bente Openbare Basisschool</t>
  </si>
  <si>
    <t>Openbare Basisschool De Sterrensteen</t>
  </si>
  <si>
    <t>Rooms Katholieke Basisschool De Cortendijck</t>
  </si>
  <si>
    <t>Openbare Basisschool De Helmerhoek</t>
  </si>
  <si>
    <t>Basisschool De Argonaut</t>
  </si>
  <si>
    <t>Basisschool Huibers</t>
  </si>
  <si>
    <t>Openbare Basisschool De Runde</t>
  </si>
  <si>
    <t>Rooms Katholieke Basisschool De Blokwei</t>
  </si>
  <si>
    <t>Openbare Basisschool De Dreef</t>
  </si>
  <si>
    <t>Bassisschool De Zeetuin</t>
  </si>
  <si>
    <t>Openbare Basisschool Erica De Anbrenge</t>
  </si>
  <si>
    <t>Openbare Basisschool Karrepad</t>
  </si>
  <si>
    <t>Witte Vrouwen-School Jenaplan-School</t>
  </si>
  <si>
    <t>Rooms Katholieke Basisschool Vondel</t>
  </si>
  <si>
    <t>Openbare Basisschool De Koekoek</t>
  </si>
  <si>
    <t>Openbare Basisschool De Planeet</t>
  </si>
  <si>
    <t>Rooms Katholieke Basisschool De Watermolen</t>
  </si>
  <si>
    <t>Protestants Christelijke Basisschool De Ploeg</t>
  </si>
  <si>
    <t>Basisschool Dr D Bos</t>
  </si>
  <si>
    <t>Openbare Basisschool De Spil</t>
  </si>
  <si>
    <t>Siebe Jan Boumaschool</t>
  </si>
  <si>
    <t>Openbare basisschool Digitalis</t>
  </si>
  <si>
    <t>Openbare Basischool De Bascule</t>
  </si>
  <si>
    <t>Openbare Basisschool De Uitvinding</t>
  </si>
  <si>
    <t>Rooms Katholieke Basisschool Jeroen Bosch</t>
  </si>
  <si>
    <t>Protestants Christelijke Basisschool De Kring</t>
  </si>
  <si>
    <t>Openbare Basisschool Dalton Lonneker</t>
  </si>
  <si>
    <t>Basisschool Beijumkorf</t>
  </si>
  <si>
    <t>Protestants Christelijke Basisschool Koningin Juliana</t>
  </si>
  <si>
    <t>Openbare Basisschool De Hoge Raven</t>
  </si>
  <si>
    <t>3525AL</t>
  </si>
  <si>
    <t>Het Festijn school voor Katholiek Basisonderwijs</t>
  </si>
  <si>
    <t>Openbare Basisschool Dordse Til</t>
  </si>
  <si>
    <t>'De Haagse Scholen', stg. voor primair &amp; spec. openb. onderw</t>
  </si>
  <si>
    <t>Openbare Basisschool De Broekheurne</t>
  </si>
  <si>
    <t>Rooms Katholieke Basisschool De Linde</t>
  </si>
  <si>
    <t>Protestants Christelijke Basisschool De Fakkel</t>
  </si>
  <si>
    <t>Basisschool Archipel</t>
  </si>
  <si>
    <t>Openbare Basisschool Het Zeggelt Montessori-School</t>
  </si>
  <si>
    <t>Rooms Katholieke Basisschool De Saffier</t>
  </si>
  <si>
    <t>Protestants Chistelijke Basisschool Willem Van Oranje</t>
  </si>
  <si>
    <t>Openbare Daltonbasissch Helen Parkhurst</t>
  </si>
  <si>
    <t>Glanerbrug Opbare Basisschool</t>
  </si>
  <si>
    <t>Basisschool Swoaistee</t>
  </si>
  <si>
    <t>Openbare Daltonschool Overschie</t>
  </si>
  <si>
    <t>Rooms Katholieke Basisschool De Klaverweide</t>
  </si>
  <si>
    <t>P.C. Basisschool De Diamant in het Kristal</t>
  </si>
  <si>
    <t>Rooms Katholieke Basisschool De Appel</t>
  </si>
  <si>
    <t>Openbare Basisschool 't Koppel</t>
  </si>
  <si>
    <t>Openbare Basisschool Park Stokhorst</t>
  </si>
  <si>
    <t>Openbare Montessori Basisschool Tuinstad Schiebroek/ Ter Bregge</t>
  </si>
  <si>
    <t>PC Basisschool De Gong - Matendonk</t>
  </si>
  <si>
    <t>Openbare Basisschool De Dreske</t>
  </si>
  <si>
    <t>Basisschool Valkenbos Montessori-School</t>
  </si>
  <si>
    <t>Basisschool Borgman</t>
  </si>
  <si>
    <t>Christelijke Basisschool T Klinket</t>
  </si>
  <si>
    <t>Basisschool op De Slek</t>
  </si>
  <si>
    <t>Stichting Kath. Onderw. Soest-Soesterb.</t>
  </si>
  <si>
    <t>Nijmeegse Scholen Vereniging2</t>
  </si>
  <si>
    <t>Openbare Basisschool 't Swarte Meer</t>
  </si>
  <si>
    <t>Basisschool Patricius</t>
  </si>
  <si>
    <t>Koningin Emma Protestants Christelijke Basisschool</t>
  </si>
  <si>
    <t>Basisschool Godfried Bomans</t>
  </si>
  <si>
    <t>Ondwijs Gemeenschap 't Eimink Katholiek Basisonderwijs</t>
  </si>
  <si>
    <t>Twekkelerveld Openbare Basisschool</t>
  </si>
  <si>
    <t>Basisschool De Driestam</t>
  </si>
  <si>
    <t>Onderwijs De Schothorst Katholiek Basisonderwijs</t>
  </si>
  <si>
    <t>Basisschool Bohemen Kijkduin</t>
  </si>
  <si>
    <t>Openbare Basisschool Spitsbergen</t>
  </si>
  <si>
    <t>Openbare Basisschool De Architect</t>
  </si>
  <si>
    <t>Stichting Prot.-Chr. Scholen Leiden</t>
  </si>
  <si>
    <t>Openbare Basisschool Sprengenpark</t>
  </si>
  <si>
    <t>Openbare Basisschool Prinseschool</t>
  </si>
  <si>
    <t>Basisschool Joppensz</t>
  </si>
  <si>
    <t>Protestants Christelijke Montessorischool Passe-Partout</t>
  </si>
  <si>
    <t>Openbare Basisschool Berg en Bos</t>
  </si>
  <si>
    <t>Openbare Basisschool Het Bijvank</t>
  </si>
  <si>
    <t>PC Basisschool Prinses Margriet</t>
  </si>
  <si>
    <t>Basisschool De Hanevoet</t>
  </si>
  <si>
    <t>Sterrenschool Apeldoorn</t>
  </si>
  <si>
    <t>Basisschool Fridtjof Nansen Jenaplan Basisschool</t>
  </si>
  <si>
    <t>Basisschool De Klim Werkkring</t>
  </si>
  <si>
    <t>Basisschool De Bleek</t>
  </si>
  <si>
    <t>Openbare Basisschool La Res</t>
  </si>
  <si>
    <t>Kruidenhoek Jenaplan Basisschool</t>
  </si>
  <si>
    <t>Protestants Christelijke Basisschool Princes Beatrix</t>
  </si>
  <si>
    <t>Protestants Christelijke Basisschool Beemte</t>
  </si>
  <si>
    <t>Basisschool Floralaan</t>
  </si>
  <si>
    <t>Openbare Basisschool Het Web</t>
  </si>
  <si>
    <t>Protestants Christelijke Basisschool Prinsehaghe</t>
  </si>
  <si>
    <t>Openbare Basisschool De Mheen</t>
  </si>
  <si>
    <t>Waalse Louise De Coligny School voor Christelijk Basis Speciaal Onderwijs</t>
  </si>
  <si>
    <t>Basisschool De Tempel</t>
  </si>
  <si>
    <t>Koningin Wilhelmina School Protestants Christlijke Basisschool</t>
  </si>
  <si>
    <t>Openbare Basisschool Rietendak</t>
  </si>
  <si>
    <t>Openbare Basisschool Willem Wilmink</t>
  </si>
  <si>
    <t>Oranje Nassauschool voor Christelijk Basis Speciaal onderwijs</t>
  </si>
  <si>
    <t>Protestants Christelijke Basisschool De Korenaar</t>
  </si>
  <si>
    <t>Montessoribasisschool De Trinoom</t>
  </si>
  <si>
    <t>Basisschool KlimWijs</t>
  </si>
  <si>
    <t>Stichting Interconf. Onderw. Vlaardingen</t>
  </si>
  <si>
    <t>O G Heldringsch Christelijke Basis Onderwijs</t>
  </si>
  <si>
    <t>Min Marga Klompe school Katholiek Basisonderwijs</t>
  </si>
  <si>
    <t>Salto-basisschool Reigerlaan</t>
  </si>
  <si>
    <t>V Hoogstratensch Christelijk Basis Speciaal Onderwijs</t>
  </si>
  <si>
    <t>Protestants Christelijke Basisschool De Sjofar</t>
  </si>
  <si>
    <t>Openbare Basisschool Oog in al Montessori-School</t>
  </si>
  <si>
    <t>Openbare Basisschool Meester Lugtmeijer</t>
  </si>
  <si>
    <t>Het Vastert Opb Basisschool</t>
  </si>
  <si>
    <t>Parkschool voor Protestants Christelijk Basis Speciaal Onderwijs</t>
  </si>
  <si>
    <t>Albert Schweitzer school Katholiek Basisonderwijs</t>
  </si>
  <si>
    <t>Prins Willem Alexandersch</t>
  </si>
  <si>
    <t>Katholieke St Janschool</t>
  </si>
  <si>
    <t>Da Costa School Christelijke Basis Speciaal onderwijs</t>
  </si>
  <si>
    <t>basisschool Beppino Sarto</t>
  </si>
  <si>
    <t>Christelijke Scholengemeenschap voor Basisonderwijs Open Vensters 't Kompas</t>
  </si>
  <si>
    <t>3137RL</t>
  </si>
  <si>
    <t>Rooms katholieke Onderwijsgemeenschap Titus Brandsma</t>
  </si>
  <si>
    <t>Openbare Basisschool De Reiziger</t>
  </si>
  <si>
    <t>Openbare Basisschool Het Wooldrik</t>
  </si>
  <si>
    <t>Christelijk Basisschool Leyenburg</t>
  </si>
  <si>
    <t>Basisschool 't Startblok</t>
  </si>
  <si>
    <t>Ds D.A. van den Boschschool voor Christelijk Basisonderwijs</t>
  </si>
  <si>
    <t>Openbare Basisschool De Kosmos</t>
  </si>
  <si>
    <t>P Oosterleesch voor Christelijk Basis Speciaal Onderwijs</t>
  </si>
  <si>
    <t>Openbare Daltonschool De Horst</t>
  </si>
  <si>
    <t>Dr J A Gerth V Wijksch voor Christelijk Basis Onderwijs</t>
  </si>
  <si>
    <t>Openbare Basisschool De Averbeke</t>
  </si>
  <si>
    <t>Christelijke Basisschool De Vliermeent</t>
  </si>
  <si>
    <t>Basisschool Montini</t>
  </si>
  <si>
    <t>Ds Dj Karressch Christelijke Basisschool Speciaal Onderwijs</t>
  </si>
  <si>
    <t>Basisschool Marco Polo</t>
  </si>
  <si>
    <t>6451EN</t>
  </si>
  <si>
    <t>Basisschool St. Bavo</t>
  </si>
  <si>
    <t>Stichting Katholiek Onderwijs Rijsbergen</t>
  </si>
  <si>
    <t>Basisschool De Tweesprong</t>
  </si>
  <si>
    <t>Jhr Mr Hmj voor Asch van Wyckschool</t>
  </si>
  <si>
    <t>Paul Krugersch voor Christelijk Basis Speciaal Onderwijs</t>
  </si>
  <si>
    <t>Christelijke Basisschool De Grebbe</t>
  </si>
  <si>
    <t>Christelijke Basisschool De Ontmoeting</t>
  </si>
  <si>
    <t>Jan V Nassauschool voor Protestants Christelijk Basisonderwijs</t>
  </si>
  <si>
    <t>2515TM</t>
  </si>
  <si>
    <t>Openbare Basisschool Beekbergen</t>
  </si>
  <si>
    <t>Openbare Basisschool Oosterhuizen</t>
  </si>
  <si>
    <t>basisschool De Notenboom</t>
  </si>
  <si>
    <t>Meester Schabergschool voor Christelijk Basis Speciaal onderwijs</t>
  </si>
  <si>
    <t>Dr M M Den Hertogschool voor Christelijk Basis  Onderwijs</t>
  </si>
  <si>
    <t>Valentijnschool voo KBSO</t>
  </si>
  <si>
    <t>Protestants Christelijke Basisschool De Baanbreker</t>
  </si>
  <si>
    <t>De Horizon Christelijke School voor Basisonderwijs</t>
  </si>
  <si>
    <t>Basisschool Atalanta</t>
  </si>
  <si>
    <t>Da Costa Basisschool Hoograven</t>
  </si>
  <si>
    <t>Openbare Basisschool Heuvellaan</t>
  </si>
  <si>
    <t>Basisschool Trudo</t>
  </si>
  <si>
    <t>Openbare Basisschool Bellefleur</t>
  </si>
  <si>
    <t>Stichting Onderwijsgroep SPOENK</t>
  </si>
  <si>
    <t>Basisschool Kiezel en Kei</t>
  </si>
  <si>
    <t>Basisschool Jan Bierma</t>
  </si>
  <si>
    <t>Openbare Basisschool De Robbedoes</t>
  </si>
  <si>
    <t>Openbare Basisschool Willespoort</t>
  </si>
  <si>
    <t>Vorsterman van Oyen-School</t>
  </si>
  <si>
    <t>Basisschool Esselyckerwoude</t>
  </si>
  <si>
    <t>OBS De Wierde</t>
  </si>
  <si>
    <t>Openbare Basisschool Frankendael</t>
  </si>
  <si>
    <t>Openbare Basisschool Mesch</t>
  </si>
  <si>
    <t>Basisschool De Vogelaar</t>
  </si>
  <si>
    <t>Openbare Basisschool Oudewater</t>
  </si>
  <si>
    <t>Openbare Basisschool De Sjtadssjool</t>
  </si>
  <si>
    <t>Openbare Daltonbasisschool De Klimop</t>
  </si>
  <si>
    <t>Basisschool De Statie</t>
  </si>
  <si>
    <t>4551AL</t>
  </si>
  <si>
    <t>Basisschool Torenven</t>
  </si>
  <si>
    <t>Tweestromen Basisschool</t>
  </si>
  <si>
    <t>Openbare Basisschool 't Montferland</t>
  </si>
  <si>
    <t>Openbare Basisschool De Woelwaters</t>
  </si>
  <si>
    <t>Vereniging voor Gereformeerd Onderwijs</t>
  </si>
  <si>
    <t>Stg. K.O. Centrale Groningen/ KBS Bisschop Bekkers</t>
  </si>
  <si>
    <t>openbare basisschool FH Jansenius De Vries</t>
  </si>
  <si>
    <t>Openbare Basisschool De Wilgen</t>
  </si>
  <si>
    <t>Basisschool Johan Hendrik Van Dale</t>
  </si>
  <si>
    <t>Openbare Basisschool De Vrijheid</t>
  </si>
  <si>
    <t>Basisschool De Toverlaars</t>
  </si>
  <si>
    <t>Openbare Basiischool De Iemenhof</t>
  </si>
  <si>
    <t>Openbare Basisschool De Sleutelaar</t>
  </si>
  <si>
    <t>Basisschool Mandegoud</t>
  </si>
  <si>
    <t>Ver. tot Verstr. van Onderwijs op Gereformeerde Grondslag</t>
  </si>
  <si>
    <t>Basisschool Klimrakker</t>
  </si>
  <si>
    <t>Basisschool Laureyn</t>
  </si>
  <si>
    <t>Openbare Basisschool de Bouwsteen</t>
  </si>
  <si>
    <t>Basisschool 't Ravelijn</t>
  </si>
  <si>
    <t>Koningin Beatrix Basisschool</t>
  </si>
  <si>
    <t>Basisschool Bijvanck</t>
  </si>
  <si>
    <t>Basisschool Buten De Poorte</t>
  </si>
  <si>
    <t>Basisschool De Zilveren Maan</t>
  </si>
  <si>
    <t>Openbare Basisschool de Salto</t>
  </si>
  <si>
    <t>Stg. Primair onderw. Mondriaan Abcoude</t>
  </si>
  <si>
    <t>Openbare Basisschool Prof Casimir</t>
  </si>
  <si>
    <t>Basisschool Abt Emo</t>
  </si>
  <si>
    <t>Basisschool De Fuut</t>
  </si>
  <si>
    <t>Basisschool De Havenrakkers</t>
  </si>
  <si>
    <t>Basisschool De Rossenberg</t>
  </si>
  <si>
    <t>Mr Gr van Prinstererschool</t>
  </si>
  <si>
    <t>Openbare Basisschool De Westhoek</t>
  </si>
  <si>
    <t>Openbare Basisschool de Dissel-Daltonschool</t>
  </si>
  <si>
    <t>Samenwerkingschool De Catamaran</t>
  </si>
  <si>
    <t>Openbare Basisschool De Kweekvijver</t>
  </si>
  <si>
    <t>Openbare Basisschool Bornwaterschool</t>
  </si>
  <si>
    <t>Prinses Margriet-School</t>
  </si>
  <si>
    <t>Basisschool De Rozebottel</t>
  </si>
  <si>
    <t>Openbare Basisschool Jan Harmenshof</t>
  </si>
  <si>
    <t>Basisschool 't Heem</t>
  </si>
  <si>
    <t>Openbare Basisschool Solte Campe</t>
  </si>
  <si>
    <t>Openbare Basisschool Fiepko Coolman</t>
  </si>
  <si>
    <t>Den Aldenhaag Basisschool</t>
  </si>
  <si>
    <t>Katholieke Basisschool Bisschop Bekkers</t>
  </si>
  <si>
    <t>Basisschool Stellegors</t>
  </si>
  <si>
    <t>Openbare Basisschool De Driekleur</t>
  </si>
  <si>
    <t>Basisschool De Gaard</t>
  </si>
  <si>
    <t>Basisschool Koningin Emma</t>
  </si>
  <si>
    <t>Openbare Basisschool De Dorpsakker</t>
  </si>
  <si>
    <t>Stichting Zaan Primair voor OP/Voortg. Spec. Onderw.</t>
  </si>
  <si>
    <t>Openbare basisschool De Gouwzee</t>
  </si>
  <si>
    <t>Openbare Basisschool De Peperhof</t>
  </si>
  <si>
    <t>Basisschool St Odulfus</t>
  </si>
  <si>
    <t>Openbare Basisschool De Hoekstee</t>
  </si>
  <si>
    <t>Openbare Basisschool De Eendragt</t>
  </si>
  <si>
    <t>Wantijschool voor Openbaar Basisonderwijs</t>
  </si>
  <si>
    <t>Stichting 'Openbaar Primair Onderwijs Dordrecht'</t>
  </si>
  <si>
    <t>Openbare basisschool Meester Aafjes</t>
  </si>
  <si>
    <t>Openbare Basisschool de Tovercirkel</t>
  </si>
  <si>
    <t>Openbare basisschool De Vogelaar</t>
  </si>
  <si>
    <t>Openbare Basisschool Hiliglo</t>
  </si>
  <si>
    <t>Openbare Basisschool De Wetelaar</t>
  </si>
  <si>
    <t>ATO, jenaplan kindcentrum De Ontdekking</t>
  </si>
  <si>
    <t>Basisschool De Zandhorst</t>
  </si>
  <si>
    <t>Openbare Basisschool Noorderschool</t>
  </si>
  <si>
    <t>Openbare Basisschool Julianaschool</t>
  </si>
  <si>
    <t>Openbare Basisschool Tellegen</t>
  </si>
  <si>
    <t>Openbare Basisschool Weremere</t>
  </si>
  <si>
    <t>Openbare Basisschool Mondriaan</t>
  </si>
  <si>
    <t>Burgemeester W.A. Storkschool</t>
  </si>
  <si>
    <t>Basisschool Theo Thijssen</t>
  </si>
  <si>
    <t>Basisschool Kastanjepoort</t>
  </si>
  <si>
    <t>ATO, basisschool Het Rondeel</t>
  </si>
  <si>
    <t>Openbare Basisschool De Zwarm</t>
  </si>
  <si>
    <t>Openbare Basisschool Vondel-School</t>
  </si>
  <si>
    <t>Opebare Basisschool Wilhelmina-School</t>
  </si>
  <si>
    <t>Openbare Basisschool De Brug</t>
  </si>
  <si>
    <t>Openbare Basisschool 't Tilletje</t>
  </si>
  <si>
    <t>Openbare basisschool Ter Tolne</t>
  </si>
  <si>
    <t>Openbare Basisschool De Kievitshoek</t>
  </si>
  <si>
    <t>Basisschool Pr Willem Alexander</t>
  </si>
  <si>
    <t>ATO, basisschool De Springplank</t>
  </si>
  <si>
    <t>Openbare Basisschool 't Fonnemint</t>
  </si>
  <si>
    <t>Sws tWASPAN</t>
  </si>
  <si>
    <t>Openbare Basisschool Buitenvree</t>
  </si>
  <si>
    <t>Basisschool De Zevenhoeven</t>
  </si>
  <si>
    <t>Openbare Basisschool Het Eiland</t>
  </si>
  <si>
    <t>Openbare Basisschool 't Zwanenest</t>
  </si>
  <si>
    <t>Openbare Basisschool Het Kraaiennest</t>
  </si>
  <si>
    <t>Openbare basisschool De Eevliet</t>
  </si>
  <si>
    <t>Dom Helder Camara Basisschool</t>
  </si>
  <si>
    <t>Openbare Basisschool De Zuidvliet</t>
  </si>
  <si>
    <t>Parkschool voor Openbare Basisschool</t>
  </si>
  <si>
    <t>Basisschool over De Slinge</t>
  </si>
  <si>
    <t>Openbare Basisschool De Watermolen</t>
  </si>
  <si>
    <t>Stichting Openbaar Onderw. aan de Amstel</t>
  </si>
  <si>
    <t>ATO, basisschool Caleidoscoop</t>
  </si>
  <si>
    <t>Openbare Basisschool De Lindenboom</t>
  </si>
  <si>
    <t>Basisschool De Springschans</t>
  </si>
  <si>
    <t>Openbare Basisschool Middelie</t>
  </si>
  <si>
    <t>Openbare Basisschool De Rieburch</t>
  </si>
  <si>
    <t>Openbare Basisschool Het Stelleplankier</t>
  </si>
  <si>
    <t>Openbare Basisschool Durperhonk</t>
  </si>
  <si>
    <t>Basisschool G A de Ridder</t>
  </si>
  <si>
    <t>Openbare Basisschool t Tweespan</t>
  </si>
  <si>
    <t>Openbare Basisschool Prinses Beatrix</t>
  </si>
  <si>
    <t>Openbare basisschool De Schalm</t>
  </si>
  <si>
    <t>Openbare Basisschool B Tormijnschool</t>
  </si>
  <si>
    <t>Basisschool De Zilvermeeuw</t>
  </si>
  <si>
    <t>Openbare Basisschool De Overhaal</t>
  </si>
  <si>
    <t>Openbare Basisschool De Hofmaat</t>
  </si>
  <si>
    <t>Openbare Basisschool De Komeet</t>
  </si>
  <si>
    <t>Openbare Basisschool Meester Haye</t>
  </si>
  <si>
    <t>Openbare Basisschool De Dorpel</t>
  </si>
  <si>
    <t>Openbare Basisschool De Bosvlinder</t>
  </si>
  <si>
    <t>Openbare Basisschool De Lytse Terp</t>
  </si>
  <si>
    <t>'Samen tussen Amstel en IJ' Stg. Openbaar Prim. Onderwijs</t>
  </si>
  <si>
    <t>Amsterdam-West Binnen de Ring stg. v. Openb. Primair Onderw.</t>
  </si>
  <si>
    <t>3073VE</t>
  </si>
  <si>
    <t>Basisschool Westerpark</t>
  </si>
  <si>
    <t>Openbare Basisschool De Kroosduiker</t>
  </si>
  <si>
    <t>Openbare Basisschool Bargerpaske</t>
  </si>
  <si>
    <t>Stichting Openbaar Primair Onderwijs Winterswijk</t>
  </si>
  <si>
    <t>Stichting Primair Openbaar Onderwijs Ede</t>
  </si>
  <si>
    <t>Basisschool De Linderakkers</t>
  </si>
  <si>
    <t>Sticht. Openbaar Basisonderw. Westelijke Tuinsteden</t>
  </si>
  <si>
    <t>Basisschool De Weiert</t>
  </si>
  <si>
    <t>Burgemeester De Vlugtschool</t>
  </si>
  <si>
    <t>Openbare Basisschool De Kolibrie</t>
  </si>
  <si>
    <t>Openbare Basisschool De Zweng</t>
  </si>
  <si>
    <t>Openbare Basisschool Kotten</t>
  </si>
  <si>
    <t>MKC Moza ek</t>
  </si>
  <si>
    <t>RK Basisschool De Bolderik</t>
  </si>
  <si>
    <t>Rooms katholieke Basisschool 't Startblok</t>
  </si>
  <si>
    <t>Openbare Basisschool Miste/Corle</t>
  </si>
  <si>
    <t>Openbare Basisschool De Jagersplas</t>
  </si>
  <si>
    <t>Openbare basisschool Wereldwijs</t>
  </si>
  <si>
    <t>RK Basisschool De Peppel</t>
  </si>
  <si>
    <t>Rooms katholieke Basisschool Bernadette</t>
  </si>
  <si>
    <t>Openbare Basisschool Over De Brug</t>
  </si>
  <si>
    <t>Joop Westerweel School</t>
  </si>
  <si>
    <t>Rooms Katholieke Basisschool Joannes</t>
  </si>
  <si>
    <t>De Gouw-Kernschool</t>
  </si>
  <si>
    <t>Openbare Basisschool De Kaap</t>
  </si>
  <si>
    <t>Openbare Basisschool Stegeman</t>
  </si>
  <si>
    <t>Openbare Basisschool De Spiegel</t>
  </si>
  <si>
    <t>Openbare Basisschool De Dapper</t>
  </si>
  <si>
    <t>Basisschool Theresia</t>
  </si>
  <si>
    <t>Rooms katholieke Basisschool Het Tweespan</t>
  </si>
  <si>
    <t>Openbare Basisschool T Walien</t>
  </si>
  <si>
    <t>Openbare Basisschool Kogerveld</t>
  </si>
  <si>
    <t>Openbare Basisschool Woold</t>
  </si>
  <si>
    <t>Openbare Basisschool De Dijk</t>
  </si>
  <si>
    <t>Pieter Bakkumschool Daltonschool</t>
  </si>
  <si>
    <t>Alberdingk Thijmschool Daltonschool</t>
  </si>
  <si>
    <t>Openbare Basisschool De Voorzaan</t>
  </si>
  <si>
    <t>Dongeschool</t>
  </si>
  <si>
    <t>Openbare Basisschool Herman Gorter</t>
  </si>
  <si>
    <t>De Springstok (onderdeel van het Jan van der Heijdenhuis)</t>
  </si>
  <si>
    <t>Openbare Basisschool Et Buut</t>
  </si>
  <si>
    <t>Einsteinschool</t>
  </si>
  <si>
    <t>Openbare Basisschool Flevopark</t>
  </si>
  <si>
    <t>Andries van de Vlerkschool Jenaplanschool</t>
  </si>
  <si>
    <t>Stichting Openbaar Basisonderwijs Hilversum</t>
  </si>
  <si>
    <t>Openbare Basisschool Elckerlyc</t>
  </si>
  <si>
    <t>Openbare Basisschool De Zoeker</t>
  </si>
  <si>
    <t>Basisschool Het Prisma</t>
  </si>
  <si>
    <t>Openbare Basisschool J P Minckelers</t>
  </si>
  <si>
    <t>Openbare Basisschool De Singelier</t>
  </si>
  <si>
    <t>Basisschool St Petrus</t>
  </si>
  <si>
    <t>Basisschool De Ploeg</t>
  </si>
  <si>
    <t>Openbare Basisschool Pr Beatrix</t>
  </si>
  <si>
    <t>Openbare basisschool De Egelantier</t>
  </si>
  <si>
    <t>Stg. Openb. Primair Onderwijs Hendrik-Ido-Ambacht</t>
  </si>
  <si>
    <t>Basisschool De Beemden</t>
  </si>
  <si>
    <t>Openbare Basisschool Wirdumerklimmer</t>
  </si>
  <si>
    <t>Katholieke Basisschool St Jozef</t>
  </si>
  <si>
    <t>Chr Basisschool t Mozaiek</t>
  </si>
  <si>
    <t>openbare basisschool De Getyden</t>
  </si>
  <si>
    <t>Basisschool De Vorsenpoel</t>
  </si>
  <si>
    <t>Katholieke Basisschool Burg. van Mierlo</t>
  </si>
  <si>
    <t>Christelijke Basisschool De Violier</t>
  </si>
  <si>
    <t>Annie MG Schmidtschool</t>
  </si>
  <si>
    <t>Basisschool De Hobbendonken</t>
  </si>
  <si>
    <t>Katholieke Basisschool De Brakken</t>
  </si>
  <si>
    <t>Openbare Basisschool De Delta</t>
  </si>
  <si>
    <t>Openbare Basisschool Max Velthuijs</t>
  </si>
  <si>
    <t>Openbare basisschool Houtwijk</t>
  </si>
  <si>
    <t>Houtrustschool</t>
  </si>
  <si>
    <t>Heyenoordschool</t>
  </si>
  <si>
    <t>De Basis, stichting voor openb primair onderwijs Arnhem</t>
  </si>
  <si>
    <t>Openbare Basisschool De Gelderlandschool</t>
  </si>
  <si>
    <t>Erasmusschool</t>
  </si>
  <si>
    <t>Openbare Basisschool Prins Willem Alexander</t>
  </si>
  <si>
    <t>De Boomhut, openbare basisschool</t>
  </si>
  <si>
    <t>Wethouder A.F. van der Heijdenschool</t>
  </si>
  <si>
    <t>Openbare Basisschool Annie M G Schmidt</t>
  </si>
  <si>
    <t>Dr W Dreesschool</t>
  </si>
  <si>
    <t>Hugo De Grootschool</t>
  </si>
  <si>
    <t>Ver. Verstr. Schoolonderwijs op Reformatorische Grondslag</t>
  </si>
  <si>
    <t>Rooms katholiek Basisschool St Bavo</t>
  </si>
  <si>
    <t>Stg. Katholiek Basisonderwijs Haarlem-Schoten</t>
  </si>
  <si>
    <t>RK Basisschool Sint Antonius</t>
  </si>
  <si>
    <t>Nutsbasisschool Morgenstond</t>
  </si>
  <si>
    <t>De La Reyschool</t>
  </si>
  <si>
    <t>Potestants Christelijke Basisschool Het Kompas</t>
  </si>
  <si>
    <t>Protestants Christelijke Basisschool De Vuurtoren</t>
  </si>
  <si>
    <t>Basisschool Gr van Prinsterer</t>
  </si>
  <si>
    <t>Rooms katholieke Basisschool St Liduina</t>
  </si>
  <si>
    <t>Nutsbasisschool Laan van Poot</t>
  </si>
  <si>
    <t>Basisschool Zonnebloem Zundert</t>
  </si>
  <si>
    <t>Nutsbasisschool Bezuidenhout</t>
  </si>
  <si>
    <t>Protestants Christelijke Basisschool De Oranjeschool</t>
  </si>
  <si>
    <t>Nutsbasisschool Zorgvliet</t>
  </si>
  <si>
    <t>Dr Aletta Jacobsschool</t>
  </si>
  <si>
    <t>Nutsbasisschool Woonstede</t>
  </si>
  <si>
    <t>Rooms Katholieke Basisschool Olof Palme</t>
  </si>
  <si>
    <t>Basisschool De Voorsprong</t>
  </si>
  <si>
    <t>Protestants Christelijke Basisschool Prins Willem Alexander</t>
  </si>
  <si>
    <t>Protestants Christelijke Basisschool Prins Maurits</t>
  </si>
  <si>
    <t>Protestants Christelijke Basisschool Prinses Margriet</t>
  </si>
  <si>
    <t>Goeman Borgesiusschool</t>
  </si>
  <si>
    <t>Protestants Christelijke Basisschool Prins Claus</t>
  </si>
  <si>
    <t>Openbare Basisschool De Krulder</t>
  </si>
  <si>
    <t>Katholieke Basisschool Pius X</t>
  </si>
  <si>
    <t>Katholieke Basisschool Maria</t>
  </si>
  <si>
    <t>Basisschool Koning Willem Alexander</t>
  </si>
  <si>
    <t>Basisschool Andreashof</t>
  </si>
  <si>
    <t>Basisschool De Waaier</t>
  </si>
  <si>
    <t>Jan Ligthartbasisschool</t>
  </si>
  <si>
    <t>Basisschool Theo Thyssen</t>
  </si>
  <si>
    <t>Openbare Basisschool De Parel</t>
  </si>
  <si>
    <t>Basisschool de Bloktempel</t>
  </si>
  <si>
    <t>PC BS De Schakel</t>
  </si>
  <si>
    <t>Rooms Katholieke Basisschool de Driesprong Dalton-School</t>
  </si>
  <si>
    <t>Rooms Katholieke Montessori-School</t>
  </si>
  <si>
    <t>Montessorischool Elzeneind</t>
  </si>
  <si>
    <t>R.K. Basisschool De Blinkerd</t>
  </si>
  <si>
    <t>Openbare Basisschool Plevier</t>
  </si>
  <si>
    <t>Brede School Huizinga</t>
  </si>
  <si>
    <t>Brede School De kinkerbuurt</t>
  </si>
  <si>
    <t>Openbare Bassischool IJPlein</t>
  </si>
  <si>
    <t>Stichting Openbaar Onderwijs Noord</t>
  </si>
  <si>
    <t>Louis Bouwmeesterschool</t>
  </si>
  <si>
    <t>6372JA</t>
  </si>
  <si>
    <t>Basisschool De Wielewaal 1e Montessori-School</t>
  </si>
  <si>
    <t>Basisschool Het Winterkoninkje 2e Montessori-School</t>
  </si>
  <si>
    <t>Basisschool D Pinksterbloem 4e Montessori-School</t>
  </si>
  <si>
    <t>5e Montessorischool Watergraafsmeer</t>
  </si>
  <si>
    <t>Basisschool Anne Frank 6e Montessori-School</t>
  </si>
  <si>
    <t>Roomskatholieke Basisschool 'T Klankbord</t>
  </si>
  <si>
    <t>Roomskatholieke Basisschool De Springplank</t>
  </si>
  <si>
    <t>7e Montessorischool, Openbare School voor Basisonderwijs</t>
  </si>
  <si>
    <t>Roomskatholieke Basisschool Maria Bernadette</t>
  </si>
  <si>
    <t>Basisschool De Meidoorn 10e Montessori-School</t>
  </si>
  <si>
    <t>Roomskatholieke Basisschool De Tweemaster</t>
  </si>
  <si>
    <t>Openbare Basisschool Jordaan</t>
  </si>
  <si>
    <t>Roomskatholieke Basisschool Sint Joseph-School</t>
  </si>
  <si>
    <t>Roomskatholieke Basisschool Pacelli-School</t>
  </si>
  <si>
    <t>Basisschool Gaasperdam 16e Montessori-School</t>
  </si>
  <si>
    <t>Roomskatholieke Basisschool De Singel</t>
  </si>
  <si>
    <t>Openbare Basisschool Nellestein Dalton-School</t>
  </si>
  <si>
    <t>Pieter Jelles Troelstraschool</t>
  </si>
  <si>
    <t>Basisschool Annie M G Schmidt</t>
  </si>
  <si>
    <t>Openbare Basisschool Multatuli-School</t>
  </si>
  <si>
    <t>Brede School De Spaarndammerhout</t>
  </si>
  <si>
    <t>Openbare Basisschool Jan Pietersz Coen</t>
  </si>
  <si>
    <t>Basisschool Boven 't IJ Montessori-School</t>
  </si>
  <si>
    <t>IKC Zeven Zeeðn</t>
  </si>
  <si>
    <t>1034DN</t>
  </si>
  <si>
    <t>Openbare Basisschool De Punt</t>
  </si>
  <si>
    <t>Osdorpse Montessori School</t>
  </si>
  <si>
    <t>Openbare Basisschool De Globe</t>
  </si>
  <si>
    <t>Sint Antonius Basisschool</t>
  </si>
  <si>
    <t>Basisschool St Egbertus St Radboud</t>
  </si>
  <si>
    <t>Openbare Basisschool De Lispeltuut Jenaplanschool</t>
  </si>
  <si>
    <t>Openbare Daltonschool Westland</t>
  </si>
  <si>
    <t>Openbare basisschool De Heliotroop</t>
  </si>
  <si>
    <t>Openbare Basisschool De Bijenkorf</t>
  </si>
  <si>
    <t>Basisschool De Marskramer</t>
  </si>
  <si>
    <t>Openbare Basisschool De Triolier</t>
  </si>
  <si>
    <t>Openbare Basisschool De Draaimolen</t>
  </si>
  <si>
    <t>Openbare Basisschool De Hasselbraam</t>
  </si>
  <si>
    <t>Rooms Katholieke Basisschool De Bron</t>
  </si>
  <si>
    <t>Basisschool 't Schrijverke</t>
  </si>
  <si>
    <t>Openbare Basisschool De Bergen</t>
  </si>
  <si>
    <t>Openbare Basisschool De Boventoon</t>
  </si>
  <si>
    <t>Openbare Basisschool De Duizendpoot</t>
  </si>
  <si>
    <t>Montessorischool L'Ambiente</t>
  </si>
  <si>
    <t>Samenwerkingsschool Het Wilgerys</t>
  </si>
  <si>
    <t>Stichting tot het verstrekken onderw. op Gereform. grondslag</t>
  </si>
  <si>
    <t>ATO, montessorischool Merlijn</t>
  </si>
  <si>
    <t>Protestants Christelijke Basisschool De Bron</t>
  </si>
  <si>
    <t>Openbare Basisschool De Driehoek</t>
  </si>
  <si>
    <t>Katholieke daltonschool De Zevensprong</t>
  </si>
  <si>
    <t>Openbare Basisschool De Vuurvogel</t>
  </si>
  <si>
    <t>Rooms Katholieke Basisschool De Heiberg</t>
  </si>
  <si>
    <t>Basisschool De Kruudwis</t>
  </si>
  <si>
    <t>Rooms Katholieke Basisschool De Heiacker</t>
  </si>
  <si>
    <t>Openbare Basisschool De Wildert</t>
  </si>
  <si>
    <t>Openbare Basisschool De Vlonder</t>
  </si>
  <si>
    <t>CB de IJsvogel</t>
  </si>
  <si>
    <t>Rooms Katholieke Basisschool De Diedeldoorn</t>
  </si>
  <si>
    <t>Gereformeerde Basisschool De Fakkel</t>
  </si>
  <si>
    <t>Basisschool Dick Bruna School</t>
  </si>
  <si>
    <t>Reformatorische Basisschool De Akker</t>
  </si>
  <si>
    <t>Openbare Jenaplan Basisschool de Duizendpoot</t>
  </si>
  <si>
    <t>Rooms Kahtolieke Basisschool De Startbaan</t>
  </si>
  <si>
    <t>Gereformeerde Basisschool De Open Kring</t>
  </si>
  <si>
    <t>ATO, basisschool De Overlaet</t>
  </si>
  <si>
    <t>Rooms Kaholieke Basisschool De Borch</t>
  </si>
  <si>
    <t>Christelijke Basisschool De Zonnewijzer</t>
  </si>
  <si>
    <t>Rooms Katholieke Basisschool Kameleon</t>
  </si>
  <si>
    <t>Oecumenisch Basisschool Het Baken</t>
  </si>
  <si>
    <t>Montessori Basisschool De Kosmos</t>
  </si>
  <si>
    <t>Basisschool Pieter de Jong</t>
  </si>
  <si>
    <t>Protestants Christelijke Basisschool De Richtingwijzer</t>
  </si>
  <si>
    <t>Openbare Basisschool De Wetering</t>
  </si>
  <si>
    <t>Openbare Basisschool De Mussenacker</t>
  </si>
  <si>
    <t>Openbare Basisschool Panta Rhei</t>
  </si>
  <si>
    <t>Openbare Basisschool aan de Meule</t>
  </si>
  <si>
    <t>Openbare Basisschool De Krullevaar Jenaplan-School</t>
  </si>
  <si>
    <t>Rooms Katholieke Basisschool Erasmus</t>
  </si>
  <si>
    <t>RK Basisschool Jan Bluyssen</t>
  </si>
  <si>
    <t>Chr Basisschool Het Baken</t>
  </si>
  <si>
    <t>RK Basisschool de Rietvink</t>
  </si>
  <si>
    <t>Openbare Basisschool De Graswinkel</t>
  </si>
  <si>
    <t>Goejanverwelle School voor Protestants Christelijk Basisonderwijs</t>
  </si>
  <si>
    <t>RK Basisschool 't Carillon</t>
  </si>
  <si>
    <t>Openbare Basisschool de Schatkist</t>
  </si>
  <si>
    <t>Montessorischool Haaksbergen</t>
  </si>
  <si>
    <t>Vereniging voor Algemeen Bijz. Montessorionderw. Haaksbergen</t>
  </si>
  <si>
    <t>Openbare Basisschool De Perroen</t>
  </si>
  <si>
    <t>Openbare Basisschool Het Spectrum</t>
  </si>
  <si>
    <t>Openbare Basisschool Den Bussel</t>
  </si>
  <si>
    <t>RK Basisschool De Kinderboom</t>
  </si>
  <si>
    <t>OMBS Ziezo</t>
  </si>
  <si>
    <t>Openbare Basisschool De Rietgoor</t>
  </si>
  <si>
    <t>Gereformeerde Basisschool De Triangel</t>
  </si>
  <si>
    <t>Openbare Basisschool 8e Montessori Zeeburg</t>
  </si>
  <si>
    <t>Byzonder Neutrale Montessori School</t>
  </si>
  <si>
    <t>Stichting Montessorischool Veenendaal</t>
  </si>
  <si>
    <t>Kindcentrum De Notenbalk</t>
  </si>
  <si>
    <t>Protestants Christelijke Basisschool Shalom</t>
  </si>
  <si>
    <t>Basisschool De Wijngaard</t>
  </si>
  <si>
    <t>Ver. voor Chr. Primair Onderw. op Reform. Gr. Doetinchem eo</t>
  </si>
  <si>
    <t>Gereformeerde Basisschool Onder De Wieken</t>
  </si>
  <si>
    <t>Evangelische Basisschool De Morgenster</t>
  </si>
  <si>
    <t>Stichting Evangelische Basisscholen</t>
  </si>
  <si>
    <t>De Klepperbelt Gereformeerde Basisschool</t>
  </si>
  <si>
    <t>Rooms Katholieke Basisschool Het Palet</t>
  </si>
  <si>
    <t>Stg. Alg. Bijzonder Onderwijs in Heemstede</t>
  </si>
  <si>
    <t>Stichting Hindoe Onderwijs Nederland</t>
  </si>
  <si>
    <t>Algemene Basisschool te Middelburg</t>
  </si>
  <si>
    <t>Stichting voor Basisonderwijs Algem. Grondslag  Middelburg</t>
  </si>
  <si>
    <t>Vrije School Helianthus</t>
  </si>
  <si>
    <t>Islamitische Basisschool Tariek Ibnoe Ziyad</t>
  </si>
  <si>
    <t>Stichting Islamitische Basisscholen</t>
  </si>
  <si>
    <t>Islamitische Basisschool Al-Ghazali</t>
  </si>
  <si>
    <t>Stichting Islamitisch Primair Onderwijs Rijnmond (SIPOR)</t>
  </si>
  <si>
    <t>Openbare Basisschol De Wielerbaan Montessori-School</t>
  </si>
  <si>
    <t>Stichting Neutraal Bijzonder Montessori Onderwijs Purmerend</t>
  </si>
  <si>
    <t>Christelijke Basisschool De Wijngaard</t>
  </si>
  <si>
    <t>Rooms Katholieke Basisschool Vredeburg</t>
  </si>
  <si>
    <t>Openbare Basisschool Flevosprong</t>
  </si>
  <si>
    <t>Openbare Basisschool Corlaer</t>
  </si>
  <si>
    <t>Openbare Basisschool Binnenstad</t>
  </si>
  <si>
    <t>Openbare Basisschool De Rietpluim</t>
  </si>
  <si>
    <t>Openbare Basisschool De Speurneus</t>
  </si>
  <si>
    <t>Rooms Katholieke Basisschool De Molenhoek</t>
  </si>
  <si>
    <t>Protestants Christelijk Basisonderwijs De Regenboog</t>
  </si>
  <si>
    <t>Christelijke Basischool Het Klinket</t>
  </si>
  <si>
    <t>Openbare Basisschool De Bienekebolders</t>
  </si>
  <si>
    <t>Christelijke basisschool  De Bron</t>
  </si>
  <si>
    <t>Openbare Basisschool De Springdonk</t>
  </si>
  <si>
    <t>Rooms Katholieke Basisschool Lavoor</t>
  </si>
  <si>
    <t>Openbare Basisschool aan de Roer</t>
  </si>
  <si>
    <t>Protestants Christelijke School Het Anker</t>
  </si>
  <si>
    <t>Montessori Basisschool Rhenen</t>
  </si>
  <si>
    <t>Protestants Christelijke Basisschool de Grondtoon</t>
  </si>
  <si>
    <t>De Boskriek Samenwerkingsschool</t>
  </si>
  <si>
    <t>Openbare Basisschool de Nijenoord</t>
  </si>
  <si>
    <t>De Zandberg</t>
  </si>
  <si>
    <t>Openbare Basisschool Ekenrooi</t>
  </si>
  <si>
    <t>Openbare Basisschool Voordorp</t>
  </si>
  <si>
    <t>Stg. Chr. BO Reform. Grondsl. voor Groningen en Drenthe</t>
  </si>
  <si>
    <t>Jan Ligthartschool Huibeven</t>
  </si>
  <si>
    <t>Johan Frisoschool voor Christelijk Basisonderwijs</t>
  </si>
  <si>
    <t>Openbare Basisschool De Weidevogels</t>
  </si>
  <si>
    <t>Eerste Westlandse Montessorischool</t>
  </si>
  <si>
    <t>Ver. Montessori-Onderwijs Westland</t>
  </si>
  <si>
    <t>Montessori Basisschool Doesburg</t>
  </si>
  <si>
    <t>Stg. Montessori-/Tradit. B.O. Doesburg/Ellecom</t>
  </si>
  <si>
    <t>Stichting Montessori-Onderwijs Drachten</t>
  </si>
  <si>
    <t>Rooms Katholieke Basisschool Phoenix Jenaplan-School</t>
  </si>
  <si>
    <t>Oecumenische Basisschool de Duif</t>
  </si>
  <si>
    <t>Stg. v. Chr. Bas.onderw. op Ref. Grondslag voor Katwijk eo</t>
  </si>
  <si>
    <t>Openbare Basisschool de Torteltuin</t>
  </si>
  <si>
    <t>Openbare Basisschool Bommelstein</t>
  </si>
  <si>
    <t>Protestants Christelijke Basisschool de Lichtboei</t>
  </si>
  <si>
    <t>WereldKidz Palet</t>
  </si>
  <si>
    <t>Rooms Katholieke Basisonderwijs Crescendo</t>
  </si>
  <si>
    <t>Bestuurskant. Algem. Bijzond. Scholengroep Amsterdam</t>
  </si>
  <si>
    <t>Stichting Montessori Basisonderwijs Duiven e.o.</t>
  </si>
  <si>
    <t>Passe Partout Montessori School</t>
  </si>
  <si>
    <t>Islamitische Basisschool Yunus Emre</t>
  </si>
  <si>
    <t>Isl. Stg. Ned. Ond./Opv.-ISNO, Yunus Emre Den Haag</t>
  </si>
  <si>
    <t>Islamitische Basisschool Ibn I Sina</t>
  </si>
  <si>
    <t>Gereformeerde Basisschool Domino</t>
  </si>
  <si>
    <t>Opbenbare Basisschool het Klokhuis</t>
  </si>
  <si>
    <t>Stichting Islamitische School Amsterdam</t>
  </si>
  <si>
    <t>Openbare Basisschool de Cocon</t>
  </si>
  <si>
    <t>Openbare Basisschool de Bever</t>
  </si>
  <si>
    <t>Openbare Basisschool Montessori Breda</t>
  </si>
  <si>
    <t>Protestants Christelijke Basisschool Johan Friso</t>
  </si>
  <si>
    <t>Openbare Basisschool de Meander</t>
  </si>
  <si>
    <t>Basisschool de Breede Hei</t>
  </si>
  <si>
    <t>RK Basisschool De Achthoek</t>
  </si>
  <si>
    <t>Christelijke Basisschool de Vlucht</t>
  </si>
  <si>
    <t>Rooms Katholieke Basisschool de Panta Rhei</t>
  </si>
  <si>
    <t>Protestants Christelijke Basisschool de Brugge</t>
  </si>
  <si>
    <t>De Vlinderboom Protestants Christelijke Basisschool</t>
  </si>
  <si>
    <t>Edese Openbare Basisschool Montessori-School</t>
  </si>
  <si>
    <t>Openbare Basisschool de Klipper</t>
  </si>
  <si>
    <t>Christelijke Basisschool Tabitha</t>
  </si>
  <si>
    <t>Rooms Katholieke Basisschool de Wilgen</t>
  </si>
  <si>
    <t>Montessorischool Floriande</t>
  </si>
  <si>
    <t>De Bloemenhof Christelijke Basisschool</t>
  </si>
  <si>
    <t>De Morgenster Gereformeerde Basisschool</t>
  </si>
  <si>
    <t>Openbare Basisschool De Lisdodde</t>
  </si>
  <si>
    <t>Openbare basisschool t Kofschip</t>
  </si>
  <si>
    <t>Stg. Onderw. Islamit. grondsl. Midden- en Oost-Nederland</t>
  </si>
  <si>
    <t>Basisschool de Telgenkamp</t>
  </si>
  <si>
    <t>Openbare Basisschool de Bundel</t>
  </si>
  <si>
    <t>Openbare Montessori Basisschool</t>
  </si>
  <si>
    <t>Oecumenische Basisschool de Vlieger</t>
  </si>
  <si>
    <t>Rooms Katholieke Basisschool Rozenbeek</t>
  </si>
  <si>
    <t>Openbare Basisschool Molenakker</t>
  </si>
  <si>
    <t>3e van de Huchtschool voor Basisonderwijs</t>
  </si>
  <si>
    <t>Openbare Basisschool Ranonkel</t>
  </si>
  <si>
    <t>Rooms Katholieke Basisschool Triangel</t>
  </si>
  <si>
    <t>Openbare Basisschool de Westwijzer</t>
  </si>
  <si>
    <t>Openbare Basisschool Dick Bruna</t>
  </si>
  <si>
    <t>Rooms Katholieke Basisschool de Opstap</t>
  </si>
  <si>
    <t>School op Algemeen Bijzondere Grondslag</t>
  </si>
  <si>
    <t>Stg. Bijzond. Scholen voor OAG Spijkenisse</t>
  </si>
  <si>
    <t>Shri Saraswatie School</t>
  </si>
  <si>
    <t>Ds Petrus van de Veldenschool</t>
  </si>
  <si>
    <t>Islamitische Basisschool Salah Eddin El Ayyoubi</t>
  </si>
  <si>
    <t>Stichting Islamitische Scholen Helmond en omgeving</t>
  </si>
  <si>
    <t>Stichting Montessorischool Hoogeveen</t>
  </si>
  <si>
    <t>Islamitische Basisschool An Noer</t>
  </si>
  <si>
    <t>Stichting Islamitische Scholen Rijn en Gouwe</t>
  </si>
  <si>
    <t>Rooms Katholieke Basisschool de Vrijhoeve</t>
  </si>
  <si>
    <t>Daniðlschool</t>
  </si>
  <si>
    <t>Ver. Chr. Nat. Schoolonderwijs te Lunteren</t>
  </si>
  <si>
    <t>Openbare Basisschool Yore</t>
  </si>
  <si>
    <t>Openbare Basisschool Bibit</t>
  </si>
  <si>
    <t>Rooms Katholieke Basisschool de Sporckt</t>
  </si>
  <si>
    <t>Rooms Katholieke Basisschool 't Zonnewiel</t>
  </si>
  <si>
    <t>Protestants Christelijke Basisschool de Buitenburcht</t>
  </si>
  <si>
    <t>Openbare Basisschool Polygoon</t>
  </si>
  <si>
    <t>Openbare Basisschool Syncope</t>
  </si>
  <si>
    <t>Basisschool met de Bijbel de Schuilplaats</t>
  </si>
  <si>
    <t>Openbare Basisschool H Klokhuis</t>
  </si>
  <si>
    <t>12e Openbare Basisschool de Vuurvlinder</t>
  </si>
  <si>
    <t>Rooms Katholieke Basisschool Lodijke</t>
  </si>
  <si>
    <t>Openbare Basisschool de Kreek</t>
  </si>
  <si>
    <t>Rooms Katholieke Basisschool de Mijlpaal</t>
  </si>
  <si>
    <t>Gereformeerde Basisschool De Horizon</t>
  </si>
  <si>
    <t>ATO, basisschool Meander</t>
  </si>
  <si>
    <t>Rooms Katholieke Basisschool t Schrijverke</t>
  </si>
  <si>
    <t>Karel Eykman School</t>
  </si>
  <si>
    <t>PC Basisschool Regenboog - Woudhuis</t>
  </si>
  <si>
    <t>Openbare Basisschool 't Pierement</t>
  </si>
  <si>
    <t>Openbare Basisschool de Vlaamse Reus</t>
  </si>
  <si>
    <t>Openbare Basisschool Trinoom</t>
  </si>
  <si>
    <t>RK Basisschool t Mulderke</t>
  </si>
  <si>
    <t>Protestants Christelijke Basisschool Prins Clausschool</t>
  </si>
  <si>
    <t>RK Basisschool De Floriant</t>
  </si>
  <si>
    <t>Openbare Basisschool het Maasveld</t>
  </si>
  <si>
    <t>Islamitische Basisschool Er Riseleh</t>
  </si>
  <si>
    <t>Basisschool Oostelijke Eilanden</t>
  </si>
  <si>
    <t>Openbare basisschool het Toverkruid</t>
  </si>
  <si>
    <t>Ref Basisschool de Zaaier</t>
  </si>
  <si>
    <t>Openbare Basisschool Montessori</t>
  </si>
  <si>
    <t>De Poort Montessori Basisschool</t>
  </si>
  <si>
    <t>Islamitische Basisschool Al Iman</t>
  </si>
  <si>
    <t>Stichting Islamitisch Primair Onderwijs</t>
  </si>
  <si>
    <t>Stichting Ede voor Islamitisch Onderwijs en Opvoeding</t>
  </si>
  <si>
    <t>Nederlandsche Islamitische Basisschool Al Ummah</t>
  </si>
  <si>
    <t>Islamitische Basisschool Ibn-I Sina</t>
  </si>
  <si>
    <t>Basisschool Hidaya, school op islamitische grondslag</t>
  </si>
  <si>
    <t>PC Basisschool De Klokbeker</t>
  </si>
  <si>
    <t>Openbare Basisschool De Trampoline</t>
  </si>
  <si>
    <t>Openbare Basisschool de Albatros</t>
  </si>
  <si>
    <t>Openbare Basisschool Heksenketel</t>
  </si>
  <si>
    <t>Islamitische Basisschool El Kadisia</t>
  </si>
  <si>
    <t>Stichting Islamitische Scholen El-Amal</t>
  </si>
  <si>
    <t>Openbare Basisschool Meander</t>
  </si>
  <si>
    <t>Rooms Katholieke Basisschool Paulus-School</t>
  </si>
  <si>
    <t>Openbare Basisschool Broekhem</t>
  </si>
  <si>
    <t>Openbare Basisschool de Wingerd</t>
  </si>
  <si>
    <t>Openbare Basisschool Mettegeupel</t>
  </si>
  <si>
    <t>Stichting Montessori Basisschool de Eilanden</t>
  </si>
  <si>
    <t>Neutraal Bijzondere Basisschool Tangram</t>
  </si>
  <si>
    <t>De Stelberg voor Protestants Christelijk Basisonderwijs</t>
  </si>
  <si>
    <t>Basisschool de Wissel voor Interconfessioneel Basisonderwijs</t>
  </si>
  <si>
    <t>Stichting Interconfessioneel Basisonderwijs te Rotterdam eo</t>
  </si>
  <si>
    <t>Jenaplan Basisschool Vlinderbos</t>
  </si>
  <si>
    <t>Stichting Jenapl. Basisschool Vlinderbos</t>
  </si>
  <si>
    <t>Basisschool Aboe El-Chayr</t>
  </si>
  <si>
    <t>Algemeen Bijzondere Basisschool Icarus</t>
  </si>
  <si>
    <t>Stichting Basisschool Icarus Heemstede</t>
  </si>
  <si>
    <t>De Toermalijn Vrije School voor de Bollenstreek</t>
  </si>
  <si>
    <t>Gereformeerde Basisschool De Waterspiegel</t>
  </si>
  <si>
    <t>Basisschool met de Bijbel de Branding</t>
  </si>
  <si>
    <t>Willem van Oranje School Hervormde School Basisonderwijs</t>
  </si>
  <si>
    <t>Islamitische Basisschool Okba Ibnoe Nafi</t>
  </si>
  <si>
    <t>Nutsschool de Nieuwe Link</t>
  </si>
  <si>
    <t>El-Amien Islamitische Basisschool</t>
  </si>
  <si>
    <t>Stichting Nederl. Islamitische Scholen</t>
  </si>
  <si>
    <t>Gereformeerde Basisschool In de Lichtkring</t>
  </si>
  <si>
    <t>El Wahda Islamitische Basisschool</t>
  </si>
  <si>
    <t>Stg. Islamitisch Basisonderw. Parkstad Limburg (IBPL)</t>
  </si>
  <si>
    <t>Rooms Katholieke Baisschool de Lettertuin</t>
  </si>
  <si>
    <t>Basisschool Andersenschool</t>
  </si>
  <si>
    <t>Stichting Islamitisch Onderwijs Iqra</t>
  </si>
  <si>
    <t>Stichting Islamitisch Onderwijs Utrecht</t>
  </si>
  <si>
    <t>Verenig. Schol. der Evangel. Broedergemeenten in Amsterdam</t>
  </si>
  <si>
    <t>Stichting Vooruitstrevend Alg. Hindoe Onderwijs Nederl.</t>
  </si>
  <si>
    <t>Montessorischool de Petteflet</t>
  </si>
  <si>
    <t>Openbare Daltonbasisschool De Horizon</t>
  </si>
  <si>
    <t>Katholieke Jenaplan School De Klimboom</t>
  </si>
  <si>
    <t>Protestants Christelijke Basisschool De Zevensprong</t>
  </si>
  <si>
    <t>Basisschool Dierdonk</t>
  </si>
  <si>
    <t>Openbare Basisschool de Koperwiek</t>
  </si>
  <si>
    <t>Openbare basisschool Groenehoek</t>
  </si>
  <si>
    <t>RK Basisschool Willibrord</t>
  </si>
  <si>
    <t>Openbare Basisschool Aurora</t>
  </si>
  <si>
    <t>Protestants Christelijke Basisschool De Dukdalf</t>
  </si>
  <si>
    <t>De Openbare Dalton Basisschool De Zeppelin</t>
  </si>
  <si>
    <t>Protestants Christelijke Basisschool Smitshoek</t>
  </si>
  <si>
    <t>Interconfessionele basisschool De Eschmarke</t>
  </si>
  <si>
    <t>Openbare Basisschool De Esmarke</t>
  </si>
  <si>
    <t>Openbare Basisschool Ridderspoor</t>
  </si>
  <si>
    <t>RK Basisschool De Vlinder</t>
  </si>
  <si>
    <t>Openbare Basisschool De Koempoelan</t>
  </si>
  <si>
    <t>Basisschool De Marimba</t>
  </si>
  <si>
    <t>RK Bs Het Spectrum</t>
  </si>
  <si>
    <t>Openbare Basisschool De Startbaan</t>
  </si>
  <si>
    <t>Prot Chr Basisschool De Vlieger</t>
  </si>
  <si>
    <t>Rooms Katholieke Basisschool De Fontein</t>
  </si>
  <si>
    <t>RK Basisschool Meander</t>
  </si>
  <si>
    <t>Openbare Basisschool Ayundo</t>
  </si>
  <si>
    <t>Interconfessionele Basisschool Octant</t>
  </si>
  <si>
    <t>PC Daltonschool De Zevensprong</t>
  </si>
  <si>
    <t>Openbare Dalton Basisschool Waterland</t>
  </si>
  <si>
    <t>Openbare Basisschool 't Joppe</t>
  </si>
  <si>
    <t>de St@rtbaan</t>
  </si>
  <si>
    <t>'t Slingertouw</t>
  </si>
  <si>
    <t>Openbare Basisschool De Notenkraker</t>
  </si>
  <si>
    <t>Rooms Katholieke Basisschool Bommelstein</t>
  </si>
  <si>
    <t>Katholieke Basisschool De Vlieger</t>
  </si>
  <si>
    <t>Montessorischool Leidschenveen</t>
  </si>
  <si>
    <t>Stichting Evangelische Basisscholen II</t>
  </si>
  <si>
    <t>Openbare Basisschool Caleidoscoop</t>
  </si>
  <si>
    <t>Christelijke Basisschool het Krijt</t>
  </si>
  <si>
    <t>Rooms-Katholieke Basisschool De Zeppelin</t>
  </si>
  <si>
    <t>Openbare Basisschool Koolhoven</t>
  </si>
  <si>
    <t>RK Basisschool De Bloemaert</t>
  </si>
  <si>
    <t>Jan Ligthartschool Driecant</t>
  </si>
  <si>
    <t>Islamitische Basisschool El Habib</t>
  </si>
  <si>
    <t>Rooms Katholieke Basisschool De Waterwilg</t>
  </si>
  <si>
    <t>Rooms Katholieke Basisschool De Paradijsvogel</t>
  </si>
  <si>
    <t>Openbare Basisschool De Nieuwe Wereld</t>
  </si>
  <si>
    <t>Protestants Christelijke Basisschool Ackerweide</t>
  </si>
  <si>
    <t>Katholieke Basisschool De Achtbaan</t>
  </si>
  <si>
    <t>De Klimroos, Openbare basisschool voor fasenonderwijs</t>
  </si>
  <si>
    <t>Roomskatholieke Basisschool t Veldhuis</t>
  </si>
  <si>
    <t>PCB De Wonderboom</t>
  </si>
  <si>
    <t>Rooms Katholieke Basisschool Dichterbij</t>
  </si>
  <si>
    <t>Rooms Katholieke Basisschool De Vendelier</t>
  </si>
  <si>
    <t>Openbare Basisschool Brandevoort</t>
  </si>
  <si>
    <t>Openbare Daltonbasisschool i.o. De Plantage</t>
  </si>
  <si>
    <t>Rooms Katholieke Basisschool De Stek</t>
  </si>
  <si>
    <t>Prot. Christelijke basisschool De Zonnewijzer</t>
  </si>
  <si>
    <t>Rooms Katholieke Basisschool De Koolvlet</t>
  </si>
  <si>
    <t>Openbare Basisschool De Bonte Tol</t>
  </si>
  <si>
    <t>Evangelische Basisschool Online</t>
  </si>
  <si>
    <t>Stichting Evangelisch Onderw. Eindhoven</t>
  </si>
  <si>
    <t>Rooms Katholieke Basisschool Het Talent</t>
  </si>
  <si>
    <t>Openbare Basisschool Mozaiek Dichteren</t>
  </si>
  <si>
    <t>Protestants-Christelijke Basisschool Het Lichtpunt</t>
  </si>
  <si>
    <t>Openbare Basisschool Olympus</t>
  </si>
  <si>
    <t>Rooms Katholieke Basisschool De Malelande</t>
  </si>
  <si>
    <t>Basisschool Reflector</t>
  </si>
  <si>
    <t>Openbare Basisschool De Wizard</t>
  </si>
  <si>
    <t>Islamitische Basisschool De Roos</t>
  </si>
  <si>
    <t>Stichting Islamitisch Onderwijs Zaanstad</t>
  </si>
  <si>
    <t>Islamitische Basisschool El Amien II</t>
  </si>
  <si>
    <t>Protestants Christelijke Basisschool Prins Florisschool</t>
  </si>
  <si>
    <t>Rooms Katholieke Basisschool De Oostwijzer</t>
  </si>
  <si>
    <t>Openbare Basisschool Het Groene Hart</t>
  </si>
  <si>
    <t>Openbare Basisschool De Zeester</t>
  </si>
  <si>
    <t>Obs De Startbaan Prins Willem-Alexander</t>
  </si>
  <si>
    <t>Oecumenische Dalton bassischool Neptunus</t>
  </si>
  <si>
    <t>PC Basisschool Regenboog - Osseveld</t>
  </si>
  <si>
    <t>Openbare Basisschool Oeboentoe</t>
  </si>
  <si>
    <t>Openbare Basisschool Merlijn</t>
  </si>
  <si>
    <t>PC BS Opmaat</t>
  </si>
  <si>
    <t>Christelijke Basisschool De Brandaris</t>
  </si>
  <si>
    <t>CBS De Wendakker</t>
  </si>
  <si>
    <t>Montessorischool Arcade</t>
  </si>
  <si>
    <t>De Zuiderzee</t>
  </si>
  <si>
    <t>Basisschool Lucas-Galecop</t>
  </si>
  <si>
    <t>Montessorischool Parijsch</t>
  </si>
  <si>
    <t>Openbare basisschool 't Kofschip</t>
  </si>
  <si>
    <t>Katholieke basisschool de Vijf-er</t>
  </si>
  <si>
    <t>Openbare Basisschool De Dobbelsteen</t>
  </si>
  <si>
    <t>Openbare Basisschool Het Meesterwerk</t>
  </si>
  <si>
    <t>Prinses Catharina-Amaliaschool</t>
  </si>
  <si>
    <t>Openbare Basisschool Kloosterveen</t>
  </si>
  <si>
    <t>Openbare Basisschool Het Woudhuis</t>
  </si>
  <si>
    <t>Oecumenische Daltonschool De Windwijzer</t>
  </si>
  <si>
    <t>Daltonschool de Rank</t>
  </si>
  <si>
    <t>Islamitische Basisschool Al Qalam</t>
  </si>
  <si>
    <t>Basisschool De Twaalfruiter</t>
  </si>
  <si>
    <t>Islamitische basisschool Ikra</t>
  </si>
  <si>
    <t>Almeerse Scholen Groep (ASG) Stg.Openb.Prim.Ond.,Nwe Wijken</t>
  </si>
  <si>
    <t>KinderCampus Hilversum</t>
  </si>
  <si>
    <t>Obs De Driehoek</t>
  </si>
  <si>
    <t>ATO, basisschool De Groote Wielen</t>
  </si>
  <si>
    <t>P.C. Jenaplanschool Zonnewereld</t>
  </si>
  <si>
    <t>Oecumenische basisschool De Odyssee</t>
  </si>
  <si>
    <t>OBS Florence Nightingale</t>
  </si>
  <si>
    <t>Openbare basisschool Steigereiland</t>
  </si>
  <si>
    <t>School v/d Stichting Hindoe Onderwijs Shri Krishna school</t>
  </si>
  <si>
    <t>R.K. Basisschool De Gouden Griffel</t>
  </si>
  <si>
    <t>Christelijke Basisschool Prinses Maxima</t>
  </si>
  <si>
    <t>Stichting De Noordwijkse School</t>
  </si>
  <si>
    <t>OBS NoordRijk IKC</t>
  </si>
  <si>
    <t>Basisschool Eben-Haezer</t>
  </si>
  <si>
    <t>Basisschool Los Hoes</t>
  </si>
  <si>
    <t>OBS Het Zand</t>
  </si>
  <si>
    <t>Basisschool Mozaiek</t>
  </si>
  <si>
    <t>IBS Ababil</t>
  </si>
  <si>
    <t>Gereformeerde Academische Basisschool De Sprankel</t>
  </si>
  <si>
    <t>Speelleercentrum De Wijde Wereld</t>
  </si>
  <si>
    <t>Katholieke Basisschool De Archipel</t>
  </si>
  <si>
    <t>De Gazelle</t>
  </si>
  <si>
    <t>Gereformeerde Basisschool De Driesprong</t>
  </si>
  <si>
    <t>RK Bs De Keizerskroon</t>
  </si>
  <si>
    <t>Evangelische basisschool Eden</t>
  </si>
  <si>
    <t>3314NX</t>
  </si>
  <si>
    <t>Basisschool KinderRijk</t>
  </si>
  <si>
    <t>Sociocratische school De School</t>
  </si>
  <si>
    <t>De Oceaan</t>
  </si>
  <si>
    <t>De Diamant in Het Rooster</t>
  </si>
  <si>
    <t>ATO, Kindcentrum De Hoven</t>
  </si>
  <si>
    <t>Oecumenische basisschool De Poseidon</t>
  </si>
  <si>
    <t>Nutsbasisschool Teteringen</t>
  </si>
  <si>
    <t>icbs Het Koraal</t>
  </si>
  <si>
    <t>EBS de Rots</t>
  </si>
  <si>
    <t>Stichting Evangelisch Onderwijs Ede</t>
  </si>
  <si>
    <t>Stichting Interconfessioneel Basisonderwijs Zeewolde</t>
  </si>
  <si>
    <t>Oecumenische basisschool De IJsbreker</t>
  </si>
  <si>
    <t>Basisschool Witte Tulp</t>
  </si>
  <si>
    <t>Stichting Witte Tulp Onderwijs (SWTO)</t>
  </si>
  <si>
    <t>CNS-basisschool De Vuursteen</t>
  </si>
  <si>
    <t>Basisschool 't PuzzelsTuk voor algemeen neutraal bijzonder onderwijs</t>
  </si>
  <si>
    <t>Casa tweetalige Montessorischool</t>
  </si>
  <si>
    <t>Evangelische BasisSchool Deventer</t>
  </si>
  <si>
    <t>Stichting Evangelisch Onderwijs Deventer e o</t>
  </si>
  <si>
    <t>Evangelische Basisschool de Fontein</t>
  </si>
  <si>
    <t>Stichting Evangelisch Basisonderwijs Hoogeveen</t>
  </si>
  <si>
    <t>Montessorischool Zeeburgereiland</t>
  </si>
  <si>
    <t>Katholieke Basisschool Aventurijn</t>
  </si>
  <si>
    <t>P.C. Basisschool Stadskwartier</t>
  </si>
  <si>
    <t>Hervormde Basisschool Prinses Amalia</t>
  </si>
  <si>
    <t>Ds. J. Fraanjeschool De Burcht</t>
  </si>
  <si>
    <t>Sterrenschool Zevenaar</t>
  </si>
  <si>
    <t>Stichting algemeen bijzonder onderwijs de Liemers</t>
  </si>
  <si>
    <t>Cosmicus-Impuls</t>
  </si>
  <si>
    <t>RK/PC Basisschool De Buit</t>
  </si>
  <si>
    <t>ibs De Roos</t>
  </si>
  <si>
    <t>1443VB</t>
  </si>
  <si>
    <t>Basisschool Hilal</t>
  </si>
  <si>
    <t>Democratische basisschool De Vallei</t>
  </si>
  <si>
    <t>6665AX</t>
  </si>
  <si>
    <t>Stichting Democratisch Onderwijs De Vallei</t>
  </si>
  <si>
    <t>basisschool De Verwondering</t>
  </si>
  <si>
    <t>Stichting De Verwondering</t>
  </si>
  <si>
    <t>Stichting Onderwijs 4 Nieuwe Tijd (O4NT)</t>
  </si>
  <si>
    <t>elif</t>
  </si>
  <si>
    <t>Stichting Islamitisch Onderwijs Noord-Holland</t>
  </si>
  <si>
    <t>Stichting Kronenburgh</t>
  </si>
  <si>
    <t>Stichting Lotus Primair Onderwijs</t>
  </si>
  <si>
    <t>Basisschool De Tulp</t>
  </si>
  <si>
    <t>7552HH</t>
  </si>
  <si>
    <t>Brede School Rembrandt</t>
  </si>
  <si>
    <t>IBS Elif HOORN</t>
  </si>
  <si>
    <t>Algemeen Bijzondere Basisschool Almere</t>
  </si>
  <si>
    <t>Stg. Algem. Bijzonder Onderw. Flevoland, voor primair &amp; v.o.</t>
  </si>
  <si>
    <t>Wereldkidz Bolenstein</t>
  </si>
  <si>
    <t>Stichting School of Understanding Nederland</t>
  </si>
  <si>
    <t xml:space="preserve"> j</t>
  </si>
  <si>
    <t>School voor Speciaal Basisonderwijs t Palet</t>
  </si>
  <si>
    <t>School voor Speciaal Basisonderwijs Koningin Juliana</t>
  </si>
  <si>
    <t>School voor Speciaal Basisonderwijs De Triade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</si>
</sst>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€&quot;\ #,##0.00"/>
    <numFmt numFmtId="165" formatCode="&quot;€&quot;\ #,##0"/>
  </numFmts>
  <fonts count="14" x14ac:knownFonts="1">
    <font>
      <sz val="8.5"/>
      <color theme="1"/>
      <name val="Verdana"/>
      <family val="2"/>
    </font>
    <font>
      <b/>
      <sz val="8.5"/>
      <color theme="1"/>
      <name val="Verdana"/>
      <family val="2"/>
    </font>
    <font>
      <sz val="8.5"/>
      <color theme="0"/>
      <name val="Verdana"/>
      <family val="2"/>
    </font>
    <font>
      <b/>
      <sz val="14"/>
      <color theme="1"/>
      <name val="Verdana"/>
      <family val="2"/>
    </font>
    <font>
      <b/>
      <sz val="10"/>
      <color theme="1"/>
      <name val="Verdana"/>
      <family val="2"/>
    </font>
    <font>
      <sz val="8.5"/>
      <name val="Verdana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8.5"/>
      <color theme="1"/>
      <name val="Verdana"/>
      <family val="2"/>
    </font>
    <font>
      <b/>
      <sz val="8.5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5">
    <xf numFmtId="0" fontId="0" fillId="0" borderId="0"/>
    <xf numFmtId="0" fontId="7" fillId="0" borderId="0"/>
    <xf numFmtId="0" fontId="7" fillId="0" borderId="0"/>
    <xf numFmtId="0" fontId="12" fillId="0" borderId="0"/>
    <xf numFmtId="0" fontId="7" fillId="0" borderId="0"/>
  </cellStyleXfs>
  <cellXfs count="189">
    <xf numFmtId="0" fontId="0" fillId="0" borderId="0" xfId="0"/>
    <xf numFmtId="0" fontId="0" fillId="0" borderId="0" xfId="0" quotePrefix="1" applyAlignment="1">
      <alignment horizontal="left"/>
    </xf>
    <xf numFmtId="0" fontId="1" fillId="0" borderId="0" xfId="0" quotePrefix="1" applyFont="1" applyAlignment="1">
      <alignment horizontal="left"/>
    </xf>
    <xf numFmtId="0" fontId="0" fillId="0" borderId="1" xfId="0" applyBorder="1"/>
    <xf numFmtId="0" fontId="1" fillId="0" borderId="0" xfId="0" applyFont="1"/>
    <xf numFmtId="14" fontId="0" fillId="0" borderId="0" xfId="0" quotePrefix="1" applyNumberFormat="1" applyAlignment="1">
      <alignment horizontal="left"/>
    </xf>
    <xf numFmtId="0" fontId="0" fillId="0" borderId="0" xfId="0" applyBorder="1"/>
    <xf numFmtId="164" fontId="0" fillId="0" borderId="0" xfId="0" applyNumberFormat="1"/>
    <xf numFmtId="14" fontId="0" fillId="0" borderId="1" xfId="0" applyNumberFormat="1" applyBorder="1"/>
    <xf numFmtId="1" fontId="0" fillId="0" borderId="1" xfId="0" applyNumberFormat="1" applyBorder="1"/>
    <xf numFmtId="164" fontId="0" fillId="0" borderId="1" xfId="0" applyNumberFormat="1" applyBorder="1"/>
    <xf numFmtId="3" fontId="0" fillId="0" borderId="1" xfId="0" applyNumberFormat="1" applyBorder="1"/>
    <xf numFmtId="164" fontId="0" fillId="0" borderId="0" xfId="0" applyNumberFormat="1" applyBorder="1"/>
    <xf numFmtId="0" fontId="0" fillId="0" borderId="0" xfId="0" applyFill="1"/>
    <xf numFmtId="0" fontId="5" fillId="0" borderId="0" xfId="0" applyFont="1" applyFill="1"/>
    <xf numFmtId="0" fontId="2" fillId="0" borderId="0" xfId="0" applyFont="1" applyFill="1"/>
    <xf numFmtId="14" fontId="5" fillId="0" borderId="1" xfId="0" applyNumberFormat="1" applyFont="1" applyFill="1" applyBorder="1"/>
    <xf numFmtId="3" fontId="5" fillId="0" borderId="0" xfId="0" applyNumberFormat="1" applyFont="1" applyFill="1"/>
    <xf numFmtId="0" fontId="1" fillId="0" borderId="2" xfId="0" quotePrefix="1" applyFont="1" applyFill="1" applyBorder="1" applyAlignment="1">
      <alignment horizontal="left"/>
    </xf>
    <xf numFmtId="164" fontId="0" fillId="0" borderId="1" xfId="0" quotePrefix="1" applyNumberFormat="1" applyBorder="1" applyAlignment="1">
      <alignment horizontal="right"/>
    </xf>
    <xf numFmtId="0" fontId="0" fillId="0" borderId="0" xfId="0" quotePrefix="1" applyFill="1" applyAlignment="1">
      <alignment horizontal="left"/>
    </xf>
    <xf numFmtId="164" fontId="0" fillId="0" borderId="0" xfId="0" applyNumberFormat="1" applyFill="1" applyBorder="1"/>
    <xf numFmtId="0" fontId="3" fillId="0" borderId="0" xfId="0" quotePrefix="1" applyFont="1" applyAlignment="1">
      <alignment horizontal="left"/>
    </xf>
    <xf numFmtId="14" fontId="0" fillId="0" borderId="0" xfId="0" applyNumberFormat="1"/>
    <xf numFmtId="0" fontId="0" fillId="0" borderId="0" xfId="0" quotePrefix="1" applyBorder="1" applyAlignment="1">
      <alignment horizontal="left"/>
    </xf>
    <xf numFmtId="0" fontId="2" fillId="0" borderId="0" xfId="0" applyFont="1" applyFill="1" applyBorder="1"/>
    <xf numFmtId="0" fontId="1" fillId="0" borderId="0" xfId="0" quotePrefix="1" applyFont="1" applyFill="1" applyAlignment="1">
      <alignment horizontal="left"/>
    </xf>
    <xf numFmtId="164" fontId="0" fillId="0" borderId="0" xfId="0" applyNumberFormat="1" applyFill="1"/>
    <xf numFmtId="164" fontId="1" fillId="0" borderId="3" xfId="0" applyNumberFormat="1" applyFont="1" applyFill="1" applyBorder="1"/>
    <xf numFmtId="164" fontId="1" fillId="0" borderId="4" xfId="0" applyNumberFormat="1" applyFont="1" applyFill="1" applyBorder="1"/>
    <xf numFmtId="0" fontId="0" fillId="0" borderId="0" xfId="0" applyFill="1" applyBorder="1"/>
    <xf numFmtId="3" fontId="0" fillId="0" borderId="0" xfId="0" applyNumberFormat="1"/>
    <xf numFmtId="14" fontId="0" fillId="0" borderId="0" xfId="0" quotePrefix="1" applyNumberFormat="1" applyAlignment="1">
      <alignment horizontal="right"/>
    </xf>
    <xf numFmtId="0" fontId="6" fillId="0" borderId="0" xfId="0" applyFont="1"/>
    <xf numFmtId="14" fontId="6" fillId="0" borderId="0" xfId="0" applyNumberFormat="1" applyFont="1"/>
    <xf numFmtId="0" fontId="8" fillId="0" borderId="0" xfId="1" applyFont="1" applyFill="1" applyBorder="1" applyAlignment="1">
      <alignment horizontal="right"/>
    </xf>
    <xf numFmtId="0" fontId="9" fillId="0" borderId="0" xfId="2" applyFont="1" applyFill="1" applyBorder="1" applyAlignment="1"/>
    <xf numFmtId="0" fontId="9" fillId="0" borderId="0" xfId="2" applyFont="1" applyFill="1" applyBorder="1" applyAlignment="1">
      <alignment horizontal="right"/>
    </xf>
    <xf numFmtId="0" fontId="9" fillId="0" borderId="0" xfId="2" applyFont="1" applyFill="1" applyBorder="1" applyAlignment="1">
      <alignment horizontal="center"/>
    </xf>
    <xf numFmtId="0" fontId="7" fillId="0" borderId="0" xfId="2" applyFill="1" applyBorder="1" applyAlignment="1"/>
    <xf numFmtId="0" fontId="0" fillId="0" borderId="0" xfId="0" applyBorder="1" applyAlignment="1"/>
    <xf numFmtId="0" fontId="0" fillId="0" borderId="7" xfId="0" applyBorder="1" applyAlignment="1"/>
    <xf numFmtId="0" fontId="0" fillId="0" borderId="0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0" borderId="0" xfId="0" applyFill="1" applyBorder="1" applyProtection="1">
      <protection locked="0"/>
    </xf>
    <xf numFmtId="0" fontId="0" fillId="0" borderId="0" xfId="0" quotePrefix="1" applyFill="1" applyBorder="1" applyAlignment="1">
      <alignment horizontal="left"/>
    </xf>
    <xf numFmtId="14" fontId="0" fillId="0" borderId="0" xfId="0" applyNumberFormat="1" applyFill="1" applyBorder="1"/>
    <xf numFmtId="0" fontId="0" fillId="2" borderId="4" xfId="0" applyFill="1" applyBorder="1" applyProtection="1">
      <protection locked="0"/>
    </xf>
    <xf numFmtId="0" fontId="0" fillId="2" borderId="1" xfId="0" applyFill="1" applyBorder="1"/>
    <xf numFmtId="0" fontId="1" fillId="0" borderId="3" xfId="0" quotePrefix="1" applyFont="1" applyBorder="1" applyAlignment="1">
      <alignment horizontal="left"/>
    </xf>
    <xf numFmtId="0" fontId="0" fillId="0" borderId="4" xfId="0" applyBorder="1"/>
    <xf numFmtId="0" fontId="0" fillId="0" borderId="10" xfId="0" applyBorder="1"/>
    <xf numFmtId="0" fontId="0" fillId="0" borderId="2" xfId="0" applyBorder="1"/>
    <xf numFmtId="164" fontId="0" fillId="0" borderId="10" xfId="0" applyNumberFormat="1" applyBorder="1"/>
    <xf numFmtId="0" fontId="0" fillId="0" borderId="0" xfId="0" applyAlignment="1">
      <alignment horizontal="left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5" fontId="0" fillId="0" borderId="0" xfId="0" applyNumberFormat="1" applyAlignment="1">
      <alignment horizontal="center"/>
    </xf>
    <xf numFmtId="165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horizontal="right"/>
    </xf>
    <xf numFmtId="0" fontId="12" fillId="0" borderId="0" xfId="3"/>
    <xf numFmtId="0" fontId="12" fillId="0" borderId="0" xfId="3" applyAlignment="1">
      <alignment horizontal="center"/>
    </xf>
    <xf numFmtId="0" fontId="12" fillId="0" borderId="0" xfId="3" quotePrefix="1" applyAlignment="1">
      <alignment horizontal="center"/>
    </xf>
    <xf numFmtId="14" fontId="12" fillId="0" borderId="0" xfId="3" applyNumberFormat="1" applyAlignment="1">
      <alignment horizontal="center"/>
    </xf>
    <xf numFmtId="164" fontId="12" fillId="0" borderId="0" xfId="3" applyNumberFormat="1" applyAlignment="1">
      <alignment horizontal="center"/>
    </xf>
    <xf numFmtId="14" fontId="12" fillId="0" borderId="0" xfId="3" quotePrefix="1" applyNumberFormat="1" applyAlignment="1">
      <alignment horizontal="center"/>
    </xf>
    <xf numFmtId="0" fontId="13" fillId="6" borderId="12" xfId="3" quotePrefix="1" applyFont="1" applyFill="1" applyBorder="1" applyAlignment="1">
      <alignment horizontal="left"/>
    </xf>
    <xf numFmtId="0" fontId="5" fillId="6" borderId="12" xfId="3" applyFont="1" applyFill="1" applyBorder="1" applyAlignment="1">
      <alignment horizontal="center"/>
    </xf>
    <xf numFmtId="0" fontId="0" fillId="0" borderId="7" xfId="0" applyBorder="1"/>
    <xf numFmtId="0" fontId="1" fillId="4" borderId="12" xfId="0" applyFont="1" applyFill="1" applyBorder="1"/>
    <xf numFmtId="0" fontId="0" fillId="4" borderId="12" xfId="0" applyFill="1" applyBorder="1"/>
    <xf numFmtId="0" fontId="1" fillId="4" borderId="12" xfId="0" quotePrefix="1" applyFont="1" applyFill="1" applyBorder="1" applyAlignment="1">
      <alignment horizontal="left"/>
    </xf>
    <xf numFmtId="0" fontId="1" fillId="5" borderId="12" xfId="0" applyFont="1" applyFill="1" applyBorder="1"/>
    <xf numFmtId="0" fontId="0" fillId="5" borderId="12" xfId="0" applyFill="1" applyBorder="1"/>
    <xf numFmtId="0" fontId="0" fillId="5" borderId="12" xfId="0" quotePrefix="1" applyFill="1" applyBorder="1" applyAlignment="1">
      <alignment horizontal="center"/>
    </xf>
    <xf numFmtId="14" fontId="0" fillId="5" borderId="12" xfId="0" applyNumberFormat="1" applyFill="1" applyBorder="1" applyAlignment="1">
      <alignment horizontal="center"/>
    </xf>
    <xf numFmtId="0" fontId="0" fillId="5" borderId="12" xfId="0" applyFill="1" applyBorder="1" applyAlignment="1">
      <alignment horizontal="center"/>
    </xf>
    <xf numFmtId="0" fontId="0" fillId="0" borderId="0" xfId="0" quotePrefix="1" applyFont="1" applyBorder="1" applyAlignment="1">
      <alignment horizontal="center"/>
    </xf>
    <xf numFmtId="164" fontId="0" fillId="0" borderId="0" xfId="0" applyNumberFormat="1" applyBorder="1" applyAlignment="1">
      <alignment horizontal="center"/>
    </xf>
    <xf numFmtId="0" fontId="0" fillId="0" borderId="0" xfId="0" quotePrefix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13" xfId="0" applyBorder="1"/>
    <xf numFmtId="164" fontId="0" fillId="0" borderId="14" xfId="0" applyNumberForma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Border="1" applyAlignment="1">
      <alignment horizontal="center"/>
    </xf>
    <xf numFmtId="164" fontId="0" fillId="0" borderId="15" xfId="0" applyNumberFormat="1" applyBorder="1" applyAlignment="1">
      <alignment horizontal="center"/>
    </xf>
    <xf numFmtId="0" fontId="12" fillId="0" borderId="12" xfId="3" applyBorder="1" applyAlignment="1">
      <alignment horizontal="center" wrapText="1"/>
    </xf>
    <xf numFmtId="0" fontId="12" fillId="0" borderId="12" xfId="3" quotePrefix="1" applyBorder="1" applyAlignment="1">
      <alignment horizontal="center" wrapText="1"/>
    </xf>
    <xf numFmtId="14" fontId="12" fillId="0" borderId="12" xfId="3" applyNumberFormat="1" applyBorder="1" applyAlignment="1">
      <alignment horizontal="center" wrapText="1"/>
    </xf>
    <xf numFmtId="0" fontId="0" fillId="7" borderId="0" xfId="3" applyFont="1" applyFill="1" applyAlignment="1">
      <alignment wrapText="1"/>
    </xf>
    <xf numFmtId="0" fontId="12" fillId="7" borderId="0" xfId="3" applyFill="1"/>
    <xf numFmtId="0" fontId="12" fillId="7" borderId="0" xfId="3" applyFill="1" applyAlignment="1">
      <alignment horizontal="center"/>
    </xf>
    <xf numFmtId="0" fontId="12" fillId="7" borderId="0" xfId="3" applyNumberFormat="1" applyFill="1"/>
    <xf numFmtId="0" fontId="8" fillId="0" borderId="13" xfId="4" applyFont="1" applyFill="1" applyBorder="1" applyAlignment="1">
      <alignment horizontal="center"/>
    </xf>
    <xf numFmtId="0" fontId="1" fillId="6" borderId="5" xfId="3" quotePrefix="1" applyFont="1" applyFill="1" applyBorder="1" applyAlignment="1">
      <alignment horizontal="left"/>
    </xf>
    <xf numFmtId="0" fontId="12" fillId="6" borderId="5" xfId="3" applyFill="1" applyBorder="1" applyAlignment="1">
      <alignment horizontal="center"/>
    </xf>
    <xf numFmtId="0" fontId="12" fillId="0" borderId="5" xfId="3" applyBorder="1" applyAlignment="1">
      <alignment horizontal="center"/>
    </xf>
    <xf numFmtId="0" fontId="12" fillId="0" borderId="5" xfId="3" quotePrefix="1" applyBorder="1" applyAlignment="1">
      <alignment horizontal="center"/>
    </xf>
    <xf numFmtId="0" fontId="12" fillId="0" borderId="13" xfId="3" applyFont="1" applyBorder="1" applyAlignment="1">
      <alignment horizontal="center"/>
    </xf>
    <xf numFmtId="0" fontId="12" fillId="0" borderId="13" xfId="3" quotePrefix="1" applyFont="1" applyBorder="1" applyAlignment="1">
      <alignment horizontal="center"/>
    </xf>
    <xf numFmtId="0" fontId="5" fillId="0" borderId="13" xfId="4" applyFont="1" applyFill="1" applyBorder="1" applyAlignment="1">
      <alignment horizontal="center"/>
    </xf>
    <xf numFmtId="0" fontId="5" fillId="0" borderId="13" xfId="4" quotePrefix="1" applyFont="1" applyFill="1" applyBorder="1" applyAlignment="1">
      <alignment horizontal="center"/>
    </xf>
    <xf numFmtId="14" fontId="12" fillId="0" borderId="13" xfId="3" applyNumberFormat="1" applyFont="1" applyBorder="1" applyAlignment="1">
      <alignment horizontal="center"/>
    </xf>
    <xf numFmtId="0" fontId="1" fillId="0" borderId="0" xfId="3" quotePrefix="1" applyFont="1" applyFill="1" applyBorder="1" applyAlignment="1">
      <alignment horizontal="left"/>
    </xf>
    <xf numFmtId="0" fontId="12" fillId="0" borderId="0" xfId="3" applyFill="1" applyBorder="1" applyAlignment="1">
      <alignment horizontal="center"/>
    </xf>
    <xf numFmtId="0" fontId="0" fillId="0" borderId="1" xfId="0" applyFill="1" applyBorder="1" applyProtection="1">
      <protection locked="0"/>
    </xf>
    <xf numFmtId="0" fontId="12" fillId="0" borderId="13" xfId="3" applyBorder="1" applyAlignment="1">
      <alignment horizontal="center"/>
    </xf>
    <xf numFmtId="0" fontId="8" fillId="0" borderId="13" xfId="4" quotePrefix="1" applyFont="1" applyFill="1" applyBorder="1" applyAlignment="1">
      <alignment horizontal="center"/>
    </xf>
    <xf numFmtId="14" fontId="12" fillId="0" borderId="13" xfId="3" applyNumberFormat="1" applyBorder="1" applyAlignment="1">
      <alignment horizontal="center"/>
    </xf>
    <xf numFmtId="1" fontId="12" fillId="0" borderId="0" xfId="3" applyNumberFormat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13" xfId="0" applyFill="1" applyBorder="1"/>
    <xf numFmtId="0" fontId="0" fillId="2" borderId="4" xfId="0" applyFill="1" applyBorder="1" applyAlignment="1" applyProtection="1">
      <alignment horizontal="right"/>
      <protection locked="0"/>
    </xf>
    <xf numFmtId="164" fontId="0" fillId="0" borderId="11" xfId="0" applyNumberFormat="1" applyBorder="1"/>
    <xf numFmtId="164" fontId="0" fillId="0" borderId="16" xfId="0" applyNumberFormat="1" applyBorder="1"/>
    <xf numFmtId="0" fontId="0" fillId="0" borderId="16" xfId="0" applyBorder="1"/>
    <xf numFmtId="0" fontId="0" fillId="0" borderId="3" xfId="0" applyFill="1" applyBorder="1"/>
    <xf numFmtId="0" fontId="1" fillId="0" borderId="3" xfId="0" applyFont="1" applyFill="1" applyBorder="1"/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0" fontId="3" fillId="0" borderId="0" xfId="0" quotePrefix="1" applyFont="1" applyAlignment="1" applyProtection="1">
      <alignment horizontal="left"/>
    </xf>
    <xf numFmtId="0" fontId="0" fillId="0" borderId="0" xfId="0" applyProtection="1"/>
    <xf numFmtId="0" fontId="0" fillId="2" borderId="1" xfId="0" applyFill="1" applyBorder="1" applyProtection="1"/>
    <xf numFmtId="0" fontId="1" fillId="0" borderId="3" xfId="0" quotePrefix="1" applyFont="1" applyBorder="1" applyAlignment="1" applyProtection="1">
      <alignment horizontal="left"/>
    </xf>
    <xf numFmtId="0" fontId="0" fillId="0" borderId="4" xfId="0" applyBorder="1" applyProtection="1"/>
    <xf numFmtId="0" fontId="0" fillId="0" borderId="0" xfId="0" quotePrefix="1" applyAlignment="1" applyProtection="1">
      <alignment horizontal="left"/>
    </xf>
    <xf numFmtId="0" fontId="0" fillId="3" borderId="7" xfId="0" applyFill="1" applyBorder="1" applyProtection="1"/>
    <xf numFmtId="0" fontId="1" fillId="0" borderId="6" xfId="0" applyFont="1" applyBorder="1" applyProtection="1"/>
    <xf numFmtId="0" fontId="0" fillId="0" borderId="9" xfId="0" applyBorder="1" applyProtection="1"/>
    <xf numFmtId="0" fontId="0" fillId="0" borderId="7" xfId="0" applyBorder="1" applyAlignment="1" applyProtection="1"/>
    <xf numFmtId="0" fontId="0" fillId="0" borderId="0" xfId="0" applyBorder="1" applyAlignment="1" applyProtection="1"/>
    <xf numFmtId="14" fontId="0" fillId="0" borderId="0" xfId="0" quotePrefix="1" applyNumberFormat="1" applyAlignment="1" applyProtection="1">
      <alignment horizontal="right"/>
    </xf>
    <xf numFmtId="0" fontId="0" fillId="0" borderId="0" xfId="0" quotePrefix="1" applyFill="1" applyBorder="1" applyAlignment="1" applyProtection="1">
      <alignment horizontal="left"/>
    </xf>
    <xf numFmtId="0" fontId="0" fillId="0" borderId="0" xfId="0" applyFill="1" applyBorder="1" applyProtection="1"/>
    <xf numFmtId="0" fontId="0" fillId="0" borderId="0" xfId="0" applyBorder="1" applyProtection="1"/>
    <xf numFmtId="14" fontId="0" fillId="0" borderId="0" xfId="0" applyNumberFormat="1" applyProtection="1"/>
    <xf numFmtId="14" fontId="0" fillId="0" borderId="0" xfId="0" applyNumberFormat="1" applyFill="1" applyBorder="1" applyProtection="1"/>
    <xf numFmtId="0" fontId="4" fillId="0" borderId="0" xfId="0" quotePrefix="1" applyFont="1" applyAlignment="1" applyProtection="1">
      <alignment horizontal="left"/>
    </xf>
    <xf numFmtId="164" fontId="0" fillId="0" borderId="0" xfId="0" applyNumberFormat="1" applyProtection="1"/>
    <xf numFmtId="0" fontId="1" fillId="0" borderId="2" xfId="0" quotePrefix="1" applyFont="1" applyFill="1" applyBorder="1" applyAlignment="1" applyProtection="1">
      <alignment horizontal="left"/>
    </xf>
    <xf numFmtId="164" fontId="1" fillId="0" borderId="4" xfId="0" applyNumberFormat="1" applyFont="1" applyBorder="1" applyProtection="1"/>
    <xf numFmtId="0" fontId="2" fillId="0" borderId="0" xfId="0" applyFont="1" applyFill="1" applyProtection="1"/>
    <xf numFmtId="0" fontId="0" fillId="0" borderId="0" xfId="0" applyFill="1" applyProtection="1"/>
    <xf numFmtId="0" fontId="1" fillId="0" borderId="2" xfId="0" quotePrefix="1" applyFont="1" applyBorder="1" applyAlignment="1" applyProtection="1">
      <alignment horizontal="left"/>
    </xf>
    <xf numFmtId="0" fontId="1" fillId="0" borderId="2" xfId="0" applyFont="1" applyFill="1" applyBorder="1" applyAlignment="1" applyProtection="1">
      <alignment horizontal="left"/>
    </xf>
    <xf numFmtId="3" fontId="5" fillId="0" borderId="0" xfId="0" applyNumberFormat="1" applyFont="1" applyFill="1" applyProtection="1"/>
    <xf numFmtId="164" fontId="0" fillId="0" borderId="0" xfId="0" applyNumberFormat="1" applyBorder="1" applyProtection="1"/>
    <xf numFmtId="0" fontId="0" fillId="0" borderId="0" xfId="0" quotePrefix="1" applyBorder="1" applyAlignment="1" applyProtection="1">
      <alignment horizontal="left"/>
    </xf>
    <xf numFmtId="14" fontId="0" fillId="0" borderId="0" xfId="0" applyNumberFormat="1" applyBorder="1" applyProtection="1"/>
    <xf numFmtId="0" fontId="0" fillId="0" borderId="5" xfId="0" quotePrefix="1" applyFont="1" applyBorder="1" applyAlignment="1" applyProtection="1">
      <alignment horizontal="right"/>
    </xf>
    <xf numFmtId="164" fontId="0" fillId="0" borderId="5" xfId="0" applyNumberFormat="1" applyBorder="1" applyProtection="1"/>
    <xf numFmtId="0" fontId="0" fillId="0" borderId="5" xfId="0" applyBorder="1" applyProtection="1"/>
    <xf numFmtId="165" fontId="0" fillId="0" borderId="5" xfId="0" applyNumberFormat="1" applyBorder="1" applyProtection="1"/>
    <xf numFmtId="0" fontId="0" fillId="0" borderId="0" xfId="0" quotePrefix="1" applyFont="1" applyFill="1" applyBorder="1" applyAlignment="1" applyProtection="1">
      <alignment horizontal="right"/>
    </xf>
    <xf numFmtId="165" fontId="0" fillId="0" borderId="0" xfId="0" applyNumberFormat="1" applyBorder="1" applyProtection="1"/>
    <xf numFmtId="0" fontId="0" fillId="0" borderId="0" xfId="0" quotePrefix="1" applyFont="1" applyBorder="1" applyAlignment="1" applyProtection="1">
      <alignment horizontal="right"/>
    </xf>
    <xf numFmtId="0" fontId="0" fillId="0" borderId="0" xfId="0" applyFont="1" applyFill="1" applyBorder="1" applyAlignment="1" applyProtection="1">
      <alignment horizontal="right"/>
    </xf>
    <xf numFmtId="0" fontId="0" fillId="0" borderId="0" xfId="0" applyFont="1" applyBorder="1" applyAlignment="1" applyProtection="1">
      <alignment horizontal="right"/>
    </xf>
    <xf numFmtId="0" fontId="0" fillId="0" borderId="6" xfId="0" applyFont="1" applyBorder="1" applyAlignment="1" applyProtection="1">
      <alignment horizontal="right"/>
    </xf>
    <xf numFmtId="164" fontId="0" fillId="0" borderId="6" xfId="0" applyNumberFormat="1" applyBorder="1" applyProtection="1"/>
    <xf numFmtId="0" fontId="0" fillId="0" borderId="6" xfId="0" applyBorder="1" applyProtection="1"/>
    <xf numFmtId="165" fontId="0" fillId="0" borderId="6" xfId="0" applyNumberFormat="1" applyBorder="1" applyProtection="1"/>
    <xf numFmtId="164" fontId="1" fillId="0" borderId="0" xfId="0" applyNumberFormat="1" applyFont="1" applyProtection="1"/>
    <xf numFmtId="164" fontId="1" fillId="0" borderId="0" xfId="0" applyNumberFormat="1" applyFont="1" applyBorder="1" applyProtection="1"/>
    <xf numFmtId="165" fontId="1" fillId="0" borderId="0" xfId="0" applyNumberFormat="1" applyFont="1" applyBorder="1" applyProtection="1"/>
    <xf numFmtId="165" fontId="1" fillId="0" borderId="0" xfId="0" applyNumberFormat="1" applyFont="1" applyFill="1" applyBorder="1" applyProtection="1"/>
    <xf numFmtId="0" fontId="12" fillId="0" borderId="0" xfId="3" applyFill="1"/>
    <xf numFmtId="0" fontId="12" fillId="0" borderId="0" xfId="3" applyFill="1" applyAlignment="1">
      <alignment horizontal="center"/>
    </xf>
    <xf numFmtId="0" fontId="0" fillId="0" borderId="0" xfId="0" applyAlignment="1" applyProtection="1">
      <alignment horizontal="right"/>
    </xf>
    <xf numFmtId="0" fontId="0" fillId="0" borderId="8" xfId="0" applyBorder="1" applyAlignment="1" applyProtection="1">
      <alignment horizontal="right"/>
    </xf>
    <xf numFmtId="0" fontId="0" fillId="0" borderId="2" xfId="0" applyBorder="1" applyAlignment="1" applyProtection="1"/>
    <xf numFmtId="0" fontId="0" fillId="0" borderId="3" xfId="0" applyBorder="1" applyAlignment="1" applyProtection="1"/>
    <xf numFmtId="0" fontId="0" fillId="0" borderId="4" xfId="0" applyBorder="1" applyAlignment="1" applyProtection="1"/>
    <xf numFmtId="0" fontId="0" fillId="0" borderId="0" xfId="0" quotePrefix="1" applyAlignment="1" applyProtection="1">
      <alignment horizontal="right"/>
    </xf>
    <xf numFmtId="0" fontId="0" fillId="0" borderId="2" xfId="0" applyBorder="1" applyAlignment="1"/>
    <xf numFmtId="0" fontId="0" fillId="0" borderId="3" xfId="0" applyBorder="1" applyAlignment="1"/>
    <xf numFmtId="0" fontId="0" fillId="0" borderId="6" xfId="0" applyBorder="1" applyAlignment="1"/>
    <xf numFmtId="0" fontId="0" fillId="0" borderId="9" xfId="0" applyBorder="1" applyAlignment="1"/>
    <xf numFmtId="0" fontId="0" fillId="0" borderId="4" xfId="0" applyBorder="1" applyAlignment="1"/>
    <xf numFmtId="0" fontId="0" fillId="0" borderId="0" xfId="0" quotePrefix="1" applyAlignment="1">
      <alignment horizontal="right"/>
    </xf>
    <xf numFmtId="0" fontId="0" fillId="0" borderId="0" xfId="0" applyAlignment="1">
      <alignment horizontal="right"/>
    </xf>
    <xf numFmtId="0" fontId="0" fillId="0" borderId="8" xfId="0" applyBorder="1" applyAlignment="1">
      <alignment horizontal="right"/>
    </xf>
    <xf numFmtId="0" fontId="0" fillId="7" borderId="5" xfId="3" applyFont="1" applyFill="1" applyBorder="1" applyAlignment="1">
      <alignment horizontal="left" wrapText="1"/>
    </xf>
    <xf numFmtId="0" fontId="0" fillId="7" borderId="13" xfId="3" applyFont="1" applyFill="1" applyBorder="1" applyAlignment="1">
      <alignment horizontal="left" wrapText="1"/>
    </xf>
    <xf numFmtId="0" fontId="1" fillId="6" borderId="12" xfId="3" quotePrefix="1" applyFont="1" applyFill="1" applyBorder="1" applyAlignment="1">
      <alignment horizontal="left"/>
    </xf>
  </cellXfs>
  <cellStyles count="5">
    <cellStyle name="Standaard" xfId="0" builtinId="0"/>
    <cellStyle name="Standaard 2" xfId="3"/>
    <cellStyle name="Standaard_basistelling" xfId="4"/>
    <cellStyle name="Standaard_Blad1" xfId="2"/>
    <cellStyle name="Standaard_Blad1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">
    <pageSetUpPr fitToPage="1"/>
  </sheetPr>
  <dimension ref="A1:O53"/>
  <sheetViews>
    <sheetView tabSelected="1" workbookViewId="0">
      <selection activeCell="A6" sqref="A6"/>
    </sheetView>
  </sheetViews>
  <sheetFormatPr defaultColWidth="9.109375" defaultRowHeight="10.8" x14ac:dyDescent="0.2"/>
  <cols>
    <col min="1" max="1" width="62.44140625" style="125" customWidth="1"/>
    <col min="2" max="5" width="25.44140625" style="125" customWidth="1"/>
    <col min="6" max="6" width="18.109375" style="125" customWidth="1"/>
    <col min="7" max="7" width="14.88671875" style="125" bestFit="1" customWidth="1"/>
    <col min="8" max="8" width="22.109375" style="125" bestFit="1" customWidth="1"/>
    <col min="9" max="9" width="14" style="125" bestFit="1" customWidth="1"/>
    <col min="10" max="10" width="12" style="125" bestFit="1" customWidth="1"/>
    <col min="11" max="13" width="9.109375" style="125"/>
    <col min="14" max="14" width="11.44140625" style="145" customWidth="1"/>
    <col min="15" max="15" width="8" style="145" customWidth="1"/>
    <col min="16" max="16384" width="9.109375" style="125"/>
  </cols>
  <sheetData>
    <row r="1" spans="1:15" ht="18" thickBot="1" x14ac:dyDescent="0.35">
      <c r="A1" s="124" t="s">
        <v>30</v>
      </c>
      <c r="D1" s="126"/>
      <c r="E1" s="127" t="s">
        <v>14845</v>
      </c>
      <c r="F1" s="128"/>
      <c r="N1" s="125"/>
      <c r="O1" s="125"/>
    </row>
    <row r="2" spans="1:15" ht="15" customHeight="1" thickBot="1" x14ac:dyDescent="0.25">
      <c r="A2" s="129" t="s">
        <v>1</v>
      </c>
      <c r="B2" s="44"/>
      <c r="D2" s="130"/>
      <c r="E2" s="131" t="s">
        <v>14846</v>
      </c>
      <c r="F2" s="132"/>
      <c r="N2" s="125"/>
      <c r="O2" s="125"/>
    </row>
    <row r="3" spans="1:15" ht="15" customHeight="1" thickBot="1" x14ac:dyDescent="0.25">
      <c r="A3" s="125" t="s">
        <v>0</v>
      </c>
      <c r="B3" s="174" t="e">
        <f>VLOOKUP(B2,scholenlijst!$A$4:$I$6433,3,FALSE)</f>
        <v>#N/A</v>
      </c>
      <c r="C3" s="175"/>
      <c r="D3" s="175"/>
      <c r="E3" s="175"/>
      <c r="F3" s="176"/>
      <c r="N3" s="125"/>
      <c r="O3" s="125"/>
    </row>
    <row r="4" spans="1:15" ht="15" customHeight="1" thickBot="1" x14ac:dyDescent="0.25">
      <c r="A4" s="129" t="s">
        <v>2</v>
      </c>
      <c r="B4" s="174" t="e">
        <f>VLOOKUP(B2,scholenlijst!$A$4:$I$6433,4,FALSE)</f>
        <v>#N/A</v>
      </c>
      <c r="C4" s="175"/>
      <c r="D4" s="175"/>
      <c r="E4" s="175"/>
      <c r="F4" s="176"/>
      <c r="N4" s="125"/>
      <c r="O4" s="125"/>
    </row>
    <row r="5" spans="1:15" ht="15" customHeight="1" thickBot="1" x14ac:dyDescent="0.25">
      <c r="A5" s="129" t="s">
        <v>3</v>
      </c>
      <c r="B5" s="174" t="e">
        <f>VLOOKUP(B2,scholenlijst!$A$4:$I$6433,5,FALSE)</f>
        <v>#N/A</v>
      </c>
      <c r="C5" s="175"/>
      <c r="D5" s="175"/>
      <c r="E5" s="175"/>
      <c r="F5" s="176"/>
      <c r="N5" s="125"/>
      <c r="O5" s="125"/>
    </row>
    <row r="6" spans="1:15" ht="15" customHeight="1" thickBot="1" x14ac:dyDescent="0.25">
      <c r="A6" s="125" t="s">
        <v>5</v>
      </c>
      <c r="B6" s="174" t="e">
        <f>VLOOKUP(B2,scholenlijst!$A$4:$I$6433,9,FALSE)</f>
        <v>#N/A</v>
      </c>
      <c r="C6" s="175"/>
      <c r="D6" s="175"/>
      <c r="E6" s="175"/>
      <c r="F6" s="176"/>
      <c r="N6" s="125"/>
      <c r="O6" s="125"/>
    </row>
    <row r="7" spans="1:15" ht="15" customHeight="1" thickBot="1" x14ac:dyDescent="0.25">
      <c r="A7" s="125" t="s">
        <v>6</v>
      </c>
      <c r="B7" s="133" t="e">
        <f>VLOOKUP(B2,scholenlijst!$A$4:$I$6433,8,FALSE)</f>
        <v>#N/A</v>
      </c>
      <c r="C7" s="134"/>
      <c r="D7" s="134"/>
      <c r="E7" s="134"/>
      <c r="F7" s="134"/>
      <c r="N7" s="125"/>
      <c r="O7" s="125"/>
    </row>
    <row r="9" spans="1:15" x14ac:dyDescent="0.2">
      <c r="B9" s="129" t="s">
        <v>14843</v>
      </c>
      <c r="N9" s="125"/>
      <c r="O9" s="125"/>
    </row>
    <row r="10" spans="1:15" ht="11.4" thickBot="1" x14ac:dyDescent="0.25">
      <c r="B10" s="125" t="s">
        <v>33</v>
      </c>
      <c r="C10" s="129" t="s">
        <v>14840</v>
      </c>
      <c r="N10" s="125"/>
      <c r="O10" s="125"/>
    </row>
    <row r="11" spans="1:15" ht="11.4" thickBot="1" x14ac:dyDescent="0.25">
      <c r="A11" s="135">
        <v>41913</v>
      </c>
      <c r="B11" s="43"/>
      <c r="C11" s="43"/>
      <c r="D11" s="129"/>
      <c r="F11" s="136"/>
      <c r="G11" s="137"/>
      <c r="H11" s="137"/>
      <c r="I11" s="137"/>
      <c r="N11" s="125"/>
      <c r="O11" s="125"/>
    </row>
    <row r="12" spans="1:15" ht="11.4" thickBot="1" x14ac:dyDescent="0.25">
      <c r="A12" s="135" t="s">
        <v>14842</v>
      </c>
      <c r="B12" s="138"/>
      <c r="C12" s="138"/>
      <c r="F12" s="136"/>
      <c r="G12" s="137"/>
      <c r="H12" s="137"/>
      <c r="I12" s="137"/>
      <c r="N12" s="125"/>
      <c r="O12" s="125"/>
    </row>
    <row r="13" spans="1:15" ht="11.4" thickBot="1" x14ac:dyDescent="0.25">
      <c r="A13" s="139">
        <v>42217</v>
      </c>
      <c r="B13" s="43"/>
      <c r="C13" s="43"/>
      <c r="D13" s="129" t="s">
        <v>14848</v>
      </c>
      <c r="E13" s="138" t="s">
        <v>14841</v>
      </c>
      <c r="F13" s="137"/>
      <c r="G13" s="140"/>
      <c r="H13" s="137"/>
      <c r="I13" s="137"/>
      <c r="N13" s="125"/>
      <c r="O13" s="125"/>
    </row>
    <row r="14" spans="1:15" ht="11.4" thickBot="1" x14ac:dyDescent="0.25">
      <c r="A14" s="139">
        <v>42248</v>
      </c>
      <c r="B14" s="43"/>
      <c r="C14" s="43"/>
      <c r="D14" s="129" t="s">
        <v>14849</v>
      </c>
      <c r="E14" s="129" t="s">
        <v>14847</v>
      </c>
      <c r="F14" s="137"/>
      <c r="G14" s="140"/>
      <c r="H14" s="137"/>
      <c r="I14" s="137"/>
      <c r="N14" s="125"/>
      <c r="O14" s="125"/>
    </row>
    <row r="15" spans="1:15" ht="11.4" thickBot="1" x14ac:dyDescent="0.25">
      <c r="A15" s="139">
        <v>42278</v>
      </c>
      <c r="B15" s="43"/>
      <c r="C15" s="43"/>
      <c r="D15" s="48"/>
      <c r="E15" s="43"/>
      <c r="F15" s="137"/>
      <c r="G15" s="140"/>
      <c r="H15" s="137"/>
      <c r="I15" s="137"/>
      <c r="N15" s="125"/>
      <c r="O15" s="125"/>
    </row>
    <row r="16" spans="1:15" ht="11.4" thickBot="1" x14ac:dyDescent="0.25">
      <c r="A16" s="139">
        <v>42309</v>
      </c>
      <c r="B16" s="43"/>
      <c r="C16" s="43"/>
      <c r="D16" s="137"/>
      <c r="E16" s="137"/>
      <c r="F16" s="137"/>
      <c r="G16" s="140"/>
      <c r="H16" s="137"/>
      <c r="I16" s="137"/>
      <c r="N16" s="125"/>
      <c r="O16" s="125"/>
    </row>
    <row r="17" spans="1:15" ht="11.4" thickBot="1" x14ac:dyDescent="0.25">
      <c r="A17" s="139">
        <v>42339</v>
      </c>
      <c r="B17" s="43"/>
      <c r="C17" s="43"/>
      <c r="D17" s="137"/>
      <c r="E17" s="137"/>
      <c r="F17" s="137"/>
      <c r="G17" s="140"/>
      <c r="H17" s="137"/>
      <c r="I17" s="137"/>
      <c r="N17" s="125"/>
      <c r="O17" s="125"/>
    </row>
    <row r="18" spans="1:15" ht="11.4" thickBot="1" x14ac:dyDescent="0.25">
      <c r="A18" s="139">
        <v>42370</v>
      </c>
      <c r="B18" s="43"/>
      <c r="C18" s="43"/>
      <c r="D18" s="137"/>
      <c r="E18" s="137"/>
      <c r="F18" s="137"/>
      <c r="G18" s="140"/>
      <c r="H18" s="137"/>
      <c r="I18" s="137"/>
      <c r="N18" s="125"/>
      <c r="O18" s="125"/>
    </row>
    <row r="19" spans="1:15" ht="11.4" thickBot="1" x14ac:dyDescent="0.25">
      <c r="A19" s="139">
        <v>42401</v>
      </c>
      <c r="B19" s="43"/>
      <c r="C19" s="43"/>
      <c r="D19" s="48"/>
      <c r="E19" s="43"/>
      <c r="F19" s="137"/>
      <c r="G19" s="140"/>
      <c r="H19" s="137"/>
      <c r="I19" s="137"/>
      <c r="N19" s="125"/>
      <c r="O19" s="125"/>
    </row>
    <row r="20" spans="1:15" ht="11.4" thickBot="1" x14ac:dyDescent="0.25">
      <c r="A20" s="139">
        <v>42430</v>
      </c>
      <c r="B20" s="43"/>
      <c r="C20" s="43"/>
      <c r="D20" s="137"/>
      <c r="E20" s="137"/>
      <c r="F20" s="137"/>
      <c r="G20" s="140"/>
      <c r="H20" s="137"/>
      <c r="I20" s="137"/>
      <c r="N20" s="125"/>
      <c r="O20" s="125"/>
    </row>
    <row r="21" spans="1:15" ht="11.4" thickBot="1" x14ac:dyDescent="0.25">
      <c r="A21" s="139">
        <v>42461</v>
      </c>
      <c r="B21" s="43"/>
      <c r="C21" s="43"/>
      <c r="D21" s="137"/>
      <c r="E21" s="137"/>
      <c r="F21" s="137"/>
      <c r="G21" s="140"/>
      <c r="H21" s="137"/>
      <c r="I21" s="137"/>
      <c r="N21" s="125"/>
      <c r="O21" s="125"/>
    </row>
    <row r="22" spans="1:15" ht="11.4" thickBot="1" x14ac:dyDescent="0.25">
      <c r="A22" s="139">
        <v>42491</v>
      </c>
      <c r="B22" s="43"/>
      <c r="C22" s="43"/>
      <c r="D22" s="137"/>
      <c r="E22" s="137"/>
      <c r="F22" s="137"/>
      <c r="G22" s="140"/>
      <c r="H22" s="137"/>
      <c r="I22" s="137"/>
      <c r="N22" s="125"/>
      <c r="O22" s="125"/>
    </row>
    <row r="23" spans="1:15" ht="11.4" thickBot="1" x14ac:dyDescent="0.25">
      <c r="A23" s="139">
        <v>42522</v>
      </c>
      <c r="B23" s="43"/>
      <c r="C23" s="43"/>
      <c r="D23" s="48"/>
      <c r="E23" s="43"/>
      <c r="F23" s="137"/>
      <c r="G23" s="140"/>
      <c r="H23" s="137"/>
      <c r="I23" s="137"/>
      <c r="N23" s="125"/>
      <c r="O23" s="125"/>
    </row>
    <row r="24" spans="1:15" ht="11.4" thickBot="1" x14ac:dyDescent="0.25">
      <c r="A24" s="139">
        <v>42552</v>
      </c>
      <c r="B24" s="43"/>
      <c r="C24" s="43"/>
      <c r="D24" s="137"/>
      <c r="E24" s="137"/>
      <c r="G24" s="139"/>
      <c r="H24" s="138"/>
      <c r="N24" s="125"/>
      <c r="O24" s="125"/>
    </row>
    <row r="25" spans="1:15" ht="11.4" thickBot="1" x14ac:dyDescent="0.25">
      <c r="N25" s="125"/>
      <c r="O25" s="125"/>
    </row>
    <row r="26" spans="1:15" ht="11.4" thickBot="1" x14ac:dyDescent="0.25">
      <c r="A26" s="177" t="s">
        <v>55</v>
      </c>
      <c r="B26" s="172"/>
      <c r="C26" s="172"/>
      <c r="D26" s="173"/>
      <c r="E26" s="44" t="s">
        <v>14839</v>
      </c>
      <c r="F26" s="125" t="s">
        <v>32</v>
      </c>
      <c r="N26" s="125"/>
      <c r="O26" s="125"/>
    </row>
    <row r="27" spans="1:15" ht="11.4" thickBot="1" x14ac:dyDescent="0.25">
      <c r="A27" s="172" t="s">
        <v>14850</v>
      </c>
      <c r="B27" s="172"/>
      <c r="C27" s="172"/>
      <c r="D27" s="173"/>
      <c r="E27" s="44" t="s">
        <v>22</v>
      </c>
      <c r="F27" s="125" t="s">
        <v>32</v>
      </c>
      <c r="N27" s="125"/>
      <c r="O27" s="125"/>
    </row>
    <row r="29" spans="1:15" ht="12.6" x14ac:dyDescent="0.2">
      <c r="A29" s="141" t="s">
        <v>29</v>
      </c>
      <c r="N29" s="125"/>
      <c r="O29" s="125"/>
    </row>
    <row r="30" spans="1:15" x14ac:dyDescent="0.2">
      <c r="A30" s="125" t="s">
        <v>4</v>
      </c>
      <c r="B30" s="142">
        <f>B53</f>
        <v>0</v>
      </c>
      <c r="N30" s="125"/>
      <c r="O30" s="125"/>
    </row>
    <row r="31" spans="1:15" x14ac:dyDescent="0.2">
      <c r="A31" s="125" t="s">
        <v>9</v>
      </c>
      <c r="B31" s="142">
        <f>D53</f>
        <v>0</v>
      </c>
      <c r="N31" s="125"/>
      <c r="O31" s="125"/>
    </row>
    <row r="32" spans="1:15" ht="11.4" thickBot="1" x14ac:dyDescent="0.25">
      <c r="A32" s="129" t="s">
        <v>14854</v>
      </c>
      <c r="B32" s="142">
        <f>C53</f>
        <v>0</v>
      </c>
      <c r="N32" s="125"/>
      <c r="O32" s="125"/>
    </row>
    <row r="33" spans="1:14" s="125" customFormat="1" ht="11.4" thickBot="1" x14ac:dyDescent="0.25">
      <c r="A33" s="143" t="s">
        <v>57</v>
      </c>
      <c r="B33" s="144">
        <f>SUM(B30:B32)</f>
        <v>0</v>
      </c>
      <c r="N33" s="145"/>
    </row>
    <row r="34" spans="1:14" s="125" customFormat="1" ht="11.4" thickBot="1" x14ac:dyDescent="0.25">
      <c r="A34" s="146"/>
      <c r="B34" s="146"/>
      <c r="C34" s="146"/>
      <c r="D34" s="146"/>
      <c r="N34" s="145"/>
    </row>
    <row r="35" spans="1:14" s="125" customFormat="1" ht="11.4" thickBot="1" x14ac:dyDescent="0.25">
      <c r="A35" s="147" t="s">
        <v>56</v>
      </c>
      <c r="B35" s="144">
        <v>0</v>
      </c>
      <c r="C35" s="138"/>
      <c r="N35" s="145"/>
    </row>
    <row r="36" spans="1:14" s="125" customFormat="1" ht="11.4" thickBot="1" x14ac:dyDescent="0.25">
      <c r="N36" s="145"/>
    </row>
    <row r="37" spans="1:14" s="125" customFormat="1" ht="11.4" thickBot="1" x14ac:dyDescent="0.25">
      <c r="A37" s="148" t="s">
        <v>16</v>
      </c>
      <c r="B37" s="144">
        <f>+B35+B33</f>
        <v>0</v>
      </c>
      <c r="F37" s="138"/>
      <c r="G37" s="137"/>
      <c r="H37" s="137"/>
      <c r="N37" s="149"/>
    </row>
    <row r="38" spans="1:14" s="125" customFormat="1" x14ac:dyDescent="0.2">
      <c r="F38" s="150"/>
      <c r="G38" s="138"/>
      <c r="N38" s="145"/>
    </row>
    <row r="39" spans="1:14" s="125" customFormat="1" x14ac:dyDescent="0.2">
      <c r="A39" s="129" t="s">
        <v>14853</v>
      </c>
      <c r="F39" s="150"/>
      <c r="G39" s="138"/>
      <c r="N39" s="145"/>
    </row>
    <row r="40" spans="1:14" s="125" customFormat="1" x14ac:dyDescent="0.2">
      <c r="A40" s="151" t="s">
        <v>35</v>
      </c>
      <c r="B40" s="152" t="s">
        <v>48</v>
      </c>
      <c r="C40" s="138" t="s">
        <v>49</v>
      </c>
      <c r="D40" s="151" t="s">
        <v>51</v>
      </c>
      <c r="E40" s="125" t="s">
        <v>54</v>
      </c>
      <c r="G40" s="138" t="s">
        <v>16</v>
      </c>
      <c r="H40" s="137" t="s">
        <v>15118</v>
      </c>
      <c r="I40" s="137" t="s">
        <v>15119</v>
      </c>
      <c r="J40" s="137" t="s">
        <v>14852</v>
      </c>
      <c r="N40" s="145"/>
    </row>
    <row r="41" spans="1:14" s="125" customFormat="1" x14ac:dyDescent="0.2">
      <c r="A41" s="153" t="s">
        <v>36</v>
      </c>
      <c r="B41" s="154">
        <f>rekenblad!B63</f>
        <v>0</v>
      </c>
      <c r="C41" s="154">
        <f>H41*811/12</f>
        <v>0</v>
      </c>
      <c r="D41" s="154">
        <f>rekenblad!D63</f>
        <v>0</v>
      </c>
      <c r="E41" s="154">
        <v>0</v>
      </c>
      <c r="G41" s="154">
        <f t="shared" ref="G41:G52" si="0">SUM(B41:E41)</f>
        <v>0</v>
      </c>
      <c r="H41" s="155">
        <f>C13-$C$11</f>
        <v>0</v>
      </c>
      <c r="I41" s="156">
        <f>IF(B13&gt;$B$11,(B13-$B$11)*750,0)</f>
        <v>0</v>
      </c>
      <c r="J41" s="156">
        <f>I41-G41</f>
        <v>0</v>
      </c>
      <c r="N41" s="145"/>
    </row>
    <row r="42" spans="1:14" s="125" customFormat="1" x14ac:dyDescent="0.2">
      <c r="A42" s="157" t="s">
        <v>37</v>
      </c>
      <c r="B42" s="150">
        <f>rekenblad!B64</f>
        <v>0</v>
      </c>
      <c r="C42" s="150">
        <f>C41</f>
        <v>0</v>
      </c>
      <c r="D42" s="150">
        <f>rekenblad!D64</f>
        <v>0</v>
      </c>
      <c r="E42" s="150">
        <v>0</v>
      </c>
      <c r="G42" s="150">
        <f t="shared" si="0"/>
        <v>0</v>
      </c>
      <c r="H42" s="138">
        <f t="shared" ref="H42:H52" si="1">C14-$C$11</f>
        <v>0</v>
      </c>
      <c r="I42" s="158">
        <f t="shared" ref="I42:I52" si="2">IF(B14&gt;$B$11,(B14-$B$11)*750,0)</f>
        <v>0</v>
      </c>
      <c r="J42" s="158">
        <f t="shared" ref="J42:J52" si="3">I42-G42</f>
        <v>0</v>
      </c>
      <c r="N42" s="145"/>
    </row>
    <row r="43" spans="1:14" s="125" customFormat="1" x14ac:dyDescent="0.2">
      <c r="A43" s="159" t="s">
        <v>38</v>
      </c>
      <c r="B43" s="150">
        <f>rekenblad!B65</f>
        <v>0</v>
      </c>
      <c r="C43" s="150">
        <f>H43*811/12</f>
        <v>0</v>
      </c>
      <c r="D43" s="150">
        <f>rekenblad!D65</f>
        <v>0</v>
      </c>
      <c r="E43" s="150">
        <v>0</v>
      </c>
      <c r="G43" s="150">
        <f t="shared" si="0"/>
        <v>0</v>
      </c>
      <c r="H43" s="138">
        <f t="shared" si="1"/>
        <v>0</v>
      </c>
      <c r="I43" s="158">
        <f t="shared" si="2"/>
        <v>0</v>
      </c>
      <c r="J43" s="158">
        <f t="shared" si="3"/>
        <v>0</v>
      </c>
      <c r="N43" s="145"/>
    </row>
    <row r="44" spans="1:14" s="125" customFormat="1" x14ac:dyDescent="0.2">
      <c r="A44" s="159" t="s">
        <v>39</v>
      </c>
      <c r="B44" s="150">
        <f>rekenblad!B66</f>
        <v>0</v>
      </c>
      <c r="C44" s="150">
        <f>C43</f>
        <v>0</v>
      </c>
      <c r="D44" s="150">
        <f>rekenblad!D66</f>
        <v>0</v>
      </c>
      <c r="E44" s="150">
        <v>0</v>
      </c>
      <c r="G44" s="150">
        <f t="shared" si="0"/>
        <v>0</v>
      </c>
      <c r="H44" s="138">
        <f t="shared" si="1"/>
        <v>0</v>
      </c>
      <c r="I44" s="158">
        <f t="shared" si="2"/>
        <v>0</v>
      </c>
      <c r="J44" s="158">
        <f t="shared" si="3"/>
        <v>0</v>
      </c>
      <c r="N44" s="145"/>
    </row>
    <row r="45" spans="1:14" s="125" customFormat="1" x14ac:dyDescent="0.2">
      <c r="A45" s="159" t="s">
        <v>40</v>
      </c>
      <c r="B45" s="150">
        <f>rekenblad!B67</f>
        <v>0</v>
      </c>
      <c r="C45" s="150">
        <f t="shared" ref="C45:C52" si="4">C44</f>
        <v>0</v>
      </c>
      <c r="D45" s="150">
        <f>rekenblad!D67</f>
        <v>0</v>
      </c>
      <c r="E45" s="150">
        <v>0</v>
      </c>
      <c r="G45" s="150">
        <f t="shared" si="0"/>
        <v>0</v>
      </c>
      <c r="H45" s="138">
        <f t="shared" si="1"/>
        <v>0</v>
      </c>
      <c r="I45" s="158">
        <f>IF(B17&gt;$B$11,(B17-$B$11)*750,0)</f>
        <v>0</v>
      </c>
      <c r="J45" s="158">
        <f t="shared" si="3"/>
        <v>0</v>
      </c>
      <c r="N45" s="145"/>
    </row>
    <row r="46" spans="1:14" s="125" customFormat="1" x14ac:dyDescent="0.2">
      <c r="A46" s="160" t="s">
        <v>41</v>
      </c>
      <c r="B46" s="150">
        <f>rekenblad!B68</f>
        <v>0</v>
      </c>
      <c r="C46" s="150">
        <f t="shared" si="4"/>
        <v>0</v>
      </c>
      <c r="D46" s="150">
        <f>rekenblad!D68</f>
        <v>0</v>
      </c>
      <c r="E46" s="150">
        <v>0</v>
      </c>
      <c r="G46" s="150">
        <f t="shared" si="0"/>
        <v>0</v>
      </c>
      <c r="H46" s="138">
        <f t="shared" si="1"/>
        <v>0</v>
      </c>
      <c r="I46" s="158">
        <f t="shared" si="2"/>
        <v>0</v>
      </c>
      <c r="J46" s="158">
        <f t="shared" si="3"/>
        <v>0</v>
      </c>
      <c r="N46" s="145"/>
    </row>
    <row r="47" spans="1:14" s="125" customFormat="1" x14ac:dyDescent="0.2">
      <c r="A47" s="160" t="s">
        <v>42</v>
      </c>
      <c r="B47" s="150">
        <f>rekenblad!B69</f>
        <v>0</v>
      </c>
      <c r="C47" s="150">
        <f t="shared" si="4"/>
        <v>0</v>
      </c>
      <c r="D47" s="150">
        <f>rekenblad!D69</f>
        <v>0</v>
      </c>
      <c r="E47" s="150">
        <v>0</v>
      </c>
      <c r="G47" s="150">
        <f t="shared" si="0"/>
        <v>0</v>
      </c>
      <c r="H47" s="138">
        <f t="shared" si="1"/>
        <v>0</v>
      </c>
      <c r="I47" s="158">
        <f t="shared" si="2"/>
        <v>0</v>
      </c>
      <c r="J47" s="158">
        <f t="shared" si="3"/>
        <v>0</v>
      </c>
      <c r="N47" s="145"/>
    </row>
    <row r="48" spans="1:14" s="125" customFormat="1" x14ac:dyDescent="0.2">
      <c r="A48" s="159" t="s">
        <v>43</v>
      </c>
      <c r="B48" s="150">
        <f>rekenblad!B70</f>
        <v>0</v>
      </c>
      <c r="C48" s="150">
        <f t="shared" si="4"/>
        <v>0</v>
      </c>
      <c r="D48" s="150">
        <f>rekenblad!D70</f>
        <v>0</v>
      </c>
      <c r="E48" s="150">
        <v>0</v>
      </c>
      <c r="G48" s="150">
        <f t="shared" si="0"/>
        <v>0</v>
      </c>
      <c r="H48" s="138">
        <f t="shared" si="1"/>
        <v>0</v>
      </c>
      <c r="I48" s="158">
        <f t="shared" si="2"/>
        <v>0</v>
      </c>
      <c r="J48" s="158">
        <f t="shared" si="3"/>
        <v>0</v>
      </c>
      <c r="N48" s="145"/>
    </row>
    <row r="49" spans="1:10" s="125" customFormat="1" x14ac:dyDescent="0.2">
      <c r="A49" s="161" t="s">
        <v>44</v>
      </c>
      <c r="B49" s="150">
        <f>rekenblad!B71</f>
        <v>0</v>
      </c>
      <c r="C49" s="150">
        <f t="shared" si="4"/>
        <v>0</v>
      </c>
      <c r="D49" s="150">
        <f>rekenblad!D71</f>
        <v>0</v>
      </c>
      <c r="E49" s="150">
        <v>0</v>
      </c>
      <c r="G49" s="150">
        <f t="shared" si="0"/>
        <v>0</v>
      </c>
      <c r="H49" s="138">
        <f t="shared" si="1"/>
        <v>0</v>
      </c>
      <c r="I49" s="158">
        <f t="shared" si="2"/>
        <v>0</v>
      </c>
      <c r="J49" s="158">
        <f t="shared" si="3"/>
        <v>0</v>
      </c>
    </row>
    <row r="50" spans="1:10" s="125" customFormat="1" x14ac:dyDescent="0.2">
      <c r="A50" s="159" t="s">
        <v>45</v>
      </c>
      <c r="B50" s="150">
        <f>rekenblad!B72</f>
        <v>0</v>
      </c>
      <c r="C50" s="150">
        <f t="shared" si="4"/>
        <v>0</v>
      </c>
      <c r="D50" s="150">
        <f>rekenblad!D72</f>
        <v>0</v>
      </c>
      <c r="E50" s="150">
        <v>0</v>
      </c>
      <c r="G50" s="150">
        <f t="shared" si="0"/>
        <v>0</v>
      </c>
      <c r="H50" s="138">
        <f t="shared" si="1"/>
        <v>0</v>
      </c>
      <c r="I50" s="158">
        <f t="shared" si="2"/>
        <v>0</v>
      </c>
      <c r="J50" s="158">
        <f t="shared" si="3"/>
        <v>0</v>
      </c>
    </row>
    <row r="51" spans="1:10" s="125" customFormat="1" x14ac:dyDescent="0.2">
      <c r="A51" s="159" t="s">
        <v>46</v>
      </c>
      <c r="B51" s="150">
        <f>rekenblad!B73</f>
        <v>0</v>
      </c>
      <c r="C51" s="150">
        <f t="shared" si="4"/>
        <v>0</v>
      </c>
      <c r="D51" s="150">
        <f>rekenblad!D73</f>
        <v>0</v>
      </c>
      <c r="E51" s="150">
        <v>0</v>
      </c>
      <c r="G51" s="150">
        <f t="shared" si="0"/>
        <v>0</v>
      </c>
      <c r="H51" s="138">
        <f t="shared" si="1"/>
        <v>0</v>
      </c>
      <c r="I51" s="158">
        <f t="shared" si="2"/>
        <v>0</v>
      </c>
      <c r="J51" s="158">
        <f t="shared" si="3"/>
        <v>0</v>
      </c>
    </row>
    <row r="52" spans="1:10" s="125" customFormat="1" ht="11.4" thickBot="1" x14ac:dyDescent="0.25">
      <c r="A52" s="162" t="s">
        <v>47</v>
      </c>
      <c r="B52" s="163">
        <f>rekenblad!B74</f>
        <v>0</v>
      </c>
      <c r="C52" s="163">
        <f t="shared" si="4"/>
        <v>0</v>
      </c>
      <c r="D52" s="163">
        <f>rekenblad!D74</f>
        <v>0</v>
      </c>
      <c r="E52" s="163">
        <v>0</v>
      </c>
      <c r="G52" s="163">
        <f t="shared" si="0"/>
        <v>0</v>
      </c>
      <c r="H52" s="164">
        <f t="shared" si="1"/>
        <v>0</v>
      </c>
      <c r="I52" s="165">
        <f t="shared" si="2"/>
        <v>0</v>
      </c>
      <c r="J52" s="165">
        <f t="shared" si="3"/>
        <v>0</v>
      </c>
    </row>
    <row r="53" spans="1:10" s="125" customFormat="1" x14ac:dyDescent="0.2">
      <c r="B53" s="166">
        <f t="shared" ref="B53:E53" si="5">SUM(B41:B52)</f>
        <v>0</v>
      </c>
      <c r="C53" s="167">
        <f t="shared" si="5"/>
        <v>0</v>
      </c>
      <c r="D53" s="166">
        <f t="shared" si="5"/>
        <v>0</v>
      </c>
      <c r="E53" s="166">
        <f t="shared" si="5"/>
        <v>0</v>
      </c>
      <c r="G53" s="167">
        <f>SUM(G41:G52)</f>
        <v>0</v>
      </c>
      <c r="I53" s="168">
        <f t="shared" ref="I53:J53" si="6">SUM(I41:I52)</f>
        <v>0</v>
      </c>
      <c r="J53" s="169">
        <f t="shared" si="6"/>
        <v>0</v>
      </c>
    </row>
  </sheetData>
  <sheetProtection password="CB4B" sheet="1" objects="1" scenarios="1"/>
  <mergeCells count="6">
    <mergeCell ref="A27:D27"/>
    <mergeCell ref="B3:F3"/>
    <mergeCell ref="B5:F5"/>
    <mergeCell ref="B6:F6"/>
    <mergeCell ref="B4:F4"/>
    <mergeCell ref="A26:D26"/>
  </mergeCells>
  <pageMargins left="0.7" right="0.7" top="0.75" bottom="0.75" header="0.3" footer="0.3"/>
  <pageSetup paperSize="8" scale="88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scholenlijst!$A$4:$A$6433</xm:f>
          </x14:formula1>
          <xm:sqref>B2</xm:sqref>
        </x14:dataValidation>
        <x14:dataValidation type="list" allowBlank="1" showInputMessage="1" showErrorMessage="1">
          <x14:formula1>
            <xm:f>prijzen!$F$2:$F$3</xm:f>
          </x14:formula1>
          <xm:sqref>E26:E27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/>
  <dimension ref="A1:O26"/>
  <sheetViews>
    <sheetView showGridLines="0" topLeftCell="B1" workbookViewId="0">
      <selection activeCell="H24" sqref="H24"/>
    </sheetView>
  </sheetViews>
  <sheetFormatPr defaultRowHeight="10.8" x14ac:dyDescent="0.2"/>
  <cols>
    <col min="1" max="1" width="62.44140625" customWidth="1"/>
    <col min="2" max="5" width="25.44140625" customWidth="1"/>
    <col min="6" max="7" width="20.88671875" bestFit="1" customWidth="1"/>
    <col min="8" max="8" width="15.44140625" bestFit="1" customWidth="1"/>
    <col min="9" max="9" width="14" bestFit="1" customWidth="1"/>
    <col min="10" max="10" width="12" bestFit="1" customWidth="1"/>
    <col min="14" max="14" width="11.44140625" style="15" customWidth="1"/>
    <col min="15" max="15" width="8" style="15" customWidth="1"/>
  </cols>
  <sheetData>
    <row r="1" spans="1:15" ht="18" thickBot="1" x14ac:dyDescent="0.35">
      <c r="A1" s="22" t="s">
        <v>30</v>
      </c>
      <c r="D1" s="49"/>
      <c r="E1" s="50" t="s">
        <v>15117</v>
      </c>
      <c r="F1" s="51"/>
      <c r="N1"/>
      <c r="O1"/>
    </row>
    <row r="2" spans="1:15" ht="15" customHeight="1" thickBot="1" x14ac:dyDescent="0.25">
      <c r="A2" s="1" t="s">
        <v>1</v>
      </c>
      <c r="B2" s="108">
        <f>formulier!B2</f>
        <v>0</v>
      </c>
      <c r="D2" s="120"/>
      <c r="E2" s="121"/>
      <c r="F2" s="120"/>
      <c r="N2"/>
      <c r="O2"/>
    </row>
    <row r="3" spans="1:15" ht="15" customHeight="1" thickBot="1" x14ac:dyDescent="0.25">
      <c r="A3" t="s">
        <v>0</v>
      </c>
      <c r="B3" s="178" t="e">
        <f>formulier!B3</f>
        <v>#N/A</v>
      </c>
      <c r="C3" s="179"/>
      <c r="D3" s="180"/>
      <c r="E3" s="180"/>
      <c r="F3" s="181"/>
      <c r="N3"/>
      <c r="O3"/>
    </row>
    <row r="4" spans="1:15" ht="15" customHeight="1" thickBot="1" x14ac:dyDescent="0.25">
      <c r="A4" s="1" t="s">
        <v>2</v>
      </c>
      <c r="B4" s="178" t="e">
        <f>formulier!B4</f>
        <v>#N/A</v>
      </c>
      <c r="C4" s="179"/>
      <c r="D4" s="179"/>
      <c r="E4" s="179"/>
      <c r="F4" s="182"/>
      <c r="N4"/>
      <c r="O4"/>
    </row>
    <row r="5" spans="1:15" ht="15" customHeight="1" thickBot="1" x14ac:dyDescent="0.25">
      <c r="A5" s="1" t="s">
        <v>3</v>
      </c>
      <c r="B5" s="178" t="e">
        <f>formulier!B5</f>
        <v>#N/A</v>
      </c>
      <c r="C5" s="179"/>
      <c r="D5" s="179"/>
      <c r="E5" s="179"/>
      <c r="F5" s="182"/>
      <c r="N5"/>
      <c r="O5"/>
    </row>
    <row r="6" spans="1:15" ht="15" customHeight="1" thickBot="1" x14ac:dyDescent="0.25">
      <c r="A6" t="s">
        <v>5</v>
      </c>
      <c r="B6" s="178" t="e">
        <f>formulier!B6</f>
        <v>#N/A</v>
      </c>
      <c r="C6" s="179"/>
      <c r="D6" s="179"/>
      <c r="E6" s="179"/>
      <c r="F6" s="182"/>
      <c r="N6"/>
      <c r="O6"/>
    </row>
    <row r="7" spans="1:15" ht="15" customHeight="1" thickBot="1" x14ac:dyDescent="0.25">
      <c r="A7" t="s">
        <v>6</v>
      </c>
      <c r="B7" s="41" t="e">
        <f>formulier!B7</f>
        <v>#N/A</v>
      </c>
      <c r="C7" s="40"/>
      <c r="D7" s="40"/>
      <c r="E7" s="40"/>
      <c r="F7" s="40"/>
      <c r="N7"/>
      <c r="O7"/>
    </row>
    <row r="9" spans="1:15" x14ac:dyDescent="0.2">
      <c r="B9" s="1" t="s">
        <v>14843</v>
      </c>
      <c r="C9" s="55"/>
      <c r="N9"/>
      <c r="O9"/>
    </row>
    <row r="10" spans="1:15" ht="11.4" thickBot="1" x14ac:dyDescent="0.25">
      <c r="B10" t="s">
        <v>33</v>
      </c>
      <c r="C10" s="1" t="s">
        <v>14840</v>
      </c>
      <c r="N10"/>
      <c r="O10"/>
    </row>
    <row r="11" spans="1:15" ht="11.4" thickBot="1" x14ac:dyDescent="0.25">
      <c r="A11" s="32">
        <v>41913</v>
      </c>
      <c r="B11" s="43" t="e">
        <f>IF(B13&lt;&gt;"",B13-VLOOKUP($B$2&amp;A13,'Art.36 Toename azk'!$A$7:$L$100,6,FALSE),IF(B14&lt;&gt;"",B14-VLOOKUP($B$2&amp;A14,'Art.36 Toename azk'!$A$7:$L$100,6,FALSE),IF(B15&lt;&gt;"",B15-VLOOKUP($B$2&amp;A15,'Art.36 Toename azk'!$A$7:$L$100,6,IF(B16&lt;&gt;"",B16-VLOOKUP($B$2&amp;A16,'Art.36 Toename azk'!$A$7:$L$100,6,FALSE),IF(B17&lt;&gt;"",B17-VLOOKUP($B$2&amp;A17,'Art.36 Toename azk'!$A$7:$L$100,6,FALSE),IF(B18&lt;&gt;"",B18-VLOOKUP($B$2&amp;A18,'Art.36 Toename azk'!$A$7:$L$100,6,FALSE),IF(B19&lt;&gt;"",B19-VLOOKUP($B$2&amp;A19,'Art.36 Toename azk'!$A$7:$L$100,6,FALSE),IF(B20&lt;&gt;"",B20-VLOOKUP($B$2&amp;A20,'Art.36 Toename azk'!$A$7:$L$100,6,FALSE),IF(B21&lt;&gt;"",B21-VLOOKUP($B$2&amp;A21,'Art.36 Toename azk'!$A$7:$L$100,6,IF(B22&lt;&gt;"",B22-VLOOKUP($B$2&amp;A22,'Art.36 Toename azk'!$A$7:$L$100,6,FALSE),IF(B23&lt;&gt;"",B23-VLOOKUP($B$2&amp;A23,'Art.36 Toename azk'!$A$7:$L$100,6,FALSE),IF(B24&lt;&gt;"",B24-VLOOKUP($B$2&amp;A24,'Art.36 Toename azk'!$A$7:$L$100,6,FALSE),""))))))))))))))</f>
        <v>#VALUE!</v>
      </c>
      <c r="C11" s="108"/>
      <c r="D11" s="1"/>
      <c r="F11" s="46"/>
      <c r="G11" s="30"/>
      <c r="H11" s="122" t="s">
        <v>15114</v>
      </c>
      <c r="I11" s="122"/>
      <c r="N11"/>
      <c r="O11"/>
    </row>
    <row r="12" spans="1:15" ht="11.4" thickBot="1" x14ac:dyDescent="0.25">
      <c r="A12" s="32" t="s">
        <v>14842</v>
      </c>
      <c r="B12" s="42"/>
      <c r="C12" s="42"/>
      <c r="F12" s="46"/>
      <c r="G12" s="30"/>
      <c r="I12">
        <v>0</v>
      </c>
      <c r="N12"/>
      <c r="O12"/>
    </row>
    <row r="13" spans="1:15" ht="11.4" thickBot="1" x14ac:dyDescent="0.25">
      <c r="A13" s="23">
        <v>42217</v>
      </c>
      <c r="B13" s="113" t="str">
        <f>IFERROR(VLOOKUP($B$2&amp;A13,'Art.36 Toename azk'!$A$7:$L$100,5,FALSE),"GEEN AANVRAAG")</f>
        <v>GEEN AANVRAAG</v>
      </c>
      <c r="C13" s="113" t="str">
        <f t="shared" ref="C13:C24" si="0">IF(H13&lt;&gt;"GEEN AANVRAAG",I13,"GEEN AANVRAAG")</f>
        <v>GEEN AANVRAAG</v>
      </c>
      <c r="D13" s="1" t="s">
        <v>14848</v>
      </c>
      <c r="E13" s="42" t="s">
        <v>14841</v>
      </c>
      <c r="F13" s="30"/>
      <c r="G13" s="47"/>
      <c r="H13" s="114" t="str">
        <f>IFERROR(VLOOKUP($B$2&amp;A13,'Art.38 POL_GOL'!$A$7:$E$37,5,FALSE),"GEEN AANVRAAG")</f>
        <v>GEEN AANVRAAG</v>
      </c>
      <c r="I13" s="30">
        <f>IF(H13="GEEN AANVRAAG",I12,H13+I12)</f>
        <v>0</v>
      </c>
      <c r="N13"/>
      <c r="O13"/>
    </row>
    <row r="14" spans="1:15" ht="11.4" thickBot="1" x14ac:dyDescent="0.25">
      <c r="A14" s="23">
        <v>42248</v>
      </c>
      <c r="B14" s="113" t="str">
        <f>IFERROR(VLOOKUP($B$2&amp;A14,'Art.36 Toename azk'!$A$7:$L$100,5,FALSE),"GEEN AANVRAAG")</f>
        <v>GEEN AANVRAAG</v>
      </c>
      <c r="C14" s="113" t="str">
        <f t="shared" si="0"/>
        <v>GEEN AANVRAAG</v>
      </c>
      <c r="D14" s="1" t="s">
        <v>14849</v>
      </c>
      <c r="E14" s="1" t="s">
        <v>14847</v>
      </c>
      <c r="G14" s="122" t="s">
        <v>15112</v>
      </c>
      <c r="H14" s="114" t="str">
        <f>IFERROR(VLOOKUP($B$2&amp;A14,'Art.38 POL_GOL'!$A$7:$E$37,5,FALSE),"GEEN AANVRAAG")</f>
        <v>GEEN AANVRAAG</v>
      </c>
      <c r="I14" s="30">
        <f>IF(H14="GEEN AANVRAAG",I13,H14+I13)</f>
        <v>0</v>
      </c>
      <c r="N14"/>
      <c r="O14"/>
    </row>
    <row r="15" spans="1:15" ht="11.4" thickBot="1" x14ac:dyDescent="0.25">
      <c r="A15" s="23">
        <v>42278</v>
      </c>
      <c r="B15" s="113" t="str">
        <f>IFERROR(VLOOKUP($B$2&amp;A15,'Art.36 Toename azk'!$A$7:$L$100,5,FALSE),"GEEN AANVRAAG")</f>
        <v>GEEN AANVRAAG</v>
      </c>
      <c r="C15" s="113" t="str">
        <f t="shared" si="0"/>
        <v>GEEN AANVRAAG</v>
      </c>
      <c r="D15" s="116" t="str">
        <f>IFERROR(VLOOKUP($B$2&amp;G15,'Art.37 Eerste opvang'!$A$9:$E$677,5,FALSE),"GEEN AANVRAAG")</f>
        <v>GEEN AANVRAAG</v>
      </c>
      <c r="E15" s="108"/>
      <c r="G15" s="65" t="s">
        <v>14924</v>
      </c>
      <c r="H15" s="114" t="str">
        <f>IFERROR(VLOOKUP($B$2&amp;A15,'Art.38 POL_GOL'!$A$7:$E$37,5,FALSE),"GEEN AANVRAAG")</f>
        <v>GEEN AANVRAAG</v>
      </c>
      <c r="I15" s="30">
        <f t="shared" ref="I15:I24" si="1">IF(H15="GEEN AANVRAAG",I14,H15+I14)</f>
        <v>0</v>
      </c>
      <c r="N15"/>
      <c r="O15"/>
    </row>
    <row r="16" spans="1:15" ht="11.4" thickBot="1" x14ac:dyDescent="0.25">
      <c r="A16" s="23">
        <v>42309</v>
      </c>
      <c r="B16" s="113" t="str">
        <f>IFERROR(VLOOKUP($B$2&amp;A16,'Art.36 Toename azk'!$A$7:$L$100,5,FALSE),"GEEN AANVRAAG")</f>
        <v>GEEN AANVRAAG</v>
      </c>
      <c r="C16" s="113" t="str">
        <f t="shared" si="0"/>
        <v>GEEN AANVRAAG</v>
      </c>
      <c r="D16" s="45"/>
      <c r="E16" s="45"/>
      <c r="G16" s="30"/>
      <c r="H16" s="114" t="str">
        <f>IFERROR(VLOOKUP($B$2&amp;A16,'Art.38 POL_GOL'!$A$7:$E$37,5,FALSE),"GEEN AANVRAAG")</f>
        <v>GEEN AANVRAAG</v>
      </c>
      <c r="I16" s="30">
        <f t="shared" si="1"/>
        <v>0</v>
      </c>
      <c r="N16"/>
      <c r="O16"/>
    </row>
    <row r="17" spans="1:15" ht="11.4" thickBot="1" x14ac:dyDescent="0.25">
      <c r="A17" s="23">
        <v>42339</v>
      </c>
      <c r="B17" s="113" t="str">
        <f>IFERROR(VLOOKUP($B$2&amp;A17,'Art.36 Toename azk'!$A$7:$L$100,5,FALSE),"GEEN AANVRAAG")</f>
        <v>GEEN AANVRAAG</v>
      </c>
      <c r="C17" s="113" t="str">
        <f t="shared" si="0"/>
        <v>GEEN AANVRAAG</v>
      </c>
      <c r="D17" s="45"/>
      <c r="E17" s="45"/>
      <c r="G17" s="30"/>
      <c r="H17" s="114" t="str">
        <f>IFERROR(VLOOKUP($B$2&amp;A17,'Art.38 POL_GOL'!$A$7:$E$37,5,FALSE),"GEEN AANVRAAG")</f>
        <v>GEEN AANVRAAG</v>
      </c>
      <c r="I17" s="30">
        <f t="shared" si="1"/>
        <v>0</v>
      </c>
      <c r="N17"/>
      <c r="O17"/>
    </row>
    <row r="18" spans="1:15" ht="11.4" thickBot="1" x14ac:dyDescent="0.25">
      <c r="A18" s="23">
        <v>42370</v>
      </c>
      <c r="B18" s="113" t="str">
        <f>IFERROR(VLOOKUP($B$2&amp;A18,'Art.36 Toename azk'!$A$7:$L$100,5,FALSE),"GEEN AANVRAAG")</f>
        <v>GEEN AANVRAAG</v>
      </c>
      <c r="C18" s="113" t="str">
        <f t="shared" si="0"/>
        <v>GEEN AANVRAAG</v>
      </c>
      <c r="D18" s="45"/>
      <c r="E18" s="45"/>
      <c r="G18" s="30"/>
      <c r="H18" s="114" t="str">
        <f>IFERROR(VLOOKUP($B$2&amp;A18,'Art.38 POL_GOL'!$A$7:$E$37,5,FALSE),"GEEN AANVRAAG")</f>
        <v>GEEN AANVRAAG</v>
      </c>
      <c r="I18" s="30">
        <f t="shared" si="1"/>
        <v>0</v>
      </c>
      <c r="N18"/>
      <c r="O18"/>
    </row>
    <row r="19" spans="1:15" ht="11.4" thickBot="1" x14ac:dyDescent="0.25">
      <c r="A19" s="23">
        <v>42401</v>
      </c>
      <c r="B19" s="113" t="str">
        <f>IFERROR(VLOOKUP($B$2&amp;A19,'Art.36 Toename azk'!$A$7:$L$100,5,FALSE),"GEEN AANVRAAG")</f>
        <v>GEEN AANVRAAG</v>
      </c>
      <c r="C19" s="113" t="str">
        <f t="shared" si="0"/>
        <v>GEEN AANVRAAG</v>
      </c>
      <c r="D19" s="116" t="str">
        <f>IFERROR(VLOOKUP($B$2&amp;G19,'Art.37 Eerste opvang'!$A$9:$E$677,5,FALSE),"GEEN AANVRAAG")</f>
        <v>GEEN AANVRAAG</v>
      </c>
      <c r="E19" s="108"/>
      <c r="G19" s="67" t="s">
        <v>15062</v>
      </c>
      <c r="H19" s="114" t="str">
        <f>IFERROR(VLOOKUP($B$2&amp;A19,'Art.38 POL_GOL'!$A$7:$E$37,5,FALSE),"GEEN AANVRAAG")</f>
        <v>GEEN AANVRAAG</v>
      </c>
      <c r="I19" s="30">
        <f t="shared" si="1"/>
        <v>0</v>
      </c>
      <c r="N19"/>
      <c r="O19"/>
    </row>
    <row r="20" spans="1:15" ht="11.4" thickBot="1" x14ac:dyDescent="0.25">
      <c r="A20" s="23">
        <v>42430</v>
      </c>
      <c r="B20" s="113" t="str">
        <f>IFERROR(VLOOKUP($B$2&amp;A20,'Art.36 Toename azk'!$A$7:$L$100,5,FALSE),"GEEN AANVRAAG")</f>
        <v>GEEN AANVRAAG</v>
      </c>
      <c r="C20" s="113" t="str">
        <f t="shared" si="0"/>
        <v>GEEN AANVRAAG</v>
      </c>
      <c r="D20" s="45"/>
      <c r="E20" s="45"/>
      <c r="G20" s="30"/>
      <c r="H20" s="114" t="str">
        <f>IFERROR(VLOOKUP($B$2&amp;A20,'Art.38 POL_GOL'!$A$7:$E$37,5,FALSE),"GEEN AANVRAAG")</f>
        <v>GEEN AANVRAAG</v>
      </c>
      <c r="I20" s="30">
        <f t="shared" si="1"/>
        <v>0</v>
      </c>
      <c r="N20"/>
      <c r="O20"/>
    </row>
    <row r="21" spans="1:15" ht="11.4" thickBot="1" x14ac:dyDescent="0.25">
      <c r="A21" s="23">
        <v>42461</v>
      </c>
      <c r="B21" s="113" t="str">
        <f>IFERROR(VLOOKUP($B$2&amp;A21,'Art.36 Toename azk'!$A$7:$L$100,5,FALSE),"GEEN AANVRAAG")</f>
        <v>GEEN AANVRAAG</v>
      </c>
      <c r="C21" s="113" t="str">
        <f t="shared" si="0"/>
        <v>GEEN AANVRAAG</v>
      </c>
      <c r="D21" s="45"/>
      <c r="E21" s="45"/>
      <c r="G21" s="30"/>
      <c r="H21" s="114" t="str">
        <f>IFERROR(VLOOKUP($B$2&amp;A21,'Art.38 POL_GOL'!$A$7:$E$37,5,FALSE),"GEEN AANVRAAG")</f>
        <v>GEEN AANVRAAG</v>
      </c>
      <c r="I21" s="30">
        <f t="shared" si="1"/>
        <v>0</v>
      </c>
      <c r="N21"/>
      <c r="O21"/>
    </row>
    <row r="22" spans="1:15" ht="11.4" thickBot="1" x14ac:dyDescent="0.25">
      <c r="A22" s="23">
        <v>42491</v>
      </c>
      <c r="B22" s="113" t="str">
        <f>IFERROR(VLOOKUP($B$2&amp;A22,'Art.36 Toename azk'!$A$7:$L$100,5,FALSE),"GEEN AANVRAAG")</f>
        <v>GEEN AANVRAAG</v>
      </c>
      <c r="C22" s="113" t="str">
        <f t="shared" si="0"/>
        <v>GEEN AANVRAAG</v>
      </c>
      <c r="D22" s="45"/>
      <c r="E22" s="45"/>
      <c r="G22" s="30"/>
      <c r="H22" s="114" t="str">
        <f>IFERROR(VLOOKUP($B$2&amp;A22,'Art.38 POL_GOL'!$A$7:$E$37,5,FALSE),"GEEN AANVRAAG")</f>
        <v>GEEN AANVRAAG</v>
      </c>
      <c r="I22" s="30">
        <f t="shared" si="1"/>
        <v>0</v>
      </c>
      <c r="N22"/>
      <c r="O22"/>
    </row>
    <row r="23" spans="1:15" ht="11.4" thickBot="1" x14ac:dyDescent="0.25">
      <c r="A23" s="23">
        <v>42522</v>
      </c>
      <c r="B23" s="113" t="str">
        <f>IFERROR(VLOOKUP($B$2&amp;A23,'Art.36 Toename azk'!$A$7:$L$100,5,FALSE),"GEEN AANVRAAG")</f>
        <v>GEEN AANVRAAG</v>
      </c>
      <c r="C23" s="113" t="str">
        <f t="shared" si="0"/>
        <v>GEEN AANVRAAG</v>
      </c>
      <c r="D23" s="116" t="str">
        <f>IFERROR(VLOOKUP($B$2&amp;G23,'Art.37 Eerste opvang'!$A$9:$E$677,5,FALSE),"GEEN AANVRAAG")</f>
        <v>GEEN AANVRAAG</v>
      </c>
      <c r="E23" s="108"/>
      <c r="G23" s="123" t="s">
        <v>15113</v>
      </c>
      <c r="H23" s="114" t="str">
        <f>IFERROR(VLOOKUP($B$2&amp;A23,'Art.38 POL_GOL'!$A$7:$E$37,5,FALSE),"GEEN AANVRAAG")</f>
        <v>GEEN AANVRAAG</v>
      </c>
      <c r="I23" s="30">
        <f t="shared" si="1"/>
        <v>0</v>
      </c>
      <c r="N23"/>
      <c r="O23"/>
    </row>
    <row r="24" spans="1:15" ht="11.4" thickBot="1" x14ac:dyDescent="0.25">
      <c r="A24" s="23">
        <v>42552</v>
      </c>
      <c r="B24" s="113" t="str">
        <f>IFERROR(VLOOKUP($B$2&amp;A24,'Art.36 Toename azk'!$A$7:$L$100,5,FALSE),"GEEN AANVRAAG")</f>
        <v>GEEN AANVRAAG</v>
      </c>
      <c r="C24" s="113" t="str">
        <f t="shared" si="0"/>
        <v>GEEN AANVRAAG</v>
      </c>
      <c r="D24" s="45"/>
      <c r="E24" s="45"/>
      <c r="G24" s="23"/>
      <c r="H24" s="114" t="str">
        <f>IFERROR(VLOOKUP($B$2&amp;A24,'Art.38 POL_GOL'!$A$7:$E$37,5,FALSE),"GEEN AANVRAAG")</f>
        <v>GEEN AANVRAAG</v>
      </c>
      <c r="I24" s="115">
        <f t="shared" si="1"/>
        <v>0</v>
      </c>
      <c r="N24"/>
      <c r="O24"/>
    </row>
    <row r="25" spans="1:15" ht="11.4" thickBot="1" x14ac:dyDescent="0.25">
      <c r="N25"/>
      <c r="O25"/>
    </row>
    <row r="26" spans="1:15" ht="11.4" thickBot="1" x14ac:dyDescent="0.25">
      <c r="A26" s="183" t="s">
        <v>55</v>
      </c>
      <c r="B26" s="184"/>
      <c r="C26" s="184"/>
      <c r="D26" s="185"/>
      <c r="E26" s="43" t="e">
        <f>IF(D15&lt;&gt;"",VLOOKUP(B2&amp;G15,'Art.37 Eerste opvang'!$A$9:$L$677,12,FALSE),IF(D19&lt;&gt;"",VLOOKUP(B2&amp;G19,'Art.37 Eerste opvang'!$A$9:$L$677,12,FALSE),IF(D23&lt;&gt;"",VLOOKUP(B2&amp;G23,'Art.37 Eerste opvang'!$A$9:$L$677,12,FALSE),"WAAROM DAN EEN AANVRAAG?")))</f>
        <v>#N/A</v>
      </c>
      <c r="F26" t="s">
        <v>32</v>
      </c>
      <c r="N26"/>
      <c r="O26"/>
    </row>
  </sheetData>
  <sheetProtection password="CB4B" sheet="1" objects="1" scenarios="1"/>
  <mergeCells count="5">
    <mergeCell ref="B3:F3"/>
    <mergeCell ref="B4:F4"/>
    <mergeCell ref="B5:F5"/>
    <mergeCell ref="B6:F6"/>
    <mergeCell ref="A26:D2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"/>
  <dimension ref="A2:Z96"/>
  <sheetViews>
    <sheetView showGridLines="0" workbookViewId="0">
      <selection activeCell="D58" sqref="D58"/>
    </sheetView>
  </sheetViews>
  <sheetFormatPr defaultRowHeight="10.8" x14ac:dyDescent="0.2"/>
  <cols>
    <col min="1" max="1" width="56.33203125" bestFit="1" customWidth="1"/>
    <col min="2" max="2" width="19.5546875" bestFit="1" customWidth="1"/>
    <col min="3" max="3" width="19" bestFit="1" customWidth="1"/>
    <col min="4" max="4" width="49.5546875" bestFit="1" customWidth="1"/>
    <col min="5" max="5" width="19.88671875" bestFit="1" customWidth="1"/>
    <col min="6" max="6" width="11.6640625" bestFit="1" customWidth="1"/>
    <col min="7" max="7" width="7.33203125" bestFit="1" customWidth="1"/>
    <col min="8" max="8" width="12" bestFit="1" customWidth="1"/>
    <col min="9" max="9" width="7.33203125" bestFit="1" customWidth="1"/>
    <col min="10" max="10" width="26" bestFit="1" customWidth="1"/>
    <col min="11" max="11" width="6.44140625" bestFit="1" customWidth="1"/>
    <col min="12" max="12" width="12" bestFit="1" customWidth="1"/>
    <col min="14" max="14" width="11.6640625" bestFit="1" customWidth="1"/>
    <col min="15" max="15" width="12.33203125" customWidth="1"/>
    <col min="16" max="16" width="11" customWidth="1"/>
    <col min="17" max="17" width="10.109375" bestFit="1" customWidth="1"/>
    <col min="18" max="18" width="12" bestFit="1" customWidth="1"/>
    <col min="20" max="20" width="10.88671875" bestFit="1" customWidth="1"/>
    <col min="21" max="21" width="5.44140625" bestFit="1" customWidth="1"/>
    <col min="22" max="22" width="11.6640625" bestFit="1" customWidth="1"/>
    <col min="23" max="23" width="7.33203125" bestFit="1" customWidth="1"/>
    <col min="24" max="24" width="12" bestFit="1" customWidth="1"/>
    <col min="26" max="26" width="12" bestFit="1" customWidth="1"/>
    <col min="27" max="27" width="11.6640625" bestFit="1" customWidth="1"/>
  </cols>
  <sheetData>
    <row r="2" spans="1:18" x14ac:dyDescent="0.2">
      <c r="A2" s="73" t="s">
        <v>4</v>
      </c>
      <c r="B2" s="72"/>
      <c r="C2" s="72"/>
      <c r="D2" s="74" t="s">
        <v>12</v>
      </c>
      <c r="E2" s="75"/>
      <c r="F2" s="75"/>
      <c r="R2" s="15"/>
    </row>
    <row r="3" spans="1:18" ht="11.4" thickBot="1" x14ac:dyDescent="0.25">
      <c r="A3" s="2"/>
      <c r="D3" s="1" t="s">
        <v>7</v>
      </c>
      <c r="R3" s="15"/>
    </row>
    <row r="4" spans="1:18" ht="11.4" thickBot="1" x14ac:dyDescent="0.25">
      <c r="A4" s="1" t="s">
        <v>7</v>
      </c>
      <c r="D4" s="1" t="s">
        <v>24</v>
      </c>
      <c r="E4" s="3">
        <f>+formulier!C11</f>
        <v>0</v>
      </c>
      <c r="R4" s="15"/>
    </row>
    <row r="5" spans="1:18" ht="11.4" thickBot="1" x14ac:dyDescent="0.25">
      <c r="A5" t="s">
        <v>8</v>
      </c>
      <c r="B5" s="3">
        <f>+formulier!B11</f>
        <v>0</v>
      </c>
      <c r="D5" s="1" t="s">
        <v>23</v>
      </c>
      <c r="F5" s="12"/>
      <c r="R5" s="15"/>
    </row>
    <row r="6" spans="1:18" ht="11.4" thickBot="1" x14ac:dyDescent="0.25">
      <c r="A6" s="1" t="s">
        <v>19</v>
      </c>
      <c r="B6" s="9">
        <f>IF(C6-B5&gt;=10,C6,B5)</f>
        <v>0</v>
      </c>
      <c r="C6">
        <f>+formulier!B13</f>
        <v>0</v>
      </c>
      <c r="D6" s="1" t="s">
        <v>19</v>
      </c>
      <c r="E6" s="9">
        <f>IF(F6-E4&gt;=10,F6,E4)</f>
        <v>0</v>
      </c>
      <c r="F6">
        <f>+formulier!C13</f>
        <v>0</v>
      </c>
      <c r="R6" s="15"/>
    </row>
    <row r="7" spans="1:18" ht="11.4" thickBot="1" x14ac:dyDescent="0.25">
      <c r="A7" s="1" t="s">
        <v>31</v>
      </c>
      <c r="B7" s="8">
        <v>42217</v>
      </c>
      <c r="D7" s="1" t="s">
        <v>31</v>
      </c>
      <c r="E7" s="8">
        <v>42217</v>
      </c>
      <c r="R7" s="16">
        <v>42217</v>
      </c>
    </row>
    <row r="8" spans="1:18" ht="11.4" thickBot="1" x14ac:dyDescent="0.25">
      <c r="A8" s="1" t="s">
        <v>21</v>
      </c>
      <c r="B8" s="6"/>
      <c r="C8" s="10">
        <f>IF((B6-B5)&gt;=10,(B6-B5)*prijzen!$B$5,0)</f>
        <v>0</v>
      </c>
      <c r="D8" s="1" t="s">
        <v>21</v>
      </c>
      <c r="E8" s="6"/>
      <c r="F8" s="10">
        <f>IF((E6-E4)&gt;=10,(E6-E4)*prijzen!$B$14,0)</f>
        <v>0</v>
      </c>
      <c r="R8" s="15"/>
    </row>
    <row r="9" spans="1:18" ht="11.4" thickBot="1" x14ac:dyDescent="0.25">
      <c r="A9" s="1"/>
      <c r="B9" s="12"/>
      <c r="D9" s="1"/>
      <c r="E9" s="12"/>
      <c r="R9" s="15"/>
    </row>
    <row r="10" spans="1:18" ht="11.4" thickBot="1" x14ac:dyDescent="0.25">
      <c r="A10" s="1" t="s">
        <v>14844</v>
      </c>
      <c r="B10" s="3">
        <f>IF(C10-B6&gt;=10,C10,B6)</f>
        <v>0</v>
      </c>
      <c r="C10">
        <f>+formulier!B14</f>
        <v>0</v>
      </c>
      <c r="D10" s="1" t="s">
        <v>14844</v>
      </c>
      <c r="E10" s="3">
        <f>IF(F10-E6&gt;=10,F10,E6)</f>
        <v>0</v>
      </c>
      <c r="F10">
        <f>+formulier!C14</f>
        <v>0</v>
      </c>
      <c r="R10" s="15"/>
    </row>
    <row r="11" spans="1:18" ht="11.4" thickBot="1" x14ac:dyDescent="0.25">
      <c r="A11" s="1" t="s">
        <v>34</v>
      </c>
      <c r="B11" s="8">
        <v>42248</v>
      </c>
      <c r="D11" s="1" t="s">
        <v>34</v>
      </c>
      <c r="E11" s="8">
        <v>42248</v>
      </c>
      <c r="R11" s="17">
        <f>IF(ISERROR(12-MONTH(B11-$R$7)),0,12-MONTH(B11-$R$7))</f>
        <v>11</v>
      </c>
    </row>
    <row r="12" spans="1:18" ht="11.4" thickBot="1" x14ac:dyDescent="0.25">
      <c r="A12" s="1" t="s">
        <v>20</v>
      </c>
      <c r="C12" s="19">
        <f>IF((B10-B6)&gt;=10,(B10-B6)*prijzen!$B$5,0)*$R11/12</f>
        <v>0</v>
      </c>
      <c r="D12" s="1" t="s">
        <v>20</v>
      </c>
      <c r="F12" s="10">
        <f>IF((E10-E6)&gt;=10,(E10-E6)*prijzen!$B$14,0)*R11/12</f>
        <v>0</v>
      </c>
      <c r="R12" s="15"/>
    </row>
    <row r="13" spans="1:18" ht="11.4" thickBot="1" x14ac:dyDescent="0.25">
      <c r="A13" s="1"/>
      <c r="B13" s="12"/>
      <c r="D13" s="1"/>
      <c r="E13" s="12"/>
      <c r="R13" s="15"/>
    </row>
    <row r="14" spans="1:18" ht="11.4" thickBot="1" x14ac:dyDescent="0.25">
      <c r="A14" s="1" t="s">
        <v>14844</v>
      </c>
      <c r="B14" s="3">
        <f>IF(C14-B10&gt;=10,C14,B10)</f>
        <v>0</v>
      </c>
      <c r="C14">
        <f>+formulier!B15</f>
        <v>0</v>
      </c>
      <c r="D14" s="1" t="s">
        <v>14844</v>
      </c>
      <c r="E14" s="11">
        <f>IF(F14-E10&gt;=10,F14,E10)</f>
        <v>0</v>
      </c>
      <c r="F14">
        <f>+formulier!C15</f>
        <v>0</v>
      </c>
      <c r="G14" s="14"/>
      <c r="H14" s="14"/>
      <c r="R14" s="15"/>
    </row>
    <row r="15" spans="1:18" ht="11.4" thickBot="1" x14ac:dyDescent="0.25">
      <c r="A15" s="1" t="s">
        <v>34</v>
      </c>
      <c r="B15" s="8">
        <v>42278</v>
      </c>
      <c r="D15" s="1" t="s">
        <v>34</v>
      </c>
      <c r="E15" s="8">
        <v>42278</v>
      </c>
      <c r="R15" s="17">
        <v>10</v>
      </c>
    </row>
    <row r="16" spans="1:18" ht="11.4" thickBot="1" x14ac:dyDescent="0.25">
      <c r="A16" s="1" t="s">
        <v>20</v>
      </c>
      <c r="C16" s="19">
        <f>IF((B14-B10)&gt;=10,(B14-B10)*prijzen!$B$5,0)*$R15/12</f>
        <v>0</v>
      </c>
      <c r="D16" s="1" t="s">
        <v>20</v>
      </c>
      <c r="F16" s="10">
        <f>IF((E14-E10)&gt;=10,(E14-E10)*prijzen!$B$14,0)*R15/12</f>
        <v>0</v>
      </c>
      <c r="R16" s="15"/>
    </row>
    <row r="17" spans="1:18" ht="11.4" thickBot="1" x14ac:dyDescent="0.25">
      <c r="A17" s="20"/>
      <c r="B17" s="21"/>
      <c r="C17" s="13"/>
      <c r="D17" s="20"/>
      <c r="E17" s="21"/>
      <c r="F17" s="13"/>
      <c r="R17" s="15"/>
    </row>
    <row r="18" spans="1:18" ht="11.4" thickBot="1" x14ac:dyDescent="0.25">
      <c r="A18" s="1" t="s">
        <v>14844</v>
      </c>
      <c r="B18" s="3">
        <f>IF(C18-B14&gt;=10,C18,B14)</f>
        <v>0</v>
      </c>
      <c r="C18">
        <f>+formulier!B16</f>
        <v>0</v>
      </c>
      <c r="D18" s="1" t="s">
        <v>14844</v>
      </c>
      <c r="E18" s="11">
        <f>IF(F18-E14&gt;=10,F18,E14)</f>
        <v>0</v>
      </c>
      <c r="F18">
        <f>+formulier!C16</f>
        <v>0</v>
      </c>
      <c r="G18" s="14"/>
      <c r="H18" s="14"/>
      <c r="R18" s="15"/>
    </row>
    <row r="19" spans="1:18" ht="11.4" thickBot="1" x14ac:dyDescent="0.25">
      <c r="A19" s="1" t="s">
        <v>34</v>
      </c>
      <c r="B19" s="8">
        <v>42309</v>
      </c>
      <c r="D19" s="1" t="s">
        <v>34</v>
      </c>
      <c r="E19" s="8">
        <v>42309</v>
      </c>
      <c r="R19" s="17">
        <v>9</v>
      </c>
    </row>
    <row r="20" spans="1:18" ht="11.4" thickBot="1" x14ac:dyDescent="0.25">
      <c r="A20" s="1" t="s">
        <v>20</v>
      </c>
      <c r="C20" s="19">
        <f>IF((B18-B14)&gt;=10,(B18-B14)*prijzen!$B$5,0)*R19/12</f>
        <v>0</v>
      </c>
      <c r="D20" s="1" t="s">
        <v>20</v>
      </c>
      <c r="F20" s="10">
        <f>IF((E18-E14)&gt;=10,(E18-E14)*prijzen!$B$14,0)*R19/12</f>
        <v>0</v>
      </c>
      <c r="R20" s="15"/>
    </row>
    <row r="21" spans="1:18" ht="11.4" thickBot="1" x14ac:dyDescent="0.25">
      <c r="A21" s="24"/>
      <c r="B21" s="6"/>
      <c r="C21" s="12"/>
      <c r="D21" s="24"/>
      <c r="E21" s="6"/>
      <c r="F21" s="12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25"/>
    </row>
    <row r="22" spans="1:18" ht="11.4" thickBot="1" x14ac:dyDescent="0.25">
      <c r="A22" s="1" t="s">
        <v>14844</v>
      </c>
      <c r="B22" s="3">
        <f>IF(C22-B18&gt;=10,C22,B18)</f>
        <v>0</v>
      </c>
      <c r="C22">
        <f>+formulier!B17</f>
        <v>0</v>
      </c>
      <c r="D22" s="1" t="s">
        <v>14844</v>
      </c>
      <c r="E22" s="11">
        <f>IF(F22-E18&gt;=10,F22,E18)</f>
        <v>0</v>
      </c>
      <c r="F22">
        <f>+formulier!C17</f>
        <v>0</v>
      </c>
      <c r="G22" s="14"/>
      <c r="H22" s="14"/>
      <c r="R22" s="15"/>
    </row>
    <row r="23" spans="1:18" ht="11.4" thickBot="1" x14ac:dyDescent="0.25">
      <c r="A23" s="1" t="s">
        <v>34</v>
      </c>
      <c r="B23" s="8">
        <v>42339</v>
      </c>
      <c r="D23" s="1" t="s">
        <v>34</v>
      </c>
      <c r="E23" s="8">
        <v>42339</v>
      </c>
      <c r="R23" s="17">
        <v>8</v>
      </c>
    </row>
    <row r="24" spans="1:18" ht="11.4" thickBot="1" x14ac:dyDescent="0.25">
      <c r="A24" s="1" t="s">
        <v>20</v>
      </c>
      <c r="C24" s="19">
        <f>IF((B22-B18)&gt;=10,(B22-B18)*prijzen!$B$5,0)*R23/12</f>
        <v>0</v>
      </c>
      <c r="D24" s="1" t="s">
        <v>20</v>
      </c>
      <c r="F24" s="10">
        <f>IF((E22-E18)&gt;=10,(E22-E18)*prijzen!$B$14,0)*R23/12</f>
        <v>0</v>
      </c>
      <c r="R24" s="15"/>
    </row>
    <row r="25" spans="1:18" ht="11.4" thickBot="1" x14ac:dyDescent="0.25">
      <c r="A25" s="20"/>
      <c r="B25" s="21"/>
      <c r="C25" s="13"/>
      <c r="D25" s="20"/>
      <c r="E25" s="21"/>
      <c r="F25" s="13"/>
      <c r="R25" s="15"/>
    </row>
    <row r="26" spans="1:18" ht="11.4" thickBot="1" x14ac:dyDescent="0.25">
      <c r="A26" s="1" t="s">
        <v>14844</v>
      </c>
      <c r="B26" s="3">
        <f>IF(C26-B22&gt;=10,C26,B22)</f>
        <v>0</v>
      </c>
      <c r="C26">
        <f>+formulier!B18</f>
        <v>0</v>
      </c>
      <c r="D26" s="1" t="s">
        <v>14844</v>
      </c>
      <c r="E26" s="11">
        <f>IF(F26-E22&gt;=10,F26,E22)</f>
        <v>0</v>
      </c>
      <c r="F26">
        <f>+formulier!C18</f>
        <v>0</v>
      </c>
      <c r="G26" s="14"/>
      <c r="H26" s="14"/>
      <c r="R26" s="15"/>
    </row>
    <row r="27" spans="1:18" ht="11.4" thickBot="1" x14ac:dyDescent="0.25">
      <c r="A27" s="1" t="s">
        <v>34</v>
      </c>
      <c r="B27" s="8">
        <v>42370</v>
      </c>
      <c r="D27" s="1" t="s">
        <v>34</v>
      </c>
      <c r="E27" s="8">
        <v>42370</v>
      </c>
      <c r="R27" s="17">
        <v>7</v>
      </c>
    </row>
    <row r="28" spans="1:18" ht="11.4" thickBot="1" x14ac:dyDescent="0.25">
      <c r="A28" s="1" t="s">
        <v>20</v>
      </c>
      <c r="C28" s="19">
        <f>IF((B26-B22)&gt;=10,(B26-B22)*prijzen!$B$5,0)*R27/12</f>
        <v>0</v>
      </c>
      <c r="D28" s="1" t="s">
        <v>20</v>
      </c>
      <c r="F28" s="10">
        <f>IF((E26-E22)&gt;=10,(E26-E22)*prijzen!$B$14,0)*R27/12</f>
        <v>0</v>
      </c>
      <c r="R28" s="15"/>
    </row>
    <row r="29" spans="1:18" ht="11.4" thickBot="1" x14ac:dyDescent="0.25">
      <c r="A29" s="20"/>
      <c r="B29" s="21"/>
      <c r="C29" s="13"/>
      <c r="D29" s="20"/>
      <c r="E29" s="21"/>
      <c r="F29" s="13"/>
      <c r="R29" s="15"/>
    </row>
    <row r="30" spans="1:18" ht="11.4" thickBot="1" x14ac:dyDescent="0.25">
      <c r="A30" s="1" t="s">
        <v>14844</v>
      </c>
      <c r="B30" s="3">
        <f>IF(C30-B26&gt;=10,C30,B26)</f>
        <v>0</v>
      </c>
      <c r="C30">
        <f>+formulier!B19</f>
        <v>0</v>
      </c>
      <c r="D30" s="1" t="s">
        <v>14844</v>
      </c>
      <c r="E30" s="11">
        <f>IF(F30-E26&gt;=10,F30,E26)</f>
        <v>0</v>
      </c>
      <c r="F30">
        <f>+formulier!C19</f>
        <v>0</v>
      </c>
      <c r="G30" s="14"/>
      <c r="H30" s="14"/>
      <c r="R30" s="15"/>
    </row>
    <row r="31" spans="1:18" ht="11.4" thickBot="1" x14ac:dyDescent="0.25">
      <c r="A31" s="1" t="s">
        <v>34</v>
      </c>
      <c r="B31" s="8">
        <v>42401</v>
      </c>
      <c r="D31" s="1" t="s">
        <v>34</v>
      </c>
      <c r="E31" s="8">
        <v>42401</v>
      </c>
      <c r="R31" s="17">
        <v>6</v>
      </c>
    </row>
    <row r="32" spans="1:18" ht="11.4" thickBot="1" x14ac:dyDescent="0.25">
      <c r="A32" s="1" t="s">
        <v>20</v>
      </c>
      <c r="C32" s="19">
        <f>IF((B30-B26)&gt;=10,(B30-B26)*prijzen!$B$5,0)*R31/12</f>
        <v>0</v>
      </c>
      <c r="D32" s="1" t="s">
        <v>20</v>
      </c>
      <c r="F32" s="10">
        <f>IF((E30-E26)&gt;=10,(E30-E26)*prijzen!$B$14,0)*R31/12</f>
        <v>0</v>
      </c>
      <c r="R32" s="15"/>
    </row>
    <row r="33" spans="1:18" ht="11.4" thickBot="1" x14ac:dyDescent="0.25">
      <c r="A33" s="20"/>
      <c r="B33" s="21"/>
      <c r="C33" s="13"/>
      <c r="D33" s="20"/>
      <c r="E33" s="21"/>
      <c r="F33" s="13"/>
      <c r="R33" s="15"/>
    </row>
    <row r="34" spans="1:18" ht="11.4" thickBot="1" x14ac:dyDescent="0.25">
      <c r="A34" s="1" t="s">
        <v>14844</v>
      </c>
      <c r="B34" s="3">
        <f>IF(C34-B30&gt;=10,C34,B30)</f>
        <v>0</v>
      </c>
      <c r="C34">
        <f>+formulier!B20</f>
        <v>0</v>
      </c>
      <c r="D34" s="1" t="s">
        <v>14844</v>
      </c>
      <c r="E34" s="11">
        <f>IF(F34-E30&gt;=10,F34,E30)</f>
        <v>0</v>
      </c>
      <c r="F34">
        <f>+formulier!C20</f>
        <v>0</v>
      </c>
      <c r="G34" s="14"/>
      <c r="H34" s="14"/>
      <c r="R34" s="15"/>
    </row>
    <row r="35" spans="1:18" ht="11.4" thickBot="1" x14ac:dyDescent="0.25">
      <c r="A35" s="1" t="s">
        <v>34</v>
      </c>
      <c r="B35" s="8">
        <v>42430</v>
      </c>
      <c r="D35" s="1" t="s">
        <v>34</v>
      </c>
      <c r="E35" s="8">
        <v>42430</v>
      </c>
      <c r="R35" s="17">
        <f>IF(ISERROR(12-MONTH(B35-$R$7)),0,12-MONTH(B35-$R$7))</f>
        <v>5</v>
      </c>
    </row>
    <row r="36" spans="1:18" ht="11.4" thickBot="1" x14ac:dyDescent="0.25">
      <c r="A36" s="1" t="s">
        <v>20</v>
      </c>
      <c r="C36" s="19">
        <f>IF((B34-B30)&gt;=10,(B34-B30)*prijzen!$B$5,0)*R35/12</f>
        <v>0</v>
      </c>
      <c r="D36" s="1" t="s">
        <v>20</v>
      </c>
      <c r="F36" s="10">
        <f>IF((E34-E30)&gt;=10,(E34-E30)*prijzen!$B$14,0)*R35/12</f>
        <v>0</v>
      </c>
      <c r="R36" s="15"/>
    </row>
    <row r="37" spans="1:18" ht="11.4" thickBot="1" x14ac:dyDescent="0.25">
      <c r="A37" s="20"/>
      <c r="B37" s="21"/>
      <c r="C37" s="13"/>
      <c r="D37" s="20"/>
      <c r="E37" s="21"/>
      <c r="F37" s="13"/>
      <c r="R37" s="15"/>
    </row>
    <row r="38" spans="1:18" ht="11.4" thickBot="1" x14ac:dyDescent="0.25">
      <c r="A38" s="1" t="s">
        <v>14844</v>
      </c>
      <c r="B38" s="3">
        <f>IF(C38-B34&gt;=10,C38,B34)</f>
        <v>0</v>
      </c>
      <c r="C38">
        <f>+formulier!B21</f>
        <v>0</v>
      </c>
      <c r="D38" s="1" t="s">
        <v>14844</v>
      </c>
      <c r="E38" s="11">
        <f>IF(F38-E34&gt;=10,F38,E34)</f>
        <v>0</v>
      </c>
      <c r="F38">
        <f>+formulier!C21</f>
        <v>0</v>
      </c>
      <c r="G38" s="14"/>
      <c r="H38" s="14"/>
      <c r="R38" s="15"/>
    </row>
    <row r="39" spans="1:18" ht="11.4" thickBot="1" x14ac:dyDescent="0.25">
      <c r="A39" s="1" t="s">
        <v>34</v>
      </c>
      <c r="B39" s="8">
        <v>42461</v>
      </c>
      <c r="D39" s="1" t="s">
        <v>34</v>
      </c>
      <c r="E39" s="8">
        <v>42461</v>
      </c>
      <c r="R39" s="17">
        <v>4</v>
      </c>
    </row>
    <row r="40" spans="1:18" ht="11.4" thickBot="1" x14ac:dyDescent="0.25">
      <c r="A40" s="1" t="s">
        <v>20</v>
      </c>
      <c r="C40" s="19">
        <f>IF((B38-B34)&gt;=10,(B38-B34)*prijzen!$B$5,0)*R39/12</f>
        <v>0</v>
      </c>
      <c r="D40" s="1" t="s">
        <v>20</v>
      </c>
      <c r="F40" s="10">
        <f>IF((E38-E34)&gt;=10,(E38-E34)*prijzen!$B$14,0)*R39/12</f>
        <v>0</v>
      </c>
      <c r="R40" s="15"/>
    </row>
    <row r="41" spans="1:18" ht="11.4" thickBot="1" x14ac:dyDescent="0.25">
      <c r="A41" s="20"/>
      <c r="B41" s="21"/>
      <c r="C41" s="13"/>
      <c r="D41" s="20"/>
      <c r="E41" s="21"/>
      <c r="F41" s="13"/>
      <c r="R41" s="15"/>
    </row>
    <row r="42" spans="1:18" ht="11.4" thickBot="1" x14ac:dyDescent="0.25">
      <c r="A42" s="1" t="s">
        <v>14844</v>
      </c>
      <c r="B42" s="3">
        <f>IF(C42-B38&gt;=10,C42,B38)</f>
        <v>0</v>
      </c>
      <c r="C42">
        <f>+formulier!B22</f>
        <v>0</v>
      </c>
      <c r="D42" s="1" t="s">
        <v>14844</v>
      </c>
      <c r="E42" s="11">
        <f>IF(F42-E38&gt;=10,F42,E38)</f>
        <v>0</v>
      </c>
      <c r="F42">
        <f>+formulier!C22</f>
        <v>0</v>
      </c>
      <c r="G42" s="14"/>
      <c r="H42" s="14"/>
      <c r="R42" s="15"/>
    </row>
    <row r="43" spans="1:18" ht="11.4" thickBot="1" x14ac:dyDescent="0.25">
      <c r="A43" s="1" t="s">
        <v>34</v>
      </c>
      <c r="B43" s="8">
        <v>42491</v>
      </c>
      <c r="D43" s="1" t="s">
        <v>34</v>
      </c>
      <c r="E43" s="8">
        <v>42491</v>
      </c>
      <c r="R43" s="17">
        <v>3</v>
      </c>
    </row>
    <row r="44" spans="1:18" ht="11.4" thickBot="1" x14ac:dyDescent="0.25">
      <c r="A44" s="1" t="s">
        <v>20</v>
      </c>
      <c r="C44" s="19">
        <f>IF((B42-B38)&gt;=10,(B42-B38)*prijzen!$B$5,0)*R43/12</f>
        <v>0</v>
      </c>
      <c r="D44" s="1" t="s">
        <v>20</v>
      </c>
      <c r="F44" s="10">
        <f>IF((E42-E38)&gt;=10,(E42-E38)*prijzen!$B$14,0)*R43/12</f>
        <v>0</v>
      </c>
      <c r="R44" s="15"/>
    </row>
    <row r="45" spans="1:18" ht="11.4" thickBot="1" x14ac:dyDescent="0.25">
      <c r="A45" s="20"/>
      <c r="B45" s="21"/>
      <c r="C45" s="13"/>
      <c r="D45" s="20"/>
      <c r="E45" s="21"/>
      <c r="F45" s="13"/>
      <c r="R45" s="15"/>
    </row>
    <row r="46" spans="1:18" ht="11.4" thickBot="1" x14ac:dyDescent="0.25">
      <c r="A46" s="1" t="s">
        <v>14844</v>
      </c>
      <c r="B46" s="3">
        <f>IF(C46-B42&gt;=10,C46,B42)</f>
        <v>0</v>
      </c>
      <c r="C46">
        <f>+formulier!B23</f>
        <v>0</v>
      </c>
      <c r="D46" s="1" t="s">
        <v>14844</v>
      </c>
      <c r="E46" s="11">
        <f>IF(F46-E42&gt;=10,F46,E42)</f>
        <v>0</v>
      </c>
      <c r="F46">
        <f>+formulier!C23</f>
        <v>0</v>
      </c>
      <c r="G46" s="14"/>
      <c r="H46" s="14"/>
      <c r="R46" s="15"/>
    </row>
    <row r="47" spans="1:18" ht="11.4" thickBot="1" x14ac:dyDescent="0.25">
      <c r="A47" s="1" t="s">
        <v>34</v>
      </c>
      <c r="B47" s="8">
        <v>42522</v>
      </c>
      <c r="D47" s="1" t="s">
        <v>34</v>
      </c>
      <c r="E47" s="8">
        <v>42522</v>
      </c>
      <c r="R47" s="17">
        <v>2</v>
      </c>
    </row>
    <row r="48" spans="1:18" ht="11.4" thickBot="1" x14ac:dyDescent="0.25">
      <c r="A48" s="1" t="s">
        <v>20</v>
      </c>
      <c r="C48" s="19">
        <f>IF((B46-B42)&gt;=10,(B46-B42)*prijzen!$B$5,0)*R47/12</f>
        <v>0</v>
      </c>
      <c r="D48" s="1" t="s">
        <v>20</v>
      </c>
      <c r="F48" s="10">
        <f>IF((E46-E42)&gt;=10,(E46-E42)*prijzen!$B$14,0)*R47/12</f>
        <v>0</v>
      </c>
      <c r="R48" s="15"/>
    </row>
    <row r="49" spans="1:18" ht="11.4" thickBot="1" x14ac:dyDescent="0.25">
      <c r="A49" s="18"/>
      <c r="B49" s="28"/>
      <c r="C49" s="29"/>
      <c r="D49" s="18"/>
      <c r="E49" s="28"/>
      <c r="F49" s="29"/>
      <c r="R49" s="15"/>
    </row>
    <row r="50" spans="1:18" x14ac:dyDescent="0.2">
      <c r="A50" s="26"/>
      <c r="B50" s="21"/>
      <c r="C50" s="27"/>
      <c r="R50" s="15"/>
    </row>
    <row r="51" spans="1:18" x14ac:dyDescent="0.2">
      <c r="A51" s="20"/>
      <c r="B51" s="21"/>
      <c r="C51" s="13"/>
      <c r="R51" s="15"/>
    </row>
    <row r="52" spans="1:18" x14ac:dyDescent="0.2">
      <c r="A52" s="71" t="s">
        <v>9</v>
      </c>
      <c r="B52" s="72"/>
      <c r="C52" s="72"/>
      <c r="D52" s="72"/>
      <c r="E52" s="72"/>
      <c r="F52" s="72"/>
      <c r="R52" s="15"/>
    </row>
    <row r="53" spans="1:18" ht="11.4" thickBot="1" x14ac:dyDescent="0.25">
      <c r="A53" s="1" t="s">
        <v>25</v>
      </c>
      <c r="B53" s="70" t="str">
        <f>+formulier!E26</f>
        <v>n</v>
      </c>
      <c r="R53" s="15"/>
    </row>
    <row r="54" spans="1:18" ht="11.4" thickBot="1" x14ac:dyDescent="0.25">
      <c r="A54" t="s">
        <v>10</v>
      </c>
      <c r="C54" t="s">
        <v>14841</v>
      </c>
      <c r="D54" s="61" t="s">
        <v>15115</v>
      </c>
      <c r="E54" t="s">
        <v>15116</v>
      </c>
      <c r="F54" s="61" t="s">
        <v>16</v>
      </c>
      <c r="R54" s="15"/>
    </row>
    <row r="55" spans="1:18" ht="11.4" thickBot="1" x14ac:dyDescent="0.25">
      <c r="A55" s="5" t="s">
        <v>26</v>
      </c>
      <c r="B55" s="3">
        <f>+formulier!D15</f>
        <v>0</v>
      </c>
      <c r="C55" s="53">
        <f>+formulier!E15</f>
        <v>0</v>
      </c>
      <c r="D55" s="54">
        <f>IF(B55&gt;=4,C55*prijzen!$C$11,0)</f>
        <v>0</v>
      </c>
      <c r="E55" s="52">
        <f>IF(AND(B53="j",B55&gt;=4),prijzen!$B$8,0)</f>
        <v>0</v>
      </c>
      <c r="F55" s="54">
        <f>+E55+D55</f>
        <v>0</v>
      </c>
      <c r="R55" s="15"/>
    </row>
    <row r="56" spans="1:18" ht="11.4" thickBot="1" x14ac:dyDescent="0.25">
      <c r="A56" s="5" t="s">
        <v>27</v>
      </c>
      <c r="B56" s="3">
        <f>+formulier!D19</f>
        <v>0</v>
      </c>
      <c r="C56" s="53">
        <f>+formulier!E19</f>
        <v>0</v>
      </c>
      <c r="D56" s="54">
        <f>IF(B56&gt;=4,C56*prijzen!$C$11,0)</f>
        <v>0</v>
      </c>
      <c r="E56" s="52">
        <f>IF(E55&gt;0,0,IF(AND(B53="j",B56&gt;=4),prijzen!$B$8,0))</f>
        <v>0</v>
      </c>
      <c r="F56" s="54">
        <f t="shared" ref="F56:F57" si="0">+E56+D56</f>
        <v>0</v>
      </c>
      <c r="R56" s="15"/>
    </row>
    <row r="57" spans="1:18" ht="11.4" thickBot="1" x14ac:dyDescent="0.25">
      <c r="A57" s="1" t="s">
        <v>28</v>
      </c>
      <c r="B57" s="3">
        <f>+formulier!D23</f>
        <v>0</v>
      </c>
      <c r="C57" s="53">
        <f>+formulier!E23</f>
        <v>0</v>
      </c>
      <c r="D57" s="118">
        <f>IF(B57&gt;=4,C57*prijzen!$C$11,0)</f>
        <v>0</v>
      </c>
      <c r="E57" s="119">
        <f>IF(SUM(E55:E56)&gt;0,0,IF(AND(B53="j",B57&gt;=4),prijzen!$B$8,0))</f>
        <v>0</v>
      </c>
      <c r="F57" s="118">
        <f t="shared" si="0"/>
        <v>0</v>
      </c>
      <c r="R57" s="15"/>
    </row>
    <row r="58" spans="1:18" x14ac:dyDescent="0.2">
      <c r="A58" s="1" t="s">
        <v>11</v>
      </c>
      <c r="D58" s="117">
        <f>SUM(D55:D57)</f>
        <v>0</v>
      </c>
      <c r="E58" s="117">
        <f>SUM(E55:E57)</f>
        <v>0</v>
      </c>
      <c r="F58" s="117">
        <f>SUM(F55:F57)</f>
        <v>0</v>
      </c>
      <c r="R58" s="15"/>
    </row>
    <row r="59" spans="1:18" x14ac:dyDescent="0.2">
      <c r="A59" s="84"/>
      <c r="B59" s="84"/>
      <c r="C59" s="84"/>
      <c r="D59" s="84"/>
      <c r="E59" s="84"/>
      <c r="F59" s="84"/>
    </row>
    <row r="62" spans="1:18" x14ac:dyDescent="0.2">
      <c r="A62" s="76" t="s">
        <v>35</v>
      </c>
      <c r="B62" s="77" t="s">
        <v>48</v>
      </c>
      <c r="C62" s="78" t="s">
        <v>49</v>
      </c>
      <c r="D62" s="76" t="s">
        <v>50</v>
      </c>
    </row>
    <row r="63" spans="1:18" x14ac:dyDescent="0.2">
      <c r="A63" s="79" t="s">
        <v>36</v>
      </c>
      <c r="B63" s="80">
        <f>1/12*$C$8</f>
        <v>0</v>
      </c>
      <c r="C63" s="80">
        <f>1/12*$F$8</f>
        <v>0</v>
      </c>
      <c r="D63" s="80">
        <f>1/4*$F$55</f>
        <v>0</v>
      </c>
    </row>
    <row r="64" spans="1:18" x14ac:dyDescent="0.2">
      <c r="A64" s="81" t="s">
        <v>37</v>
      </c>
      <c r="B64" s="80">
        <f>1/12*$C$8+1/11*$C$12</f>
        <v>0</v>
      </c>
      <c r="C64" s="80">
        <f>1/12*$F$8+1/11*$F$12</f>
        <v>0</v>
      </c>
      <c r="D64" s="80">
        <f>1/4*$F$55</f>
        <v>0</v>
      </c>
    </row>
    <row r="65" spans="1:26" x14ac:dyDescent="0.2">
      <c r="A65" s="79" t="s">
        <v>38</v>
      </c>
      <c r="B65" s="80">
        <f>1/12*$C$8+1/11*$C$12+1/10*$C$16</f>
        <v>0</v>
      </c>
      <c r="C65" s="80">
        <f>1/12*$F$8+1/11*$F$12+1/10*$F$16</f>
        <v>0</v>
      </c>
      <c r="D65" s="80">
        <f>1/4*$F$55</f>
        <v>0</v>
      </c>
    </row>
    <row r="66" spans="1:26" x14ac:dyDescent="0.2">
      <c r="A66" s="79" t="s">
        <v>39</v>
      </c>
      <c r="B66" s="80">
        <f>1/12*$C$8+1/11*$C$12+1/10*$C$16+1/9*$C$20</f>
        <v>0</v>
      </c>
      <c r="C66" s="80">
        <f>1/12*$F$8+1/11*$F$12+1/10*$F$16+1/9*$F$20</f>
        <v>0</v>
      </c>
      <c r="D66" s="80">
        <f>1/4*$F$55</f>
        <v>0</v>
      </c>
    </row>
    <row r="67" spans="1:26" x14ac:dyDescent="0.2">
      <c r="A67" s="79" t="s">
        <v>40</v>
      </c>
      <c r="B67" s="80">
        <f>1/12*$C$8+1/11*$C$12+1/10*$C$16+1/9*$C$20+1/8*$C$24</f>
        <v>0</v>
      </c>
      <c r="C67" s="80">
        <f>1/12*$F$8+1/11*$F$12+1/10*$F$16+1/9*$F$20+1/8*$F$24</f>
        <v>0</v>
      </c>
      <c r="D67" s="80">
        <f>1/4*$F$56</f>
        <v>0</v>
      </c>
    </row>
    <row r="68" spans="1:26" x14ac:dyDescent="0.2">
      <c r="A68" s="82" t="s">
        <v>41</v>
      </c>
      <c r="B68" s="80">
        <f>1/12*$C$8+1/11*$C$12+1/10*$C$16+1/9*$C$20+1/8*$C$24+1/7*$C$28</f>
        <v>0</v>
      </c>
      <c r="C68" s="80">
        <f>1/12*$F$8+1/11*$F$12+1/10*$F$16+1/9*$F$20+1/8*$F$24+1/7*$F$28</f>
        <v>0</v>
      </c>
      <c r="D68" s="80">
        <f>1/4*$F$56</f>
        <v>0</v>
      </c>
    </row>
    <row r="69" spans="1:26" x14ac:dyDescent="0.2">
      <c r="A69" s="82" t="s">
        <v>42</v>
      </c>
      <c r="B69" s="80">
        <f>1/12*$C$8+1/11*$C$12+1/10*$C$16+1/9*$C$20+1/8*$C$24+1/7*$C$28+1/6*$C$32</f>
        <v>0</v>
      </c>
      <c r="C69" s="80">
        <f>1/12*$F$8+1/11*$F$12+1/10*$F$16+1/9*$F$20+1/8*$F$24+1/7*$F$28+1/6*$F$32</f>
        <v>0</v>
      </c>
      <c r="D69" s="80">
        <f>1/4*$F$56</f>
        <v>0</v>
      </c>
    </row>
    <row r="70" spans="1:26" x14ac:dyDescent="0.2">
      <c r="A70" s="79" t="s">
        <v>43</v>
      </c>
      <c r="B70" s="80">
        <f>1/12*$C$8+1/11*$C$12+1/10*$C$16+1/9*$C$20+1/8*$C$24+1/7*$C$28+1/6*$C$32+1/5*$C$36</f>
        <v>0</v>
      </c>
      <c r="C70" s="80">
        <f>1/12*$F$8+1/11*$F$12+1/10*$F$16+1/9*$F$20+1/8*$F$24+1/7*$F$28+1/6*$F$32+1/5*$F$36</f>
        <v>0</v>
      </c>
      <c r="D70" s="80">
        <f>1/4*$F$56</f>
        <v>0</v>
      </c>
    </row>
    <row r="71" spans="1:26" x14ac:dyDescent="0.2">
      <c r="A71" s="83" t="s">
        <v>44</v>
      </c>
      <c r="B71" s="80">
        <f>1/12*$C$8+1/11*$C$12+1/10*$C$16+1/9*$C$20+1/8*$C$24+1/7*$C$28+1/6*$C$32+1/5*$C$36+1/4*$C$40</f>
        <v>0</v>
      </c>
      <c r="C71" s="80">
        <f>1/12*$F$8+1/11*$F$12+1/10*$F$16+1/9*$F$20+1/8*$F$24+1/7*$F$28+1/6*$F$32+1/5*$F$36+1/4*$F$40</f>
        <v>0</v>
      </c>
      <c r="D71" s="80">
        <f>1/4*$F$57</f>
        <v>0</v>
      </c>
    </row>
    <row r="72" spans="1:26" x14ac:dyDescent="0.2">
      <c r="A72" s="79" t="s">
        <v>45</v>
      </c>
      <c r="B72" s="80">
        <f>1/12*$C$8+1/11*$C$12+1/10*$C$16+1/9*$C$20+1/8*$C$24+1/7*$C$28+1/6*$C$32+1/5*$C$36+1/4*$C$40+1/3*$C$44</f>
        <v>0</v>
      </c>
      <c r="C72" s="80">
        <f>1/12*$F$8+1/11*$F$12+1/10*$F$16+1/9*$F$20+1/8*$F$24+1/7*$F$28+1/6*$F$32+1/5*$F$36+1/4*$F$40+1/3*$F$44</f>
        <v>0</v>
      </c>
      <c r="D72" s="80">
        <f>1/4*$F$57</f>
        <v>0</v>
      </c>
    </row>
    <row r="73" spans="1:26" x14ac:dyDescent="0.2">
      <c r="A73" s="79" t="s">
        <v>46</v>
      </c>
      <c r="B73" s="80">
        <f>1/12*$C$8+1/11*$C$12+1/10*$C$16+1/9*$C$20+1/8*$C$24+1/7*$C$28+1/6*$C$32+1/5*$C$36+1/4*$C$40+1/3*$C$44+1/2*$C$48</f>
        <v>0</v>
      </c>
      <c r="C73" s="80">
        <f>1/12*$F$8+1/11*$F$12+1/10*$F$16+1/9*$F$20+1/8*$F$24+1/7*$F$28+1/6*$F$32+1/5*$F$36+1/4*$F$40+1/3*$F$44+1/2*$F$48</f>
        <v>0</v>
      </c>
      <c r="D73" s="80">
        <f>1/4*$F$57</f>
        <v>0</v>
      </c>
    </row>
    <row r="74" spans="1:26" ht="11.4" thickBot="1" x14ac:dyDescent="0.25">
      <c r="A74" s="86" t="s">
        <v>47</v>
      </c>
      <c r="B74" s="85">
        <f>1/12*$C$8+1/11*$C$12+1/10*$C$16+1/9*$C$20+1/8*$C$24+1/7*$C$28+1/6*$C$32+1/5*$C$36+1/4*$C$40+1/3*$C$44+1/2*$C$48</f>
        <v>0</v>
      </c>
      <c r="C74" s="85">
        <f>1/12*$F$8+1/11*$F$12+1/10*$F$16+1/9*$F$20+1/8*$F$24+1/7*$F$28+1/6*$F$32+1/5*$F$36+1/4*$F$40+1/3*$F$44+1/2*$F$48</f>
        <v>0</v>
      </c>
      <c r="D74" s="85">
        <f>1/4*$F$57</f>
        <v>0</v>
      </c>
    </row>
    <row r="75" spans="1:26" ht="11.4" thickTop="1" x14ac:dyDescent="0.2">
      <c r="A75" s="87" t="s">
        <v>16</v>
      </c>
      <c r="B75" s="88">
        <f>SUM(B63:B74)</f>
        <v>0</v>
      </c>
      <c r="C75" s="88">
        <f>SUM(C63:C74)</f>
        <v>0</v>
      </c>
      <c r="D75" s="88">
        <f>SUM(D63:D74)</f>
        <v>0</v>
      </c>
      <c r="Z75" s="7"/>
    </row>
    <row r="76" spans="1:26" x14ac:dyDescent="0.2">
      <c r="B76" s="7"/>
      <c r="C76" s="7"/>
      <c r="D76" s="7"/>
      <c r="F76" s="6"/>
    </row>
    <row r="77" spans="1:26" x14ac:dyDescent="0.2">
      <c r="B77" s="7"/>
      <c r="C77" s="23"/>
    </row>
    <row r="78" spans="1:26" x14ac:dyDescent="0.2">
      <c r="B78" s="7"/>
      <c r="C78" s="23"/>
    </row>
    <row r="79" spans="1:26" x14ac:dyDescent="0.2">
      <c r="B79" s="7"/>
      <c r="C79" s="23"/>
    </row>
    <row r="80" spans="1:26" x14ac:dyDescent="0.2">
      <c r="N80" s="55"/>
    </row>
    <row r="81" spans="3:17" x14ac:dyDescent="0.2">
      <c r="O81" s="60"/>
      <c r="P81" s="60"/>
      <c r="Q81" s="60"/>
    </row>
    <row r="82" spans="3:17" x14ac:dyDescent="0.2">
      <c r="O82" s="56"/>
      <c r="Q82" s="58"/>
    </row>
    <row r="83" spans="3:17" x14ac:dyDescent="0.2">
      <c r="O83" s="56"/>
      <c r="P83" s="57"/>
      <c r="Q83" s="58"/>
    </row>
    <row r="84" spans="3:17" x14ac:dyDescent="0.2">
      <c r="O84" s="56"/>
      <c r="P84" s="57"/>
      <c r="Q84" s="58"/>
    </row>
    <row r="85" spans="3:17" x14ac:dyDescent="0.2">
      <c r="O85" s="56"/>
      <c r="P85" s="57"/>
      <c r="Q85" s="58"/>
    </row>
    <row r="86" spans="3:17" x14ac:dyDescent="0.2">
      <c r="O86" s="56"/>
      <c r="P86" s="57"/>
      <c r="Q86" s="58"/>
    </row>
    <row r="87" spans="3:17" x14ac:dyDescent="0.2">
      <c r="O87" s="56"/>
      <c r="P87" s="57"/>
      <c r="Q87" s="58"/>
    </row>
    <row r="88" spans="3:17" x14ac:dyDescent="0.2">
      <c r="O88" s="56"/>
      <c r="P88" s="57"/>
      <c r="Q88" s="58"/>
    </row>
    <row r="89" spans="3:17" x14ac:dyDescent="0.2">
      <c r="O89" s="56"/>
      <c r="P89" s="57"/>
      <c r="Q89" s="58"/>
    </row>
    <row r="90" spans="3:17" x14ac:dyDescent="0.2">
      <c r="O90" s="56"/>
      <c r="P90" s="57"/>
      <c r="Q90" s="58"/>
    </row>
    <row r="91" spans="3:17" x14ac:dyDescent="0.2">
      <c r="O91" s="56"/>
      <c r="P91" s="57"/>
      <c r="Q91" s="58"/>
    </row>
    <row r="92" spans="3:17" x14ac:dyDescent="0.2">
      <c r="O92" s="56"/>
      <c r="P92" s="57"/>
      <c r="Q92" s="58"/>
    </row>
    <row r="93" spans="3:17" x14ac:dyDescent="0.2">
      <c r="O93" s="56"/>
      <c r="P93" s="57"/>
      <c r="Q93" s="58"/>
    </row>
    <row r="94" spans="3:17" x14ac:dyDescent="0.2">
      <c r="O94" s="56"/>
      <c r="P94" s="57"/>
      <c r="Q94" s="58"/>
    </row>
    <row r="95" spans="3:17" x14ac:dyDescent="0.2">
      <c r="Q95" s="59"/>
    </row>
    <row r="96" spans="3:17" x14ac:dyDescent="0.2">
      <c r="C96" s="31"/>
    </row>
  </sheetData>
  <sheetProtection password="CB4B" sheet="1" objects="1" scenarios="1"/>
  <pageMargins left="0.7" right="0.7" top="0.75" bottom="0.75" header="0.3" footer="0.3"/>
  <pageSetup paperSize="9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>
    <tabColor theme="6" tint="0.79998168889431442"/>
  </sheetPr>
  <dimension ref="A1:L100"/>
  <sheetViews>
    <sheetView showGridLines="0" workbookViewId="0">
      <selection activeCell="E1" sqref="E1"/>
    </sheetView>
  </sheetViews>
  <sheetFormatPr defaultColWidth="9.109375" defaultRowHeight="10.8" x14ac:dyDescent="0.2"/>
  <cols>
    <col min="1" max="1" width="19.88671875" style="171" customWidth="1"/>
    <col min="2" max="2" width="9.109375" style="63"/>
    <col min="3" max="3" width="13.44140625" style="63" bestFit="1" customWidth="1"/>
    <col min="4" max="4" width="12.33203125" style="63" customWidth="1"/>
    <col min="5" max="5" width="14" style="63" customWidth="1"/>
    <col min="6" max="6" width="21.109375" style="63" bestFit="1" customWidth="1"/>
    <col min="7" max="7" width="21.88671875" style="63" bestFit="1" customWidth="1"/>
    <col min="8" max="8" width="16.109375" style="63" customWidth="1"/>
    <col min="9" max="9" width="14.33203125" style="63" customWidth="1"/>
    <col min="10" max="10" width="10.5546875" style="63" customWidth="1"/>
    <col min="11" max="11" width="9.109375" style="63"/>
    <col min="12" max="16384" width="9.109375" style="62"/>
  </cols>
  <sheetData>
    <row r="1" spans="1:12" x14ac:dyDescent="0.2">
      <c r="A1" s="68" t="s">
        <v>14856</v>
      </c>
      <c r="B1" s="69"/>
      <c r="C1" s="69"/>
      <c r="D1" s="69"/>
    </row>
    <row r="2" spans="1:12" x14ac:dyDescent="0.2">
      <c r="A2" s="63"/>
      <c r="D2" s="64"/>
    </row>
    <row r="3" spans="1:12" x14ac:dyDescent="0.2">
      <c r="A3" s="62"/>
      <c r="B3" s="62"/>
      <c r="C3" s="62"/>
      <c r="D3" s="62"/>
      <c r="E3" s="62"/>
      <c r="F3" s="62"/>
      <c r="G3" s="62"/>
      <c r="H3" s="62"/>
      <c r="I3" s="62"/>
      <c r="J3" s="62"/>
      <c r="K3" s="62"/>
    </row>
    <row r="4" spans="1:12" x14ac:dyDescent="0.2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</row>
    <row r="5" spans="1:12" x14ac:dyDescent="0.2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</row>
    <row r="6" spans="1:12" ht="32.4" x14ac:dyDescent="0.2">
      <c r="A6" s="92" t="s">
        <v>15111</v>
      </c>
      <c r="B6" s="89" t="s">
        <v>14857</v>
      </c>
      <c r="C6" s="89" t="s">
        <v>14858</v>
      </c>
      <c r="D6" s="90" t="s">
        <v>18</v>
      </c>
      <c r="E6" s="89" t="s">
        <v>14859</v>
      </c>
      <c r="F6" s="89" t="s">
        <v>14860</v>
      </c>
      <c r="G6" s="89" t="s">
        <v>14861</v>
      </c>
      <c r="H6" s="89" t="s">
        <v>14862</v>
      </c>
      <c r="I6" s="89" t="s">
        <v>14863</v>
      </c>
      <c r="J6" s="91">
        <v>41913</v>
      </c>
      <c r="K6" s="91">
        <v>42278</v>
      </c>
      <c r="L6" s="89" t="s">
        <v>14864</v>
      </c>
    </row>
    <row r="7" spans="1:12" x14ac:dyDescent="0.2">
      <c r="A7" s="95" t="str">
        <f t="shared" ref="A7:A38" si="0">B7&amp;C7</f>
        <v>03RN42248</v>
      </c>
      <c r="B7" s="63" t="s">
        <v>741</v>
      </c>
      <c r="C7" s="65">
        <v>42248</v>
      </c>
      <c r="D7" s="66">
        <v>68649.941999999995</v>
      </c>
      <c r="E7" s="63">
        <v>84</v>
      </c>
      <c r="F7" s="63">
        <v>59</v>
      </c>
      <c r="G7" s="63" t="s">
        <v>742</v>
      </c>
      <c r="H7" s="63" t="s">
        <v>14865</v>
      </c>
      <c r="I7" s="63" t="s">
        <v>14866</v>
      </c>
      <c r="J7" s="63">
        <v>318</v>
      </c>
      <c r="K7" s="63">
        <v>364</v>
      </c>
      <c r="L7" s="63">
        <v>43305</v>
      </c>
    </row>
    <row r="8" spans="1:12" x14ac:dyDescent="0.2">
      <c r="A8" s="95" t="str">
        <f t="shared" si="0"/>
        <v>05CH42339</v>
      </c>
      <c r="B8" s="63" t="s">
        <v>1986</v>
      </c>
      <c r="C8" s="65">
        <v>42339</v>
      </c>
      <c r="D8" s="66">
        <v>10588.380999999999</v>
      </c>
      <c r="E8" s="63">
        <v>68</v>
      </c>
      <c r="F8" s="63">
        <v>13</v>
      </c>
      <c r="G8" s="63" t="s">
        <v>15945</v>
      </c>
      <c r="H8" s="63" t="s">
        <v>14867</v>
      </c>
      <c r="I8" s="63" t="s">
        <v>14868</v>
      </c>
      <c r="J8" s="63">
        <v>481</v>
      </c>
      <c r="K8" s="63">
        <v>457</v>
      </c>
      <c r="L8" s="63">
        <v>61829</v>
      </c>
    </row>
    <row r="9" spans="1:12" x14ac:dyDescent="0.2">
      <c r="A9" s="95" t="str">
        <f t="shared" si="0"/>
        <v>05CH42401</v>
      </c>
      <c r="B9" s="63" t="s">
        <v>1986</v>
      </c>
      <c r="C9" s="65">
        <v>42401</v>
      </c>
      <c r="D9" s="66">
        <v>17453.375</v>
      </c>
      <c r="E9" s="63">
        <v>98</v>
      </c>
      <c r="F9" s="63">
        <v>30</v>
      </c>
      <c r="G9" s="63" t="s">
        <v>15945</v>
      </c>
      <c r="H9" s="63" t="s">
        <v>14867</v>
      </c>
      <c r="I9" s="63" t="s">
        <v>14868</v>
      </c>
      <c r="J9" s="63">
        <v>481</v>
      </c>
      <c r="K9" s="63">
        <v>457</v>
      </c>
      <c r="L9" s="63">
        <v>61829</v>
      </c>
    </row>
    <row r="10" spans="1:12" x14ac:dyDescent="0.2">
      <c r="A10" s="95" t="str">
        <f t="shared" si="0"/>
        <v>05DV42370</v>
      </c>
      <c r="B10" s="63" t="s">
        <v>2055</v>
      </c>
      <c r="C10" s="65">
        <v>42370</v>
      </c>
      <c r="D10" s="66">
        <v>11170.16</v>
      </c>
      <c r="E10" s="63">
        <v>16</v>
      </c>
      <c r="F10" s="63">
        <v>16</v>
      </c>
      <c r="G10" s="63" t="s">
        <v>2056</v>
      </c>
      <c r="H10" s="63" t="s">
        <v>14869</v>
      </c>
      <c r="I10" s="63" t="s">
        <v>14870</v>
      </c>
      <c r="J10" s="63">
        <v>101</v>
      </c>
      <c r="K10" s="63">
        <v>97</v>
      </c>
      <c r="L10" s="63">
        <v>41018</v>
      </c>
    </row>
    <row r="11" spans="1:12" x14ac:dyDescent="0.2">
      <c r="A11" s="95" t="str">
        <f t="shared" si="0"/>
        <v>05HH42217</v>
      </c>
      <c r="B11" s="63" t="s">
        <v>2166</v>
      </c>
      <c r="C11" s="65">
        <v>42217</v>
      </c>
      <c r="D11" s="66">
        <v>41888.1</v>
      </c>
      <c r="E11" s="63">
        <v>31</v>
      </c>
      <c r="F11" s="63">
        <v>30</v>
      </c>
      <c r="G11" s="63" t="s">
        <v>2167</v>
      </c>
      <c r="H11" s="63" t="s">
        <v>14942</v>
      </c>
      <c r="I11" s="63" t="s">
        <v>14886</v>
      </c>
      <c r="J11" s="63">
        <v>176</v>
      </c>
      <c r="K11" s="63">
        <v>193</v>
      </c>
      <c r="L11" s="63">
        <v>40712</v>
      </c>
    </row>
    <row r="12" spans="1:12" x14ac:dyDescent="0.2">
      <c r="A12" s="95" t="str">
        <f t="shared" si="0"/>
        <v>05KK42248</v>
      </c>
      <c r="B12" s="63" t="s">
        <v>2293</v>
      </c>
      <c r="C12" s="65">
        <v>42248</v>
      </c>
      <c r="D12" s="66">
        <v>28182.917000000001</v>
      </c>
      <c r="E12" s="63">
        <v>25</v>
      </c>
      <c r="F12" s="63">
        <v>25</v>
      </c>
      <c r="G12" s="63" t="s">
        <v>2294</v>
      </c>
      <c r="H12" s="63" t="s">
        <v>14871</v>
      </c>
      <c r="I12" s="63" t="s">
        <v>14872</v>
      </c>
      <c r="J12" s="63">
        <v>37</v>
      </c>
      <c r="K12" s="63">
        <v>62</v>
      </c>
      <c r="L12" s="63">
        <v>75219</v>
      </c>
    </row>
    <row r="13" spans="1:12" x14ac:dyDescent="0.2">
      <c r="A13" s="95" t="str">
        <f t="shared" si="0"/>
        <v>05TN42217</v>
      </c>
      <c r="B13" s="63" t="s">
        <v>2628</v>
      </c>
      <c r="C13" s="65">
        <v>42217</v>
      </c>
      <c r="D13" s="66">
        <v>166156.13</v>
      </c>
      <c r="E13" s="63">
        <v>119</v>
      </c>
      <c r="F13" s="63">
        <v>119</v>
      </c>
      <c r="G13" s="63" t="s">
        <v>16166</v>
      </c>
      <c r="H13" s="63" t="s">
        <v>14873</v>
      </c>
      <c r="I13" s="63" t="s">
        <v>14874</v>
      </c>
      <c r="J13" s="63">
        <v>53</v>
      </c>
      <c r="K13" s="63">
        <v>174</v>
      </c>
      <c r="L13" s="63">
        <v>32073</v>
      </c>
    </row>
    <row r="14" spans="1:12" x14ac:dyDescent="0.2">
      <c r="A14" s="95" t="str">
        <f t="shared" si="0"/>
        <v>05TN42401</v>
      </c>
      <c r="B14" s="63" t="s">
        <v>2628</v>
      </c>
      <c r="C14" s="65">
        <v>42401</v>
      </c>
      <c r="D14" s="66">
        <v>19198.713</v>
      </c>
      <c r="E14" s="63">
        <v>152</v>
      </c>
      <c r="F14" s="63">
        <v>33</v>
      </c>
      <c r="G14" s="63" t="s">
        <v>16166</v>
      </c>
      <c r="H14" s="63" t="s">
        <v>14873</v>
      </c>
      <c r="I14" s="63" t="s">
        <v>14874</v>
      </c>
      <c r="J14" s="63">
        <v>53</v>
      </c>
      <c r="K14" s="63">
        <v>174</v>
      </c>
      <c r="L14" s="63">
        <v>32073</v>
      </c>
    </row>
    <row r="15" spans="1:12" x14ac:dyDescent="0.2">
      <c r="A15" s="95" t="str">
        <f t="shared" si="0"/>
        <v>05YC42401</v>
      </c>
      <c r="B15" s="63" t="s">
        <v>2797</v>
      </c>
      <c r="C15" s="65">
        <v>42401</v>
      </c>
      <c r="D15" s="66">
        <v>8144.9080000000004</v>
      </c>
      <c r="E15" s="63">
        <v>61</v>
      </c>
      <c r="F15" s="63">
        <v>14</v>
      </c>
      <c r="G15" s="63" t="s">
        <v>16235</v>
      </c>
      <c r="H15" s="63" t="s">
        <v>14875</v>
      </c>
      <c r="I15" s="63" t="s">
        <v>14870</v>
      </c>
      <c r="J15" s="63">
        <v>379</v>
      </c>
      <c r="K15" s="63">
        <v>393</v>
      </c>
      <c r="L15" s="63">
        <v>41692</v>
      </c>
    </row>
    <row r="16" spans="1:12" x14ac:dyDescent="0.2">
      <c r="A16" s="95" t="str">
        <f t="shared" si="0"/>
        <v>06AP42370</v>
      </c>
      <c r="B16" s="63" t="s">
        <v>2867</v>
      </c>
      <c r="C16" s="65">
        <v>42370</v>
      </c>
      <c r="D16" s="66">
        <v>10472.025</v>
      </c>
      <c r="E16" s="63">
        <v>15</v>
      </c>
      <c r="F16" s="63">
        <v>15</v>
      </c>
      <c r="G16" s="63" t="s">
        <v>16271</v>
      </c>
      <c r="H16" s="63" t="s">
        <v>14950</v>
      </c>
      <c r="I16" s="63" t="s">
        <v>14886</v>
      </c>
      <c r="J16" s="63">
        <v>103</v>
      </c>
      <c r="K16" s="63">
        <v>116</v>
      </c>
      <c r="L16" s="63">
        <v>41421</v>
      </c>
    </row>
    <row r="17" spans="1:12" x14ac:dyDescent="0.2">
      <c r="A17" s="95" t="str">
        <f t="shared" si="0"/>
        <v>06CA42217</v>
      </c>
      <c r="B17" s="63" t="s">
        <v>2912</v>
      </c>
      <c r="C17" s="65">
        <v>42217</v>
      </c>
      <c r="D17" s="66">
        <v>75755.679999999993</v>
      </c>
      <c r="E17" s="63">
        <v>175</v>
      </c>
      <c r="F17" s="63">
        <v>56</v>
      </c>
      <c r="G17" s="63" t="s">
        <v>16289</v>
      </c>
      <c r="H17" s="63" t="s">
        <v>14876</v>
      </c>
      <c r="I17" s="63" t="s">
        <v>14877</v>
      </c>
      <c r="J17" s="63">
        <v>387</v>
      </c>
      <c r="K17" s="63">
        <v>507</v>
      </c>
      <c r="L17" s="63">
        <v>41362</v>
      </c>
    </row>
    <row r="18" spans="1:12" x14ac:dyDescent="0.2">
      <c r="A18" s="95" t="str">
        <f t="shared" si="0"/>
        <v>06CA42278</v>
      </c>
      <c r="B18" s="63" t="s">
        <v>2912</v>
      </c>
      <c r="C18" s="65">
        <v>42278</v>
      </c>
      <c r="D18" s="66">
        <v>26180.062999999998</v>
      </c>
      <c r="E18" s="63">
        <v>200</v>
      </c>
      <c r="F18" s="63">
        <v>25</v>
      </c>
      <c r="G18" s="63" t="s">
        <v>16289</v>
      </c>
      <c r="H18" s="63" t="s">
        <v>14876</v>
      </c>
      <c r="I18" s="63" t="s">
        <v>14877</v>
      </c>
      <c r="J18" s="63">
        <v>387</v>
      </c>
      <c r="K18" s="63">
        <v>507</v>
      </c>
      <c r="L18" s="63">
        <v>41362</v>
      </c>
    </row>
    <row r="19" spans="1:12" x14ac:dyDescent="0.2">
      <c r="A19" s="95" t="str">
        <f t="shared" si="0"/>
        <v>06CK42430</v>
      </c>
      <c r="B19" s="63" t="s">
        <v>2916</v>
      </c>
      <c r="C19" s="65">
        <v>42430</v>
      </c>
      <c r="D19" s="66">
        <v>7912.1970000000001</v>
      </c>
      <c r="E19" s="63">
        <v>17</v>
      </c>
      <c r="F19" s="63">
        <v>17</v>
      </c>
      <c r="G19" s="63" t="s">
        <v>2917</v>
      </c>
      <c r="H19" s="63" t="s">
        <v>15059</v>
      </c>
      <c r="I19" s="63" t="s">
        <v>14870</v>
      </c>
      <c r="J19" s="63">
        <v>236</v>
      </c>
      <c r="K19" s="63">
        <v>246</v>
      </c>
      <c r="L19" s="63">
        <v>41516</v>
      </c>
    </row>
    <row r="20" spans="1:12" x14ac:dyDescent="0.2">
      <c r="A20" s="95" t="str">
        <f t="shared" si="0"/>
        <v>06NM42370</v>
      </c>
      <c r="B20" s="63" t="s">
        <v>3358</v>
      </c>
      <c r="C20" s="65">
        <v>42370</v>
      </c>
      <c r="D20" s="66">
        <v>18849.645</v>
      </c>
      <c r="E20" s="63">
        <v>27</v>
      </c>
      <c r="F20" s="63">
        <v>27</v>
      </c>
      <c r="G20" s="63" t="s">
        <v>16436</v>
      </c>
      <c r="H20" s="63" t="s">
        <v>14869</v>
      </c>
      <c r="I20" s="63" t="s">
        <v>14870</v>
      </c>
      <c r="J20" s="63">
        <v>88</v>
      </c>
      <c r="K20" s="63">
        <v>80</v>
      </c>
      <c r="L20" s="63">
        <v>41018</v>
      </c>
    </row>
    <row r="21" spans="1:12" x14ac:dyDescent="0.2">
      <c r="A21" s="95" t="str">
        <f t="shared" si="0"/>
        <v>06YH42217</v>
      </c>
      <c r="B21" s="63" t="s">
        <v>3819</v>
      </c>
      <c r="C21" s="65">
        <v>42217</v>
      </c>
      <c r="D21" s="66">
        <v>37699.29</v>
      </c>
      <c r="E21" s="63">
        <v>42</v>
      </c>
      <c r="F21" s="63">
        <v>27</v>
      </c>
      <c r="G21" s="63" t="s">
        <v>16543</v>
      </c>
      <c r="H21" s="63" t="s">
        <v>14960</v>
      </c>
      <c r="I21" s="63" t="s">
        <v>14870</v>
      </c>
      <c r="J21" s="63">
        <v>127</v>
      </c>
      <c r="K21" s="63">
        <v>160</v>
      </c>
      <c r="L21" s="63">
        <v>83280</v>
      </c>
    </row>
    <row r="22" spans="1:12" x14ac:dyDescent="0.2">
      <c r="A22" s="95" t="str">
        <f t="shared" si="0"/>
        <v>07KE42370</v>
      </c>
      <c r="B22" s="63" t="s">
        <v>4234</v>
      </c>
      <c r="C22" s="65">
        <v>42370</v>
      </c>
      <c r="D22" s="66">
        <v>9773.89</v>
      </c>
      <c r="E22" s="63">
        <v>20</v>
      </c>
      <c r="F22" s="63">
        <v>14</v>
      </c>
      <c r="G22" s="63" t="s">
        <v>16681</v>
      </c>
      <c r="H22" s="63" t="s">
        <v>14865</v>
      </c>
      <c r="I22" s="63" t="s">
        <v>14866</v>
      </c>
      <c r="J22" s="63">
        <v>347</v>
      </c>
      <c r="K22" s="63">
        <v>355</v>
      </c>
      <c r="L22" s="63">
        <v>30235</v>
      </c>
    </row>
    <row r="23" spans="1:12" x14ac:dyDescent="0.2">
      <c r="A23" s="95" t="str">
        <f t="shared" si="0"/>
        <v>07RQ42309</v>
      </c>
      <c r="B23" s="63" t="s">
        <v>4535</v>
      </c>
      <c r="C23" s="65">
        <v>42309</v>
      </c>
      <c r="D23" s="66">
        <v>134041.92000000001</v>
      </c>
      <c r="E23" s="63">
        <v>144</v>
      </c>
      <c r="F23" s="63">
        <v>144</v>
      </c>
      <c r="G23" s="63" t="s">
        <v>4536</v>
      </c>
      <c r="H23" s="63" t="s">
        <v>14878</v>
      </c>
      <c r="I23" s="63" t="s">
        <v>14870</v>
      </c>
      <c r="J23" s="63">
        <v>233</v>
      </c>
      <c r="K23" s="63">
        <v>236</v>
      </c>
      <c r="L23" s="63">
        <v>42538</v>
      </c>
    </row>
    <row r="24" spans="1:12" x14ac:dyDescent="0.2">
      <c r="A24" s="95" t="str">
        <f t="shared" si="0"/>
        <v>07TM42370</v>
      </c>
      <c r="B24" s="63" t="s">
        <v>4601</v>
      </c>
      <c r="C24" s="65">
        <v>42370</v>
      </c>
      <c r="D24" s="66">
        <v>8377.6200000000008</v>
      </c>
      <c r="E24" s="63">
        <v>18</v>
      </c>
      <c r="F24" s="63">
        <v>12</v>
      </c>
      <c r="G24" s="63" t="s">
        <v>4602</v>
      </c>
      <c r="H24" s="63" t="s">
        <v>14879</v>
      </c>
      <c r="I24" s="63" t="s">
        <v>14880</v>
      </c>
      <c r="J24" s="63">
        <v>145</v>
      </c>
      <c r="K24" s="63">
        <v>164</v>
      </c>
      <c r="L24" s="63">
        <v>40812</v>
      </c>
    </row>
    <row r="25" spans="1:12" x14ac:dyDescent="0.2">
      <c r="A25" s="95" t="str">
        <f t="shared" si="0"/>
        <v>07UN42278</v>
      </c>
      <c r="B25" s="63" t="s">
        <v>4645</v>
      </c>
      <c r="C25" s="65">
        <v>42278</v>
      </c>
      <c r="D25" s="66">
        <v>12566.43</v>
      </c>
      <c r="E25" s="63">
        <v>19</v>
      </c>
      <c r="F25" s="63">
        <v>12</v>
      </c>
      <c r="G25" s="63" t="s">
        <v>4646</v>
      </c>
      <c r="H25" s="63" t="s">
        <v>14881</v>
      </c>
      <c r="I25" s="63" t="s">
        <v>14866</v>
      </c>
      <c r="J25" s="63">
        <v>278</v>
      </c>
      <c r="K25" s="63">
        <v>269</v>
      </c>
      <c r="L25" s="63">
        <v>48348</v>
      </c>
    </row>
    <row r="26" spans="1:12" x14ac:dyDescent="0.2">
      <c r="A26" s="95" t="str">
        <f t="shared" si="0"/>
        <v>08CY42370</v>
      </c>
      <c r="B26" s="63" t="s">
        <v>4989</v>
      </c>
      <c r="C26" s="65">
        <v>42370</v>
      </c>
      <c r="D26" s="66">
        <v>16755.240000000002</v>
      </c>
      <c r="E26" s="63">
        <v>24</v>
      </c>
      <c r="F26" s="63">
        <v>24</v>
      </c>
      <c r="G26" s="63" t="s">
        <v>4990</v>
      </c>
      <c r="H26" s="63" t="s">
        <v>14882</v>
      </c>
      <c r="I26" s="63" t="s">
        <v>14880</v>
      </c>
      <c r="J26" s="63">
        <v>209</v>
      </c>
      <c r="K26" s="63">
        <v>204</v>
      </c>
      <c r="L26" s="63">
        <v>41787</v>
      </c>
    </row>
    <row r="27" spans="1:12" x14ac:dyDescent="0.2">
      <c r="A27" s="95" t="str">
        <f t="shared" si="0"/>
        <v>08CY42401</v>
      </c>
      <c r="B27" s="63" t="s">
        <v>4989</v>
      </c>
      <c r="C27" s="65">
        <v>42401</v>
      </c>
      <c r="D27" s="66">
        <v>11053.804</v>
      </c>
      <c r="E27" s="63">
        <v>43</v>
      </c>
      <c r="F27" s="63">
        <v>19</v>
      </c>
      <c r="G27" s="63" t="s">
        <v>4990</v>
      </c>
      <c r="H27" s="63" t="s">
        <v>14882</v>
      </c>
      <c r="I27" s="63" t="s">
        <v>14880</v>
      </c>
      <c r="J27" s="63">
        <v>209</v>
      </c>
      <c r="K27" s="63">
        <v>204</v>
      </c>
      <c r="L27" s="63">
        <v>41787</v>
      </c>
    </row>
    <row r="28" spans="1:12" x14ac:dyDescent="0.2">
      <c r="A28" s="95" t="str">
        <f t="shared" si="0"/>
        <v>09AU42217</v>
      </c>
      <c r="B28" s="63" t="s">
        <v>5778</v>
      </c>
      <c r="C28" s="65">
        <v>42217</v>
      </c>
      <c r="D28" s="66">
        <v>69813.5</v>
      </c>
      <c r="E28" s="63">
        <v>50</v>
      </c>
      <c r="F28" s="63">
        <v>50</v>
      </c>
      <c r="G28" s="63" t="s">
        <v>17078</v>
      </c>
      <c r="H28" s="63" t="s">
        <v>14883</v>
      </c>
      <c r="I28" s="63" t="s">
        <v>14870</v>
      </c>
      <c r="J28" s="63">
        <v>72</v>
      </c>
      <c r="K28" s="63">
        <v>126</v>
      </c>
      <c r="L28" s="63">
        <v>41506</v>
      </c>
    </row>
    <row r="29" spans="1:12" x14ac:dyDescent="0.2">
      <c r="A29" s="95" t="str">
        <f t="shared" si="0"/>
        <v>09HI42401</v>
      </c>
      <c r="B29" s="63" t="s">
        <v>6000</v>
      </c>
      <c r="C29" s="65">
        <v>42401</v>
      </c>
      <c r="D29" s="66">
        <v>6399.5709999999999</v>
      </c>
      <c r="E29" s="63">
        <v>11</v>
      </c>
      <c r="F29" s="63">
        <v>11</v>
      </c>
      <c r="G29" s="63" t="s">
        <v>17134</v>
      </c>
      <c r="H29" s="63" t="s">
        <v>15000</v>
      </c>
      <c r="I29" s="63" t="s">
        <v>14866</v>
      </c>
      <c r="J29" s="63">
        <v>91</v>
      </c>
      <c r="K29" s="63">
        <v>70</v>
      </c>
      <c r="L29" s="63">
        <v>13674</v>
      </c>
    </row>
    <row r="30" spans="1:12" x14ac:dyDescent="0.2">
      <c r="A30" s="95" t="str">
        <f t="shared" si="0"/>
        <v>09JP42339</v>
      </c>
      <c r="B30" s="63" t="s">
        <v>6063</v>
      </c>
      <c r="C30" s="65">
        <v>42339</v>
      </c>
      <c r="D30" s="66">
        <v>13031.852999999999</v>
      </c>
      <c r="E30" s="63">
        <v>16</v>
      </c>
      <c r="F30" s="63">
        <v>16</v>
      </c>
      <c r="G30" s="63" t="s">
        <v>1461</v>
      </c>
      <c r="H30" s="63" t="s">
        <v>14884</v>
      </c>
      <c r="I30" s="63" t="s">
        <v>14866</v>
      </c>
      <c r="J30" s="63">
        <v>194</v>
      </c>
      <c r="K30" s="63">
        <v>198</v>
      </c>
      <c r="L30" s="63">
        <v>40971</v>
      </c>
    </row>
    <row r="31" spans="1:12" x14ac:dyDescent="0.2">
      <c r="A31" s="95" t="str">
        <f t="shared" si="0"/>
        <v>09JY42370</v>
      </c>
      <c r="B31" s="63" t="s">
        <v>6075</v>
      </c>
      <c r="C31" s="65">
        <v>42370</v>
      </c>
      <c r="D31" s="66">
        <v>11868.295</v>
      </c>
      <c r="E31" s="63">
        <v>17</v>
      </c>
      <c r="F31" s="63">
        <v>17</v>
      </c>
      <c r="G31" s="63" t="s">
        <v>17154</v>
      </c>
      <c r="H31" s="63" t="s">
        <v>14885</v>
      </c>
      <c r="I31" s="63" t="s">
        <v>14886</v>
      </c>
      <c r="J31" s="63">
        <v>192</v>
      </c>
      <c r="K31" s="63">
        <v>199</v>
      </c>
      <c r="L31" s="63">
        <v>27770</v>
      </c>
    </row>
    <row r="32" spans="1:12" x14ac:dyDescent="0.2">
      <c r="A32" s="95" t="str">
        <f t="shared" si="0"/>
        <v>09MX42370</v>
      </c>
      <c r="B32" s="63" t="s">
        <v>6187</v>
      </c>
      <c r="C32" s="65">
        <v>42370</v>
      </c>
      <c r="D32" s="66">
        <v>9773.89</v>
      </c>
      <c r="E32" s="63">
        <v>15</v>
      </c>
      <c r="F32" s="63">
        <v>14</v>
      </c>
      <c r="G32" s="63" t="s">
        <v>16183</v>
      </c>
      <c r="H32" s="63" t="s">
        <v>14887</v>
      </c>
      <c r="I32" s="63" t="s">
        <v>14888</v>
      </c>
      <c r="J32" s="63">
        <v>268</v>
      </c>
      <c r="K32" s="63">
        <v>299</v>
      </c>
      <c r="L32" s="63">
        <v>40648</v>
      </c>
    </row>
    <row r="33" spans="1:12" x14ac:dyDescent="0.2">
      <c r="A33" s="95" t="str">
        <f t="shared" si="0"/>
        <v>10BC42370</v>
      </c>
      <c r="B33" s="63" t="s">
        <v>6615</v>
      </c>
      <c r="C33" s="65">
        <v>42370</v>
      </c>
      <c r="D33" s="66">
        <v>14660.834999999999</v>
      </c>
      <c r="E33" s="63">
        <v>21</v>
      </c>
      <c r="F33" s="63">
        <v>21</v>
      </c>
      <c r="G33" s="63" t="s">
        <v>17267</v>
      </c>
      <c r="H33" s="63" t="s">
        <v>14889</v>
      </c>
      <c r="I33" s="63" t="s">
        <v>14877</v>
      </c>
      <c r="J33" s="63">
        <v>31</v>
      </c>
      <c r="K33" s="63">
        <v>28</v>
      </c>
      <c r="L33" s="63">
        <v>41444</v>
      </c>
    </row>
    <row r="34" spans="1:12" x14ac:dyDescent="0.2">
      <c r="A34" s="95" t="str">
        <f t="shared" si="0"/>
        <v>10BV42278</v>
      </c>
      <c r="B34" s="63" t="s">
        <v>6650</v>
      </c>
      <c r="C34" s="65">
        <v>42278</v>
      </c>
      <c r="D34" s="66">
        <v>11519.227999999999</v>
      </c>
      <c r="E34" s="63">
        <v>25</v>
      </c>
      <c r="F34" s="63">
        <v>11</v>
      </c>
      <c r="G34" s="63" t="s">
        <v>17279</v>
      </c>
      <c r="H34" s="63" t="s">
        <v>14890</v>
      </c>
      <c r="I34" s="63" t="s">
        <v>14866</v>
      </c>
      <c r="J34" s="63">
        <v>116</v>
      </c>
      <c r="K34" s="63">
        <v>135</v>
      </c>
      <c r="L34" s="63">
        <v>41471</v>
      </c>
    </row>
    <row r="35" spans="1:12" x14ac:dyDescent="0.2">
      <c r="A35" s="95" t="str">
        <f t="shared" si="0"/>
        <v>10HX42401</v>
      </c>
      <c r="B35" s="63" t="s">
        <v>6857</v>
      </c>
      <c r="C35" s="65">
        <v>42401</v>
      </c>
      <c r="D35" s="66">
        <v>7563.1289999999999</v>
      </c>
      <c r="E35" s="63">
        <v>13</v>
      </c>
      <c r="F35" s="63">
        <v>13</v>
      </c>
      <c r="G35" s="63" t="s">
        <v>17322</v>
      </c>
      <c r="H35" s="63" t="s">
        <v>15007</v>
      </c>
      <c r="I35" s="63" t="s">
        <v>14886</v>
      </c>
      <c r="J35" s="63">
        <v>181</v>
      </c>
      <c r="K35" s="63">
        <v>191</v>
      </c>
      <c r="L35" s="63">
        <v>40581</v>
      </c>
    </row>
    <row r="36" spans="1:12" x14ac:dyDescent="0.2">
      <c r="A36" s="95" t="str">
        <f t="shared" si="0"/>
        <v>10LX42217</v>
      </c>
      <c r="B36" s="63" t="s">
        <v>6957</v>
      </c>
      <c r="C36" s="65">
        <v>42217</v>
      </c>
      <c r="D36" s="66">
        <v>110305.33</v>
      </c>
      <c r="E36" s="63">
        <v>79</v>
      </c>
      <c r="F36" s="63">
        <v>79</v>
      </c>
      <c r="G36" s="63" t="s">
        <v>16292</v>
      </c>
      <c r="H36" s="63" t="s">
        <v>14916</v>
      </c>
      <c r="I36" s="63" t="s">
        <v>14870</v>
      </c>
      <c r="J36" s="63">
        <v>156</v>
      </c>
      <c r="K36" s="63">
        <v>208</v>
      </c>
      <c r="L36" s="63">
        <v>42669</v>
      </c>
    </row>
    <row r="37" spans="1:12" x14ac:dyDescent="0.2">
      <c r="A37" s="95" t="str">
        <f t="shared" si="0"/>
        <v>10WH42217</v>
      </c>
      <c r="B37" s="63" t="s">
        <v>7278</v>
      </c>
      <c r="C37" s="65">
        <v>42217</v>
      </c>
      <c r="D37" s="66">
        <v>26529.13</v>
      </c>
      <c r="E37" s="63">
        <v>21</v>
      </c>
      <c r="F37" s="63">
        <v>19</v>
      </c>
      <c r="G37" s="63" t="s">
        <v>7279</v>
      </c>
      <c r="H37" s="63" t="s">
        <v>14884</v>
      </c>
      <c r="I37" s="63" t="s">
        <v>14866</v>
      </c>
      <c r="J37" s="63">
        <v>214</v>
      </c>
      <c r="K37" s="63">
        <v>226</v>
      </c>
      <c r="L37" s="63">
        <v>40971</v>
      </c>
    </row>
    <row r="38" spans="1:12" x14ac:dyDescent="0.2">
      <c r="A38" s="95" t="str">
        <f t="shared" si="0"/>
        <v>10WH42401</v>
      </c>
      <c r="B38" s="63" t="s">
        <v>7278</v>
      </c>
      <c r="C38" s="65">
        <v>42401</v>
      </c>
      <c r="D38" s="66">
        <v>43051.658000000003</v>
      </c>
      <c r="E38" s="63">
        <v>95</v>
      </c>
      <c r="F38" s="63">
        <v>74</v>
      </c>
      <c r="G38" s="63" t="s">
        <v>7279</v>
      </c>
      <c r="H38" s="63" t="s">
        <v>14884</v>
      </c>
      <c r="I38" s="63" t="s">
        <v>14866</v>
      </c>
      <c r="J38" s="63">
        <v>214</v>
      </c>
      <c r="K38" s="63">
        <v>226</v>
      </c>
      <c r="L38" s="63">
        <v>40971</v>
      </c>
    </row>
    <row r="39" spans="1:12" x14ac:dyDescent="0.2">
      <c r="A39" s="95" t="str">
        <f t="shared" ref="A39:A64" si="1">B39&amp;C39</f>
        <v>11DX42248</v>
      </c>
      <c r="B39" s="63" t="s">
        <v>7513</v>
      </c>
      <c r="C39" s="65">
        <v>42248</v>
      </c>
      <c r="D39" s="66">
        <v>54687.241999999998</v>
      </c>
      <c r="E39" s="63">
        <v>47</v>
      </c>
      <c r="F39" s="63">
        <v>47</v>
      </c>
      <c r="G39" s="63" t="s">
        <v>7514</v>
      </c>
      <c r="H39" s="63" t="s">
        <v>14891</v>
      </c>
      <c r="I39" s="63" t="s">
        <v>14886</v>
      </c>
      <c r="J39" s="63">
        <v>220</v>
      </c>
      <c r="K39" s="63">
        <v>241</v>
      </c>
      <c r="L39" s="63">
        <v>73919</v>
      </c>
    </row>
    <row r="40" spans="1:12" x14ac:dyDescent="0.2">
      <c r="A40" s="95" t="str">
        <f t="shared" si="1"/>
        <v>11DX42278</v>
      </c>
      <c r="B40" s="63" t="s">
        <v>7513</v>
      </c>
      <c r="C40" s="65">
        <v>42278</v>
      </c>
      <c r="D40" s="66">
        <v>53407.328000000001</v>
      </c>
      <c r="E40" s="63">
        <v>98</v>
      </c>
      <c r="F40" s="63">
        <v>51</v>
      </c>
      <c r="G40" s="63" t="s">
        <v>7514</v>
      </c>
      <c r="H40" s="63" t="s">
        <v>14891</v>
      </c>
      <c r="I40" s="63" t="s">
        <v>14886</v>
      </c>
      <c r="J40" s="63">
        <v>220</v>
      </c>
      <c r="K40" s="63">
        <v>241</v>
      </c>
      <c r="L40" s="63">
        <v>73919</v>
      </c>
    </row>
    <row r="41" spans="1:12" x14ac:dyDescent="0.2">
      <c r="A41" s="95" t="str">
        <f t="shared" si="1"/>
        <v>11JD42217</v>
      </c>
      <c r="B41" s="63" t="s">
        <v>7663</v>
      </c>
      <c r="C41" s="65">
        <v>42217</v>
      </c>
      <c r="D41" s="66">
        <v>18151.509999999998</v>
      </c>
      <c r="E41" s="63">
        <v>13</v>
      </c>
      <c r="F41" s="63">
        <v>13</v>
      </c>
      <c r="G41" s="63" t="s">
        <v>320</v>
      </c>
      <c r="H41" s="63" t="s">
        <v>14892</v>
      </c>
      <c r="I41" s="63" t="s">
        <v>14877</v>
      </c>
      <c r="J41" s="63">
        <v>292</v>
      </c>
      <c r="K41" s="63">
        <v>304</v>
      </c>
      <c r="L41" s="63">
        <v>41447</v>
      </c>
    </row>
    <row r="42" spans="1:12" x14ac:dyDescent="0.2">
      <c r="A42" s="95" t="str">
        <f t="shared" si="1"/>
        <v>11QT42309</v>
      </c>
      <c r="B42" s="63" t="s">
        <v>7887</v>
      </c>
      <c r="C42" s="65">
        <v>42309</v>
      </c>
      <c r="D42" s="66">
        <v>18616.933000000001</v>
      </c>
      <c r="E42" s="63">
        <v>20</v>
      </c>
      <c r="F42" s="63">
        <v>20</v>
      </c>
      <c r="G42" s="63" t="s">
        <v>7861</v>
      </c>
      <c r="H42" s="63" t="s">
        <v>14893</v>
      </c>
      <c r="I42" s="63" t="s">
        <v>14872</v>
      </c>
      <c r="J42" s="63">
        <v>219</v>
      </c>
      <c r="K42" s="63">
        <v>221</v>
      </c>
      <c r="L42" s="63">
        <v>75219</v>
      </c>
    </row>
    <row r="43" spans="1:12" x14ac:dyDescent="0.2">
      <c r="A43" s="95" t="str">
        <f t="shared" si="1"/>
        <v>12CX42278</v>
      </c>
      <c r="B43" s="63" t="s">
        <v>8241</v>
      </c>
      <c r="C43" s="65">
        <v>42278</v>
      </c>
      <c r="D43" s="66">
        <v>21991.253000000001</v>
      </c>
      <c r="E43" s="63">
        <v>21</v>
      </c>
      <c r="F43" s="63">
        <v>21</v>
      </c>
      <c r="G43" s="63" t="s">
        <v>8242</v>
      </c>
      <c r="H43" s="63" t="s">
        <v>14894</v>
      </c>
      <c r="I43" s="63" t="s">
        <v>14872</v>
      </c>
      <c r="J43" s="63">
        <v>65</v>
      </c>
      <c r="K43" s="63">
        <v>81</v>
      </c>
      <c r="L43" s="63">
        <v>42623</v>
      </c>
    </row>
    <row r="44" spans="1:12" x14ac:dyDescent="0.2">
      <c r="A44" s="95" t="str">
        <f t="shared" si="1"/>
        <v>12GZ42401</v>
      </c>
      <c r="B44" s="63" t="s">
        <v>8352</v>
      </c>
      <c r="C44" s="65">
        <v>42401</v>
      </c>
      <c r="D44" s="66">
        <v>10472.025</v>
      </c>
      <c r="E44" s="63">
        <v>18</v>
      </c>
      <c r="F44" s="63">
        <v>18</v>
      </c>
      <c r="G44" s="63" t="s">
        <v>17605</v>
      </c>
      <c r="H44" s="63" t="s">
        <v>14966</v>
      </c>
      <c r="I44" s="63" t="s">
        <v>14866</v>
      </c>
      <c r="J44" s="63">
        <v>379</v>
      </c>
      <c r="K44" s="63">
        <v>359</v>
      </c>
      <c r="L44" s="63">
        <v>31384</v>
      </c>
    </row>
    <row r="45" spans="1:12" x14ac:dyDescent="0.2">
      <c r="A45" s="95" t="str">
        <f t="shared" si="1"/>
        <v>12ID42217</v>
      </c>
      <c r="B45" s="63" t="s">
        <v>8383</v>
      </c>
      <c r="C45" s="65">
        <v>42217</v>
      </c>
      <c r="D45" s="66">
        <v>22340.32</v>
      </c>
      <c r="E45" s="63">
        <v>16</v>
      </c>
      <c r="F45" s="63">
        <v>16</v>
      </c>
      <c r="G45" s="63" t="s">
        <v>8384</v>
      </c>
      <c r="H45" s="63" t="s">
        <v>14895</v>
      </c>
      <c r="I45" s="63" t="s">
        <v>14877</v>
      </c>
      <c r="J45" s="63">
        <v>279</v>
      </c>
      <c r="K45" s="63">
        <v>284</v>
      </c>
      <c r="L45" s="63">
        <v>42709</v>
      </c>
    </row>
    <row r="46" spans="1:12" x14ac:dyDescent="0.2">
      <c r="A46" s="95" t="str">
        <f t="shared" si="1"/>
        <v>12MT42339</v>
      </c>
      <c r="B46" s="63" t="s">
        <v>8528</v>
      </c>
      <c r="C46" s="65">
        <v>42339</v>
      </c>
      <c r="D46" s="66">
        <v>28507.179</v>
      </c>
      <c r="E46" s="63">
        <v>35</v>
      </c>
      <c r="F46" s="63">
        <v>35</v>
      </c>
      <c r="G46" s="63" t="s">
        <v>17634</v>
      </c>
      <c r="H46" s="63" t="s">
        <v>14884</v>
      </c>
      <c r="I46" s="63" t="s">
        <v>14866</v>
      </c>
      <c r="J46" s="63">
        <v>197</v>
      </c>
      <c r="K46" s="63">
        <v>189</v>
      </c>
      <c r="L46" s="63">
        <v>41611</v>
      </c>
    </row>
    <row r="47" spans="1:12" x14ac:dyDescent="0.2">
      <c r="A47" s="95" t="str">
        <f t="shared" si="1"/>
        <v>12MT42370</v>
      </c>
      <c r="B47" s="63" t="s">
        <v>8528</v>
      </c>
      <c r="C47" s="65">
        <v>42370</v>
      </c>
      <c r="D47" s="66">
        <v>8377.6200000000008</v>
      </c>
      <c r="E47" s="63">
        <v>47</v>
      </c>
      <c r="F47" s="63">
        <v>12</v>
      </c>
      <c r="G47" s="63" t="s">
        <v>17634</v>
      </c>
      <c r="H47" s="63" t="s">
        <v>14884</v>
      </c>
      <c r="I47" s="63" t="s">
        <v>14866</v>
      </c>
      <c r="J47" s="63">
        <v>197</v>
      </c>
      <c r="K47" s="63">
        <v>189</v>
      </c>
      <c r="L47" s="63">
        <v>41611</v>
      </c>
    </row>
    <row r="48" spans="1:12" x14ac:dyDescent="0.2">
      <c r="A48" s="95" t="str">
        <f t="shared" si="1"/>
        <v>12PI42309</v>
      </c>
      <c r="B48" s="63" t="s">
        <v>8607</v>
      </c>
      <c r="C48" s="65">
        <v>42309</v>
      </c>
      <c r="D48" s="66">
        <v>9308.4670000000006</v>
      </c>
      <c r="E48" s="63">
        <v>10</v>
      </c>
      <c r="F48" s="63">
        <v>10</v>
      </c>
      <c r="G48" s="63" t="s">
        <v>17651</v>
      </c>
      <c r="H48" s="63" t="s">
        <v>14876</v>
      </c>
      <c r="I48" s="63" t="s">
        <v>14877</v>
      </c>
      <c r="J48" s="63">
        <v>604</v>
      </c>
      <c r="K48" s="63">
        <v>601</v>
      </c>
      <c r="L48" s="63">
        <v>40508</v>
      </c>
    </row>
    <row r="49" spans="1:12" x14ac:dyDescent="0.2">
      <c r="A49" s="95" t="str">
        <f t="shared" si="1"/>
        <v>12TF42401</v>
      </c>
      <c r="B49" s="63" t="s">
        <v>8721</v>
      </c>
      <c r="C49" s="65">
        <v>42401</v>
      </c>
      <c r="D49" s="66">
        <v>15126.258</v>
      </c>
      <c r="E49" s="63">
        <v>26</v>
      </c>
      <c r="F49" s="63">
        <v>26</v>
      </c>
      <c r="G49" s="63" t="s">
        <v>8722</v>
      </c>
      <c r="H49" s="63" t="s">
        <v>15007</v>
      </c>
      <c r="I49" s="63" t="s">
        <v>14886</v>
      </c>
      <c r="J49" s="63">
        <v>394</v>
      </c>
      <c r="K49" s="63">
        <v>383</v>
      </c>
      <c r="L49" s="63">
        <v>40581</v>
      </c>
    </row>
    <row r="50" spans="1:12" x14ac:dyDescent="0.2">
      <c r="A50" s="95" t="str">
        <f t="shared" si="1"/>
        <v>13AO42401</v>
      </c>
      <c r="B50" s="63" t="s">
        <v>8970</v>
      </c>
      <c r="C50" s="65">
        <v>42401</v>
      </c>
      <c r="D50" s="66">
        <v>5817.7920000000004</v>
      </c>
      <c r="E50" s="63">
        <v>10</v>
      </c>
      <c r="F50" s="63">
        <v>10</v>
      </c>
      <c r="G50" s="63" t="s">
        <v>8971</v>
      </c>
      <c r="H50" s="63" t="s">
        <v>14896</v>
      </c>
      <c r="I50" s="63" t="s">
        <v>14880</v>
      </c>
      <c r="J50" s="63">
        <v>172</v>
      </c>
      <c r="K50" s="63">
        <v>171</v>
      </c>
      <c r="L50" s="63">
        <v>41461</v>
      </c>
    </row>
    <row r="51" spans="1:12" x14ac:dyDescent="0.2">
      <c r="A51" s="95" t="str">
        <f t="shared" si="1"/>
        <v>13CD42370</v>
      </c>
      <c r="B51" s="63" t="s">
        <v>9029</v>
      </c>
      <c r="C51" s="65">
        <v>42370</v>
      </c>
      <c r="D51" s="66">
        <v>10472.025</v>
      </c>
      <c r="E51" s="63">
        <v>15</v>
      </c>
      <c r="F51" s="63">
        <v>15</v>
      </c>
      <c r="G51" s="63" t="s">
        <v>17722</v>
      </c>
      <c r="H51" s="63" t="s">
        <v>14885</v>
      </c>
      <c r="I51" s="63" t="s">
        <v>14886</v>
      </c>
      <c r="J51" s="63">
        <v>321</v>
      </c>
      <c r="K51" s="63">
        <v>331</v>
      </c>
      <c r="L51" s="63">
        <v>81316</v>
      </c>
    </row>
    <row r="52" spans="1:12" x14ac:dyDescent="0.2">
      <c r="A52" s="95" t="str">
        <f t="shared" si="1"/>
        <v>13GC42217</v>
      </c>
      <c r="B52" s="63" t="s">
        <v>9128</v>
      </c>
      <c r="C52" s="65">
        <v>42217</v>
      </c>
      <c r="D52" s="66">
        <v>29321.67</v>
      </c>
      <c r="E52" s="63">
        <v>21</v>
      </c>
      <c r="F52" s="63">
        <v>21</v>
      </c>
      <c r="G52" s="63" t="s">
        <v>9129</v>
      </c>
      <c r="H52" s="63" t="s">
        <v>14897</v>
      </c>
      <c r="I52" s="63" t="s">
        <v>14877</v>
      </c>
      <c r="J52" s="63">
        <v>123</v>
      </c>
      <c r="K52" s="63">
        <v>129</v>
      </c>
      <c r="L52" s="63">
        <v>41386</v>
      </c>
    </row>
    <row r="53" spans="1:12" x14ac:dyDescent="0.2">
      <c r="A53" s="95" t="str">
        <f t="shared" si="1"/>
        <v>13MN42401</v>
      </c>
      <c r="B53" s="63" t="s">
        <v>9326</v>
      </c>
      <c r="C53" s="65">
        <v>42401</v>
      </c>
      <c r="D53" s="66">
        <v>11053.804</v>
      </c>
      <c r="E53" s="63">
        <v>26</v>
      </c>
      <c r="F53" s="63">
        <v>19</v>
      </c>
      <c r="G53" s="63" t="s">
        <v>9327</v>
      </c>
      <c r="H53" s="63" t="s">
        <v>15005</v>
      </c>
      <c r="I53" s="63" t="s">
        <v>14880</v>
      </c>
      <c r="J53" s="63">
        <v>336</v>
      </c>
      <c r="K53" s="63">
        <v>318</v>
      </c>
      <c r="L53" s="63">
        <v>41371</v>
      </c>
    </row>
    <row r="54" spans="1:12" x14ac:dyDescent="0.2">
      <c r="A54" s="95" t="str">
        <f t="shared" si="1"/>
        <v>13PS42370</v>
      </c>
      <c r="B54" s="63" t="s">
        <v>9414</v>
      </c>
      <c r="C54" s="65">
        <v>42370</v>
      </c>
      <c r="D54" s="66">
        <v>9075.7549999999992</v>
      </c>
      <c r="E54" s="63">
        <v>13</v>
      </c>
      <c r="F54" s="63">
        <v>13</v>
      </c>
      <c r="G54" s="63" t="s">
        <v>17812</v>
      </c>
      <c r="H54" s="63" t="s">
        <v>15014</v>
      </c>
      <c r="I54" s="63" t="s">
        <v>14874</v>
      </c>
      <c r="J54" s="63">
        <v>227</v>
      </c>
      <c r="K54" s="63">
        <v>203</v>
      </c>
      <c r="L54" s="63">
        <v>41629</v>
      </c>
    </row>
    <row r="55" spans="1:12" x14ac:dyDescent="0.2">
      <c r="A55" s="95" t="str">
        <f t="shared" si="1"/>
        <v>13RI42278</v>
      </c>
      <c r="B55" s="63" t="s">
        <v>9462</v>
      </c>
      <c r="C55" s="65">
        <v>42278</v>
      </c>
      <c r="D55" s="66">
        <v>14660.834999999999</v>
      </c>
      <c r="E55" s="63">
        <v>14</v>
      </c>
      <c r="F55" s="63">
        <v>14</v>
      </c>
      <c r="G55" s="63" t="s">
        <v>4128</v>
      </c>
      <c r="H55" s="63" t="s">
        <v>14898</v>
      </c>
      <c r="I55" s="63" t="s">
        <v>14877</v>
      </c>
      <c r="J55" s="63">
        <v>178</v>
      </c>
      <c r="K55" s="63">
        <v>172</v>
      </c>
      <c r="L55" s="63">
        <v>41560</v>
      </c>
    </row>
    <row r="56" spans="1:12" x14ac:dyDescent="0.2">
      <c r="A56" s="95" t="str">
        <f t="shared" si="1"/>
        <v>13XP42430</v>
      </c>
      <c r="B56" s="63" t="s">
        <v>9646</v>
      </c>
      <c r="C56" s="65">
        <v>42430</v>
      </c>
      <c r="D56" s="66">
        <v>15358.97</v>
      </c>
      <c r="E56" s="63">
        <v>33</v>
      </c>
      <c r="F56" s="63">
        <v>33</v>
      </c>
      <c r="G56" s="63" t="s">
        <v>9198</v>
      </c>
      <c r="H56" s="63" t="s">
        <v>15019</v>
      </c>
      <c r="I56" s="63" t="s">
        <v>14880</v>
      </c>
      <c r="J56" s="63">
        <v>124</v>
      </c>
      <c r="K56" s="63">
        <v>152</v>
      </c>
      <c r="L56" s="63">
        <v>41617</v>
      </c>
    </row>
    <row r="57" spans="1:12" x14ac:dyDescent="0.2">
      <c r="A57" s="95" t="str">
        <f t="shared" si="1"/>
        <v>13YD42248</v>
      </c>
      <c r="B57" s="63" t="s">
        <v>9666</v>
      </c>
      <c r="C57" s="65">
        <v>42248</v>
      </c>
      <c r="D57" s="66">
        <v>11635.583000000001</v>
      </c>
      <c r="E57" s="63">
        <v>14</v>
      </c>
      <c r="F57" s="63">
        <v>10</v>
      </c>
      <c r="G57" s="63" t="s">
        <v>17866</v>
      </c>
      <c r="H57" s="63" t="s">
        <v>15020</v>
      </c>
      <c r="I57" s="63" t="s">
        <v>14877</v>
      </c>
      <c r="J57" s="63">
        <v>307</v>
      </c>
      <c r="K57" s="63">
        <v>323</v>
      </c>
      <c r="L57" s="63">
        <v>41535</v>
      </c>
    </row>
    <row r="58" spans="1:12" x14ac:dyDescent="0.2">
      <c r="A58" s="95" t="str">
        <f t="shared" si="1"/>
        <v>14EW42401</v>
      </c>
      <c r="B58" s="63" t="s">
        <v>9857</v>
      </c>
      <c r="C58" s="65">
        <v>42401</v>
      </c>
      <c r="D58" s="66">
        <v>12217.362999999999</v>
      </c>
      <c r="E58" s="63">
        <v>21</v>
      </c>
      <c r="F58" s="63">
        <v>21</v>
      </c>
      <c r="G58" s="63" t="s">
        <v>17906</v>
      </c>
      <c r="H58" s="63" t="s">
        <v>17235</v>
      </c>
      <c r="I58" s="63" t="s">
        <v>14877</v>
      </c>
      <c r="J58" s="63">
        <v>240</v>
      </c>
      <c r="K58" s="63">
        <v>272</v>
      </c>
      <c r="L58" s="63">
        <v>41570</v>
      </c>
    </row>
    <row r="59" spans="1:12" x14ac:dyDescent="0.2">
      <c r="A59" s="95" t="str">
        <f t="shared" si="1"/>
        <v>14FX42278</v>
      </c>
      <c r="B59" s="63" t="s">
        <v>9898</v>
      </c>
      <c r="C59" s="65">
        <v>42278</v>
      </c>
      <c r="D59" s="66">
        <v>20944.05</v>
      </c>
      <c r="E59" s="63">
        <v>60</v>
      </c>
      <c r="F59" s="63">
        <v>20</v>
      </c>
      <c r="G59" s="63" t="s">
        <v>17264</v>
      </c>
      <c r="H59" s="63" t="s">
        <v>14899</v>
      </c>
      <c r="I59" s="63" t="s">
        <v>14900</v>
      </c>
      <c r="J59" s="63">
        <v>124</v>
      </c>
      <c r="K59" s="63">
        <v>140</v>
      </c>
      <c r="L59" s="63">
        <v>41670</v>
      </c>
    </row>
    <row r="60" spans="1:12" x14ac:dyDescent="0.2">
      <c r="A60" s="95" t="str">
        <f t="shared" si="1"/>
        <v>15AN42339</v>
      </c>
      <c r="B60" s="63" t="s">
        <v>10203</v>
      </c>
      <c r="C60" s="65">
        <v>42339</v>
      </c>
      <c r="D60" s="66">
        <v>17918.797999999999</v>
      </c>
      <c r="E60" s="63">
        <v>49</v>
      </c>
      <c r="F60" s="63">
        <v>22</v>
      </c>
      <c r="G60" s="63" t="s">
        <v>17964</v>
      </c>
      <c r="H60" s="63" t="s">
        <v>14901</v>
      </c>
      <c r="I60" s="63" t="s">
        <v>14877</v>
      </c>
      <c r="J60" s="63">
        <v>286</v>
      </c>
      <c r="K60" s="63">
        <v>319</v>
      </c>
      <c r="L60" s="63">
        <v>41527</v>
      </c>
    </row>
    <row r="61" spans="1:12" x14ac:dyDescent="0.2">
      <c r="A61" s="95" t="str">
        <f t="shared" si="1"/>
        <v>15LX42309</v>
      </c>
      <c r="B61" s="63" t="s">
        <v>10555</v>
      </c>
      <c r="C61" s="65">
        <v>42309</v>
      </c>
      <c r="D61" s="66">
        <v>13962.7</v>
      </c>
      <c r="E61" s="63">
        <v>23</v>
      </c>
      <c r="F61" s="63">
        <v>15</v>
      </c>
      <c r="G61" s="63" t="s">
        <v>18037</v>
      </c>
      <c r="H61" s="63" t="s">
        <v>14902</v>
      </c>
      <c r="I61" s="63" t="s">
        <v>14877</v>
      </c>
      <c r="J61" s="63">
        <v>218</v>
      </c>
      <c r="K61" s="63">
        <v>218</v>
      </c>
      <c r="L61" s="63">
        <v>41639</v>
      </c>
    </row>
    <row r="62" spans="1:12" x14ac:dyDescent="0.2">
      <c r="A62" s="95" t="str">
        <f t="shared" si="1"/>
        <v>15NJ42339</v>
      </c>
      <c r="B62" s="63" t="s">
        <v>10587</v>
      </c>
      <c r="C62" s="65">
        <v>42339</v>
      </c>
      <c r="D62" s="66">
        <v>23620.234</v>
      </c>
      <c r="E62" s="63">
        <v>29</v>
      </c>
      <c r="F62" s="63">
        <v>29</v>
      </c>
      <c r="G62" s="63" t="s">
        <v>10588</v>
      </c>
      <c r="H62" s="63" t="s">
        <v>14903</v>
      </c>
      <c r="I62" s="63" t="s">
        <v>14877</v>
      </c>
      <c r="J62" s="63">
        <v>475</v>
      </c>
      <c r="K62" s="63">
        <v>481</v>
      </c>
      <c r="L62" s="63">
        <v>42504</v>
      </c>
    </row>
    <row r="63" spans="1:12" x14ac:dyDescent="0.2">
      <c r="A63" s="95" t="str">
        <f t="shared" si="1"/>
        <v>15RP42217</v>
      </c>
      <c r="B63" s="63" t="s">
        <v>10695</v>
      </c>
      <c r="C63" s="65">
        <v>42217</v>
      </c>
      <c r="D63" s="66">
        <v>16233.36</v>
      </c>
      <c r="E63" s="63">
        <v>19</v>
      </c>
      <c r="F63" s="63">
        <v>12</v>
      </c>
      <c r="G63" s="63" t="s">
        <v>18069</v>
      </c>
      <c r="H63" s="63" t="s">
        <v>14904</v>
      </c>
      <c r="I63" s="63" t="s">
        <v>14886</v>
      </c>
      <c r="J63" s="63">
        <v>191</v>
      </c>
      <c r="K63" s="63">
        <v>281</v>
      </c>
      <c r="L63" s="63">
        <v>41858</v>
      </c>
    </row>
    <row r="64" spans="1:12" x14ac:dyDescent="0.2">
      <c r="A64" s="95" t="str">
        <f t="shared" si="1"/>
        <v>15RP42309</v>
      </c>
      <c r="B64" s="63" t="s">
        <v>10695</v>
      </c>
      <c r="C64" s="65">
        <v>42309</v>
      </c>
      <c r="D64" s="66">
        <v>52127.413</v>
      </c>
      <c r="E64" s="63">
        <v>75</v>
      </c>
      <c r="F64" s="63">
        <v>56</v>
      </c>
      <c r="G64" s="63" t="s">
        <v>18069</v>
      </c>
      <c r="H64" s="63" t="s">
        <v>14904</v>
      </c>
      <c r="I64" s="63" t="s">
        <v>14886</v>
      </c>
      <c r="J64" s="63">
        <v>191</v>
      </c>
      <c r="K64" s="63">
        <v>281</v>
      </c>
      <c r="L64" s="63">
        <v>41858</v>
      </c>
    </row>
    <row r="65" spans="1:12" x14ac:dyDescent="0.2">
      <c r="A65" s="95" t="str">
        <f t="shared" ref="A65:A100" si="2">B65&amp;C65</f>
        <v>15SM42401</v>
      </c>
      <c r="B65" s="63" t="s">
        <v>10713</v>
      </c>
      <c r="C65" s="63">
        <v>42401</v>
      </c>
      <c r="D65" s="63">
        <v>23271.167000000001</v>
      </c>
      <c r="E65" s="63">
        <v>79</v>
      </c>
      <c r="F65" s="63">
        <v>40</v>
      </c>
      <c r="G65" s="63" t="s">
        <v>10714</v>
      </c>
      <c r="H65" s="63" t="s">
        <v>14917</v>
      </c>
      <c r="I65" s="63" t="s">
        <v>14872</v>
      </c>
      <c r="J65" s="63">
        <v>176</v>
      </c>
      <c r="K65" s="63">
        <v>166</v>
      </c>
      <c r="L65" s="62">
        <v>41862</v>
      </c>
    </row>
    <row r="66" spans="1:12" x14ac:dyDescent="0.2">
      <c r="A66" s="95" t="str">
        <f t="shared" si="2"/>
        <v>15TG42401</v>
      </c>
      <c r="B66" s="63" t="s">
        <v>10730</v>
      </c>
      <c r="C66" s="63">
        <v>42401</v>
      </c>
      <c r="D66" s="63">
        <v>19780.491999999998</v>
      </c>
      <c r="E66" s="63">
        <v>34</v>
      </c>
      <c r="F66" s="63">
        <v>34</v>
      </c>
      <c r="G66" s="63" t="s">
        <v>18078</v>
      </c>
      <c r="H66" s="63" t="s">
        <v>14906</v>
      </c>
      <c r="I66" s="63" t="s">
        <v>14888</v>
      </c>
      <c r="J66" s="63">
        <v>361</v>
      </c>
      <c r="K66" s="63">
        <v>328</v>
      </c>
      <c r="L66" s="62">
        <v>41850</v>
      </c>
    </row>
    <row r="67" spans="1:12" x14ac:dyDescent="0.2">
      <c r="A67" s="95" t="str">
        <f t="shared" si="2"/>
        <v>16FI42217</v>
      </c>
      <c r="B67" s="63" t="s">
        <v>11072</v>
      </c>
      <c r="C67" s="63">
        <v>42217</v>
      </c>
      <c r="D67" s="63">
        <v>41888.1</v>
      </c>
      <c r="E67" s="63">
        <v>30</v>
      </c>
      <c r="F67" s="63">
        <v>30</v>
      </c>
      <c r="G67" s="63" t="s">
        <v>11073</v>
      </c>
      <c r="H67" s="63" t="s">
        <v>14905</v>
      </c>
      <c r="I67" s="63" t="s">
        <v>14874</v>
      </c>
      <c r="J67" s="63">
        <v>255</v>
      </c>
      <c r="K67" s="63">
        <v>310</v>
      </c>
      <c r="L67" s="62">
        <v>69877</v>
      </c>
    </row>
    <row r="68" spans="1:12" x14ac:dyDescent="0.2">
      <c r="A68" s="95" t="str">
        <f t="shared" si="2"/>
        <v>16FI42248</v>
      </c>
      <c r="B68" s="63" t="s">
        <v>11072</v>
      </c>
      <c r="C68" s="63">
        <v>42248</v>
      </c>
      <c r="D68" s="63">
        <v>27925.4</v>
      </c>
      <c r="E68" s="63">
        <v>54</v>
      </c>
      <c r="F68" s="63">
        <v>24</v>
      </c>
      <c r="G68" s="63" t="s">
        <v>11073</v>
      </c>
      <c r="H68" s="63" t="s">
        <v>14905</v>
      </c>
      <c r="I68" s="63" t="s">
        <v>14874</v>
      </c>
      <c r="J68" s="63">
        <v>255</v>
      </c>
      <c r="K68" s="63">
        <v>310</v>
      </c>
      <c r="L68" s="62">
        <v>69877</v>
      </c>
    </row>
    <row r="69" spans="1:12" x14ac:dyDescent="0.2">
      <c r="A69" s="95" t="str">
        <f t="shared" si="2"/>
        <v>16FI42278</v>
      </c>
      <c r="B69" s="63" t="s">
        <v>11072</v>
      </c>
      <c r="C69" s="63">
        <v>42278</v>
      </c>
      <c r="D69" s="63">
        <v>12566.43</v>
      </c>
      <c r="E69" s="63">
        <v>66</v>
      </c>
      <c r="F69" s="63">
        <v>12</v>
      </c>
      <c r="G69" s="63" t="s">
        <v>11073</v>
      </c>
      <c r="H69" s="63" t="s">
        <v>14905</v>
      </c>
      <c r="I69" s="63" t="s">
        <v>14874</v>
      </c>
      <c r="J69" s="63">
        <v>255</v>
      </c>
      <c r="K69" s="63">
        <v>310</v>
      </c>
      <c r="L69" s="63">
        <v>69877</v>
      </c>
    </row>
    <row r="70" spans="1:12" x14ac:dyDescent="0.2">
      <c r="A70" s="95" t="str">
        <f t="shared" si="2"/>
        <v>16FU42401</v>
      </c>
      <c r="B70" s="63" t="s">
        <v>11085</v>
      </c>
      <c r="C70" s="63">
        <v>42401</v>
      </c>
      <c r="D70" s="63">
        <v>11053.804</v>
      </c>
      <c r="E70" s="63">
        <v>19</v>
      </c>
      <c r="F70" s="63">
        <v>19</v>
      </c>
      <c r="G70" s="63" t="s">
        <v>18151</v>
      </c>
      <c r="H70" s="63" t="s">
        <v>14992</v>
      </c>
      <c r="I70" s="63" t="s">
        <v>14870</v>
      </c>
      <c r="J70" s="63">
        <v>81</v>
      </c>
      <c r="K70" s="63">
        <v>81</v>
      </c>
      <c r="L70" s="63">
        <v>41506</v>
      </c>
    </row>
    <row r="71" spans="1:12" x14ac:dyDescent="0.2">
      <c r="A71" s="95" t="str">
        <f t="shared" si="2"/>
        <v>16IC42401</v>
      </c>
      <c r="B71" s="63" t="s">
        <v>11151</v>
      </c>
      <c r="C71" s="63">
        <v>42401</v>
      </c>
      <c r="D71" s="63">
        <v>48869.45</v>
      </c>
      <c r="E71" s="63">
        <v>84</v>
      </c>
      <c r="F71" s="63">
        <v>84</v>
      </c>
      <c r="G71" s="63" t="s">
        <v>16005</v>
      </c>
      <c r="H71" s="63" t="s">
        <v>15034</v>
      </c>
      <c r="I71" s="63" t="s">
        <v>14886</v>
      </c>
      <c r="J71" s="63">
        <v>277</v>
      </c>
      <c r="K71" s="63">
        <v>331</v>
      </c>
      <c r="L71" s="63">
        <v>83163</v>
      </c>
    </row>
    <row r="72" spans="1:12" x14ac:dyDescent="0.2">
      <c r="A72" s="95" t="str">
        <f t="shared" si="2"/>
        <v>16NS42401</v>
      </c>
      <c r="B72" s="63" t="s">
        <v>11282</v>
      </c>
      <c r="C72" s="63">
        <v>42401</v>
      </c>
      <c r="D72" s="63">
        <v>6981.35</v>
      </c>
      <c r="E72" s="63">
        <v>12</v>
      </c>
      <c r="F72" s="63">
        <v>12</v>
      </c>
      <c r="G72" s="63" t="s">
        <v>11283</v>
      </c>
      <c r="H72" s="63" t="s">
        <v>14906</v>
      </c>
      <c r="I72" s="63" t="s">
        <v>14888</v>
      </c>
      <c r="J72" s="63">
        <v>220</v>
      </c>
      <c r="K72" s="63">
        <v>230</v>
      </c>
      <c r="L72" s="63">
        <v>41850</v>
      </c>
    </row>
    <row r="73" spans="1:12" x14ac:dyDescent="0.2">
      <c r="A73" s="95" t="str">
        <f t="shared" si="2"/>
        <v>16UW42401</v>
      </c>
      <c r="B73" s="63" t="s">
        <v>11325</v>
      </c>
      <c r="C73" s="63">
        <v>42401</v>
      </c>
      <c r="D73" s="63">
        <v>9890.2459999999992</v>
      </c>
      <c r="E73" s="63">
        <v>17</v>
      </c>
      <c r="F73" s="63">
        <v>17</v>
      </c>
      <c r="G73" s="63" t="s">
        <v>11326</v>
      </c>
      <c r="H73" s="63" t="s">
        <v>14907</v>
      </c>
      <c r="I73" s="63" t="s">
        <v>14877</v>
      </c>
      <c r="J73" s="63">
        <v>217</v>
      </c>
      <c r="K73" s="63">
        <v>250</v>
      </c>
      <c r="L73" s="63">
        <v>47595</v>
      </c>
    </row>
    <row r="74" spans="1:12" x14ac:dyDescent="0.2">
      <c r="A74" s="95" t="str">
        <f t="shared" si="2"/>
        <v>16YB42401</v>
      </c>
      <c r="B74" s="63" t="s">
        <v>11393</v>
      </c>
      <c r="C74" s="63">
        <v>42401</v>
      </c>
      <c r="D74" s="63">
        <v>11635.583000000001</v>
      </c>
      <c r="E74" s="63">
        <v>20</v>
      </c>
      <c r="F74" s="63">
        <v>20</v>
      </c>
      <c r="G74" s="63" t="s">
        <v>11394</v>
      </c>
      <c r="H74" s="63" t="s">
        <v>14907</v>
      </c>
      <c r="I74" s="63" t="s">
        <v>14877</v>
      </c>
      <c r="J74" s="63">
        <v>202</v>
      </c>
      <c r="K74" s="63">
        <v>239</v>
      </c>
      <c r="L74" s="63">
        <v>47595</v>
      </c>
    </row>
    <row r="75" spans="1:12" x14ac:dyDescent="0.2">
      <c r="A75" s="95" t="str">
        <f t="shared" si="2"/>
        <v>17MF42401</v>
      </c>
      <c r="B75" s="63" t="s">
        <v>11705</v>
      </c>
      <c r="C75" s="63">
        <v>42401</v>
      </c>
      <c r="D75" s="63">
        <v>11635.583000000001</v>
      </c>
      <c r="E75" s="63">
        <v>20</v>
      </c>
      <c r="F75" s="63">
        <v>20</v>
      </c>
      <c r="G75" s="63" t="s">
        <v>11706</v>
      </c>
      <c r="H75" s="63" t="s">
        <v>14868</v>
      </c>
      <c r="I75" s="63" t="s">
        <v>14868</v>
      </c>
      <c r="J75" s="63">
        <v>386</v>
      </c>
      <c r="K75" s="63">
        <v>376</v>
      </c>
      <c r="L75" s="63">
        <v>42510</v>
      </c>
    </row>
    <row r="76" spans="1:12" x14ac:dyDescent="0.2">
      <c r="A76" s="95" t="str">
        <f t="shared" si="2"/>
        <v>17ZR42339</v>
      </c>
      <c r="B76" s="63" t="s">
        <v>12067</v>
      </c>
      <c r="C76" s="63">
        <v>42339</v>
      </c>
      <c r="D76" s="63">
        <v>74118.665999999997</v>
      </c>
      <c r="E76" s="63">
        <v>183</v>
      </c>
      <c r="F76" s="63">
        <v>91</v>
      </c>
      <c r="G76" s="63" t="s">
        <v>12068</v>
      </c>
      <c r="H76" s="63" t="s">
        <v>14908</v>
      </c>
      <c r="I76" s="63" t="s">
        <v>14908</v>
      </c>
      <c r="J76" s="63">
        <v>636</v>
      </c>
      <c r="K76" s="63">
        <v>602</v>
      </c>
      <c r="L76" s="63">
        <v>62662</v>
      </c>
    </row>
    <row r="77" spans="1:12" x14ac:dyDescent="0.2">
      <c r="A77" s="95" t="str">
        <f t="shared" si="2"/>
        <v>17ZR42401</v>
      </c>
      <c r="B77" s="63" t="s">
        <v>12067</v>
      </c>
      <c r="C77" s="63">
        <v>42401</v>
      </c>
      <c r="D77" s="63">
        <v>25016.504000000001</v>
      </c>
      <c r="E77" s="63">
        <v>226</v>
      </c>
      <c r="F77" s="63">
        <v>43</v>
      </c>
      <c r="G77" s="63" t="s">
        <v>12068</v>
      </c>
      <c r="H77" s="63" t="s">
        <v>14908</v>
      </c>
      <c r="I77" s="63" t="s">
        <v>14908</v>
      </c>
      <c r="J77" s="63">
        <v>636</v>
      </c>
      <c r="K77" s="63">
        <v>602</v>
      </c>
      <c r="L77" s="63">
        <v>62662</v>
      </c>
    </row>
    <row r="78" spans="1:12" x14ac:dyDescent="0.2">
      <c r="A78" s="95" t="str">
        <f t="shared" si="2"/>
        <v>18DR42339</v>
      </c>
      <c r="B78" s="63" t="s">
        <v>12131</v>
      </c>
      <c r="C78" s="63">
        <v>42339</v>
      </c>
      <c r="D78" s="63">
        <v>9773.89</v>
      </c>
      <c r="E78" s="63">
        <v>12</v>
      </c>
      <c r="F78" s="63">
        <v>12</v>
      </c>
      <c r="G78" s="63" t="s">
        <v>12132</v>
      </c>
      <c r="H78" s="63" t="s">
        <v>14909</v>
      </c>
      <c r="I78" s="63" t="s">
        <v>14877</v>
      </c>
      <c r="J78" s="63">
        <v>123</v>
      </c>
      <c r="K78" s="63">
        <v>130</v>
      </c>
      <c r="L78" s="63">
        <v>41488</v>
      </c>
    </row>
    <row r="79" spans="1:12" x14ac:dyDescent="0.2">
      <c r="A79" s="95" t="str">
        <f t="shared" si="2"/>
        <v>18OF42278</v>
      </c>
      <c r="B79" s="63" t="s">
        <v>12470</v>
      </c>
      <c r="C79" s="63">
        <v>42278</v>
      </c>
      <c r="D79" s="63">
        <v>80634.592999999993</v>
      </c>
      <c r="E79" s="63">
        <v>77</v>
      </c>
      <c r="F79" s="63">
        <v>77</v>
      </c>
      <c r="G79" s="63" t="s">
        <v>6482</v>
      </c>
      <c r="H79" s="63" t="s">
        <v>14910</v>
      </c>
      <c r="I79" s="63" t="s">
        <v>14866</v>
      </c>
      <c r="J79" s="63">
        <v>375</v>
      </c>
      <c r="K79" s="63">
        <v>495</v>
      </c>
      <c r="L79" s="63">
        <v>40378</v>
      </c>
    </row>
    <row r="80" spans="1:12" x14ac:dyDescent="0.2">
      <c r="A80" s="95" t="str">
        <f t="shared" si="2"/>
        <v>19AG42370</v>
      </c>
      <c r="B80" s="63" t="s">
        <v>12805</v>
      </c>
      <c r="C80" s="63">
        <v>42370</v>
      </c>
      <c r="D80" s="63">
        <v>14660.834999999999</v>
      </c>
      <c r="E80" s="63">
        <v>21</v>
      </c>
      <c r="F80" s="63">
        <v>21</v>
      </c>
      <c r="G80" s="63" t="s">
        <v>18552</v>
      </c>
      <c r="H80" s="63" t="s">
        <v>14911</v>
      </c>
      <c r="I80" s="63" t="s">
        <v>14886</v>
      </c>
      <c r="J80" s="63">
        <v>310</v>
      </c>
      <c r="K80" s="63">
        <v>294</v>
      </c>
      <c r="L80" s="63">
        <v>41852</v>
      </c>
    </row>
    <row r="81" spans="1:12" x14ac:dyDescent="0.2">
      <c r="A81" s="95" t="str">
        <f t="shared" si="2"/>
        <v>19LM42401</v>
      </c>
      <c r="B81" s="63" t="s">
        <v>12938</v>
      </c>
      <c r="C81" s="63">
        <v>42401</v>
      </c>
      <c r="D81" s="63">
        <v>13380.921</v>
      </c>
      <c r="E81" s="63">
        <v>23</v>
      </c>
      <c r="F81" s="63">
        <v>23</v>
      </c>
      <c r="G81" s="63" t="s">
        <v>12939</v>
      </c>
      <c r="H81" s="63" t="s">
        <v>15052</v>
      </c>
      <c r="I81" s="63" t="s">
        <v>14886</v>
      </c>
      <c r="J81" s="63">
        <v>188</v>
      </c>
      <c r="K81" s="63">
        <v>247</v>
      </c>
      <c r="L81" s="63">
        <v>41493</v>
      </c>
    </row>
    <row r="82" spans="1:12" x14ac:dyDescent="0.2">
      <c r="A82" s="95" t="str">
        <f t="shared" si="2"/>
        <v>19MA42217</v>
      </c>
      <c r="B82" s="63" t="s">
        <v>12950</v>
      </c>
      <c r="C82" s="63">
        <v>42217</v>
      </c>
      <c r="D82" s="63">
        <v>15358.97</v>
      </c>
      <c r="E82" s="63">
        <v>11</v>
      </c>
      <c r="F82" s="63">
        <v>11</v>
      </c>
      <c r="G82" s="63" t="s">
        <v>10762</v>
      </c>
      <c r="H82" s="63" t="s">
        <v>14912</v>
      </c>
      <c r="I82" s="63" t="s">
        <v>14877</v>
      </c>
      <c r="J82" s="63">
        <v>160</v>
      </c>
      <c r="K82" s="63">
        <v>189</v>
      </c>
      <c r="L82" s="63">
        <v>42562</v>
      </c>
    </row>
    <row r="83" spans="1:12" x14ac:dyDescent="0.2">
      <c r="A83" s="95" t="str">
        <f t="shared" si="2"/>
        <v>19NS42401</v>
      </c>
      <c r="B83" s="63" t="s">
        <v>13003</v>
      </c>
      <c r="C83" s="63">
        <v>42401</v>
      </c>
      <c r="D83" s="63">
        <v>13380.921</v>
      </c>
      <c r="E83" s="63">
        <v>23</v>
      </c>
      <c r="F83" s="63">
        <v>23</v>
      </c>
      <c r="G83" s="63" t="s">
        <v>3447</v>
      </c>
      <c r="H83" s="63" t="s">
        <v>15055</v>
      </c>
      <c r="I83" s="63" t="s">
        <v>14872</v>
      </c>
      <c r="J83" s="63">
        <v>144</v>
      </c>
      <c r="K83" s="63">
        <v>185</v>
      </c>
      <c r="L83" s="63">
        <v>58761</v>
      </c>
    </row>
    <row r="84" spans="1:12" x14ac:dyDescent="0.2">
      <c r="A84" s="95" t="str">
        <f t="shared" si="2"/>
        <v>20FB42278</v>
      </c>
      <c r="B84" s="63" t="s">
        <v>13165</v>
      </c>
      <c r="C84" s="63">
        <v>42278</v>
      </c>
      <c r="D84" s="63">
        <v>14660.834999999999</v>
      </c>
      <c r="E84" s="63">
        <v>28</v>
      </c>
      <c r="F84" s="63">
        <v>14</v>
      </c>
      <c r="G84" s="63" t="s">
        <v>18638</v>
      </c>
      <c r="H84" s="63" t="s">
        <v>14913</v>
      </c>
      <c r="I84" s="63" t="s">
        <v>14880</v>
      </c>
      <c r="J84" s="63">
        <v>174</v>
      </c>
      <c r="K84" s="63">
        <v>188</v>
      </c>
      <c r="L84" s="63">
        <v>41566</v>
      </c>
    </row>
    <row r="85" spans="1:12" x14ac:dyDescent="0.2">
      <c r="A85" s="95" t="str">
        <f t="shared" si="2"/>
        <v>20OQ42309</v>
      </c>
      <c r="B85" s="63" t="s">
        <v>13222</v>
      </c>
      <c r="C85" s="63">
        <v>42309</v>
      </c>
      <c r="D85" s="63">
        <v>12101.007</v>
      </c>
      <c r="E85" s="63">
        <v>13</v>
      </c>
      <c r="F85" s="63">
        <v>13</v>
      </c>
      <c r="G85" s="63" t="s">
        <v>13223</v>
      </c>
      <c r="H85" s="63" t="s">
        <v>14914</v>
      </c>
      <c r="I85" s="63" t="s">
        <v>14877</v>
      </c>
      <c r="J85" s="63">
        <v>452</v>
      </c>
      <c r="K85" s="63">
        <v>431</v>
      </c>
      <c r="L85" s="63">
        <v>41545</v>
      </c>
    </row>
    <row r="86" spans="1:12" x14ac:dyDescent="0.2">
      <c r="A86" s="95" t="str">
        <f t="shared" si="2"/>
        <v>20SK42370</v>
      </c>
      <c r="B86" s="63" t="s">
        <v>13244</v>
      </c>
      <c r="C86" s="63">
        <v>42370</v>
      </c>
      <c r="D86" s="63">
        <v>15358.97</v>
      </c>
      <c r="E86" s="63">
        <v>22</v>
      </c>
      <c r="F86" s="63">
        <v>22</v>
      </c>
      <c r="G86" s="63" t="s">
        <v>18653</v>
      </c>
      <c r="H86" s="63" t="s">
        <v>14885</v>
      </c>
      <c r="I86" s="63" t="s">
        <v>14886</v>
      </c>
      <c r="J86" s="63">
        <v>235</v>
      </c>
      <c r="K86" s="63">
        <v>241</v>
      </c>
      <c r="L86" s="63">
        <v>41579</v>
      </c>
    </row>
    <row r="87" spans="1:12" x14ac:dyDescent="0.2">
      <c r="A87" s="95" t="str">
        <f t="shared" si="2"/>
        <v>20SL42370</v>
      </c>
      <c r="B87" s="63" t="s">
        <v>13246</v>
      </c>
      <c r="C87" s="63">
        <v>42370</v>
      </c>
      <c r="D87" s="63">
        <v>7679.4849999999997</v>
      </c>
      <c r="E87" s="63">
        <v>11</v>
      </c>
      <c r="F87" s="63">
        <v>11</v>
      </c>
      <c r="G87" s="63" t="s">
        <v>13247</v>
      </c>
      <c r="H87" s="63" t="s">
        <v>14885</v>
      </c>
      <c r="I87" s="63" t="s">
        <v>14886</v>
      </c>
      <c r="J87" s="63">
        <v>217</v>
      </c>
      <c r="K87" s="63">
        <v>217</v>
      </c>
      <c r="L87" s="63">
        <v>41579</v>
      </c>
    </row>
    <row r="88" spans="1:12" x14ac:dyDescent="0.2">
      <c r="A88" s="95" t="str">
        <f t="shared" si="2"/>
        <v>20XQ42370</v>
      </c>
      <c r="B88" s="63" t="s">
        <v>13320</v>
      </c>
      <c r="C88" s="63">
        <v>42370</v>
      </c>
      <c r="D88" s="63">
        <v>15358.97</v>
      </c>
      <c r="E88" s="63">
        <v>22</v>
      </c>
      <c r="F88" s="63">
        <v>22</v>
      </c>
      <c r="G88" s="63" t="s">
        <v>13321</v>
      </c>
      <c r="H88" s="63" t="s">
        <v>14885</v>
      </c>
      <c r="I88" s="63" t="s">
        <v>14886</v>
      </c>
      <c r="J88" s="63">
        <v>187</v>
      </c>
      <c r="K88" s="63">
        <v>185</v>
      </c>
      <c r="L88" s="63">
        <v>41663</v>
      </c>
    </row>
    <row r="89" spans="1:12" x14ac:dyDescent="0.2">
      <c r="A89" s="95" t="str">
        <f t="shared" si="2"/>
        <v>21PA42401</v>
      </c>
      <c r="B89" s="63" t="s">
        <v>13475</v>
      </c>
      <c r="C89" s="63">
        <v>42401</v>
      </c>
      <c r="D89" s="63">
        <v>40724.542000000001</v>
      </c>
      <c r="E89" s="63">
        <v>70</v>
      </c>
      <c r="F89" s="63">
        <v>70</v>
      </c>
      <c r="G89" s="63" t="s">
        <v>18708</v>
      </c>
      <c r="H89" s="63" t="s">
        <v>15103</v>
      </c>
      <c r="I89" s="63" t="s">
        <v>14866</v>
      </c>
      <c r="J89" s="63">
        <v>296</v>
      </c>
      <c r="K89" s="63">
        <v>284</v>
      </c>
      <c r="L89" s="63">
        <v>77338</v>
      </c>
    </row>
    <row r="90" spans="1:12" x14ac:dyDescent="0.2">
      <c r="A90" s="95" t="str">
        <f t="shared" si="2"/>
        <v>23RW42339</v>
      </c>
      <c r="B90" s="63" t="s">
        <v>13845</v>
      </c>
      <c r="C90" s="63">
        <v>42339</v>
      </c>
      <c r="D90" s="63">
        <v>13031.852999999999</v>
      </c>
      <c r="E90" s="63">
        <v>16</v>
      </c>
      <c r="F90" s="63">
        <v>16</v>
      </c>
      <c r="G90" s="63" t="s">
        <v>18842</v>
      </c>
      <c r="H90" s="63" t="s">
        <v>14915</v>
      </c>
      <c r="I90" s="63" t="s">
        <v>14872</v>
      </c>
      <c r="J90" s="63">
        <v>698</v>
      </c>
      <c r="K90" s="63">
        <v>627</v>
      </c>
      <c r="L90" s="63">
        <v>65287</v>
      </c>
    </row>
    <row r="91" spans="1:12" x14ac:dyDescent="0.2">
      <c r="A91" s="95" t="str">
        <f t="shared" si="2"/>
        <v>23RW42401</v>
      </c>
      <c r="B91" s="63" t="s">
        <v>13845</v>
      </c>
      <c r="C91" s="63">
        <v>42401</v>
      </c>
      <c r="D91" s="63">
        <v>6399.5709999999999</v>
      </c>
      <c r="E91" s="63">
        <v>27</v>
      </c>
      <c r="F91" s="63">
        <v>11</v>
      </c>
      <c r="G91" s="63" t="s">
        <v>18842</v>
      </c>
      <c r="H91" s="63" t="s">
        <v>14915</v>
      </c>
      <c r="I91" s="63" t="s">
        <v>14872</v>
      </c>
      <c r="J91" s="63">
        <v>698</v>
      </c>
      <c r="K91" s="63">
        <v>627</v>
      </c>
      <c r="L91" s="63">
        <v>65287</v>
      </c>
    </row>
    <row r="92" spans="1:12" x14ac:dyDescent="0.2">
      <c r="A92" s="95" t="str">
        <f t="shared" si="2"/>
        <v>24EE42217</v>
      </c>
      <c r="B92" s="63" t="s">
        <v>14016</v>
      </c>
      <c r="C92" s="63">
        <v>42217</v>
      </c>
      <c r="D92" s="63">
        <v>25132.86</v>
      </c>
      <c r="E92" s="63">
        <v>18</v>
      </c>
      <c r="F92" s="63">
        <v>18</v>
      </c>
      <c r="G92" s="63" t="s">
        <v>18896</v>
      </c>
      <c r="H92" s="63" t="s">
        <v>14916</v>
      </c>
      <c r="I92" s="63" t="s">
        <v>14870</v>
      </c>
      <c r="J92" s="63">
        <v>158</v>
      </c>
      <c r="K92" s="63">
        <v>182</v>
      </c>
      <c r="L92" s="63">
        <v>42669</v>
      </c>
    </row>
    <row r="93" spans="1:12" x14ac:dyDescent="0.2">
      <c r="A93" s="95" t="str">
        <f t="shared" si="2"/>
        <v>24EE42278</v>
      </c>
      <c r="B93" s="63" t="s">
        <v>14016</v>
      </c>
      <c r="C93" s="63">
        <v>42278</v>
      </c>
      <c r="D93" s="63">
        <v>18849.645</v>
      </c>
      <c r="E93" s="63">
        <v>36</v>
      </c>
      <c r="F93" s="63">
        <v>18</v>
      </c>
      <c r="G93" s="63" t="s">
        <v>18896</v>
      </c>
      <c r="H93" s="63" t="s">
        <v>14916</v>
      </c>
      <c r="I93" s="63" t="s">
        <v>14870</v>
      </c>
      <c r="J93" s="63">
        <v>158</v>
      </c>
      <c r="K93" s="63">
        <v>182</v>
      </c>
      <c r="L93" s="63">
        <v>42669</v>
      </c>
    </row>
    <row r="94" spans="1:12" x14ac:dyDescent="0.2">
      <c r="A94" s="95" t="str">
        <f t="shared" si="2"/>
        <v>30JV42217</v>
      </c>
      <c r="B94" s="63" t="s">
        <v>14715</v>
      </c>
      <c r="C94" s="63">
        <v>42217</v>
      </c>
      <c r="D94" s="63">
        <v>23736.59</v>
      </c>
      <c r="E94" s="63">
        <v>17</v>
      </c>
      <c r="F94" s="63">
        <v>17</v>
      </c>
      <c r="G94" s="63" t="s">
        <v>12936</v>
      </c>
      <c r="H94" s="63" t="s">
        <v>14917</v>
      </c>
      <c r="I94" s="63" t="s">
        <v>14872</v>
      </c>
      <c r="J94" s="63">
        <v>181</v>
      </c>
      <c r="K94" s="63">
        <v>207</v>
      </c>
      <c r="L94" s="63">
        <v>31076</v>
      </c>
    </row>
    <row r="95" spans="1:12" x14ac:dyDescent="0.2">
      <c r="A95" s="95" t="str">
        <f t="shared" si="2"/>
        <v/>
      </c>
      <c r="L95" s="63"/>
    </row>
    <row r="96" spans="1:12" x14ac:dyDescent="0.2">
      <c r="A96" s="95" t="str">
        <f t="shared" si="2"/>
        <v/>
      </c>
      <c r="L96" s="63"/>
    </row>
    <row r="97" spans="1:12" x14ac:dyDescent="0.2">
      <c r="A97" s="95" t="str">
        <f t="shared" si="2"/>
        <v/>
      </c>
      <c r="L97" s="63"/>
    </row>
    <row r="98" spans="1:12" x14ac:dyDescent="0.2">
      <c r="A98" s="95" t="str">
        <f t="shared" si="2"/>
        <v/>
      </c>
      <c r="L98" s="63"/>
    </row>
    <row r="99" spans="1:12" x14ac:dyDescent="0.2">
      <c r="A99" s="95" t="str">
        <f t="shared" si="2"/>
        <v/>
      </c>
      <c r="L99" s="63"/>
    </row>
    <row r="100" spans="1:12" x14ac:dyDescent="0.2">
      <c r="A100" s="95" t="str">
        <f t="shared" si="2"/>
        <v/>
      </c>
      <c r="L100" s="63"/>
    </row>
  </sheetData>
  <sheetProtection password="CB4B" sheet="1" objects="1" scenarios="1"/>
  <autoFilter ref="A6:L100"/>
  <pageMargins left="0.7" right="0.7" top="0.75" bottom="0.75" header="0.3" footer="0.3"/>
  <pageSetup paperSize="9" orientation="portrait" verticalDpi="0" r:id="rId1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6">
    <tabColor theme="6" tint="0.79998168889431442"/>
  </sheetPr>
  <dimension ref="A1:L677"/>
  <sheetViews>
    <sheetView showGridLines="0" workbookViewId="0">
      <selection activeCell="E51" sqref="E51"/>
    </sheetView>
  </sheetViews>
  <sheetFormatPr defaultColWidth="9.109375" defaultRowHeight="10.8" x14ac:dyDescent="0.2"/>
  <cols>
    <col min="1" max="1" width="40.33203125" style="94" bestFit="1" customWidth="1"/>
    <col min="2" max="3" width="20.88671875" style="63" bestFit="1" customWidth="1"/>
    <col min="4" max="4" width="11.6640625" style="63" bestFit="1" customWidth="1"/>
    <col min="5" max="5" width="13.33203125" style="63" bestFit="1" customWidth="1"/>
    <col min="6" max="6" width="29" style="63" bestFit="1" customWidth="1"/>
    <col min="7" max="7" width="28.5546875" style="63" bestFit="1" customWidth="1"/>
    <col min="8" max="8" width="13.109375" style="63" bestFit="1" customWidth="1"/>
    <col min="9" max="9" width="9.44140625" style="63" customWidth="1"/>
    <col min="10" max="10" width="9.44140625" style="63" bestFit="1" customWidth="1"/>
    <col min="11" max="11" width="6" style="63" bestFit="1" customWidth="1"/>
    <col min="12" max="12" width="7.33203125" style="62" bestFit="1" customWidth="1"/>
    <col min="13" max="16384" width="9.109375" style="62"/>
  </cols>
  <sheetData>
    <row r="1" spans="1:12" x14ac:dyDescent="0.2">
      <c r="A1" s="97" t="s">
        <v>14918</v>
      </c>
      <c r="B1" s="98"/>
      <c r="C1" s="98"/>
    </row>
    <row r="2" spans="1:12" x14ac:dyDescent="0.2">
      <c r="A2" s="106"/>
      <c r="B2" s="107"/>
      <c r="C2" s="107"/>
    </row>
    <row r="3" spans="1:12" x14ac:dyDescent="0.2">
      <c r="A3" s="106"/>
      <c r="B3" s="107"/>
      <c r="C3" s="107"/>
    </row>
    <row r="4" spans="1:12" x14ac:dyDescent="0.2">
      <c r="A4" s="106"/>
      <c r="B4" s="107"/>
      <c r="C4" s="107"/>
    </row>
    <row r="5" spans="1:12" x14ac:dyDescent="0.2">
      <c r="A5" s="106"/>
      <c r="B5" s="107"/>
      <c r="C5" s="107"/>
    </row>
    <row r="6" spans="1:12" x14ac:dyDescent="0.2">
      <c r="A6" s="106"/>
      <c r="B6" s="107"/>
      <c r="C6" s="107"/>
    </row>
    <row r="7" spans="1:12" x14ac:dyDescent="0.2">
      <c r="A7" s="186" t="s">
        <v>15111</v>
      </c>
      <c r="B7" s="99"/>
      <c r="C7" s="99"/>
      <c r="D7" s="99"/>
      <c r="E7" s="100" t="s">
        <v>14855</v>
      </c>
      <c r="F7" s="99"/>
      <c r="G7" s="99"/>
      <c r="H7" s="99"/>
      <c r="I7" s="99"/>
      <c r="J7" s="99"/>
      <c r="K7" s="99"/>
      <c r="L7" s="99"/>
    </row>
    <row r="8" spans="1:12" x14ac:dyDescent="0.2">
      <c r="A8" s="187"/>
      <c r="B8" s="101" t="s">
        <v>14830</v>
      </c>
      <c r="C8" s="101" t="s">
        <v>14919</v>
      </c>
      <c r="D8" s="102" t="s">
        <v>14920</v>
      </c>
      <c r="E8" s="102" t="s">
        <v>14921</v>
      </c>
      <c r="F8" s="103" t="s">
        <v>14861</v>
      </c>
      <c r="G8" s="103" t="s">
        <v>14862</v>
      </c>
      <c r="H8" s="104" t="s">
        <v>14922</v>
      </c>
      <c r="I8" s="105">
        <v>41913</v>
      </c>
      <c r="J8" s="105">
        <v>42278</v>
      </c>
      <c r="K8" s="101" t="s">
        <v>14864</v>
      </c>
      <c r="L8" s="101" t="s">
        <v>14923</v>
      </c>
    </row>
    <row r="9" spans="1:12" x14ac:dyDescent="0.2">
      <c r="A9" s="93" t="str">
        <f>B9&amp;C9</f>
        <v>03BYaugustus t/m november</v>
      </c>
      <c r="B9" s="63" t="s">
        <v>233</v>
      </c>
      <c r="C9" s="65" t="s">
        <v>14924</v>
      </c>
      <c r="D9" s="66">
        <v>7446.77</v>
      </c>
      <c r="E9" s="63">
        <v>8</v>
      </c>
      <c r="F9" s="63" t="s">
        <v>15220</v>
      </c>
      <c r="G9" s="63" t="s">
        <v>14925</v>
      </c>
      <c r="H9" s="63" t="s">
        <v>14880</v>
      </c>
      <c r="I9" s="63">
        <v>132</v>
      </c>
      <c r="J9" s="63">
        <v>151</v>
      </c>
      <c r="K9" s="63">
        <v>41340</v>
      </c>
      <c r="L9" s="63" t="s">
        <v>14839</v>
      </c>
    </row>
    <row r="10" spans="1:12" x14ac:dyDescent="0.2">
      <c r="A10" s="93" t="str">
        <f t="shared" ref="A10:A73" si="0">B10&amp;C10</f>
        <v>03EEaugustus t/m november</v>
      </c>
      <c r="B10" s="63" t="s">
        <v>274</v>
      </c>
      <c r="C10" s="65" t="s">
        <v>14924</v>
      </c>
      <c r="D10" s="66">
        <v>17194.93</v>
      </c>
      <c r="E10" s="63">
        <v>7</v>
      </c>
      <c r="F10" s="63" t="s">
        <v>15237</v>
      </c>
      <c r="G10" s="63" t="s">
        <v>14926</v>
      </c>
      <c r="H10" s="63" t="s">
        <v>14900</v>
      </c>
      <c r="I10" s="63">
        <v>186</v>
      </c>
      <c r="J10" s="63">
        <v>180</v>
      </c>
      <c r="K10" s="63">
        <v>40803</v>
      </c>
      <c r="L10" s="63" t="s">
        <v>19116</v>
      </c>
    </row>
    <row r="11" spans="1:12" x14ac:dyDescent="0.2">
      <c r="A11" s="93" t="str">
        <f t="shared" si="0"/>
        <v>03EHaugustus t/m november</v>
      </c>
      <c r="B11" s="63" t="s">
        <v>277</v>
      </c>
      <c r="C11" s="65" t="s">
        <v>14924</v>
      </c>
      <c r="D11" s="66">
        <v>15333.23</v>
      </c>
      <c r="E11" s="63">
        <v>5</v>
      </c>
      <c r="F11" s="63" t="s">
        <v>15238</v>
      </c>
      <c r="G11" s="63" t="s">
        <v>14927</v>
      </c>
      <c r="H11" s="63" t="s">
        <v>14880</v>
      </c>
      <c r="I11" s="63">
        <v>68</v>
      </c>
      <c r="J11" s="63">
        <v>66</v>
      </c>
      <c r="K11" s="63">
        <v>41345</v>
      </c>
      <c r="L11" s="63" t="s">
        <v>19116</v>
      </c>
    </row>
    <row r="12" spans="1:12" x14ac:dyDescent="0.2">
      <c r="A12" s="93" t="str">
        <f t="shared" si="0"/>
        <v>03EJaugustus t/m november</v>
      </c>
      <c r="B12" s="63" t="s">
        <v>282</v>
      </c>
      <c r="C12" s="65" t="s">
        <v>14924</v>
      </c>
      <c r="D12" s="66">
        <v>42818.95</v>
      </c>
      <c r="E12" s="63">
        <v>46</v>
      </c>
      <c r="F12" s="63" t="s">
        <v>283</v>
      </c>
      <c r="G12" s="63" t="s">
        <v>14928</v>
      </c>
      <c r="H12" s="63" t="s">
        <v>14874</v>
      </c>
      <c r="I12" s="63">
        <v>77</v>
      </c>
      <c r="J12" s="63">
        <v>56</v>
      </c>
      <c r="K12" s="63">
        <v>41630</v>
      </c>
      <c r="L12" s="63" t="s">
        <v>14839</v>
      </c>
    </row>
    <row r="13" spans="1:12" x14ac:dyDescent="0.2">
      <c r="A13" s="93" t="str">
        <f t="shared" si="0"/>
        <v>03IXaugustus t/m november</v>
      </c>
      <c r="B13" s="63" t="s">
        <v>406</v>
      </c>
      <c r="C13" s="65" t="s">
        <v>14924</v>
      </c>
      <c r="D13" s="66">
        <v>5585.08</v>
      </c>
      <c r="E13" s="63">
        <v>6</v>
      </c>
      <c r="F13" s="63" t="s">
        <v>407</v>
      </c>
      <c r="G13" s="63" t="s">
        <v>14929</v>
      </c>
      <c r="H13" s="63" t="s">
        <v>14908</v>
      </c>
      <c r="I13" s="63">
        <v>210</v>
      </c>
      <c r="J13" s="63">
        <v>196</v>
      </c>
      <c r="K13" s="63">
        <v>69447</v>
      </c>
      <c r="L13" s="63" t="s">
        <v>14839</v>
      </c>
    </row>
    <row r="14" spans="1:12" x14ac:dyDescent="0.2">
      <c r="A14" s="93" t="str">
        <f t="shared" si="0"/>
        <v>03JPaugustus t/m november</v>
      </c>
      <c r="B14" s="63" t="s">
        <v>437</v>
      </c>
      <c r="C14" s="65" t="s">
        <v>14924</v>
      </c>
      <c r="D14" s="66">
        <v>15333.23</v>
      </c>
      <c r="E14" s="63">
        <v>5</v>
      </c>
      <c r="F14" s="63" t="s">
        <v>15313</v>
      </c>
      <c r="G14" s="63" t="s">
        <v>14930</v>
      </c>
      <c r="H14" s="63" t="s">
        <v>14866</v>
      </c>
      <c r="I14" s="63">
        <v>194</v>
      </c>
      <c r="J14" s="63">
        <v>189</v>
      </c>
      <c r="K14" s="63">
        <v>31017</v>
      </c>
      <c r="L14" s="63" t="s">
        <v>19116</v>
      </c>
    </row>
    <row r="15" spans="1:12" x14ac:dyDescent="0.2">
      <c r="A15" s="93" t="str">
        <f t="shared" si="0"/>
        <v>03OTaugustus t/m november</v>
      </c>
      <c r="B15" s="63" t="s">
        <v>617</v>
      </c>
      <c r="C15" s="65" t="s">
        <v>14924</v>
      </c>
      <c r="D15" s="66">
        <v>5585.08</v>
      </c>
      <c r="E15" s="63">
        <v>6</v>
      </c>
      <c r="F15" s="63" t="s">
        <v>618</v>
      </c>
      <c r="G15" s="63" t="s">
        <v>14869</v>
      </c>
      <c r="H15" s="63" t="s">
        <v>14870</v>
      </c>
      <c r="I15" s="63">
        <v>187</v>
      </c>
      <c r="J15" s="63">
        <v>335</v>
      </c>
      <c r="K15" s="63">
        <v>41018</v>
      </c>
      <c r="L15" s="63" t="s">
        <v>14839</v>
      </c>
    </row>
    <row r="16" spans="1:12" x14ac:dyDescent="0.2">
      <c r="A16" s="93" t="str">
        <f t="shared" si="0"/>
        <v>03PEaugustus t/m november</v>
      </c>
      <c r="B16" s="63" t="s">
        <v>14931</v>
      </c>
      <c r="C16" s="65" t="s">
        <v>14924</v>
      </c>
      <c r="D16" s="66">
        <v>13962.7</v>
      </c>
      <c r="E16" s="63">
        <v>15</v>
      </c>
      <c r="F16" s="63" t="s">
        <v>19117</v>
      </c>
      <c r="G16" s="63" t="s">
        <v>14932</v>
      </c>
      <c r="H16" s="63" t="s">
        <v>14886</v>
      </c>
      <c r="I16" s="63">
        <v>267</v>
      </c>
      <c r="J16" s="63">
        <v>282</v>
      </c>
      <c r="K16" s="63">
        <v>42721</v>
      </c>
      <c r="L16" s="63" t="s">
        <v>14839</v>
      </c>
    </row>
    <row r="17" spans="1:12" x14ac:dyDescent="0.2">
      <c r="A17" s="93" t="str">
        <f t="shared" si="0"/>
        <v>03RNaugustus t/m november</v>
      </c>
      <c r="B17" s="63" t="s">
        <v>741</v>
      </c>
      <c r="C17" s="65" t="s">
        <v>14924</v>
      </c>
      <c r="D17" s="66">
        <v>72606.039999999994</v>
      </c>
      <c r="E17" s="63">
        <v>78</v>
      </c>
      <c r="F17" s="63" t="s">
        <v>742</v>
      </c>
      <c r="G17" s="63" t="s">
        <v>14865</v>
      </c>
      <c r="H17" s="63" t="s">
        <v>14866</v>
      </c>
      <c r="I17" s="63">
        <v>318</v>
      </c>
      <c r="J17" s="63">
        <v>364</v>
      </c>
      <c r="K17" s="63">
        <v>43305</v>
      </c>
      <c r="L17" s="63" t="s">
        <v>14839</v>
      </c>
    </row>
    <row r="18" spans="1:12" x14ac:dyDescent="0.2">
      <c r="A18" s="93" t="str">
        <f t="shared" si="0"/>
        <v>03SEaugustus t/m november</v>
      </c>
      <c r="B18" s="63" t="s">
        <v>778</v>
      </c>
      <c r="C18" s="65" t="s">
        <v>14924</v>
      </c>
      <c r="D18" s="66">
        <v>16264.08</v>
      </c>
      <c r="E18" s="63">
        <v>6</v>
      </c>
      <c r="F18" s="63" t="s">
        <v>15452</v>
      </c>
      <c r="G18" s="63" t="s">
        <v>14933</v>
      </c>
      <c r="H18" s="63" t="s">
        <v>14900</v>
      </c>
      <c r="I18" s="63">
        <v>111</v>
      </c>
      <c r="J18" s="63">
        <v>157</v>
      </c>
      <c r="K18" s="63">
        <v>40803</v>
      </c>
      <c r="L18" s="63" t="s">
        <v>19116</v>
      </c>
    </row>
    <row r="19" spans="1:12" x14ac:dyDescent="0.2">
      <c r="A19" s="93" t="str">
        <f t="shared" si="0"/>
        <v>03TCaugustus t/m november</v>
      </c>
      <c r="B19" s="63" t="s">
        <v>819</v>
      </c>
      <c r="C19" s="65" t="s">
        <v>14924</v>
      </c>
      <c r="D19" s="66">
        <v>3723.39</v>
      </c>
      <c r="E19" s="63">
        <v>4</v>
      </c>
      <c r="F19" s="63" t="s">
        <v>820</v>
      </c>
      <c r="G19" s="63" t="s">
        <v>14934</v>
      </c>
      <c r="H19" s="63" t="s">
        <v>14866</v>
      </c>
      <c r="I19" s="63">
        <v>263</v>
      </c>
      <c r="J19" s="63">
        <v>257</v>
      </c>
      <c r="K19" s="63">
        <v>75388</v>
      </c>
      <c r="L19" s="63" t="s">
        <v>14839</v>
      </c>
    </row>
    <row r="20" spans="1:12" x14ac:dyDescent="0.2">
      <c r="A20" s="93" t="str">
        <f t="shared" si="0"/>
        <v>03TNaugustus t/m november</v>
      </c>
      <c r="B20" s="63" t="s">
        <v>840</v>
      </c>
      <c r="C20" s="65" t="s">
        <v>14924</v>
      </c>
      <c r="D20" s="66">
        <v>10239.31</v>
      </c>
      <c r="E20" s="63">
        <v>11</v>
      </c>
      <c r="F20" s="63" t="s">
        <v>841</v>
      </c>
      <c r="G20" s="63" t="s">
        <v>14935</v>
      </c>
      <c r="H20" s="63" t="s">
        <v>14877</v>
      </c>
      <c r="I20" s="63">
        <v>250</v>
      </c>
      <c r="J20" s="63">
        <v>270</v>
      </c>
      <c r="K20" s="63">
        <v>41324</v>
      </c>
      <c r="L20" s="63" t="s">
        <v>14839</v>
      </c>
    </row>
    <row r="21" spans="1:12" x14ac:dyDescent="0.2">
      <c r="A21" s="93" t="str">
        <f t="shared" si="0"/>
        <v>03VSaugustus t/m november</v>
      </c>
      <c r="B21" s="63" t="s">
        <v>946</v>
      </c>
      <c r="C21" s="65" t="s">
        <v>14924</v>
      </c>
      <c r="D21" s="66">
        <v>14402.39</v>
      </c>
      <c r="E21" s="63">
        <v>4</v>
      </c>
      <c r="F21" s="63" t="s">
        <v>15514</v>
      </c>
      <c r="G21" s="63" t="s">
        <v>14936</v>
      </c>
      <c r="H21" s="63" t="s">
        <v>14886</v>
      </c>
      <c r="I21" s="63">
        <v>209</v>
      </c>
      <c r="J21" s="63">
        <v>209</v>
      </c>
      <c r="K21" s="63">
        <v>40775</v>
      </c>
      <c r="L21" s="63" t="s">
        <v>19116</v>
      </c>
    </row>
    <row r="22" spans="1:12" x14ac:dyDescent="0.2">
      <c r="A22" s="93" t="str">
        <f t="shared" si="0"/>
        <v>03WXaugustus t/m november</v>
      </c>
      <c r="B22" s="63" t="s">
        <v>996</v>
      </c>
      <c r="C22" s="65" t="s">
        <v>14924</v>
      </c>
      <c r="D22" s="66">
        <v>17686.09</v>
      </c>
      <c r="E22" s="63">
        <v>19</v>
      </c>
      <c r="F22" s="63" t="s">
        <v>997</v>
      </c>
      <c r="G22" s="63" t="s">
        <v>14937</v>
      </c>
      <c r="H22" s="63" t="s">
        <v>14866</v>
      </c>
      <c r="I22" s="63">
        <v>503</v>
      </c>
      <c r="J22" s="63">
        <v>477</v>
      </c>
      <c r="K22" s="63">
        <v>44201</v>
      </c>
      <c r="L22" s="63" t="s">
        <v>14839</v>
      </c>
    </row>
    <row r="23" spans="1:12" x14ac:dyDescent="0.2">
      <c r="A23" s="93" t="str">
        <f t="shared" si="0"/>
        <v>04ONaugustus t/m november</v>
      </c>
      <c r="B23" s="63" t="s">
        <v>1451</v>
      </c>
      <c r="C23" s="65" t="s">
        <v>14924</v>
      </c>
      <c r="D23" s="66">
        <v>15824.39</v>
      </c>
      <c r="E23" s="63">
        <v>17</v>
      </c>
      <c r="F23" s="63" t="s">
        <v>1452</v>
      </c>
      <c r="G23" s="63" t="s">
        <v>14938</v>
      </c>
      <c r="H23" s="63" t="s">
        <v>14877</v>
      </c>
      <c r="I23" s="63">
        <v>482</v>
      </c>
      <c r="J23" s="63">
        <v>507</v>
      </c>
      <c r="K23" s="63">
        <v>34932</v>
      </c>
      <c r="L23" s="63" t="s">
        <v>14839</v>
      </c>
    </row>
    <row r="24" spans="1:12" x14ac:dyDescent="0.2">
      <c r="A24" s="93" t="str">
        <f t="shared" si="0"/>
        <v>05CHaugustus t/m november</v>
      </c>
      <c r="B24" s="63" t="s">
        <v>1986</v>
      </c>
      <c r="C24" s="65" t="s">
        <v>14924</v>
      </c>
      <c r="D24" s="66">
        <v>54919.95</v>
      </c>
      <c r="E24" s="63">
        <v>59</v>
      </c>
      <c r="F24" s="63" t="s">
        <v>15945</v>
      </c>
      <c r="G24" s="63" t="s">
        <v>14867</v>
      </c>
      <c r="H24" s="63" t="s">
        <v>14868</v>
      </c>
      <c r="I24" s="63">
        <v>481</v>
      </c>
      <c r="J24" s="63">
        <v>457</v>
      </c>
      <c r="K24" s="63">
        <v>61829</v>
      </c>
      <c r="L24" s="63" t="s">
        <v>14839</v>
      </c>
    </row>
    <row r="25" spans="1:12" x14ac:dyDescent="0.2">
      <c r="A25" s="93" t="str">
        <f t="shared" si="0"/>
        <v>05DFaugustus t/m november</v>
      </c>
      <c r="B25" s="63" t="s">
        <v>2025</v>
      </c>
      <c r="C25" s="65" t="s">
        <v>14924</v>
      </c>
      <c r="D25" s="66">
        <v>4654.2299999999996</v>
      </c>
      <c r="E25" s="63">
        <v>5</v>
      </c>
      <c r="F25" s="63" t="s">
        <v>2026</v>
      </c>
      <c r="G25" s="63" t="s">
        <v>14875</v>
      </c>
      <c r="H25" s="63" t="s">
        <v>14870</v>
      </c>
      <c r="I25" s="63">
        <v>258</v>
      </c>
      <c r="J25" s="63">
        <v>252</v>
      </c>
      <c r="K25" s="63">
        <v>41692</v>
      </c>
      <c r="L25" s="63" t="s">
        <v>14839</v>
      </c>
    </row>
    <row r="26" spans="1:12" x14ac:dyDescent="0.2">
      <c r="A26" s="93" t="str">
        <f t="shared" si="0"/>
        <v>05DKaugustus t/m november</v>
      </c>
      <c r="B26" s="63" t="s">
        <v>2034</v>
      </c>
      <c r="C26" s="65" t="s">
        <v>14924</v>
      </c>
      <c r="D26" s="66">
        <v>23710.85</v>
      </c>
      <c r="E26" s="63">
        <v>14</v>
      </c>
      <c r="F26" s="63" t="s">
        <v>2035</v>
      </c>
      <c r="G26" s="63" t="s">
        <v>14939</v>
      </c>
      <c r="H26" s="63" t="s">
        <v>14880</v>
      </c>
      <c r="I26" s="63">
        <v>124</v>
      </c>
      <c r="J26" s="63">
        <v>253</v>
      </c>
      <c r="K26" s="63">
        <v>50844</v>
      </c>
      <c r="L26" s="63" t="s">
        <v>19116</v>
      </c>
    </row>
    <row r="27" spans="1:12" x14ac:dyDescent="0.2">
      <c r="A27" s="93" t="str">
        <f t="shared" si="0"/>
        <v>05FPaugustus t/m november</v>
      </c>
      <c r="B27" s="63" t="s">
        <v>2107</v>
      </c>
      <c r="C27" s="65" t="s">
        <v>14924</v>
      </c>
      <c r="D27" s="66">
        <v>19056.62</v>
      </c>
      <c r="E27" s="63">
        <v>9</v>
      </c>
      <c r="F27" s="63" t="s">
        <v>2108</v>
      </c>
      <c r="G27" s="63" t="s">
        <v>14940</v>
      </c>
      <c r="H27" s="63" t="s">
        <v>14886</v>
      </c>
      <c r="I27" s="63">
        <v>144</v>
      </c>
      <c r="J27" s="63">
        <v>141</v>
      </c>
      <c r="K27" s="63">
        <v>40020</v>
      </c>
      <c r="L27" s="63" t="s">
        <v>19116</v>
      </c>
    </row>
    <row r="28" spans="1:12" x14ac:dyDescent="0.2">
      <c r="A28" s="93" t="str">
        <f t="shared" si="0"/>
        <v>05GEaugustus t/m november</v>
      </c>
      <c r="B28" s="63" t="s">
        <v>2129</v>
      </c>
      <c r="C28" s="65" t="s">
        <v>14924</v>
      </c>
      <c r="D28" s="66">
        <v>4654.2299999999996</v>
      </c>
      <c r="E28" s="63">
        <v>5</v>
      </c>
      <c r="F28" s="63" t="s">
        <v>15976</v>
      </c>
      <c r="G28" s="63" t="s">
        <v>14941</v>
      </c>
      <c r="H28" s="63" t="s">
        <v>14866</v>
      </c>
      <c r="I28" s="63">
        <v>117</v>
      </c>
      <c r="J28" s="63">
        <v>122</v>
      </c>
      <c r="K28" s="63">
        <v>31384</v>
      </c>
      <c r="L28" s="63" t="s">
        <v>14839</v>
      </c>
    </row>
    <row r="29" spans="1:12" x14ac:dyDescent="0.2">
      <c r="A29" s="93" t="str">
        <f t="shared" si="0"/>
        <v>05HHaugustus t/m november</v>
      </c>
      <c r="B29" s="63" t="s">
        <v>2166</v>
      </c>
      <c r="C29" s="65" t="s">
        <v>14924</v>
      </c>
      <c r="D29" s="66">
        <v>29787.09</v>
      </c>
      <c r="E29" s="63">
        <v>32</v>
      </c>
      <c r="F29" s="63" t="s">
        <v>2167</v>
      </c>
      <c r="G29" s="63" t="s">
        <v>14942</v>
      </c>
      <c r="H29" s="63" t="s">
        <v>14886</v>
      </c>
      <c r="I29" s="63">
        <v>176</v>
      </c>
      <c r="J29" s="63">
        <v>193</v>
      </c>
      <c r="K29" s="63">
        <v>40712</v>
      </c>
      <c r="L29" s="63" t="s">
        <v>14839</v>
      </c>
    </row>
    <row r="30" spans="1:12" x14ac:dyDescent="0.2">
      <c r="A30" s="93" t="str">
        <f t="shared" si="0"/>
        <v>05HVaugustus t/m november</v>
      </c>
      <c r="B30" s="63" t="s">
        <v>2178</v>
      </c>
      <c r="C30" s="65" t="s">
        <v>14924</v>
      </c>
      <c r="D30" s="66">
        <v>4654.2299999999996</v>
      </c>
      <c r="E30" s="63">
        <v>5</v>
      </c>
      <c r="F30" s="63" t="s">
        <v>416</v>
      </c>
      <c r="G30" s="63" t="s">
        <v>14943</v>
      </c>
      <c r="H30" s="63" t="s">
        <v>14870</v>
      </c>
      <c r="I30" s="63">
        <v>273</v>
      </c>
      <c r="J30" s="63">
        <v>260</v>
      </c>
      <c r="K30" s="63">
        <v>41516</v>
      </c>
      <c r="L30" s="63" t="s">
        <v>14839</v>
      </c>
    </row>
    <row r="31" spans="1:12" x14ac:dyDescent="0.2">
      <c r="A31" s="93" t="str">
        <f t="shared" si="0"/>
        <v>05ISaugustus t/m november</v>
      </c>
      <c r="B31" s="63" t="s">
        <v>2209</v>
      </c>
      <c r="C31" s="65" t="s">
        <v>14924</v>
      </c>
      <c r="D31" s="66">
        <v>14402.39</v>
      </c>
      <c r="E31" s="63">
        <v>4</v>
      </c>
      <c r="F31" s="63" t="s">
        <v>16003</v>
      </c>
      <c r="G31" s="63" t="s">
        <v>14944</v>
      </c>
      <c r="H31" s="63" t="s">
        <v>14877</v>
      </c>
      <c r="I31" s="63">
        <v>207</v>
      </c>
      <c r="J31" s="63">
        <v>200</v>
      </c>
      <c r="K31" s="63">
        <v>75531</v>
      </c>
      <c r="L31" s="63" t="s">
        <v>19116</v>
      </c>
    </row>
    <row r="32" spans="1:12" x14ac:dyDescent="0.2">
      <c r="A32" s="93" t="str">
        <f t="shared" si="0"/>
        <v>05JCaugustus t/m november</v>
      </c>
      <c r="B32" s="63" t="s">
        <v>2229</v>
      </c>
      <c r="C32" s="65" t="s">
        <v>14924</v>
      </c>
      <c r="D32" s="66">
        <v>18125.77</v>
      </c>
      <c r="E32" s="63">
        <v>8</v>
      </c>
      <c r="F32" s="63" t="s">
        <v>2230</v>
      </c>
      <c r="G32" s="63" t="s">
        <v>14907</v>
      </c>
      <c r="H32" s="63" t="s">
        <v>14877</v>
      </c>
      <c r="I32" s="63">
        <v>126</v>
      </c>
      <c r="J32" s="63">
        <v>150</v>
      </c>
      <c r="K32" s="63">
        <v>24597</v>
      </c>
      <c r="L32" s="63" t="s">
        <v>19116</v>
      </c>
    </row>
    <row r="33" spans="1:12" x14ac:dyDescent="0.2">
      <c r="A33" s="93" t="str">
        <f t="shared" si="0"/>
        <v>05KCaugustus t/m november</v>
      </c>
      <c r="B33" s="63" t="s">
        <v>2285</v>
      </c>
      <c r="C33" s="65" t="s">
        <v>14924</v>
      </c>
      <c r="D33" s="66">
        <v>14402.39</v>
      </c>
      <c r="E33" s="63">
        <v>4</v>
      </c>
      <c r="F33" s="63" t="s">
        <v>2286</v>
      </c>
      <c r="G33" s="63" t="s">
        <v>14883</v>
      </c>
      <c r="H33" s="63" t="s">
        <v>14870</v>
      </c>
      <c r="I33" s="63">
        <v>60</v>
      </c>
      <c r="J33" s="63">
        <v>52</v>
      </c>
      <c r="K33" s="63">
        <v>41506</v>
      </c>
      <c r="L33" s="63" t="s">
        <v>19116</v>
      </c>
    </row>
    <row r="34" spans="1:12" x14ac:dyDescent="0.2">
      <c r="A34" s="93" t="str">
        <f t="shared" si="0"/>
        <v>05NNaugustus t/m november</v>
      </c>
      <c r="B34" s="63" t="s">
        <v>2390</v>
      </c>
      <c r="C34" s="65" t="s">
        <v>14924</v>
      </c>
      <c r="D34" s="66">
        <v>18616.93</v>
      </c>
      <c r="E34" s="63">
        <v>20</v>
      </c>
      <c r="F34" s="63" t="s">
        <v>15331</v>
      </c>
      <c r="G34" s="63" t="s">
        <v>14945</v>
      </c>
      <c r="H34" s="63" t="s">
        <v>14874</v>
      </c>
      <c r="I34" s="63">
        <v>78</v>
      </c>
      <c r="J34" s="63">
        <v>78</v>
      </c>
      <c r="K34" s="63">
        <v>41196</v>
      </c>
      <c r="L34" s="63" t="s">
        <v>14839</v>
      </c>
    </row>
    <row r="35" spans="1:12" x14ac:dyDescent="0.2">
      <c r="A35" s="93" t="str">
        <f t="shared" si="0"/>
        <v>05SRaugustus t/m november</v>
      </c>
      <c r="B35" s="63" t="s">
        <v>2598</v>
      </c>
      <c r="C35" s="65" t="s">
        <v>14924</v>
      </c>
      <c r="D35" s="66">
        <v>53989.11</v>
      </c>
      <c r="E35" s="63">
        <v>58</v>
      </c>
      <c r="F35" s="63" t="s">
        <v>16155</v>
      </c>
      <c r="G35" s="63" t="s">
        <v>14907</v>
      </c>
      <c r="H35" s="63" t="s">
        <v>14877</v>
      </c>
      <c r="I35" s="63">
        <v>272</v>
      </c>
      <c r="J35" s="63">
        <v>262</v>
      </c>
      <c r="K35" s="63">
        <v>74531</v>
      </c>
      <c r="L35" s="63" t="s">
        <v>14839</v>
      </c>
    </row>
    <row r="36" spans="1:12" x14ac:dyDescent="0.2">
      <c r="A36" s="93" t="str">
        <f t="shared" si="0"/>
        <v>05VSaugustus t/m november</v>
      </c>
      <c r="B36" s="63" t="s">
        <v>2705</v>
      </c>
      <c r="C36" s="65" t="s">
        <v>14924</v>
      </c>
      <c r="D36" s="66">
        <v>4654.2299999999996</v>
      </c>
      <c r="E36" s="63">
        <v>5</v>
      </c>
      <c r="F36" s="63" t="s">
        <v>2706</v>
      </c>
      <c r="G36" s="63" t="s">
        <v>14946</v>
      </c>
      <c r="H36" s="63" t="s">
        <v>14880</v>
      </c>
      <c r="I36" s="63">
        <v>94</v>
      </c>
      <c r="J36" s="63">
        <v>88</v>
      </c>
      <c r="K36" s="63">
        <v>95395</v>
      </c>
      <c r="L36" s="63" t="s">
        <v>14839</v>
      </c>
    </row>
    <row r="37" spans="1:12" x14ac:dyDescent="0.2">
      <c r="A37" s="93" t="str">
        <f t="shared" si="0"/>
        <v>05YCaugustus t/m november</v>
      </c>
      <c r="B37" s="63" t="s">
        <v>2797</v>
      </c>
      <c r="C37" s="65" t="s">
        <v>14924</v>
      </c>
      <c r="D37" s="66">
        <v>45611.49</v>
      </c>
      <c r="E37" s="63">
        <v>49</v>
      </c>
      <c r="F37" s="63" t="s">
        <v>16235</v>
      </c>
      <c r="G37" s="63" t="s">
        <v>14875</v>
      </c>
      <c r="H37" s="63" t="s">
        <v>14870</v>
      </c>
      <c r="I37" s="63">
        <v>379</v>
      </c>
      <c r="J37" s="63">
        <v>393</v>
      </c>
      <c r="K37" s="63">
        <v>41692</v>
      </c>
      <c r="L37" s="63" t="s">
        <v>14839</v>
      </c>
    </row>
    <row r="38" spans="1:12" x14ac:dyDescent="0.2">
      <c r="A38" s="93" t="str">
        <f t="shared" si="0"/>
        <v>05ZRaugustus t/m november</v>
      </c>
      <c r="B38" s="63" t="s">
        <v>2831</v>
      </c>
      <c r="C38" s="65" t="s">
        <v>14924</v>
      </c>
      <c r="D38" s="66">
        <v>19056.62</v>
      </c>
      <c r="E38" s="63">
        <v>9</v>
      </c>
      <c r="F38" s="63" t="s">
        <v>16254</v>
      </c>
      <c r="G38" s="63" t="s">
        <v>14947</v>
      </c>
      <c r="H38" s="63" t="s">
        <v>14880</v>
      </c>
      <c r="I38" s="63">
        <v>352</v>
      </c>
      <c r="J38" s="63">
        <v>406</v>
      </c>
      <c r="K38" s="63">
        <v>41340</v>
      </c>
      <c r="L38" s="63" t="s">
        <v>19116</v>
      </c>
    </row>
    <row r="39" spans="1:12" x14ac:dyDescent="0.2">
      <c r="A39" s="93" t="str">
        <f t="shared" si="0"/>
        <v>05ZUaugustus t/m november</v>
      </c>
      <c r="B39" s="63" t="s">
        <v>2837</v>
      </c>
      <c r="C39" s="65" t="s">
        <v>14924</v>
      </c>
      <c r="D39" s="66">
        <v>4654.2299999999996</v>
      </c>
      <c r="E39" s="63">
        <v>5</v>
      </c>
      <c r="F39" s="63" t="s">
        <v>16259</v>
      </c>
      <c r="G39" s="63" t="s">
        <v>14948</v>
      </c>
      <c r="H39" s="63" t="s">
        <v>14870</v>
      </c>
      <c r="I39" s="63">
        <v>152</v>
      </c>
      <c r="J39" s="63">
        <v>170</v>
      </c>
      <c r="K39" s="63">
        <v>41398</v>
      </c>
      <c r="L39" s="63" t="s">
        <v>14839</v>
      </c>
    </row>
    <row r="40" spans="1:12" x14ac:dyDescent="0.2">
      <c r="A40" s="93" t="str">
        <f t="shared" si="0"/>
        <v>05ZWaugustus t/m november</v>
      </c>
      <c r="B40" s="63" t="s">
        <v>2841</v>
      </c>
      <c r="C40" s="65" t="s">
        <v>14924</v>
      </c>
      <c r="D40" s="66">
        <v>41888.1</v>
      </c>
      <c r="E40" s="63">
        <v>45</v>
      </c>
      <c r="F40" s="63" t="s">
        <v>2842</v>
      </c>
      <c r="G40" s="63" t="s">
        <v>14929</v>
      </c>
      <c r="H40" s="63" t="s">
        <v>14908</v>
      </c>
      <c r="I40" s="63">
        <v>207</v>
      </c>
      <c r="J40" s="63">
        <v>207</v>
      </c>
      <c r="K40" s="63">
        <v>41496</v>
      </c>
      <c r="L40" s="63" t="s">
        <v>14839</v>
      </c>
    </row>
    <row r="41" spans="1:12" x14ac:dyDescent="0.2">
      <c r="A41" s="93" t="str">
        <f t="shared" si="0"/>
        <v>06AMaugustus t/m november</v>
      </c>
      <c r="B41" s="63" t="s">
        <v>2861</v>
      </c>
      <c r="C41" s="65" t="s">
        <v>14924</v>
      </c>
      <c r="D41" s="66">
        <v>14402.39</v>
      </c>
      <c r="E41" s="63">
        <v>4</v>
      </c>
      <c r="F41" s="63" t="s">
        <v>15607</v>
      </c>
      <c r="G41" s="63" t="s">
        <v>14949</v>
      </c>
      <c r="H41" s="63" t="s">
        <v>14877</v>
      </c>
      <c r="I41" s="63">
        <v>179</v>
      </c>
      <c r="J41" s="63">
        <v>169</v>
      </c>
      <c r="K41" s="63">
        <v>41431</v>
      </c>
      <c r="L41" s="63" t="s">
        <v>19116</v>
      </c>
    </row>
    <row r="42" spans="1:12" x14ac:dyDescent="0.2">
      <c r="A42" s="93" t="str">
        <f t="shared" si="0"/>
        <v>06APaugustus t/m november</v>
      </c>
      <c r="B42" s="63" t="s">
        <v>2867</v>
      </c>
      <c r="C42" s="65" t="s">
        <v>14924</v>
      </c>
      <c r="D42" s="66">
        <v>6515.93</v>
      </c>
      <c r="E42" s="63">
        <v>7</v>
      </c>
      <c r="F42" s="63" t="s">
        <v>16271</v>
      </c>
      <c r="G42" s="63" t="s">
        <v>14950</v>
      </c>
      <c r="H42" s="63" t="s">
        <v>14886</v>
      </c>
      <c r="I42" s="63">
        <v>103</v>
      </c>
      <c r="J42" s="63">
        <v>116</v>
      </c>
      <c r="K42" s="63">
        <v>41421</v>
      </c>
      <c r="L42" s="63" t="s">
        <v>14839</v>
      </c>
    </row>
    <row r="43" spans="1:12" x14ac:dyDescent="0.2">
      <c r="A43" s="93" t="str">
        <f t="shared" si="0"/>
        <v>06CAaugustus t/m november</v>
      </c>
      <c r="B43" s="63" t="s">
        <v>2912</v>
      </c>
      <c r="C43" s="65" t="s">
        <v>14924</v>
      </c>
      <c r="D43" s="66">
        <v>72606.039999999994</v>
      </c>
      <c r="E43" s="63">
        <v>78</v>
      </c>
      <c r="F43" s="63" t="s">
        <v>16289</v>
      </c>
      <c r="G43" s="63" t="s">
        <v>14876</v>
      </c>
      <c r="H43" s="63" t="s">
        <v>14877</v>
      </c>
      <c r="I43" s="63">
        <v>387</v>
      </c>
      <c r="J43" s="63">
        <v>507</v>
      </c>
      <c r="K43" s="63">
        <v>41362</v>
      </c>
      <c r="L43" s="63" t="s">
        <v>14839</v>
      </c>
    </row>
    <row r="44" spans="1:12" x14ac:dyDescent="0.2">
      <c r="A44" s="93" t="str">
        <f t="shared" si="0"/>
        <v>06CNaugustus t/m november</v>
      </c>
      <c r="B44" s="63" t="s">
        <v>2919</v>
      </c>
      <c r="C44" s="65" t="s">
        <v>14924</v>
      </c>
      <c r="D44" s="66">
        <v>30717.94</v>
      </c>
      <c r="E44" s="63">
        <v>33</v>
      </c>
      <c r="F44" s="63" t="s">
        <v>16291</v>
      </c>
      <c r="G44" s="63" t="s">
        <v>14951</v>
      </c>
      <c r="H44" s="63" t="s">
        <v>14868</v>
      </c>
      <c r="I44" s="63">
        <v>115</v>
      </c>
      <c r="J44" s="63">
        <v>116</v>
      </c>
      <c r="K44" s="63">
        <v>41613</v>
      </c>
      <c r="L44" s="63" t="s">
        <v>14839</v>
      </c>
    </row>
    <row r="45" spans="1:12" x14ac:dyDescent="0.2">
      <c r="A45" s="93" t="str">
        <f t="shared" si="0"/>
        <v>06CPaugustus t/m november</v>
      </c>
      <c r="B45" s="63" t="s">
        <v>2923</v>
      </c>
      <c r="C45" s="65" t="s">
        <v>14924</v>
      </c>
      <c r="D45" s="66">
        <v>3723.39</v>
      </c>
      <c r="E45" s="63">
        <v>4</v>
      </c>
      <c r="F45" s="63" t="s">
        <v>117</v>
      </c>
      <c r="G45" s="63" t="s">
        <v>14882</v>
      </c>
      <c r="H45" s="63" t="s">
        <v>14880</v>
      </c>
      <c r="I45" s="63">
        <v>118</v>
      </c>
      <c r="J45" s="63">
        <v>111</v>
      </c>
      <c r="K45" s="63">
        <v>41501</v>
      </c>
      <c r="L45" s="63" t="s">
        <v>14839</v>
      </c>
    </row>
    <row r="46" spans="1:12" x14ac:dyDescent="0.2">
      <c r="A46" s="93" t="str">
        <f t="shared" si="0"/>
        <v>06CQaugustus t/m november</v>
      </c>
      <c r="B46" s="63" t="s">
        <v>2925</v>
      </c>
      <c r="C46" s="65" t="s">
        <v>14924</v>
      </c>
      <c r="D46" s="66">
        <v>54919.95</v>
      </c>
      <c r="E46" s="63">
        <v>59</v>
      </c>
      <c r="F46" s="63" t="s">
        <v>16295</v>
      </c>
      <c r="G46" s="63" t="s">
        <v>14952</v>
      </c>
      <c r="H46" s="63" t="s">
        <v>14870</v>
      </c>
      <c r="I46" s="63">
        <v>232</v>
      </c>
      <c r="J46" s="63">
        <v>249</v>
      </c>
      <c r="K46" s="63">
        <v>83280</v>
      </c>
      <c r="L46" s="63" t="s">
        <v>14839</v>
      </c>
    </row>
    <row r="47" spans="1:12" x14ac:dyDescent="0.2">
      <c r="A47" s="93" t="str">
        <f t="shared" si="0"/>
        <v>06CSaugustus t/m november</v>
      </c>
      <c r="B47" s="63" t="s">
        <v>2927</v>
      </c>
      <c r="C47" s="65" t="s">
        <v>14924</v>
      </c>
      <c r="D47" s="66">
        <v>91222.97</v>
      </c>
      <c r="E47" s="63">
        <v>98</v>
      </c>
      <c r="F47" s="63" t="s">
        <v>2928</v>
      </c>
      <c r="G47" s="63" t="s">
        <v>14953</v>
      </c>
      <c r="H47" s="63" t="s">
        <v>14866</v>
      </c>
      <c r="I47" s="63">
        <v>315</v>
      </c>
      <c r="J47" s="63">
        <v>348</v>
      </c>
      <c r="K47" s="63">
        <v>40971</v>
      </c>
      <c r="L47" s="63" t="s">
        <v>14839</v>
      </c>
    </row>
    <row r="48" spans="1:12" x14ac:dyDescent="0.2">
      <c r="A48" s="93" t="str">
        <f t="shared" si="0"/>
        <v>06DEaugustus t/m november</v>
      </c>
      <c r="B48" s="63" t="s">
        <v>2944</v>
      </c>
      <c r="C48" s="65" t="s">
        <v>14924</v>
      </c>
      <c r="D48" s="66">
        <v>3723.39</v>
      </c>
      <c r="E48" s="63">
        <v>4</v>
      </c>
      <c r="F48" s="63" t="s">
        <v>16300</v>
      </c>
      <c r="G48" s="63" t="s">
        <v>14954</v>
      </c>
      <c r="H48" s="63" t="s">
        <v>14955</v>
      </c>
      <c r="I48" s="63">
        <v>322</v>
      </c>
      <c r="J48" s="63">
        <v>305</v>
      </c>
      <c r="K48" s="63">
        <v>41520</v>
      </c>
      <c r="L48" s="63" t="s">
        <v>14839</v>
      </c>
    </row>
    <row r="49" spans="1:12" x14ac:dyDescent="0.2">
      <c r="A49" s="93" t="str">
        <f t="shared" si="0"/>
        <v>06EHaugustus t/m november</v>
      </c>
      <c r="B49" s="63" t="s">
        <v>2985</v>
      </c>
      <c r="C49" s="65" t="s">
        <v>14924</v>
      </c>
      <c r="D49" s="66">
        <v>14402.39</v>
      </c>
      <c r="E49" s="63">
        <v>4</v>
      </c>
      <c r="F49" s="63" t="s">
        <v>2986</v>
      </c>
      <c r="G49" s="63" t="s">
        <v>14956</v>
      </c>
      <c r="H49" s="63" t="s">
        <v>14866</v>
      </c>
      <c r="I49" s="63">
        <v>321</v>
      </c>
      <c r="J49" s="63">
        <v>339</v>
      </c>
      <c r="K49" s="63">
        <v>41978</v>
      </c>
      <c r="L49" s="63" t="s">
        <v>19116</v>
      </c>
    </row>
    <row r="50" spans="1:12" x14ac:dyDescent="0.2">
      <c r="A50" s="93" t="str">
        <f t="shared" si="0"/>
        <v>06GHaugustus t/m november</v>
      </c>
      <c r="B50" s="63" t="s">
        <v>3068</v>
      </c>
      <c r="C50" s="65" t="s">
        <v>14924</v>
      </c>
      <c r="D50" s="66">
        <v>14402.39</v>
      </c>
      <c r="E50" s="63">
        <v>4</v>
      </c>
      <c r="F50" s="63" t="s">
        <v>16344</v>
      </c>
      <c r="G50" s="63" t="s">
        <v>14930</v>
      </c>
      <c r="H50" s="63" t="s">
        <v>14866</v>
      </c>
      <c r="I50" s="63">
        <v>184</v>
      </c>
      <c r="J50" s="63">
        <v>217</v>
      </c>
      <c r="K50" s="63">
        <v>31017</v>
      </c>
      <c r="L50" s="63" t="s">
        <v>19116</v>
      </c>
    </row>
    <row r="51" spans="1:12" x14ac:dyDescent="0.2">
      <c r="A51" s="93" t="str">
        <f t="shared" si="0"/>
        <v>06GLaugustus t/m november</v>
      </c>
      <c r="B51" s="63" t="s">
        <v>3073</v>
      </c>
      <c r="C51" s="65" t="s">
        <v>14924</v>
      </c>
      <c r="D51" s="66">
        <v>4654.2299999999996</v>
      </c>
      <c r="E51" s="63">
        <v>5</v>
      </c>
      <c r="F51" s="63" t="s">
        <v>3074</v>
      </c>
      <c r="G51" s="63" t="s">
        <v>14957</v>
      </c>
      <c r="H51" s="63" t="s">
        <v>14888</v>
      </c>
      <c r="I51" s="63">
        <v>177</v>
      </c>
      <c r="J51" s="63">
        <v>188</v>
      </c>
      <c r="K51" s="63">
        <v>42540</v>
      </c>
      <c r="L51" s="63" t="s">
        <v>14839</v>
      </c>
    </row>
    <row r="52" spans="1:12" x14ac:dyDescent="0.2">
      <c r="A52" s="93" t="str">
        <f t="shared" si="0"/>
        <v>06HLaugustus t/m november</v>
      </c>
      <c r="B52" s="63" t="s">
        <v>3111</v>
      </c>
      <c r="C52" s="65" t="s">
        <v>14924</v>
      </c>
      <c r="D52" s="66">
        <v>14402.39</v>
      </c>
      <c r="E52" s="63">
        <v>4</v>
      </c>
      <c r="F52" s="63" t="s">
        <v>16356</v>
      </c>
      <c r="G52" s="63" t="s">
        <v>14958</v>
      </c>
      <c r="H52" s="63" t="s">
        <v>14866</v>
      </c>
      <c r="I52" s="63">
        <v>200</v>
      </c>
      <c r="J52" s="63">
        <v>198</v>
      </c>
      <c r="K52" s="63">
        <v>40557</v>
      </c>
      <c r="L52" s="63" t="s">
        <v>19116</v>
      </c>
    </row>
    <row r="53" spans="1:12" x14ac:dyDescent="0.2">
      <c r="A53" s="93" t="str">
        <f t="shared" si="0"/>
        <v>06JDaugustus t/m november</v>
      </c>
      <c r="B53" s="63" t="s">
        <v>3172</v>
      </c>
      <c r="C53" s="65" t="s">
        <v>14924</v>
      </c>
      <c r="D53" s="66">
        <v>14402.39</v>
      </c>
      <c r="E53" s="63">
        <v>4</v>
      </c>
      <c r="F53" s="63" t="s">
        <v>3173</v>
      </c>
      <c r="G53" s="63" t="s">
        <v>14925</v>
      </c>
      <c r="H53" s="63" t="s">
        <v>14880</v>
      </c>
      <c r="I53" s="63">
        <v>148</v>
      </c>
      <c r="J53" s="63">
        <v>163</v>
      </c>
      <c r="K53" s="63">
        <v>41340</v>
      </c>
      <c r="L53" s="63" t="s">
        <v>19116</v>
      </c>
    </row>
    <row r="54" spans="1:12" x14ac:dyDescent="0.2">
      <c r="A54" s="93" t="str">
        <f t="shared" si="0"/>
        <v>06MMaugustus t/m november</v>
      </c>
      <c r="B54" s="63" t="s">
        <v>3321</v>
      </c>
      <c r="C54" s="65" t="s">
        <v>14924</v>
      </c>
      <c r="D54" s="66">
        <v>4654.2299999999996</v>
      </c>
      <c r="E54" s="63">
        <v>5</v>
      </c>
      <c r="F54" s="63" t="s">
        <v>16424</v>
      </c>
      <c r="G54" s="63" t="s">
        <v>14948</v>
      </c>
      <c r="H54" s="63" t="s">
        <v>14870</v>
      </c>
      <c r="I54" s="63">
        <v>323</v>
      </c>
      <c r="J54" s="63">
        <v>343</v>
      </c>
      <c r="K54" s="63">
        <v>47920</v>
      </c>
      <c r="L54" s="63" t="s">
        <v>14839</v>
      </c>
    </row>
    <row r="55" spans="1:12" x14ac:dyDescent="0.2">
      <c r="A55" s="93" t="str">
        <f t="shared" si="0"/>
        <v>06NMaugustus t/m november</v>
      </c>
      <c r="B55" s="63" t="s">
        <v>3358</v>
      </c>
      <c r="C55" s="65" t="s">
        <v>14924</v>
      </c>
      <c r="D55" s="66">
        <v>5585.08</v>
      </c>
      <c r="E55" s="63">
        <v>6</v>
      </c>
      <c r="F55" s="63" t="s">
        <v>16436</v>
      </c>
      <c r="G55" s="63" t="s">
        <v>14869</v>
      </c>
      <c r="H55" s="63" t="s">
        <v>14870</v>
      </c>
      <c r="I55" s="63">
        <v>88</v>
      </c>
      <c r="J55" s="63">
        <v>80</v>
      </c>
      <c r="K55" s="63">
        <v>41018</v>
      </c>
      <c r="L55" s="63" t="s">
        <v>14839</v>
      </c>
    </row>
    <row r="56" spans="1:12" x14ac:dyDescent="0.2">
      <c r="A56" s="93" t="str">
        <f t="shared" si="0"/>
        <v>06SWaugustus t/m november</v>
      </c>
      <c r="B56" s="63" t="s">
        <v>3593</v>
      </c>
      <c r="C56" s="65" t="s">
        <v>14924</v>
      </c>
      <c r="D56" s="66">
        <v>14402.39</v>
      </c>
      <c r="E56" s="63">
        <v>4</v>
      </c>
      <c r="F56" s="63" t="s">
        <v>16497</v>
      </c>
      <c r="G56" s="63" t="s">
        <v>14947</v>
      </c>
      <c r="H56" s="63" t="s">
        <v>14880</v>
      </c>
      <c r="I56" s="63">
        <v>143</v>
      </c>
      <c r="J56" s="63">
        <v>135</v>
      </c>
      <c r="K56" s="63">
        <v>41340</v>
      </c>
      <c r="L56" s="63" t="s">
        <v>19116</v>
      </c>
    </row>
    <row r="57" spans="1:12" x14ac:dyDescent="0.2">
      <c r="A57" s="93" t="str">
        <f t="shared" si="0"/>
        <v>06TYaugustus t/m november</v>
      </c>
      <c r="B57" s="63" t="s">
        <v>3636</v>
      </c>
      <c r="C57" s="65" t="s">
        <v>14924</v>
      </c>
      <c r="D57" s="66">
        <v>5585.08</v>
      </c>
      <c r="E57" s="63">
        <v>6</v>
      </c>
      <c r="F57" s="63" t="s">
        <v>3637</v>
      </c>
      <c r="G57" s="63" t="s">
        <v>14959</v>
      </c>
      <c r="H57" s="63" t="s">
        <v>14880</v>
      </c>
      <c r="I57" s="63">
        <v>133</v>
      </c>
      <c r="J57" s="63">
        <v>117</v>
      </c>
      <c r="K57" s="63">
        <v>43487</v>
      </c>
      <c r="L57" s="63" t="s">
        <v>14839</v>
      </c>
    </row>
    <row r="58" spans="1:12" x14ac:dyDescent="0.2">
      <c r="A58" s="93" t="str">
        <f t="shared" si="0"/>
        <v>06UBaugustus t/m november</v>
      </c>
      <c r="B58" s="63" t="s">
        <v>3639</v>
      </c>
      <c r="C58" s="65" t="s">
        <v>14924</v>
      </c>
      <c r="D58" s="66">
        <v>14402.39</v>
      </c>
      <c r="E58" s="63">
        <v>4</v>
      </c>
      <c r="F58" s="63" t="s">
        <v>16509</v>
      </c>
      <c r="G58" s="63" t="s">
        <v>15286</v>
      </c>
      <c r="H58" s="63" t="s">
        <v>14888</v>
      </c>
      <c r="I58" s="63">
        <v>103</v>
      </c>
      <c r="J58" s="63">
        <v>111</v>
      </c>
      <c r="K58" s="63">
        <v>71463</v>
      </c>
      <c r="L58" s="63" t="s">
        <v>19116</v>
      </c>
    </row>
    <row r="59" spans="1:12" x14ac:dyDescent="0.2">
      <c r="A59" s="93" t="str">
        <f t="shared" si="0"/>
        <v>06WWaugustus t/m november</v>
      </c>
      <c r="B59" s="63" t="s">
        <v>3759</v>
      </c>
      <c r="C59" s="65" t="s">
        <v>14924</v>
      </c>
      <c r="D59" s="66">
        <v>3723.39</v>
      </c>
      <c r="E59" s="63">
        <v>4</v>
      </c>
      <c r="F59" s="63" t="s">
        <v>3760</v>
      </c>
      <c r="G59" s="63" t="s">
        <v>14916</v>
      </c>
      <c r="H59" s="63" t="s">
        <v>14870</v>
      </c>
      <c r="I59" s="63">
        <v>189</v>
      </c>
      <c r="J59" s="63">
        <v>199</v>
      </c>
      <c r="K59" s="63">
        <v>42669</v>
      </c>
      <c r="L59" s="63" t="s">
        <v>14839</v>
      </c>
    </row>
    <row r="60" spans="1:12" x14ac:dyDescent="0.2">
      <c r="A60" s="93" t="str">
        <f t="shared" si="0"/>
        <v>06XOaugustus t/m november</v>
      </c>
      <c r="B60" s="63" t="s">
        <v>3786</v>
      </c>
      <c r="C60" s="65" t="s">
        <v>14924</v>
      </c>
      <c r="D60" s="66">
        <v>18616.93</v>
      </c>
      <c r="E60" s="63">
        <v>20</v>
      </c>
      <c r="F60" s="63" t="s">
        <v>3787</v>
      </c>
      <c r="G60" s="63" t="s">
        <v>14881</v>
      </c>
      <c r="H60" s="63" t="s">
        <v>14866</v>
      </c>
      <c r="I60" s="63">
        <v>117</v>
      </c>
      <c r="J60" s="63">
        <v>113</v>
      </c>
      <c r="K60" s="63">
        <v>48348</v>
      </c>
      <c r="L60" s="63" t="s">
        <v>14839</v>
      </c>
    </row>
    <row r="61" spans="1:12" x14ac:dyDescent="0.2">
      <c r="A61" s="93" t="str">
        <f t="shared" si="0"/>
        <v>06YBaugustus t/m november</v>
      </c>
      <c r="B61" s="63" t="s">
        <v>3807</v>
      </c>
      <c r="C61" s="65" t="s">
        <v>14924</v>
      </c>
      <c r="D61" s="66">
        <v>14402.39</v>
      </c>
      <c r="E61" s="63">
        <v>4</v>
      </c>
      <c r="F61" s="63" t="s">
        <v>3808</v>
      </c>
      <c r="G61" s="63" t="s">
        <v>14884</v>
      </c>
      <c r="H61" s="63" t="s">
        <v>14866</v>
      </c>
      <c r="I61" s="63">
        <v>188</v>
      </c>
      <c r="J61" s="63">
        <v>181</v>
      </c>
      <c r="K61" s="63">
        <v>48101</v>
      </c>
      <c r="L61" s="63" t="s">
        <v>19116</v>
      </c>
    </row>
    <row r="62" spans="1:12" x14ac:dyDescent="0.2">
      <c r="A62" s="93" t="str">
        <f t="shared" si="0"/>
        <v>06YHaugustus t/m november</v>
      </c>
      <c r="B62" s="63" t="s">
        <v>3819</v>
      </c>
      <c r="C62" s="65" t="s">
        <v>14924</v>
      </c>
      <c r="D62" s="66">
        <v>30717.94</v>
      </c>
      <c r="E62" s="63">
        <v>33</v>
      </c>
      <c r="F62" s="63" t="s">
        <v>16543</v>
      </c>
      <c r="G62" s="63" t="s">
        <v>14960</v>
      </c>
      <c r="H62" s="63" t="s">
        <v>14870</v>
      </c>
      <c r="I62" s="63">
        <v>127</v>
      </c>
      <c r="J62" s="63">
        <v>160</v>
      </c>
      <c r="K62" s="63">
        <v>83280</v>
      </c>
      <c r="L62" s="63" t="s">
        <v>14839</v>
      </c>
    </row>
    <row r="63" spans="1:12" x14ac:dyDescent="0.2">
      <c r="A63" s="93" t="str">
        <f t="shared" si="0"/>
        <v>06YTaugustus t/m november</v>
      </c>
      <c r="B63" s="63" t="s">
        <v>3846</v>
      </c>
      <c r="C63" s="65" t="s">
        <v>14924</v>
      </c>
      <c r="D63" s="66">
        <v>15333.23</v>
      </c>
      <c r="E63" s="63">
        <v>5</v>
      </c>
      <c r="F63" s="63" t="s">
        <v>3847</v>
      </c>
      <c r="G63" s="63" t="s">
        <v>14961</v>
      </c>
      <c r="H63" s="63" t="s">
        <v>14880</v>
      </c>
      <c r="I63" s="63">
        <v>113</v>
      </c>
      <c r="J63" s="63">
        <v>123</v>
      </c>
      <c r="K63" s="63">
        <v>31237</v>
      </c>
      <c r="L63" s="63" t="s">
        <v>19116</v>
      </c>
    </row>
    <row r="64" spans="1:12" x14ac:dyDescent="0.2">
      <c r="A64" s="93" t="str">
        <f t="shared" si="0"/>
        <v>07KEaugustus t/m november</v>
      </c>
      <c r="B64" s="63" t="s">
        <v>4234</v>
      </c>
      <c r="C64" s="65" t="s">
        <v>14924</v>
      </c>
      <c r="D64" s="66">
        <v>7446.77</v>
      </c>
      <c r="E64" s="63">
        <v>8</v>
      </c>
      <c r="F64" s="63" t="s">
        <v>16681</v>
      </c>
      <c r="G64" s="63" t="s">
        <v>14865</v>
      </c>
      <c r="H64" s="63" t="s">
        <v>14866</v>
      </c>
      <c r="I64" s="63">
        <v>347</v>
      </c>
      <c r="J64" s="63">
        <v>355</v>
      </c>
      <c r="K64" s="63">
        <v>30235</v>
      </c>
      <c r="L64" s="63" t="s">
        <v>14839</v>
      </c>
    </row>
    <row r="65" spans="1:12" x14ac:dyDescent="0.2">
      <c r="A65" s="93" t="str">
        <f t="shared" si="0"/>
        <v>07LUaugustus t/m november</v>
      </c>
      <c r="B65" s="63" t="s">
        <v>4315</v>
      </c>
      <c r="C65" s="65" t="s">
        <v>14924</v>
      </c>
      <c r="D65" s="66">
        <v>10239.31</v>
      </c>
      <c r="E65" s="63">
        <v>11</v>
      </c>
      <c r="F65" s="63" t="s">
        <v>4316</v>
      </c>
      <c r="G65" s="63" t="s">
        <v>14962</v>
      </c>
      <c r="H65" s="63" t="s">
        <v>14868</v>
      </c>
      <c r="I65" s="63">
        <v>123</v>
      </c>
      <c r="J65" s="63">
        <v>107</v>
      </c>
      <c r="K65" s="63">
        <v>41558</v>
      </c>
      <c r="L65" s="63" t="s">
        <v>14839</v>
      </c>
    </row>
    <row r="66" spans="1:12" x14ac:dyDescent="0.2">
      <c r="A66" s="93" t="str">
        <f t="shared" si="0"/>
        <v>07MLaugustus t/m november</v>
      </c>
      <c r="B66" s="63" t="s">
        <v>4349</v>
      </c>
      <c r="C66" s="65" t="s">
        <v>14924</v>
      </c>
      <c r="D66" s="66">
        <v>15333.23</v>
      </c>
      <c r="E66" s="63">
        <v>5</v>
      </c>
      <c r="F66" s="63" t="s">
        <v>4350</v>
      </c>
      <c r="G66" s="63" t="s">
        <v>14963</v>
      </c>
      <c r="H66" s="63" t="s">
        <v>14866</v>
      </c>
      <c r="I66" s="63">
        <v>206</v>
      </c>
      <c r="J66" s="63">
        <v>220</v>
      </c>
      <c r="K66" s="63">
        <v>39352</v>
      </c>
      <c r="L66" s="63" t="s">
        <v>19116</v>
      </c>
    </row>
    <row r="67" spans="1:12" x14ac:dyDescent="0.2">
      <c r="A67" s="93" t="str">
        <f t="shared" si="0"/>
        <v>07OTaugustus t/m november</v>
      </c>
      <c r="B67" s="63" t="s">
        <v>4439</v>
      </c>
      <c r="C67" s="65" t="s">
        <v>14924</v>
      </c>
      <c r="D67" s="66">
        <v>3723.39</v>
      </c>
      <c r="E67" s="63">
        <v>4</v>
      </c>
      <c r="F67" s="63" t="s">
        <v>4440</v>
      </c>
      <c r="G67" s="63" t="s">
        <v>14957</v>
      </c>
      <c r="H67" s="63" t="s">
        <v>14888</v>
      </c>
      <c r="I67" s="63">
        <v>228</v>
      </c>
      <c r="J67" s="63">
        <v>230</v>
      </c>
      <c r="K67" s="63">
        <v>41000</v>
      </c>
      <c r="L67" s="63" t="s">
        <v>14839</v>
      </c>
    </row>
    <row r="68" spans="1:12" x14ac:dyDescent="0.2">
      <c r="A68" s="93" t="str">
        <f t="shared" si="0"/>
        <v>07RQaugustus t/m november</v>
      </c>
      <c r="B68" s="63" t="s">
        <v>4535</v>
      </c>
      <c r="C68" s="65" t="s">
        <v>14924</v>
      </c>
      <c r="D68" s="66">
        <v>4654.2299999999996</v>
      </c>
      <c r="E68" s="63">
        <v>5</v>
      </c>
      <c r="F68" s="63" t="s">
        <v>4536</v>
      </c>
      <c r="G68" s="63" t="s">
        <v>14878</v>
      </c>
      <c r="H68" s="63" t="s">
        <v>14870</v>
      </c>
      <c r="I68" s="63">
        <v>233</v>
      </c>
      <c r="J68" s="63">
        <v>236</v>
      </c>
      <c r="K68" s="63">
        <v>42538</v>
      </c>
      <c r="L68" s="63" t="s">
        <v>14839</v>
      </c>
    </row>
    <row r="69" spans="1:12" x14ac:dyDescent="0.2">
      <c r="A69" s="93" t="str">
        <f t="shared" si="0"/>
        <v>07SPaugustus t/m november</v>
      </c>
      <c r="B69" s="63" t="s">
        <v>4570</v>
      </c>
      <c r="C69" s="65" t="s">
        <v>14924</v>
      </c>
      <c r="D69" s="66">
        <v>5585.08</v>
      </c>
      <c r="E69" s="63">
        <v>6</v>
      </c>
      <c r="F69" s="63" t="s">
        <v>16775</v>
      </c>
      <c r="G69" s="63" t="s">
        <v>14892</v>
      </c>
      <c r="H69" s="63" t="s">
        <v>14877</v>
      </c>
      <c r="I69" s="63">
        <v>547</v>
      </c>
      <c r="J69" s="63">
        <v>524</v>
      </c>
      <c r="K69" s="63">
        <v>20281</v>
      </c>
      <c r="L69" s="63" t="s">
        <v>14839</v>
      </c>
    </row>
    <row r="70" spans="1:12" x14ac:dyDescent="0.2">
      <c r="A70" s="93" t="str">
        <f t="shared" si="0"/>
        <v>07SRaugustus t/m november</v>
      </c>
      <c r="B70" s="63" t="s">
        <v>4575</v>
      </c>
      <c r="C70" s="65" t="s">
        <v>14924</v>
      </c>
      <c r="D70" s="66">
        <v>4654.2299999999996</v>
      </c>
      <c r="E70" s="63">
        <v>5</v>
      </c>
      <c r="F70" s="63" t="s">
        <v>16777</v>
      </c>
      <c r="G70" s="63" t="s">
        <v>14939</v>
      </c>
      <c r="H70" s="63" t="s">
        <v>14880</v>
      </c>
      <c r="I70" s="63">
        <v>123</v>
      </c>
      <c r="J70" s="63">
        <v>125</v>
      </c>
      <c r="K70" s="63">
        <v>42616</v>
      </c>
      <c r="L70" s="63" t="s">
        <v>14839</v>
      </c>
    </row>
    <row r="71" spans="1:12" x14ac:dyDescent="0.2">
      <c r="A71" s="93" t="str">
        <f t="shared" si="0"/>
        <v>07SYaugustus t/m november</v>
      </c>
      <c r="B71" s="63" t="s">
        <v>4579</v>
      </c>
      <c r="C71" s="65" t="s">
        <v>14924</v>
      </c>
      <c r="D71" s="66">
        <v>14402.39</v>
      </c>
      <c r="E71" s="63">
        <v>4</v>
      </c>
      <c r="F71" s="63" t="s">
        <v>4580</v>
      </c>
      <c r="G71" s="63" t="s">
        <v>14964</v>
      </c>
      <c r="H71" s="63" t="s">
        <v>14880</v>
      </c>
      <c r="I71" s="63">
        <v>181</v>
      </c>
      <c r="J71" s="63">
        <v>178</v>
      </c>
      <c r="K71" s="63">
        <v>42616</v>
      </c>
      <c r="L71" s="63" t="s">
        <v>19116</v>
      </c>
    </row>
    <row r="72" spans="1:12" x14ac:dyDescent="0.2">
      <c r="A72" s="93" t="str">
        <f t="shared" si="0"/>
        <v>07TMaugustus t/m november</v>
      </c>
      <c r="B72" s="63" t="s">
        <v>4601</v>
      </c>
      <c r="C72" s="65" t="s">
        <v>14924</v>
      </c>
      <c r="D72" s="66">
        <v>29787.09</v>
      </c>
      <c r="E72" s="63">
        <v>32</v>
      </c>
      <c r="F72" s="63" t="s">
        <v>4602</v>
      </c>
      <c r="G72" s="63" t="s">
        <v>14879</v>
      </c>
      <c r="H72" s="63" t="s">
        <v>14880</v>
      </c>
      <c r="I72" s="63">
        <v>145</v>
      </c>
      <c r="J72" s="63">
        <v>164</v>
      </c>
      <c r="K72" s="63">
        <v>40812</v>
      </c>
      <c r="L72" s="63" t="s">
        <v>14839</v>
      </c>
    </row>
    <row r="73" spans="1:12" x14ac:dyDescent="0.2">
      <c r="A73" s="93" t="str">
        <f t="shared" si="0"/>
        <v>07UNaugustus t/m november</v>
      </c>
      <c r="B73" s="63" t="s">
        <v>4645</v>
      </c>
      <c r="C73" s="65" t="s">
        <v>14924</v>
      </c>
      <c r="D73" s="66">
        <v>17686.09</v>
      </c>
      <c r="E73" s="63">
        <v>19</v>
      </c>
      <c r="F73" s="63" t="s">
        <v>4646</v>
      </c>
      <c r="G73" s="63" t="s">
        <v>14881</v>
      </c>
      <c r="H73" s="63" t="s">
        <v>14866</v>
      </c>
      <c r="I73" s="63">
        <v>278</v>
      </c>
      <c r="J73" s="63">
        <v>269</v>
      </c>
      <c r="K73" s="63">
        <v>48348</v>
      </c>
      <c r="L73" s="63" t="s">
        <v>14839</v>
      </c>
    </row>
    <row r="74" spans="1:12" x14ac:dyDescent="0.2">
      <c r="A74" s="93" t="str">
        <f t="shared" ref="A74:A137" si="1">B74&amp;C74</f>
        <v>07VPaugustus t/m november</v>
      </c>
      <c r="B74" s="63" t="s">
        <v>4687</v>
      </c>
      <c r="C74" s="65" t="s">
        <v>14924</v>
      </c>
      <c r="D74" s="66">
        <v>16264.08</v>
      </c>
      <c r="E74" s="63">
        <v>6</v>
      </c>
      <c r="F74" s="63" t="s">
        <v>4688</v>
      </c>
      <c r="G74" s="63" t="s">
        <v>14965</v>
      </c>
      <c r="H74" s="63" t="s">
        <v>14866</v>
      </c>
      <c r="I74" s="63">
        <v>373</v>
      </c>
      <c r="J74" s="63">
        <v>382</v>
      </c>
      <c r="K74" s="63">
        <v>48348</v>
      </c>
      <c r="L74" s="63" t="s">
        <v>19116</v>
      </c>
    </row>
    <row r="75" spans="1:12" x14ac:dyDescent="0.2">
      <c r="A75" s="93" t="str">
        <f t="shared" si="1"/>
        <v>07VXaugustus t/m november</v>
      </c>
      <c r="B75" s="63" t="s">
        <v>4703</v>
      </c>
      <c r="C75" s="65" t="s">
        <v>14924</v>
      </c>
      <c r="D75" s="66">
        <v>15333.23</v>
      </c>
      <c r="E75" s="63">
        <v>5</v>
      </c>
      <c r="F75" s="63" t="s">
        <v>4704</v>
      </c>
      <c r="G75" s="63" t="s">
        <v>14966</v>
      </c>
      <c r="H75" s="63" t="s">
        <v>14866</v>
      </c>
      <c r="I75" s="63">
        <v>166</v>
      </c>
      <c r="J75" s="63">
        <v>169</v>
      </c>
      <c r="K75" s="63">
        <v>31384</v>
      </c>
      <c r="L75" s="63" t="s">
        <v>19116</v>
      </c>
    </row>
    <row r="76" spans="1:12" x14ac:dyDescent="0.2">
      <c r="A76" s="93" t="str">
        <f t="shared" si="1"/>
        <v>08ECaugustus t/m november</v>
      </c>
      <c r="B76" s="63" t="s">
        <v>5027</v>
      </c>
      <c r="C76" s="65" t="s">
        <v>14924</v>
      </c>
      <c r="D76" s="66">
        <v>18125.77</v>
      </c>
      <c r="E76" s="63">
        <v>8</v>
      </c>
      <c r="F76" s="63" t="s">
        <v>16899</v>
      </c>
      <c r="G76" s="63" t="s">
        <v>14967</v>
      </c>
      <c r="H76" s="63" t="s">
        <v>14908</v>
      </c>
      <c r="I76" s="63">
        <v>78</v>
      </c>
      <c r="J76" s="63">
        <v>88</v>
      </c>
      <c r="K76" s="63">
        <v>77975</v>
      </c>
      <c r="L76" s="63" t="s">
        <v>19116</v>
      </c>
    </row>
    <row r="77" spans="1:12" x14ac:dyDescent="0.2">
      <c r="A77" s="93" t="str">
        <f t="shared" si="1"/>
        <v>08ENaugustus t/m november</v>
      </c>
      <c r="B77" s="63" t="s">
        <v>5036</v>
      </c>
      <c r="C77" s="65" t="s">
        <v>14924</v>
      </c>
      <c r="D77" s="66">
        <v>15333.23</v>
      </c>
      <c r="E77" s="63">
        <v>5</v>
      </c>
      <c r="F77" s="63" t="s">
        <v>5037</v>
      </c>
      <c r="G77" s="63" t="s">
        <v>14968</v>
      </c>
      <c r="H77" s="63" t="s">
        <v>14908</v>
      </c>
      <c r="I77" s="63">
        <v>180</v>
      </c>
      <c r="J77" s="63">
        <v>182</v>
      </c>
      <c r="K77" s="63">
        <v>41481</v>
      </c>
      <c r="L77" s="63" t="s">
        <v>19116</v>
      </c>
    </row>
    <row r="78" spans="1:12" x14ac:dyDescent="0.2">
      <c r="A78" s="93" t="str">
        <f t="shared" si="1"/>
        <v>08HMaugustus t/m november</v>
      </c>
      <c r="B78" s="63" t="s">
        <v>5116</v>
      </c>
      <c r="C78" s="65" t="s">
        <v>14924</v>
      </c>
      <c r="D78" s="66">
        <v>14402.39</v>
      </c>
      <c r="E78" s="63">
        <v>4</v>
      </c>
      <c r="F78" s="63" t="s">
        <v>5117</v>
      </c>
      <c r="G78" s="63" t="s">
        <v>14969</v>
      </c>
      <c r="H78" s="63" t="s">
        <v>14880</v>
      </c>
      <c r="I78" s="63">
        <v>143</v>
      </c>
      <c r="J78" s="63">
        <v>133</v>
      </c>
      <c r="K78" s="63">
        <v>41538</v>
      </c>
      <c r="L78" s="63" t="s">
        <v>19116</v>
      </c>
    </row>
    <row r="79" spans="1:12" x14ac:dyDescent="0.2">
      <c r="A79" s="93" t="str">
        <f t="shared" si="1"/>
        <v>08JWaugustus t/m november</v>
      </c>
      <c r="B79" s="63" t="s">
        <v>5184</v>
      </c>
      <c r="C79" s="65" t="s">
        <v>14924</v>
      </c>
      <c r="D79" s="66">
        <v>12101.01</v>
      </c>
      <c r="E79" s="63">
        <v>13</v>
      </c>
      <c r="F79" s="63" t="s">
        <v>16941</v>
      </c>
      <c r="G79" s="63" t="s">
        <v>14933</v>
      </c>
      <c r="H79" s="63" t="s">
        <v>14900</v>
      </c>
      <c r="I79" s="63">
        <v>156</v>
      </c>
      <c r="J79" s="63">
        <v>172</v>
      </c>
      <c r="K79" s="63">
        <v>40803</v>
      </c>
      <c r="L79" s="63" t="s">
        <v>14839</v>
      </c>
    </row>
    <row r="80" spans="1:12" x14ac:dyDescent="0.2">
      <c r="A80" s="93" t="str">
        <f t="shared" si="1"/>
        <v>08MKaugustus t/m november</v>
      </c>
      <c r="B80" s="63" t="s">
        <v>5277</v>
      </c>
      <c r="C80" s="65" t="s">
        <v>14924</v>
      </c>
      <c r="D80" s="66">
        <v>15824.39</v>
      </c>
      <c r="E80" s="63">
        <v>17</v>
      </c>
      <c r="F80" s="63" t="s">
        <v>16967</v>
      </c>
      <c r="G80" s="63" t="s">
        <v>14970</v>
      </c>
      <c r="H80" s="63" t="s">
        <v>14870</v>
      </c>
      <c r="I80" s="63">
        <v>214</v>
      </c>
      <c r="J80" s="63">
        <v>184</v>
      </c>
      <c r="K80" s="63">
        <v>44397</v>
      </c>
      <c r="L80" s="63" t="s">
        <v>14839</v>
      </c>
    </row>
    <row r="81" spans="1:12" x14ac:dyDescent="0.2">
      <c r="A81" s="93" t="str">
        <f t="shared" si="1"/>
        <v>08NPaugustus t/m november</v>
      </c>
      <c r="B81" s="63" t="s">
        <v>5327</v>
      </c>
      <c r="C81" s="65" t="s">
        <v>14924</v>
      </c>
      <c r="D81" s="66">
        <v>14402.39</v>
      </c>
      <c r="E81" s="63">
        <v>4</v>
      </c>
      <c r="F81" s="63" t="s">
        <v>5328</v>
      </c>
      <c r="G81" s="63" t="s">
        <v>14971</v>
      </c>
      <c r="H81" s="63" t="s">
        <v>14886</v>
      </c>
      <c r="I81" s="63">
        <v>355</v>
      </c>
      <c r="J81" s="63">
        <v>447</v>
      </c>
      <c r="K81" s="63">
        <v>73919</v>
      </c>
      <c r="L81" s="63" t="s">
        <v>19116</v>
      </c>
    </row>
    <row r="82" spans="1:12" x14ac:dyDescent="0.2">
      <c r="A82" s="93" t="str">
        <f t="shared" si="1"/>
        <v>08OXaugustus t/m november</v>
      </c>
      <c r="B82" s="63" t="s">
        <v>5367</v>
      </c>
      <c r="C82" s="65" t="s">
        <v>14924</v>
      </c>
      <c r="D82" s="66">
        <v>14402.39</v>
      </c>
      <c r="E82" s="63">
        <v>4</v>
      </c>
      <c r="F82" s="63" t="s">
        <v>5368</v>
      </c>
      <c r="G82" s="63" t="s">
        <v>14972</v>
      </c>
      <c r="H82" s="63" t="s">
        <v>14908</v>
      </c>
      <c r="I82" s="63">
        <v>135</v>
      </c>
      <c r="J82" s="63">
        <v>142</v>
      </c>
      <c r="K82" s="63">
        <v>41286</v>
      </c>
      <c r="L82" s="63" t="s">
        <v>19116</v>
      </c>
    </row>
    <row r="83" spans="1:12" x14ac:dyDescent="0.2">
      <c r="A83" s="93" t="str">
        <f t="shared" si="1"/>
        <v>08QWaugustus t/m november</v>
      </c>
      <c r="B83" s="63" t="s">
        <v>5429</v>
      </c>
      <c r="C83" s="65" t="s">
        <v>14924</v>
      </c>
      <c r="D83" s="66">
        <v>52127.41</v>
      </c>
      <c r="E83" s="63">
        <v>56</v>
      </c>
      <c r="F83" s="63" t="s">
        <v>16999</v>
      </c>
      <c r="G83" s="63" t="s">
        <v>14973</v>
      </c>
      <c r="H83" s="63" t="s">
        <v>14870</v>
      </c>
      <c r="I83" s="63">
        <v>244</v>
      </c>
      <c r="J83" s="63">
        <v>240</v>
      </c>
      <c r="K83" s="63">
        <v>83280</v>
      </c>
      <c r="L83" s="63" t="s">
        <v>14839</v>
      </c>
    </row>
    <row r="84" spans="1:12" x14ac:dyDescent="0.2">
      <c r="A84" s="93" t="str">
        <f t="shared" si="1"/>
        <v>08UCaugustus t/m november</v>
      </c>
      <c r="B84" s="63" t="s">
        <v>5509</v>
      </c>
      <c r="C84" s="65" t="s">
        <v>14924</v>
      </c>
      <c r="D84" s="66">
        <v>8377.6200000000008</v>
      </c>
      <c r="E84" s="63">
        <v>9</v>
      </c>
      <c r="F84" s="63" t="s">
        <v>17017</v>
      </c>
      <c r="G84" s="63" t="s">
        <v>14916</v>
      </c>
      <c r="H84" s="63" t="s">
        <v>14870</v>
      </c>
      <c r="I84" s="63">
        <v>181</v>
      </c>
      <c r="J84" s="63">
        <v>212</v>
      </c>
      <c r="K84" s="63">
        <v>42669</v>
      </c>
      <c r="L84" s="63" t="s">
        <v>14839</v>
      </c>
    </row>
    <row r="85" spans="1:12" x14ac:dyDescent="0.2">
      <c r="A85" s="93" t="str">
        <f t="shared" si="1"/>
        <v>09AUaugustus t/m november</v>
      </c>
      <c r="B85" s="63" t="s">
        <v>5778</v>
      </c>
      <c r="C85" s="65" t="s">
        <v>14924</v>
      </c>
      <c r="D85" s="66">
        <v>46542.33</v>
      </c>
      <c r="E85" s="63">
        <v>50</v>
      </c>
      <c r="F85" s="63" t="s">
        <v>17078</v>
      </c>
      <c r="G85" s="63" t="s">
        <v>14883</v>
      </c>
      <c r="H85" s="63" t="s">
        <v>14870</v>
      </c>
      <c r="I85" s="63">
        <v>72</v>
      </c>
      <c r="J85" s="63">
        <v>126</v>
      </c>
      <c r="K85" s="63">
        <v>41506</v>
      </c>
      <c r="L85" s="63" t="s">
        <v>14839</v>
      </c>
    </row>
    <row r="86" spans="1:12" x14ac:dyDescent="0.2">
      <c r="A86" s="93" t="str">
        <f t="shared" si="1"/>
        <v>09DQaugustus t/m november</v>
      </c>
      <c r="B86" s="63" t="s">
        <v>5902</v>
      </c>
      <c r="C86" s="65" t="s">
        <v>14924</v>
      </c>
      <c r="D86" s="66">
        <v>14402.39</v>
      </c>
      <c r="E86" s="63">
        <v>4</v>
      </c>
      <c r="F86" s="63" t="s">
        <v>17107</v>
      </c>
      <c r="G86" s="63" t="s">
        <v>14865</v>
      </c>
      <c r="H86" s="63" t="s">
        <v>14866</v>
      </c>
      <c r="I86" s="63">
        <v>142</v>
      </c>
      <c r="J86" s="63">
        <v>139</v>
      </c>
      <c r="K86" s="63">
        <v>41443</v>
      </c>
      <c r="L86" s="63" t="s">
        <v>19116</v>
      </c>
    </row>
    <row r="87" spans="1:12" x14ac:dyDescent="0.2">
      <c r="A87" s="93" t="str">
        <f t="shared" si="1"/>
        <v>09JEaugustus t/m november</v>
      </c>
      <c r="B87" s="63" t="s">
        <v>6043</v>
      </c>
      <c r="C87" s="65" t="s">
        <v>14924</v>
      </c>
      <c r="D87" s="66">
        <v>15333.23</v>
      </c>
      <c r="E87" s="63">
        <v>5</v>
      </c>
      <c r="F87" s="63" t="s">
        <v>6044</v>
      </c>
      <c r="G87" s="63" t="s">
        <v>14974</v>
      </c>
      <c r="H87" s="63" t="s">
        <v>14908</v>
      </c>
      <c r="I87" s="63">
        <v>289</v>
      </c>
      <c r="J87" s="63">
        <v>295</v>
      </c>
      <c r="K87" s="63">
        <v>23337</v>
      </c>
      <c r="L87" s="63" t="s">
        <v>19116</v>
      </c>
    </row>
    <row r="88" spans="1:12" x14ac:dyDescent="0.2">
      <c r="A88" s="93" t="str">
        <f t="shared" si="1"/>
        <v>09JYaugustus t/m november</v>
      </c>
      <c r="B88" s="63" t="s">
        <v>6075</v>
      </c>
      <c r="C88" s="65" t="s">
        <v>14924</v>
      </c>
      <c r="D88" s="66">
        <v>13962.7</v>
      </c>
      <c r="E88" s="63">
        <v>15</v>
      </c>
      <c r="F88" s="63" t="s">
        <v>17154</v>
      </c>
      <c r="G88" s="63" t="s">
        <v>14885</v>
      </c>
      <c r="H88" s="63" t="s">
        <v>14886</v>
      </c>
      <c r="I88" s="63">
        <v>192</v>
      </c>
      <c r="J88" s="63">
        <v>199</v>
      </c>
      <c r="K88" s="63">
        <v>27770</v>
      </c>
      <c r="L88" s="63" t="s">
        <v>14839</v>
      </c>
    </row>
    <row r="89" spans="1:12" x14ac:dyDescent="0.2">
      <c r="A89" s="93" t="str">
        <f t="shared" si="1"/>
        <v>09PZaugustus t/m november</v>
      </c>
      <c r="B89" s="63" t="s">
        <v>6259</v>
      </c>
      <c r="C89" s="65" t="s">
        <v>14924</v>
      </c>
      <c r="D89" s="66">
        <v>15333.23</v>
      </c>
      <c r="E89" s="63">
        <v>5</v>
      </c>
      <c r="F89" s="63" t="s">
        <v>16032</v>
      </c>
      <c r="G89" s="63" t="s">
        <v>14975</v>
      </c>
      <c r="H89" s="63" t="s">
        <v>14908</v>
      </c>
      <c r="I89" s="63">
        <v>235</v>
      </c>
      <c r="J89" s="63">
        <v>237</v>
      </c>
      <c r="K89" s="63">
        <v>41528</v>
      </c>
      <c r="L89" s="63" t="s">
        <v>19116</v>
      </c>
    </row>
    <row r="90" spans="1:12" x14ac:dyDescent="0.2">
      <c r="A90" s="93" t="str">
        <f t="shared" si="1"/>
        <v>09UJaugustus t/m november</v>
      </c>
      <c r="B90" s="63" t="s">
        <v>6369</v>
      </c>
      <c r="C90" s="65" t="s">
        <v>14924</v>
      </c>
      <c r="D90" s="66">
        <v>14402.39</v>
      </c>
      <c r="E90" s="63">
        <v>4</v>
      </c>
      <c r="F90" s="63" t="s">
        <v>17216</v>
      </c>
      <c r="G90" s="63" t="s">
        <v>14976</v>
      </c>
      <c r="H90" s="63" t="s">
        <v>14866</v>
      </c>
      <c r="I90" s="63">
        <v>266</v>
      </c>
      <c r="J90" s="63">
        <v>265</v>
      </c>
      <c r="K90" s="63">
        <v>41239</v>
      </c>
      <c r="L90" s="63" t="s">
        <v>19116</v>
      </c>
    </row>
    <row r="91" spans="1:12" x14ac:dyDescent="0.2">
      <c r="A91" s="93" t="str">
        <f t="shared" si="1"/>
        <v>09VBaugustus t/m november</v>
      </c>
      <c r="B91" s="63" t="s">
        <v>6397</v>
      </c>
      <c r="C91" s="65" t="s">
        <v>14924</v>
      </c>
      <c r="D91" s="66">
        <v>14893.55</v>
      </c>
      <c r="E91" s="63">
        <v>16</v>
      </c>
      <c r="F91" s="63" t="s">
        <v>17221</v>
      </c>
      <c r="G91" s="63" t="s">
        <v>14884</v>
      </c>
      <c r="H91" s="63" t="s">
        <v>14866</v>
      </c>
      <c r="I91" s="63">
        <v>280</v>
      </c>
      <c r="J91" s="63">
        <v>258</v>
      </c>
      <c r="K91" s="63">
        <v>48101</v>
      </c>
      <c r="L91" s="63" t="s">
        <v>14839</v>
      </c>
    </row>
    <row r="92" spans="1:12" x14ac:dyDescent="0.2">
      <c r="A92" s="93" t="str">
        <f t="shared" si="1"/>
        <v>09VTaugustus t/m november</v>
      </c>
      <c r="B92" s="63" t="s">
        <v>6421</v>
      </c>
      <c r="C92" s="65" t="s">
        <v>14924</v>
      </c>
      <c r="D92" s="66">
        <v>16264.08</v>
      </c>
      <c r="E92" s="63">
        <v>6</v>
      </c>
      <c r="F92" s="63" t="s">
        <v>1517</v>
      </c>
      <c r="G92" s="63" t="s">
        <v>14977</v>
      </c>
      <c r="H92" s="63" t="s">
        <v>14886</v>
      </c>
      <c r="I92" s="63">
        <v>212</v>
      </c>
      <c r="J92" s="63">
        <v>197</v>
      </c>
      <c r="K92" s="63">
        <v>40775</v>
      </c>
      <c r="L92" s="63" t="s">
        <v>19116</v>
      </c>
    </row>
    <row r="93" spans="1:12" x14ac:dyDescent="0.2">
      <c r="A93" s="93" t="str">
        <f t="shared" si="1"/>
        <v>09WYaugustus t/m november</v>
      </c>
      <c r="B93" s="63" t="s">
        <v>6469</v>
      </c>
      <c r="C93" s="65" t="s">
        <v>14924</v>
      </c>
      <c r="D93" s="66">
        <v>8377.6200000000008</v>
      </c>
      <c r="E93" s="63">
        <v>9</v>
      </c>
      <c r="F93" s="63" t="s">
        <v>3447</v>
      </c>
      <c r="G93" s="63" t="s">
        <v>14938</v>
      </c>
      <c r="H93" s="63" t="s">
        <v>14877</v>
      </c>
      <c r="I93" s="63">
        <v>168</v>
      </c>
      <c r="J93" s="63">
        <v>152</v>
      </c>
      <c r="K93" s="63">
        <v>20281</v>
      </c>
      <c r="L93" s="63" t="s">
        <v>14839</v>
      </c>
    </row>
    <row r="94" spans="1:12" x14ac:dyDescent="0.2">
      <c r="A94" s="93" t="str">
        <f t="shared" si="1"/>
        <v>09XSaugustus t/m november</v>
      </c>
      <c r="B94" s="63" t="s">
        <v>6501</v>
      </c>
      <c r="C94" s="65" t="s">
        <v>14924</v>
      </c>
      <c r="D94" s="66">
        <v>14402.39</v>
      </c>
      <c r="E94" s="63">
        <v>4</v>
      </c>
      <c r="F94" s="63" t="s">
        <v>17240</v>
      </c>
      <c r="G94" s="63" t="s">
        <v>14978</v>
      </c>
      <c r="H94" s="63" t="s">
        <v>14908</v>
      </c>
      <c r="I94" s="63">
        <v>254</v>
      </c>
      <c r="J94" s="63">
        <v>242</v>
      </c>
      <c r="K94" s="63">
        <v>77975</v>
      </c>
      <c r="L94" s="63" t="s">
        <v>19116</v>
      </c>
    </row>
    <row r="95" spans="1:12" x14ac:dyDescent="0.2">
      <c r="A95" s="93" t="str">
        <f t="shared" si="1"/>
        <v>09YYaugustus t/m november</v>
      </c>
      <c r="B95" s="63" t="s">
        <v>6547</v>
      </c>
      <c r="C95" s="65" t="s">
        <v>14924</v>
      </c>
      <c r="D95" s="66">
        <v>14402.39</v>
      </c>
      <c r="E95" s="63">
        <v>4</v>
      </c>
      <c r="F95" s="63" t="s">
        <v>1498</v>
      </c>
      <c r="G95" s="63" t="s">
        <v>14927</v>
      </c>
      <c r="H95" s="63" t="s">
        <v>14880</v>
      </c>
      <c r="I95" s="63">
        <v>228</v>
      </c>
      <c r="J95" s="63">
        <v>232</v>
      </c>
      <c r="K95" s="63">
        <v>41416</v>
      </c>
      <c r="L95" s="63" t="s">
        <v>19116</v>
      </c>
    </row>
    <row r="96" spans="1:12" x14ac:dyDescent="0.2">
      <c r="A96" s="93" t="str">
        <f t="shared" si="1"/>
        <v>09ZNaugustus t/m november</v>
      </c>
      <c r="B96" s="63" t="s">
        <v>6566</v>
      </c>
      <c r="C96" s="65" t="s">
        <v>14924</v>
      </c>
      <c r="D96" s="66">
        <v>14402.39</v>
      </c>
      <c r="E96" s="63">
        <v>4</v>
      </c>
      <c r="F96" s="63" t="s">
        <v>17258</v>
      </c>
      <c r="G96" s="63" t="s">
        <v>14979</v>
      </c>
      <c r="H96" s="63" t="s">
        <v>14900</v>
      </c>
      <c r="I96" s="63">
        <v>65</v>
      </c>
      <c r="J96" s="63">
        <v>69</v>
      </c>
      <c r="K96" s="63">
        <v>41557</v>
      </c>
      <c r="L96" s="63" t="s">
        <v>19116</v>
      </c>
    </row>
    <row r="97" spans="1:12" x14ac:dyDescent="0.2">
      <c r="A97" s="93" t="str">
        <f t="shared" si="1"/>
        <v>10BVaugustus t/m november</v>
      </c>
      <c r="B97" s="63" t="s">
        <v>6650</v>
      </c>
      <c r="C97" s="65" t="s">
        <v>14924</v>
      </c>
      <c r="D97" s="66">
        <v>22340.32</v>
      </c>
      <c r="E97" s="63">
        <v>24</v>
      </c>
      <c r="F97" s="63" t="s">
        <v>17279</v>
      </c>
      <c r="G97" s="63" t="s">
        <v>14890</v>
      </c>
      <c r="H97" s="63" t="s">
        <v>14866</v>
      </c>
      <c r="I97" s="63">
        <v>116</v>
      </c>
      <c r="J97" s="63">
        <v>135</v>
      </c>
      <c r="K97" s="63">
        <v>41471</v>
      </c>
      <c r="L97" s="63" t="s">
        <v>14839</v>
      </c>
    </row>
    <row r="98" spans="1:12" x14ac:dyDescent="0.2">
      <c r="A98" s="93" t="str">
        <f t="shared" si="1"/>
        <v>10DVaugustus t/m november</v>
      </c>
      <c r="B98" s="63" t="s">
        <v>6716</v>
      </c>
      <c r="C98" s="65" t="s">
        <v>14924</v>
      </c>
      <c r="D98" s="66">
        <v>5585.08</v>
      </c>
      <c r="E98" s="63">
        <v>6</v>
      </c>
      <c r="F98" s="63" t="s">
        <v>16823</v>
      </c>
      <c r="G98" s="63" t="s">
        <v>14980</v>
      </c>
      <c r="H98" s="63" t="s">
        <v>14877</v>
      </c>
      <c r="I98" s="63">
        <v>416</v>
      </c>
      <c r="J98" s="63">
        <v>407</v>
      </c>
      <c r="K98" s="63">
        <v>41488</v>
      </c>
      <c r="L98" s="63" t="s">
        <v>14839</v>
      </c>
    </row>
    <row r="99" spans="1:12" x14ac:dyDescent="0.2">
      <c r="A99" s="93" t="str">
        <f t="shared" si="1"/>
        <v>10EWaugustus t/m november</v>
      </c>
      <c r="B99" s="63" t="s">
        <v>6747</v>
      </c>
      <c r="C99" s="65" t="s">
        <v>14924</v>
      </c>
      <c r="D99" s="66">
        <v>17686.09</v>
      </c>
      <c r="E99" s="63">
        <v>19</v>
      </c>
      <c r="F99" s="63" t="s">
        <v>6748</v>
      </c>
      <c r="G99" s="63" t="s">
        <v>14981</v>
      </c>
      <c r="H99" s="63" t="s">
        <v>14866</v>
      </c>
      <c r="I99" s="63">
        <v>104</v>
      </c>
      <c r="J99" s="63">
        <v>109</v>
      </c>
      <c r="K99" s="63">
        <v>41223</v>
      </c>
      <c r="L99" s="63" t="s">
        <v>14839</v>
      </c>
    </row>
    <row r="100" spans="1:12" x14ac:dyDescent="0.2">
      <c r="A100" s="93" t="str">
        <f t="shared" si="1"/>
        <v>10FMaugustus t/m november</v>
      </c>
      <c r="B100" s="63" t="s">
        <v>6772</v>
      </c>
      <c r="C100" s="65" t="s">
        <v>14924</v>
      </c>
      <c r="D100" s="66">
        <v>78191.12</v>
      </c>
      <c r="E100" s="63">
        <v>84</v>
      </c>
      <c r="F100" s="63" t="s">
        <v>17309</v>
      </c>
      <c r="G100" s="63" t="s">
        <v>14982</v>
      </c>
      <c r="H100" s="63" t="s">
        <v>14866</v>
      </c>
      <c r="I100" s="63">
        <v>294</v>
      </c>
      <c r="J100" s="63">
        <v>294</v>
      </c>
      <c r="K100" s="63">
        <v>30240</v>
      </c>
      <c r="L100" s="63" t="s">
        <v>14839</v>
      </c>
    </row>
    <row r="101" spans="1:12" x14ac:dyDescent="0.2">
      <c r="A101" s="93" t="str">
        <f t="shared" si="1"/>
        <v>10FZaugustus t/m november</v>
      </c>
      <c r="B101" s="63" t="s">
        <v>6791</v>
      </c>
      <c r="C101" s="65" t="s">
        <v>14924</v>
      </c>
      <c r="D101" s="66">
        <v>68882.649999999994</v>
      </c>
      <c r="E101" s="63">
        <v>74</v>
      </c>
      <c r="F101" s="63" t="s">
        <v>16792</v>
      </c>
      <c r="G101" s="63" t="s">
        <v>14916</v>
      </c>
      <c r="H101" s="63" t="s">
        <v>14870</v>
      </c>
      <c r="I101" s="63">
        <v>525</v>
      </c>
      <c r="J101" s="63">
        <v>592</v>
      </c>
      <c r="K101" s="63">
        <v>41373</v>
      </c>
      <c r="L101" s="63" t="s">
        <v>14839</v>
      </c>
    </row>
    <row r="102" spans="1:12" x14ac:dyDescent="0.2">
      <c r="A102" s="93" t="str">
        <f t="shared" si="1"/>
        <v>10JFaugustus t/m november</v>
      </c>
      <c r="B102" s="63" t="s">
        <v>6887</v>
      </c>
      <c r="C102" s="65" t="s">
        <v>14924</v>
      </c>
      <c r="D102" s="66">
        <v>3723.39</v>
      </c>
      <c r="E102" s="63">
        <v>4</v>
      </c>
      <c r="F102" s="63" t="s">
        <v>6888</v>
      </c>
      <c r="G102" s="63" t="s">
        <v>14983</v>
      </c>
      <c r="H102" s="63" t="s">
        <v>14866</v>
      </c>
      <c r="I102" s="63">
        <v>218</v>
      </c>
      <c r="J102" s="63">
        <v>219</v>
      </c>
      <c r="K102" s="63">
        <v>78222</v>
      </c>
      <c r="L102" s="63" t="s">
        <v>14839</v>
      </c>
    </row>
    <row r="103" spans="1:12" x14ac:dyDescent="0.2">
      <c r="A103" s="93" t="str">
        <f t="shared" si="1"/>
        <v>10LXaugustus t/m november</v>
      </c>
      <c r="B103" s="63" t="s">
        <v>6957</v>
      </c>
      <c r="C103" s="65" t="s">
        <v>14924</v>
      </c>
      <c r="D103" s="66">
        <v>56781.65</v>
      </c>
      <c r="E103" s="63">
        <v>61</v>
      </c>
      <c r="F103" s="63" t="s">
        <v>16292</v>
      </c>
      <c r="G103" s="63" t="s">
        <v>14916</v>
      </c>
      <c r="H103" s="63" t="s">
        <v>14870</v>
      </c>
      <c r="I103" s="63">
        <v>156</v>
      </c>
      <c r="J103" s="63">
        <v>208</v>
      </c>
      <c r="K103" s="63">
        <v>42669</v>
      </c>
      <c r="L103" s="63" t="s">
        <v>14839</v>
      </c>
    </row>
    <row r="104" spans="1:12" x14ac:dyDescent="0.2">
      <c r="A104" s="93" t="str">
        <f t="shared" si="1"/>
        <v>10MEaugustus t/m november</v>
      </c>
      <c r="B104" s="63" t="s">
        <v>6965</v>
      </c>
      <c r="C104" s="65" t="s">
        <v>14924</v>
      </c>
      <c r="D104" s="66">
        <v>5585.08</v>
      </c>
      <c r="E104" s="63">
        <v>6</v>
      </c>
      <c r="F104" s="63" t="s">
        <v>6966</v>
      </c>
      <c r="G104" s="63" t="s">
        <v>14984</v>
      </c>
      <c r="H104" s="63" t="s">
        <v>14908</v>
      </c>
      <c r="I104" s="63">
        <v>266</v>
      </c>
      <c r="J104" s="63">
        <v>255</v>
      </c>
      <c r="K104" s="63">
        <v>41286</v>
      </c>
      <c r="L104" s="63" t="s">
        <v>14839</v>
      </c>
    </row>
    <row r="105" spans="1:12" x14ac:dyDescent="0.2">
      <c r="A105" s="93" t="str">
        <f t="shared" si="1"/>
        <v>10MMaugustus t/m november</v>
      </c>
      <c r="B105" s="63" t="s">
        <v>6970</v>
      </c>
      <c r="C105" s="65" t="s">
        <v>14924</v>
      </c>
      <c r="D105" s="66">
        <v>37233.870000000003</v>
      </c>
      <c r="E105" s="63">
        <v>40</v>
      </c>
      <c r="F105" s="63" t="s">
        <v>6971</v>
      </c>
      <c r="G105" s="63" t="s">
        <v>14985</v>
      </c>
      <c r="H105" s="63" t="s">
        <v>14886</v>
      </c>
      <c r="I105" s="63">
        <v>114</v>
      </c>
      <c r="J105" s="63">
        <v>147</v>
      </c>
      <c r="K105" s="63">
        <v>42683</v>
      </c>
      <c r="L105" s="63" t="s">
        <v>14839</v>
      </c>
    </row>
    <row r="106" spans="1:12" x14ac:dyDescent="0.2">
      <c r="A106" s="93" t="str">
        <f t="shared" si="1"/>
        <v>10NAaugustus t/m november</v>
      </c>
      <c r="B106" s="63" t="s">
        <v>6995</v>
      </c>
      <c r="C106" s="65" t="s">
        <v>14924</v>
      </c>
      <c r="D106" s="66">
        <v>19056.62</v>
      </c>
      <c r="E106" s="63">
        <v>9</v>
      </c>
      <c r="F106" s="63" t="s">
        <v>17350</v>
      </c>
      <c r="G106" s="63" t="s">
        <v>14986</v>
      </c>
      <c r="H106" s="63" t="s">
        <v>14877</v>
      </c>
      <c r="I106" s="63">
        <v>206</v>
      </c>
      <c r="J106" s="63">
        <v>206</v>
      </c>
      <c r="K106" s="63">
        <v>41454</v>
      </c>
      <c r="L106" s="63" t="s">
        <v>19116</v>
      </c>
    </row>
    <row r="107" spans="1:12" x14ac:dyDescent="0.2">
      <c r="A107" s="93" t="str">
        <f t="shared" si="1"/>
        <v>10ORaugustus t/m november</v>
      </c>
      <c r="B107" s="63" t="s">
        <v>7053</v>
      </c>
      <c r="C107" s="65" t="s">
        <v>14924</v>
      </c>
      <c r="D107" s="66">
        <v>3723.39</v>
      </c>
      <c r="E107" s="63">
        <v>4</v>
      </c>
      <c r="F107" s="63" t="s">
        <v>2105</v>
      </c>
      <c r="G107" s="63" t="s">
        <v>14977</v>
      </c>
      <c r="H107" s="63" t="s">
        <v>14886</v>
      </c>
      <c r="I107" s="63">
        <v>239</v>
      </c>
      <c r="J107" s="63">
        <v>229</v>
      </c>
      <c r="K107" s="63">
        <v>40775</v>
      </c>
      <c r="L107" s="63" t="s">
        <v>14839</v>
      </c>
    </row>
    <row r="108" spans="1:12" x14ac:dyDescent="0.2">
      <c r="A108" s="93" t="str">
        <f t="shared" si="1"/>
        <v>10PBaugustus t/m november</v>
      </c>
      <c r="B108" s="63" t="s">
        <v>7065</v>
      </c>
      <c r="C108" s="65" t="s">
        <v>14924</v>
      </c>
      <c r="D108" s="66">
        <v>3723.39</v>
      </c>
      <c r="E108" s="63">
        <v>4</v>
      </c>
      <c r="F108" s="63" t="s">
        <v>7066</v>
      </c>
      <c r="G108" s="63" t="s">
        <v>14878</v>
      </c>
      <c r="H108" s="63" t="s">
        <v>14870</v>
      </c>
      <c r="I108" s="63">
        <v>245</v>
      </c>
      <c r="J108" s="63">
        <v>244</v>
      </c>
      <c r="K108" s="63">
        <v>50819</v>
      </c>
      <c r="L108" s="63" t="s">
        <v>14839</v>
      </c>
    </row>
    <row r="109" spans="1:12" x14ac:dyDescent="0.2">
      <c r="A109" s="93" t="str">
        <f t="shared" si="1"/>
        <v>10RAaugustus t/m november</v>
      </c>
      <c r="B109" s="63" t="s">
        <v>7133</v>
      </c>
      <c r="C109" s="65" t="s">
        <v>14924</v>
      </c>
      <c r="D109" s="66">
        <v>14402.39</v>
      </c>
      <c r="E109" s="63">
        <v>4</v>
      </c>
      <c r="F109" s="63" t="s">
        <v>17382</v>
      </c>
      <c r="G109" s="63" t="s">
        <v>14986</v>
      </c>
      <c r="H109" s="63" t="s">
        <v>14877</v>
      </c>
      <c r="I109" s="63">
        <v>377</v>
      </c>
      <c r="J109" s="63">
        <v>367</v>
      </c>
      <c r="K109" s="63">
        <v>41454</v>
      </c>
      <c r="L109" s="63" t="s">
        <v>19116</v>
      </c>
    </row>
    <row r="110" spans="1:12" x14ac:dyDescent="0.2">
      <c r="A110" s="93" t="str">
        <f t="shared" si="1"/>
        <v>10UNaugustus t/m november</v>
      </c>
      <c r="B110" s="63" t="s">
        <v>7228</v>
      </c>
      <c r="C110" s="65" t="s">
        <v>14924</v>
      </c>
      <c r="D110" s="66">
        <v>14402.39</v>
      </c>
      <c r="E110" s="63">
        <v>4</v>
      </c>
      <c r="F110" s="63" t="s">
        <v>7229</v>
      </c>
      <c r="G110" s="63" t="s">
        <v>14945</v>
      </c>
      <c r="H110" s="63" t="s">
        <v>14874</v>
      </c>
      <c r="I110" s="63">
        <v>242</v>
      </c>
      <c r="J110" s="63">
        <v>226</v>
      </c>
      <c r="K110" s="63">
        <v>41895</v>
      </c>
      <c r="L110" s="63" t="s">
        <v>19116</v>
      </c>
    </row>
    <row r="111" spans="1:12" x14ac:dyDescent="0.2">
      <c r="A111" s="93" t="str">
        <f t="shared" si="1"/>
        <v>10UVaugustus t/m november</v>
      </c>
      <c r="B111" s="63" t="s">
        <v>7237</v>
      </c>
      <c r="C111" s="65" t="s">
        <v>14924</v>
      </c>
      <c r="D111" s="66">
        <v>10239.31</v>
      </c>
      <c r="E111" s="63">
        <v>11</v>
      </c>
      <c r="F111" s="63" t="s">
        <v>7238</v>
      </c>
      <c r="G111" s="63" t="s">
        <v>14988</v>
      </c>
      <c r="H111" s="63" t="s">
        <v>14886</v>
      </c>
      <c r="I111" s="63">
        <v>196</v>
      </c>
      <c r="J111" s="63">
        <v>209</v>
      </c>
      <c r="K111" s="63">
        <v>41191</v>
      </c>
      <c r="L111" s="63" t="s">
        <v>14839</v>
      </c>
    </row>
    <row r="112" spans="1:12" x14ac:dyDescent="0.2">
      <c r="A112" s="93" t="str">
        <f t="shared" si="1"/>
        <v>10VRaugustus t/m november</v>
      </c>
      <c r="B112" s="63" t="s">
        <v>7268</v>
      </c>
      <c r="C112" s="65" t="s">
        <v>14924</v>
      </c>
      <c r="D112" s="66">
        <v>44680.639999999999</v>
      </c>
      <c r="E112" s="63">
        <v>48</v>
      </c>
      <c r="F112" s="63" t="s">
        <v>7269</v>
      </c>
      <c r="G112" s="63" t="s">
        <v>14989</v>
      </c>
      <c r="H112" s="63" t="s">
        <v>14866</v>
      </c>
      <c r="I112" s="63">
        <v>147</v>
      </c>
      <c r="J112" s="63">
        <v>144</v>
      </c>
      <c r="K112" s="63">
        <v>41611</v>
      </c>
      <c r="L112" s="63" t="s">
        <v>14839</v>
      </c>
    </row>
    <row r="113" spans="1:12" x14ac:dyDescent="0.2">
      <c r="A113" s="93" t="str">
        <f t="shared" si="1"/>
        <v>10WHaugustus t/m november</v>
      </c>
      <c r="B113" s="63" t="s">
        <v>7278</v>
      </c>
      <c r="C113" s="65" t="s">
        <v>14924</v>
      </c>
      <c r="D113" s="66">
        <v>32088.47</v>
      </c>
      <c r="E113" s="63">
        <v>23</v>
      </c>
      <c r="F113" s="63" t="s">
        <v>7279</v>
      </c>
      <c r="G113" s="63" t="s">
        <v>14884</v>
      </c>
      <c r="H113" s="63" t="s">
        <v>14866</v>
      </c>
      <c r="I113" s="63">
        <v>214</v>
      </c>
      <c r="J113" s="63">
        <v>226</v>
      </c>
      <c r="K113" s="63">
        <v>40971</v>
      </c>
      <c r="L113" s="63" t="s">
        <v>19116</v>
      </c>
    </row>
    <row r="114" spans="1:12" x14ac:dyDescent="0.2">
      <c r="A114" s="93" t="str">
        <f t="shared" si="1"/>
        <v>10XGaugustus t/m november</v>
      </c>
      <c r="B114" s="63" t="s">
        <v>7313</v>
      </c>
      <c r="C114" s="65" t="s">
        <v>14924</v>
      </c>
      <c r="D114" s="66">
        <v>15333.23</v>
      </c>
      <c r="E114" s="63">
        <v>5</v>
      </c>
      <c r="F114" s="63" t="s">
        <v>7314</v>
      </c>
      <c r="G114" s="63" t="s">
        <v>14990</v>
      </c>
      <c r="H114" s="63" t="s">
        <v>14866</v>
      </c>
      <c r="I114" s="63">
        <v>180</v>
      </c>
      <c r="J114" s="63">
        <v>178</v>
      </c>
      <c r="K114" s="63">
        <v>39600</v>
      </c>
      <c r="L114" s="63" t="s">
        <v>19116</v>
      </c>
    </row>
    <row r="115" spans="1:12" x14ac:dyDescent="0.2">
      <c r="A115" s="93" t="str">
        <f t="shared" si="1"/>
        <v>10XUaugustus t/m november</v>
      </c>
      <c r="B115" s="63" t="s">
        <v>7338</v>
      </c>
      <c r="C115" s="65" t="s">
        <v>14924</v>
      </c>
      <c r="D115" s="66">
        <v>15333.23</v>
      </c>
      <c r="E115" s="63">
        <v>5</v>
      </c>
      <c r="F115" s="63" t="s">
        <v>17414</v>
      </c>
      <c r="G115" s="63" t="s">
        <v>14991</v>
      </c>
      <c r="H115" s="63" t="s">
        <v>14888</v>
      </c>
      <c r="I115" s="63">
        <v>167</v>
      </c>
      <c r="J115" s="63">
        <v>161</v>
      </c>
      <c r="K115" s="63">
        <v>42656</v>
      </c>
      <c r="L115" s="63" t="s">
        <v>19116</v>
      </c>
    </row>
    <row r="116" spans="1:12" x14ac:dyDescent="0.2">
      <c r="A116" s="93" t="str">
        <f t="shared" si="1"/>
        <v>11DGaugustus t/m november</v>
      </c>
      <c r="B116" s="63" t="s">
        <v>7496</v>
      </c>
      <c r="C116" s="65" t="s">
        <v>14924</v>
      </c>
      <c r="D116" s="66">
        <v>11170.16</v>
      </c>
      <c r="E116" s="63">
        <v>12</v>
      </c>
      <c r="F116" s="63" t="s">
        <v>17445</v>
      </c>
      <c r="G116" s="63" t="s">
        <v>14884</v>
      </c>
      <c r="H116" s="63" t="s">
        <v>14866</v>
      </c>
      <c r="I116" s="63">
        <v>143</v>
      </c>
      <c r="J116" s="63">
        <v>148</v>
      </c>
      <c r="K116" s="63">
        <v>48101</v>
      </c>
      <c r="L116" s="63" t="s">
        <v>14839</v>
      </c>
    </row>
    <row r="117" spans="1:12" x14ac:dyDescent="0.2">
      <c r="A117" s="93" t="str">
        <f t="shared" si="1"/>
        <v>11DXaugustus t/m november</v>
      </c>
      <c r="B117" s="63" t="s">
        <v>7513</v>
      </c>
      <c r="C117" s="65" t="s">
        <v>14924</v>
      </c>
      <c r="D117" s="66">
        <v>43749.79</v>
      </c>
      <c r="E117" s="63">
        <v>47</v>
      </c>
      <c r="F117" s="63" t="s">
        <v>7514</v>
      </c>
      <c r="G117" s="63" t="s">
        <v>14891</v>
      </c>
      <c r="H117" s="63" t="s">
        <v>14886</v>
      </c>
      <c r="I117" s="63">
        <v>220</v>
      </c>
      <c r="J117" s="63">
        <v>241</v>
      </c>
      <c r="K117" s="63">
        <v>73919</v>
      </c>
      <c r="L117" s="63" t="s">
        <v>14839</v>
      </c>
    </row>
    <row r="118" spans="1:12" x14ac:dyDescent="0.2">
      <c r="A118" s="93" t="str">
        <f t="shared" si="1"/>
        <v>11JDaugustus t/m november</v>
      </c>
      <c r="B118" s="63" t="s">
        <v>7663</v>
      </c>
      <c r="C118" s="65" t="s">
        <v>14924</v>
      </c>
      <c r="D118" s="66">
        <v>10239.31</v>
      </c>
      <c r="E118" s="63">
        <v>11</v>
      </c>
      <c r="F118" s="63" t="s">
        <v>320</v>
      </c>
      <c r="G118" s="63" t="s">
        <v>14892</v>
      </c>
      <c r="H118" s="63" t="s">
        <v>14877</v>
      </c>
      <c r="I118" s="63">
        <v>292</v>
      </c>
      <c r="J118" s="63">
        <v>304</v>
      </c>
      <c r="K118" s="63">
        <v>41447</v>
      </c>
      <c r="L118" s="63" t="s">
        <v>14839</v>
      </c>
    </row>
    <row r="119" spans="1:12" x14ac:dyDescent="0.2">
      <c r="A119" s="93" t="str">
        <f t="shared" si="1"/>
        <v>11LLaugustus t/m november</v>
      </c>
      <c r="B119" s="63" t="s">
        <v>7729</v>
      </c>
      <c r="C119" s="65" t="s">
        <v>14924</v>
      </c>
      <c r="D119" s="66">
        <v>59574.19</v>
      </c>
      <c r="E119" s="63">
        <v>64</v>
      </c>
      <c r="F119" s="63" t="s">
        <v>3992</v>
      </c>
      <c r="G119" s="63" t="s">
        <v>14992</v>
      </c>
      <c r="H119" s="63" t="s">
        <v>14870</v>
      </c>
      <c r="I119" s="63">
        <v>233</v>
      </c>
      <c r="J119" s="63">
        <v>246</v>
      </c>
      <c r="K119" s="63">
        <v>41516</v>
      </c>
      <c r="L119" s="63" t="s">
        <v>14839</v>
      </c>
    </row>
    <row r="120" spans="1:12" x14ac:dyDescent="0.2">
      <c r="A120" s="93" t="str">
        <f t="shared" si="1"/>
        <v>11ODaugustus t/m november</v>
      </c>
      <c r="B120" s="63" t="s">
        <v>7809</v>
      </c>
      <c r="C120" s="65" t="s">
        <v>14924</v>
      </c>
      <c r="D120" s="66">
        <v>85637.89</v>
      </c>
      <c r="E120" s="63">
        <v>92</v>
      </c>
      <c r="F120" s="63" t="s">
        <v>17506</v>
      </c>
      <c r="G120" s="63" t="s">
        <v>14993</v>
      </c>
      <c r="H120" s="63" t="s">
        <v>14955</v>
      </c>
      <c r="I120" s="63">
        <v>157</v>
      </c>
      <c r="J120" s="63">
        <v>174</v>
      </c>
      <c r="K120" s="63">
        <v>41813</v>
      </c>
      <c r="L120" s="63" t="s">
        <v>14839</v>
      </c>
    </row>
    <row r="121" spans="1:12" x14ac:dyDescent="0.2">
      <c r="A121" s="93" t="str">
        <f t="shared" si="1"/>
        <v>11QOaugustus t/m november</v>
      </c>
      <c r="B121" s="63" t="s">
        <v>7881</v>
      </c>
      <c r="C121" s="65" t="s">
        <v>14924</v>
      </c>
      <c r="D121" s="66">
        <v>3723.39</v>
      </c>
      <c r="E121" s="63">
        <v>4</v>
      </c>
      <c r="F121" s="63" t="s">
        <v>7882</v>
      </c>
      <c r="G121" s="63" t="s">
        <v>14994</v>
      </c>
      <c r="H121" s="63" t="s">
        <v>14880</v>
      </c>
      <c r="I121" s="63">
        <v>243</v>
      </c>
      <c r="J121" s="63">
        <v>240</v>
      </c>
      <c r="K121" s="63">
        <v>41148</v>
      </c>
      <c r="L121" s="63" t="s">
        <v>14839</v>
      </c>
    </row>
    <row r="122" spans="1:12" x14ac:dyDescent="0.2">
      <c r="A122" s="93" t="str">
        <f t="shared" si="1"/>
        <v>11QVaugustus t/m november</v>
      </c>
      <c r="B122" s="63" t="s">
        <v>7892</v>
      </c>
      <c r="C122" s="65" t="s">
        <v>14924</v>
      </c>
      <c r="D122" s="66">
        <v>40957.25</v>
      </c>
      <c r="E122" s="63">
        <v>44</v>
      </c>
      <c r="F122" s="63" t="s">
        <v>7893</v>
      </c>
      <c r="G122" s="63" t="s">
        <v>14995</v>
      </c>
      <c r="H122" s="63" t="s">
        <v>14886</v>
      </c>
      <c r="I122" s="63">
        <v>218</v>
      </c>
      <c r="J122" s="63">
        <v>240</v>
      </c>
      <c r="K122" s="63">
        <v>41012</v>
      </c>
      <c r="L122" s="63" t="s">
        <v>14839</v>
      </c>
    </row>
    <row r="123" spans="1:12" x14ac:dyDescent="0.2">
      <c r="A123" s="93" t="str">
        <f t="shared" si="1"/>
        <v>11RYaugustus t/m november</v>
      </c>
      <c r="B123" s="63" t="s">
        <v>7940</v>
      </c>
      <c r="C123" s="65" t="s">
        <v>14924</v>
      </c>
      <c r="D123" s="66">
        <v>24202.01</v>
      </c>
      <c r="E123" s="63">
        <v>26</v>
      </c>
      <c r="F123" s="63" t="s">
        <v>7941</v>
      </c>
      <c r="G123" s="63" t="s">
        <v>14996</v>
      </c>
      <c r="H123" s="63" t="s">
        <v>14868</v>
      </c>
      <c r="I123" s="63">
        <v>265</v>
      </c>
      <c r="J123" s="63">
        <v>264</v>
      </c>
      <c r="K123" s="63">
        <v>41613</v>
      </c>
      <c r="L123" s="63" t="s">
        <v>14839</v>
      </c>
    </row>
    <row r="124" spans="1:12" x14ac:dyDescent="0.2">
      <c r="A124" s="93" t="str">
        <f t="shared" si="1"/>
        <v>11UFaugustus t/m november</v>
      </c>
      <c r="B124" s="63" t="s">
        <v>7995</v>
      </c>
      <c r="C124" s="65" t="s">
        <v>14924</v>
      </c>
      <c r="D124" s="66">
        <v>70744.350000000006</v>
      </c>
      <c r="E124" s="63">
        <v>76</v>
      </c>
      <c r="F124" s="63" t="s">
        <v>17539</v>
      </c>
      <c r="G124" s="63" t="s">
        <v>14997</v>
      </c>
      <c r="H124" s="63" t="s">
        <v>14880</v>
      </c>
      <c r="I124" s="63">
        <v>135</v>
      </c>
      <c r="J124" s="63">
        <v>143</v>
      </c>
      <c r="K124" s="63">
        <v>29810</v>
      </c>
      <c r="L124" s="63" t="s">
        <v>14839</v>
      </c>
    </row>
    <row r="125" spans="1:12" x14ac:dyDescent="0.2">
      <c r="A125" s="93" t="str">
        <f t="shared" si="1"/>
        <v>11UJaugustus t/m november</v>
      </c>
      <c r="B125" s="63" t="s">
        <v>8002</v>
      </c>
      <c r="C125" s="65" t="s">
        <v>14924</v>
      </c>
      <c r="D125" s="66">
        <v>14402.39</v>
      </c>
      <c r="E125" s="63">
        <v>4</v>
      </c>
      <c r="F125" s="63" t="s">
        <v>17540</v>
      </c>
      <c r="G125" s="63" t="s">
        <v>14998</v>
      </c>
      <c r="H125" s="63" t="s">
        <v>14868</v>
      </c>
      <c r="I125" s="63">
        <v>42</v>
      </c>
      <c r="J125" s="63">
        <v>46</v>
      </c>
      <c r="K125" s="63">
        <v>13683</v>
      </c>
      <c r="L125" s="63" t="s">
        <v>19116</v>
      </c>
    </row>
    <row r="126" spans="1:12" x14ac:dyDescent="0.2">
      <c r="A126" s="93" t="str">
        <f t="shared" si="1"/>
        <v>11VKaugustus t/m november</v>
      </c>
      <c r="B126" s="63" t="s">
        <v>8029</v>
      </c>
      <c r="C126" s="65" t="s">
        <v>14924</v>
      </c>
      <c r="D126" s="66">
        <v>3723.39</v>
      </c>
      <c r="E126" s="63">
        <v>4</v>
      </c>
      <c r="F126" s="63" t="s">
        <v>8030</v>
      </c>
      <c r="G126" s="63" t="s">
        <v>14999</v>
      </c>
      <c r="H126" s="63" t="s">
        <v>14900</v>
      </c>
      <c r="I126" s="63">
        <v>299</v>
      </c>
      <c r="J126" s="63">
        <v>277</v>
      </c>
      <c r="K126" s="63">
        <v>42653</v>
      </c>
      <c r="L126" s="63" t="s">
        <v>14839</v>
      </c>
    </row>
    <row r="127" spans="1:12" x14ac:dyDescent="0.2">
      <c r="A127" s="93" t="str">
        <f t="shared" si="1"/>
        <v>11WBaugustus t/m november</v>
      </c>
      <c r="B127" s="63" t="s">
        <v>8054</v>
      </c>
      <c r="C127" s="65" t="s">
        <v>14924</v>
      </c>
      <c r="D127" s="66">
        <v>3723.39</v>
      </c>
      <c r="E127" s="63">
        <v>4</v>
      </c>
      <c r="F127" s="63" t="s">
        <v>1932</v>
      </c>
      <c r="G127" s="63" t="s">
        <v>15000</v>
      </c>
      <c r="H127" s="63" t="s">
        <v>14866</v>
      </c>
      <c r="I127" s="63">
        <v>274</v>
      </c>
      <c r="J127" s="63">
        <v>267</v>
      </c>
      <c r="K127" s="63">
        <v>32177</v>
      </c>
      <c r="L127" s="63" t="s">
        <v>14839</v>
      </c>
    </row>
    <row r="128" spans="1:12" x14ac:dyDescent="0.2">
      <c r="A128" s="93" t="str">
        <f t="shared" si="1"/>
        <v>11WGaugustus t/m november</v>
      </c>
      <c r="B128" s="63" t="s">
        <v>8061</v>
      </c>
      <c r="C128" s="65" t="s">
        <v>14924</v>
      </c>
      <c r="D128" s="66">
        <v>5585.08</v>
      </c>
      <c r="E128" s="63">
        <v>6</v>
      </c>
      <c r="F128" s="63" t="s">
        <v>17549</v>
      </c>
      <c r="G128" s="63" t="s">
        <v>15001</v>
      </c>
      <c r="H128" s="63" t="s">
        <v>14866</v>
      </c>
      <c r="I128" s="63">
        <v>208</v>
      </c>
      <c r="J128" s="63">
        <v>195</v>
      </c>
      <c r="K128" s="63">
        <v>41223</v>
      </c>
      <c r="L128" s="63" t="s">
        <v>14839</v>
      </c>
    </row>
    <row r="129" spans="1:12" x14ac:dyDescent="0.2">
      <c r="A129" s="93" t="str">
        <f t="shared" si="1"/>
        <v>12CXaugustus t/m november</v>
      </c>
      <c r="B129" s="63" t="s">
        <v>8241</v>
      </c>
      <c r="C129" s="65" t="s">
        <v>14924</v>
      </c>
      <c r="D129" s="66">
        <v>14893.55</v>
      </c>
      <c r="E129" s="63">
        <v>16</v>
      </c>
      <c r="F129" s="63" t="s">
        <v>8242</v>
      </c>
      <c r="G129" s="63" t="s">
        <v>14894</v>
      </c>
      <c r="H129" s="63" t="s">
        <v>14872</v>
      </c>
      <c r="I129" s="63">
        <v>65</v>
      </c>
      <c r="J129" s="63">
        <v>81</v>
      </c>
      <c r="K129" s="63">
        <v>42623</v>
      </c>
      <c r="L129" s="63" t="s">
        <v>14839</v>
      </c>
    </row>
    <row r="130" spans="1:12" x14ac:dyDescent="0.2">
      <c r="A130" s="93" t="str">
        <f t="shared" si="1"/>
        <v>12DIaugustus t/m november</v>
      </c>
      <c r="B130" s="63" t="s">
        <v>8255</v>
      </c>
      <c r="C130" s="65" t="s">
        <v>14924</v>
      </c>
      <c r="D130" s="66">
        <v>15333.23</v>
      </c>
      <c r="E130" s="63">
        <v>5</v>
      </c>
      <c r="F130" s="63" t="s">
        <v>17577</v>
      </c>
      <c r="G130" s="63" t="s">
        <v>14896</v>
      </c>
      <c r="H130" s="63" t="s">
        <v>14880</v>
      </c>
      <c r="I130" s="63">
        <v>407</v>
      </c>
      <c r="J130" s="63">
        <v>401</v>
      </c>
      <c r="K130" s="63">
        <v>41461</v>
      </c>
      <c r="L130" s="63" t="s">
        <v>19116</v>
      </c>
    </row>
    <row r="131" spans="1:12" x14ac:dyDescent="0.2">
      <c r="A131" s="93" t="str">
        <f t="shared" si="1"/>
        <v>12EGaugustus t/m november</v>
      </c>
      <c r="B131" s="63" t="s">
        <v>8278</v>
      </c>
      <c r="C131" s="65" t="s">
        <v>14924</v>
      </c>
      <c r="D131" s="66">
        <v>38164.71</v>
      </c>
      <c r="E131" s="63">
        <v>41</v>
      </c>
      <c r="F131" s="63" t="s">
        <v>17586</v>
      </c>
      <c r="G131" s="63" t="s">
        <v>14887</v>
      </c>
      <c r="H131" s="63" t="s">
        <v>14888</v>
      </c>
      <c r="I131" s="63">
        <v>435</v>
      </c>
      <c r="J131" s="63">
        <v>409</v>
      </c>
      <c r="K131" s="63">
        <v>41735</v>
      </c>
      <c r="L131" s="63" t="s">
        <v>14839</v>
      </c>
    </row>
    <row r="132" spans="1:12" x14ac:dyDescent="0.2">
      <c r="A132" s="93" t="str">
        <f t="shared" si="1"/>
        <v>12FDaugustus t/m november</v>
      </c>
      <c r="B132" s="63" t="s">
        <v>8298</v>
      </c>
      <c r="C132" s="65" t="s">
        <v>14924</v>
      </c>
      <c r="D132" s="66">
        <v>14893.55</v>
      </c>
      <c r="E132" s="63">
        <v>16</v>
      </c>
      <c r="F132" s="63" t="s">
        <v>17594</v>
      </c>
      <c r="G132" s="63" t="s">
        <v>15002</v>
      </c>
      <c r="H132" s="63" t="s">
        <v>14866</v>
      </c>
      <c r="I132" s="63">
        <v>551</v>
      </c>
      <c r="J132" s="63">
        <v>586</v>
      </c>
      <c r="K132" s="63">
        <v>41001</v>
      </c>
      <c r="L132" s="63" t="s">
        <v>14839</v>
      </c>
    </row>
    <row r="133" spans="1:12" x14ac:dyDescent="0.2">
      <c r="A133" s="93" t="str">
        <f t="shared" si="1"/>
        <v>12GQaugustus t/m november</v>
      </c>
      <c r="B133" s="63" t="s">
        <v>8339</v>
      </c>
      <c r="C133" s="65" t="s">
        <v>14924</v>
      </c>
      <c r="D133" s="66">
        <v>14402.39</v>
      </c>
      <c r="E133" s="63">
        <v>4</v>
      </c>
      <c r="F133" s="63" t="s">
        <v>15003</v>
      </c>
      <c r="G133" s="63" t="s">
        <v>15004</v>
      </c>
      <c r="H133" s="63" t="s">
        <v>14868</v>
      </c>
      <c r="I133" s="63">
        <v>99</v>
      </c>
      <c r="J133" s="63">
        <v>92</v>
      </c>
      <c r="K133" s="63">
        <v>41571</v>
      </c>
      <c r="L133" s="63" t="s">
        <v>19116</v>
      </c>
    </row>
    <row r="134" spans="1:12" x14ac:dyDescent="0.2">
      <c r="A134" s="93" t="str">
        <f t="shared" si="1"/>
        <v>12IDaugustus t/m november</v>
      </c>
      <c r="B134" s="63" t="s">
        <v>8383</v>
      </c>
      <c r="C134" s="65" t="s">
        <v>14924</v>
      </c>
      <c r="D134" s="66">
        <v>21849.16</v>
      </c>
      <c r="E134" s="63">
        <v>12</v>
      </c>
      <c r="F134" s="63" t="s">
        <v>8384</v>
      </c>
      <c r="G134" s="63" t="s">
        <v>14895</v>
      </c>
      <c r="H134" s="63" t="s">
        <v>14877</v>
      </c>
      <c r="I134" s="63">
        <v>279</v>
      </c>
      <c r="J134" s="63">
        <v>284</v>
      </c>
      <c r="K134" s="63">
        <v>42709</v>
      </c>
      <c r="L134" s="63" t="s">
        <v>19116</v>
      </c>
    </row>
    <row r="135" spans="1:12" x14ac:dyDescent="0.2">
      <c r="A135" s="93" t="str">
        <f t="shared" si="1"/>
        <v>12KEaugustus t/m november</v>
      </c>
      <c r="B135" s="63" t="s">
        <v>8438</v>
      </c>
      <c r="C135" s="65" t="s">
        <v>14924</v>
      </c>
      <c r="D135" s="66">
        <v>3723.39</v>
      </c>
      <c r="E135" s="63">
        <v>4</v>
      </c>
      <c r="F135" s="63" t="s">
        <v>17624</v>
      </c>
      <c r="G135" s="63" t="s">
        <v>15005</v>
      </c>
      <c r="H135" s="63" t="s">
        <v>14880</v>
      </c>
      <c r="I135" s="63">
        <v>163</v>
      </c>
      <c r="J135" s="63">
        <v>164</v>
      </c>
      <c r="K135" s="63">
        <v>50844</v>
      </c>
      <c r="L135" s="63" t="s">
        <v>14839</v>
      </c>
    </row>
    <row r="136" spans="1:12" x14ac:dyDescent="0.2">
      <c r="A136" s="93" t="str">
        <f t="shared" si="1"/>
        <v>12MRaugustus t/m november</v>
      </c>
      <c r="B136" s="63" t="s">
        <v>8523</v>
      </c>
      <c r="C136" s="65" t="s">
        <v>14924</v>
      </c>
      <c r="D136" s="66">
        <v>19056.62</v>
      </c>
      <c r="E136" s="63">
        <v>9</v>
      </c>
      <c r="F136" s="63" t="s">
        <v>7422</v>
      </c>
      <c r="G136" s="63" t="s">
        <v>14935</v>
      </c>
      <c r="H136" s="63" t="s">
        <v>14877</v>
      </c>
      <c r="I136" s="63">
        <v>627</v>
      </c>
      <c r="J136" s="63">
        <v>609</v>
      </c>
      <c r="K136" s="63">
        <v>41675</v>
      </c>
      <c r="L136" s="63" t="s">
        <v>19116</v>
      </c>
    </row>
    <row r="137" spans="1:12" x14ac:dyDescent="0.2">
      <c r="A137" s="93" t="str">
        <f t="shared" si="1"/>
        <v>12MTaugustus t/m november</v>
      </c>
      <c r="B137" s="63" t="s">
        <v>8528</v>
      </c>
      <c r="C137" s="65" t="s">
        <v>14924</v>
      </c>
      <c r="D137" s="66">
        <v>14893.55</v>
      </c>
      <c r="E137" s="63">
        <v>16</v>
      </c>
      <c r="F137" s="63" t="s">
        <v>17634</v>
      </c>
      <c r="G137" s="63" t="s">
        <v>14884</v>
      </c>
      <c r="H137" s="63" t="s">
        <v>14866</v>
      </c>
      <c r="I137" s="63">
        <v>197</v>
      </c>
      <c r="J137" s="63">
        <v>189</v>
      </c>
      <c r="K137" s="63">
        <v>41611</v>
      </c>
      <c r="L137" s="63" t="s">
        <v>14839</v>
      </c>
    </row>
    <row r="138" spans="1:12" x14ac:dyDescent="0.2">
      <c r="A138" s="93" t="str">
        <f t="shared" ref="A138:A201" si="2">B138&amp;C138</f>
        <v>12PIaugustus t/m november</v>
      </c>
      <c r="B138" s="63" t="s">
        <v>8607</v>
      </c>
      <c r="C138" s="65" t="s">
        <v>14924</v>
      </c>
      <c r="D138" s="66">
        <v>18125.77</v>
      </c>
      <c r="E138" s="63">
        <v>8</v>
      </c>
      <c r="F138" s="63" t="s">
        <v>17651</v>
      </c>
      <c r="G138" s="63" t="s">
        <v>14876</v>
      </c>
      <c r="H138" s="63" t="s">
        <v>14877</v>
      </c>
      <c r="I138" s="63">
        <v>604</v>
      </c>
      <c r="J138" s="63">
        <v>601</v>
      </c>
      <c r="K138" s="63">
        <v>40508</v>
      </c>
      <c r="L138" s="63" t="s">
        <v>19116</v>
      </c>
    </row>
    <row r="139" spans="1:12" x14ac:dyDescent="0.2">
      <c r="A139" s="93" t="str">
        <f t="shared" si="2"/>
        <v>12RIaugustus t/m november</v>
      </c>
      <c r="B139" s="63" t="s">
        <v>8668</v>
      </c>
      <c r="C139" s="65" t="s">
        <v>14924</v>
      </c>
      <c r="D139" s="66">
        <v>16264.08</v>
      </c>
      <c r="E139" s="63">
        <v>6</v>
      </c>
      <c r="F139" s="63" t="s">
        <v>6698</v>
      </c>
      <c r="G139" s="63" t="s">
        <v>15006</v>
      </c>
      <c r="H139" s="63" t="s">
        <v>14900</v>
      </c>
      <c r="I139" s="63">
        <v>68</v>
      </c>
      <c r="J139" s="63">
        <v>68</v>
      </c>
      <c r="K139" s="63">
        <v>41778</v>
      </c>
      <c r="L139" s="63" t="s">
        <v>19116</v>
      </c>
    </row>
    <row r="140" spans="1:12" x14ac:dyDescent="0.2">
      <c r="A140" s="93" t="str">
        <f t="shared" si="2"/>
        <v>12RLaugustus t/m november</v>
      </c>
      <c r="B140" s="63" t="s">
        <v>8670</v>
      </c>
      <c r="C140" s="65" t="s">
        <v>14924</v>
      </c>
      <c r="D140" s="66">
        <v>15333.23</v>
      </c>
      <c r="E140" s="63">
        <v>5</v>
      </c>
      <c r="F140" s="63" t="s">
        <v>8221</v>
      </c>
      <c r="G140" s="63" t="s">
        <v>14984</v>
      </c>
      <c r="H140" s="63" t="s">
        <v>14908</v>
      </c>
      <c r="I140" s="63">
        <v>132</v>
      </c>
      <c r="J140" s="63">
        <v>129</v>
      </c>
      <c r="K140" s="63">
        <v>41286</v>
      </c>
      <c r="L140" s="63" t="s">
        <v>19116</v>
      </c>
    </row>
    <row r="141" spans="1:12" x14ac:dyDescent="0.2">
      <c r="A141" s="93" t="str">
        <f t="shared" si="2"/>
        <v>12TFaugustus t/m november</v>
      </c>
      <c r="B141" s="63" t="s">
        <v>8721</v>
      </c>
      <c r="C141" s="65" t="s">
        <v>14924</v>
      </c>
      <c r="D141" s="66">
        <v>8377.6200000000008</v>
      </c>
      <c r="E141" s="63">
        <v>9</v>
      </c>
      <c r="F141" s="63" t="s">
        <v>8722</v>
      </c>
      <c r="G141" s="63" t="s">
        <v>15007</v>
      </c>
      <c r="H141" s="63" t="s">
        <v>14886</v>
      </c>
      <c r="I141" s="63">
        <v>394</v>
      </c>
      <c r="J141" s="63">
        <v>383</v>
      </c>
      <c r="K141" s="63">
        <v>40581</v>
      </c>
      <c r="L141" s="63" t="s">
        <v>14839</v>
      </c>
    </row>
    <row r="142" spans="1:12" x14ac:dyDescent="0.2">
      <c r="A142" s="93" t="str">
        <f t="shared" si="2"/>
        <v>12TNaugustus t/m november</v>
      </c>
      <c r="B142" s="63" t="s">
        <v>8733</v>
      </c>
      <c r="C142" s="65" t="s">
        <v>14924</v>
      </c>
      <c r="D142" s="66">
        <v>15333.23</v>
      </c>
      <c r="E142" s="63">
        <v>5</v>
      </c>
      <c r="F142" s="63" t="s">
        <v>17671</v>
      </c>
      <c r="G142" s="63" t="s">
        <v>14977</v>
      </c>
      <c r="H142" s="63" t="s">
        <v>14886</v>
      </c>
      <c r="I142" s="63">
        <v>239</v>
      </c>
      <c r="J142" s="63">
        <v>235</v>
      </c>
      <c r="K142" s="63">
        <v>41544</v>
      </c>
      <c r="L142" s="63" t="s">
        <v>19116</v>
      </c>
    </row>
    <row r="143" spans="1:12" x14ac:dyDescent="0.2">
      <c r="A143" s="93" t="str">
        <f t="shared" si="2"/>
        <v>12TOaugustus t/m november</v>
      </c>
      <c r="B143" s="63" t="s">
        <v>8734</v>
      </c>
      <c r="C143" s="65" t="s">
        <v>14924</v>
      </c>
      <c r="D143" s="66">
        <v>14402.39</v>
      </c>
      <c r="E143" s="63">
        <v>4</v>
      </c>
      <c r="F143" s="63" t="s">
        <v>17672</v>
      </c>
      <c r="G143" s="63" t="s">
        <v>15008</v>
      </c>
      <c r="H143" s="63" t="s">
        <v>14880</v>
      </c>
      <c r="I143" s="63">
        <v>84</v>
      </c>
      <c r="J143" s="63">
        <v>122</v>
      </c>
      <c r="K143" s="63">
        <v>41345</v>
      </c>
      <c r="L143" s="63" t="s">
        <v>19116</v>
      </c>
    </row>
    <row r="144" spans="1:12" x14ac:dyDescent="0.2">
      <c r="A144" s="93" t="str">
        <f t="shared" si="2"/>
        <v>12ULaugustus t/m november</v>
      </c>
      <c r="B144" s="63" t="s">
        <v>8759</v>
      </c>
      <c r="C144" s="65" t="s">
        <v>14924</v>
      </c>
      <c r="D144" s="66">
        <v>18125.77</v>
      </c>
      <c r="E144" s="63">
        <v>8</v>
      </c>
      <c r="F144" s="63" t="s">
        <v>17676</v>
      </c>
      <c r="G144" s="63" t="s">
        <v>14896</v>
      </c>
      <c r="H144" s="63" t="s">
        <v>14880</v>
      </c>
      <c r="I144" s="63">
        <v>136</v>
      </c>
      <c r="J144" s="63">
        <v>138</v>
      </c>
      <c r="K144" s="63">
        <v>41461</v>
      </c>
      <c r="L144" s="63" t="s">
        <v>19116</v>
      </c>
    </row>
    <row r="145" spans="1:12" x14ac:dyDescent="0.2">
      <c r="A145" s="93" t="str">
        <f t="shared" si="2"/>
        <v>12WEaugustus t/m november</v>
      </c>
      <c r="B145" s="63" t="s">
        <v>8825</v>
      </c>
      <c r="C145" s="65" t="s">
        <v>14924</v>
      </c>
      <c r="D145" s="66">
        <v>93084.67</v>
      </c>
      <c r="E145" s="63">
        <v>100</v>
      </c>
      <c r="F145" s="63" t="s">
        <v>4246</v>
      </c>
      <c r="G145" s="63" t="s">
        <v>15002</v>
      </c>
      <c r="H145" s="63" t="s">
        <v>14866</v>
      </c>
      <c r="I145" s="63">
        <v>288</v>
      </c>
      <c r="J145" s="63">
        <v>339</v>
      </c>
      <c r="K145" s="63">
        <v>41001</v>
      </c>
      <c r="L145" s="63" t="s">
        <v>14839</v>
      </c>
    </row>
    <row r="146" spans="1:12" x14ac:dyDescent="0.2">
      <c r="A146" s="93" t="str">
        <f t="shared" si="2"/>
        <v>12WSaugustus t/m november</v>
      </c>
      <c r="B146" s="63" t="s">
        <v>8846</v>
      </c>
      <c r="C146" s="65" t="s">
        <v>14924</v>
      </c>
      <c r="D146" s="66">
        <v>11170.16</v>
      </c>
      <c r="E146" s="63">
        <v>12</v>
      </c>
      <c r="F146" s="63" t="s">
        <v>17691</v>
      </c>
      <c r="G146" s="63" t="s">
        <v>14885</v>
      </c>
      <c r="H146" s="63" t="s">
        <v>14886</v>
      </c>
      <c r="I146" s="63">
        <v>244</v>
      </c>
      <c r="J146" s="63">
        <v>227</v>
      </c>
      <c r="K146" s="63">
        <v>43864</v>
      </c>
      <c r="L146" s="63" t="s">
        <v>14839</v>
      </c>
    </row>
    <row r="147" spans="1:12" x14ac:dyDescent="0.2">
      <c r="A147" s="93" t="str">
        <f t="shared" si="2"/>
        <v>12XWaugustus t/m november</v>
      </c>
      <c r="B147" s="63" t="s">
        <v>8887</v>
      </c>
      <c r="C147" s="65" t="s">
        <v>14924</v>
      </c>
      <c r="D147" s="66">
        <v>19056.62</v>
      </c>
      <c r="E147" s="63">
        <v>9</v>
      </c>
      <c r="F147" s="63" t="s">
        <v>8888</v>
      </c>
      <c r="G147" s="63" t="s">
        <v>15009</v>
      </c>
      <c r="H147" s="63" t="s">
        <v>14872</v>
      </c>
      <c r="I147" s="63">
        <v>103</v>
      </c>
      <c r="J147" s="63">
        <v>120</v>
      </c>
      <c r="K147" s="63">
        <v>41871</v>
      </c>
      <c r="L147" s="63" t="s">
        <v>19116</v>
      </c>
    </row>
    <row r="148" spans="1:12" x14ac:dyDescent="0.2">
      <c r="A148" s="93" t="str">
        <f t="shared" si="2"/>
        <v>12YMaugustus t/m november</v>
      </c>
      <c r="B148" s="63" t="s">
        <v>8902</v>
      </c>
      <c r="C148" s="65" t="s">
        <v>14924</v>
      </c>
      <c r="D148" s="66">
        <v>24202.01</v>
      </c>
      <c r="E148" s="63">
        <v>26</v>
      </c>
      <c r="F148" s="63" t="s">
        <v>8903</v>
      </c>
      <c r="G148" s="63" t="s">
        <v>15010</v>
      </c>
      <c r="H148" s="63" t="s">
        <v>14908</v>
      </c>
      <c r="I148" s="63">
        <v>161</v>
      </c>
      <c r="J148" s="63">
        <v>168</v>
      </c>
      <c r="K148" s="63">
        <v>41496</v>
      </c>
      <c r="L148" s="63" t="s">
        <v>14839</v>
      </c>
    </row>
    <row r="149" spans="1:12" x14ac:dyDescent="0.2">
      <c r="A149" s="93" t="str">
        <f t="shared" si="2"/>
        <v>12ZAaugustus t/m november</v>
      </c>
      <c r="B149" s="63" t="s">
        <v>8917</v>
      </c>
      <c r="C149" s="65" t="s">
        <v>14924</v>
      </c>
      <c r="D149" s="66">
        <v>5585.08</v>
      </c>
      <c r="E149" s="63">
        <v>6</v>
      </c>
      <c r="F149" s="63" t="s">
        <v>8918</v>
      </c>
      <c r="G149" s="63" t="s">
        <v>15011</v>
      </c>
      <c r="H149" s="63" t="s">
        <v>14877</v>
      </c>
      <c r="I149" s="63">
        <v>272</v>
      </c>
      <c r="J149" s="63">
        <v>286</v>
      </c>
      <c r="K149" s="63">
        <v>41338</v>
      </c>
      <c r="L149" s="63" t="s">
        <v>14839</v>
      </c>
    </row>
    <row r="150" spans="1:12" x14ac:dyDescent="0.2">
      <c r="A150" s="93" t="str">
        <f t="shared" si="2"/>
        <v>13AOaugustus t/m november</v>
      </c>
      <c r="B150" s="63" t="s">
        <v>8970</v>
      </c>
      <c r="C150" s="65" t="s">
        <v>14924</v>
      </c>
      <c r="D150" s="66">
        <v>3723.39</v>
      </c>
      <c r="E150" s="63">
        <v>4</v>
      </c>
      <c r="F150" s="63" t="s">
        <v>8971</v>
      </c>
      <c r="G150" s="63" t="s">
        <v>14896</v>
      </c>
      <c r="H150" s="63" t="s">
        <v>14880</v>
      </c>
      <c r="I150" s="63">
        <v>172</v>
      </c>
      <c r="J150" s="63">
        <v>171</v>
      </c>
      <c r="K150" s="63">
        <v>41461</v>
      </c>
      <c r="L150" s="63" t="s">
        <v>14839</v>
      </c>
    </row>
    <row r="151" spans="1:12" x14ac:dyDescent="0.2">
      <c r="A151" s="93" t="str">
        <f t="shared" si="2"/>
        <v>13AQaugustus t/m november</v>
      </c>
      <c r="B151" s="63" t="s">
        <v>8972</v>
      </c>
      <c r="C151" s="65" t="s">
        <v>14924</v>
      </c>
      <c r="D151" s="66">
        <v>16264.08</v>
      </c>
      <c r="E151" s="63">
        <v>6</v>
      </c>
      <c r="F151" s="63" t="s">
        <v>16292</v>
      </c>
      <c r="G151" s="63" t="s">
        <v>14994</v>
      </c>
      <c r="H151" s="63" t="s">
        <v>14880</v>
      </c>
      <c r="I151" s="63">
        <v>253</v>
      </c>
      <c r="J151" s="63">
        <v>248</v>
      </c>
      <c r="K151" s="63">
        <v>41876</v>
      </c>
      <c r="L151" s="63" t="s">
        <v>19116</v>
      </c>
    </row>
    <row r="152" spans="1:12" x14ac:dyDescent="0.2">
      <c r="A152" s="93" t="str">
        <f t="shared" si="2"/>
        <v>13BCaugustus t/m november</v>
      </c>
      <c r="B152" s="63" t="s">
        <v>8986</v>
      </c>
      <c r="C152" s="65" t="s">
        <v>14924</v>
      </c>
      <c r="D152" s="66">
        <v>32579.63</v>
      </c>
      <c r="E152" s="63">
        <v>35</v>
      </c>
      <c r="F152" s="63" t="s">
        <v>8987</v>
      </c>
      <c r="G152" s="63" t="s">
        <v>14907</v>
      </c>
      <c r="H152" s="63" t="s">
        <v>14877</v>
      </c>
      <c r="I152" s="63">
        <v>318</v>
      </c>
      <c r="J152" s="63">
        <v>310</v>
      </c>
      <c r="K152" s="63">
        <v>41775</v>
      </c>
      <c r="L152" s="63" t="s">
        <v>14839</v>
      </c>
    </row>
    <row r="153" spans="1:12" x14ac:dyDescent="0.2">
      <c r="A153" s="93" t="str">
        <f t="shared" si="2"/>
        <v>13CCaugustus t/m november</v>
      </c>
      <c r="B153" s="63" t="s">
        <v>9027</v>
      </c>
      <c r="C153" s="65" t="s">
        <v>14924</v>
      </c>
      <c r="D153" s="66">
        <v>15333.23</v>
      </c>
      <c r="E153" s="63">
        <v>5</v>
      </c>
      <c r="F153" s="63" t="s">
        <v>15725</v>
      </c>
      <c r="G153" s="63" t="s">
        <v>15012</v>
      </c>
      <c r="H153" s="63" t="s">
        <v>14880</v>
      </c>
      <c r="I153" s="63">
        <v>207</v>
      </c>
      <c r="J153" s="63">
        <v>188</v>
      </c>
      <c r="K153" s="63">
        <v>24533</v>
      </c>
      <c r="L153" s="63" t="s">
        <v>19116</v>
      </c>
    </row>
    <row r="154" spans="1:12" x14ac:dyDescent="0.2">
      <c r="A154" s="93" t="str">
        <f t="shared" si="2"/>
        <v>13EKaugustus t/m november</v>
      </c>
      <c r="B154" s="63" t="s">
        <v>9094</v>
      </c>
      <c r="C154" s="65" t="s">
        <v>14924</v>
      </c>
      <c r="D154" s="66">
        <v>13031.85</v>
      </c>
      <c r="E154" s="63">
        <v>14</v>
      </c>
      <c r="F154" s="63" t="s">
        <v>8074</v>
      </c>
      <c r="G154" s="63" t="s">
        <v>14938</v>
      </c>
      <c r="H154" s="63" t="s">
        <v>14877</v>
      </c>
      <c r="I154" s="63">
        <v>805</v>
      </c>
      <c r="J154" s="63">
        <v>793</v>
      </c>
      <c r="K154" s="63">
        <v>20281</v>
      </c>
      <c r="L154" s="63" t="s">
        <v>14839</v>
      </c>
    </row>
    <row r="155" spans="1:12" x14ac:dyDescent="0.2">
      <c r="A155" s="93" t="str">
        <f t="shared" si="2"/>
        <v>13HEaugustus t/m november</v>
      </c>
      <c r="B155" s="63" t="s">
        <v>9160</v>
      </c>
      <c r="C155" s="65" t="s">
        <v>14924</v>
      </c>
      <c r="D155" s="66">
        <v>14402.39</v>
      </c>
      <c r="E155" s="63">
        <v>4</v>
      </c>
      <c r="F155" s="63" t="s">
        <v>9161</v>
      </c>
      <c r="G155" s="63" t="s">
        <v>15286</v>
      </c>
      <c r="H155" s="63" t="s">
        <v>14888</v>
      </c>
      <c r="I155" s="63">
        <v>270</v>
      </c>
      <c r="J155" s="63">
        <v>300</v>
      </c>
      <c r="K155" s="63">
        <v>42546</v>
      </c>
      <c r="L155" s="63" t="s">
        <v>19116</v>
      </c>
    </row>
    <row r="156" spans="1:12" x14ac:dyDescent="0.2">
      <c r="A156" s="93" t="str">
        <f t="shared" si="2"/>
        <v>13HXaugustus t/m november</v>
      </c>
      <c r="B156" s="63" t="s">
        <v>9182</v>
      </c>
      <c r="C156" s="65" t="s">
        <v>14924</v>
      </c>
      <c r="D156" s="66">
        <v>23271.17</v>
      </c>
      <c r="E156" s="63">
        <v>25</v>
      </c>
      <c r="F156" s="63" t="s">
        <v>17755</v>
      </c>
      <c r="G156" s="63" t="s">
        <v>14885</v>
      </c>
      <c r="H156" s="63" t="s">
        <v>14886</v>
      </c>
      <c r="I156" s="63">
        <v>549</v>
      </c>
      <c r="J156" s="63">
        <v>542</v>
      </c>
      <c r="K156" s="63">
        <v>43864</v>
      </c>
      <c r="L156" s="63" t="s">
        <v>14839</v>
      </c>
    </row>
    <row r="157" spans="1:12" x14ac:dyDescent="0.2">
      <c r="A157" s="93" t="str">
        <f t="shared" si="2"/>
        <v>13MMaugustus t/m november</v>
      </c>
      <c r="B157" s="63" t="s">
        <v>9324</v>
      </c>
      <c r="C157" s="65" t="s">
        <v>14924</v>
      </c>
      <c r="D157" s="66">
        <v>15333.23</v>
      </c>
      <c r="E157" s="63">
        <v>5</v>
      </c>
      <c r="F157" s="63" t="s">
        <v>17011</v>
      </c>
      <c r="G157" s="63" t="s">
        <v>15013</v>
      </c>
      <c r="H157" s="63" t="s">
        <v>14880</v>
      </c>
      <c r="I157" s="63">
        <v>133</v>
      </c>
      <c r="J157" s="63">
        <v>130</v>
      </c>
      <c r="K157" s="63">
        <v>41561</v>
      </c>
      <c r="L157" s="63" t="s">
        <v>19116</v>
      </c>
    </row>
    <row r="158" spans="1:12" x14ac:dyDescent="0.2">
      <c r="A158" s="93" t="str">
        <f t="shared" si="2"/>
        <v>13MNaugustus t/m november</v>
      </c>
      <c r="B158" s="63" t="s">
        <v>9326</v>
      </c>
      <c r="C158" s="65" t="s">
        <v>14924</v>
      </c>
      <c r="D158" s="66">
        <v>12101.01</v>
      </c>
      <c r="E158" s="63">
        <v>13</v>
      </c>
      <c r="F158" s="63" t="s">
        <v>9327</v>
      </c>
      <c r="G158" s="63" t="s">
        <v>15005</v>
      </c>
      <c r="H158" s="63" t="s">
        <v>14880</v>
      </c>
      <c r="I158" s="63">
        <v>336</v>
      </c>
      <c r="J158" s="63">
        <v>318</v>
      </c>
      <c r="K158" s="63">
        <v>41371</v>
      </c>
      <c r="L158" s="63" t="s">
        <v>14839</v>
      </c>
    </row>
    <row r="159" spans="1:12" x14ac:dyDescent="0.2">
      <c r="A159" s="93" t="str">
        <f t="shared" si="2"/>
        <v>13PSaugustus t/m november</v>
      </c>
      <c r="B159" s="63" t="s">
        <v>9414</v>
      </c>
      <c r="C159" s="65" t="s">
        <v>14924</v>
      </c>
      <c r="D159" s="66">
        <v>4654.2299999999996</v>
      </c>
      <c r="E159" s="63">
        <v>5</v>
      </c>
      <c r="F159" s="63" t="s">
        <v>17812</v>
      </c>
      <c r="G159" s="63" t="s">
        <v>15014</v>
      </c>
      <c r="H159" s="63" t="s">
        <v>14874</v>
      </c>
      <c r="I159" s="63">
        <v>227</v>
      </c>
      <c r="J159" s="63">
        <v>203</v>
      </c>
      <c r="K159" s="63">
        <v>41629</v>
      </c>
      <c r="L159" s="63" t="s">
        <v>14839</v>
      </c>
    </row>
    <row r="160" spans="1:12" x14ac:dyDescent="0.2">
      <c r="A160" s="93" t="str">
        <f t="shared" si="2"/>
        <v>13QZaugustus t/m november</v>
      </c>
      <c r="B160" s="63" t="s">
        <v>9450</v>
      </c>
      <c r="C160" s="65" t="s">
        <v>14924</v>
      </c>
      <c r="D160" s="66">
        <v>9308.4699999999993</v>
      </c>
      <c r="E160" s="63">
        <v>10</v>
      </c>
      <c r="F160" s="63" t="s">
        <v>9451</v>
      </c>
      <c r="G160" s="63" t="s">
        <v>15015</v>
      </c>
      <c r="H160" s="63" t="s">
        <v>14877</v>
      </c>
      <c r="I160" s="63">
        <v>314</v>
      </c>
      <c r="J160" s="63">
        <v>292</v>
      </c>
      <c r="K160" s="63">
        <v>41441</v>
      </c>
      <c r="L160" s="63" t="s">
        <v>14839</v>
      </c>
    </row>
    <row r="161" spans="1:12" x14ac:dyDescent="0.2">
      <c r="A161" s="93" t="str">
        <f t="shared" si="2"/>
        <v>13RFaugustus t/m november</v>
      </c>
      <c r="B161" s="63" t="s">
        <v>9460</v>
      </c>
      <c r="C161" s="65" t="s">
        <v>14924</v>
      </c>
      <c r="D161" s="66">
        <v>14402.39</v>
      </c>
      <c r="E161" s="63">
        <v>4</v>
      </c>
      <c r="F161" s="63" t="s">
        <v>17821</v>
      </c>
      <c r="G161" s="63" t="s">
        <v>15013</v>
      </c>
      <c r="H161" s="63" t="s">
        <v>14880</v>
      </c>
      <c r="I161" s="63">
        <v>74</v>
      </c>
      <c r="J161" s="63">
        <v>65</v>
      </c>
      <c r="K161" s="63">
        <v>41561</v>
      </c>
      <c r="L161" s="63" t="s">
        <v>19116</v>
      </c>
    </row>
    <row r="162" spans="1:12" x14ac:dyDescent="0.2">
      <c r="A162" s="93" t="str">
        <f t="shared" si="2"/>
        <v>13RIaugustus t/m november</v>
      </c>
      <c r="B162" s="63" t="s">
        <v>9462</v>
      </c>
      <c r="C162" s="65" t="s">
        <v>14924</v>
      </c>
      <c r="D162" s="66">
        <v>19987.47</v>
      </c>
      <c r="E162" s="63">
        <v>10</v>
      </c>
      <c r="F162" s="63" t="s">
        <v>4128</v>
      </c>
      <c r="G162" s="63" t="s">
        <v>14898</v>
      </c>
      <c r="H162" s="63" t="s">
        <v>14877</v>
      </c>
      <c r="I162" s="63">
        <v>178</v>
      </c>
      <c r="J162" s="63">
        <v>172</v>
      </c>
      <c r="K162" s="63">
        <v>41560</v>
      </c>
      <c r="L162" s="63" t="s">
        <v>19116</v>
      </c>
    </row>
    <row r="163" spans="1:12" x14ac:dyDescent="0.2">
      <c r="A163" s="93" t="str">
        <f t="shared" si="2"/>
        <v>13SYaugustus t/m november</v>
      </c>
      <c r="B163" s="63" t="s">
        <v>9506</v>
      </c>
      <c r="C163" s="65" t="s">
        <v>14924</v>
      </c>
      <c r="D163" s="66">
        <v>28365.09</v>
      </c>
      <c r="E163" s="63">
        <v>19</v>
      </c>
      <c r="F163" s="63" t="s">
        <v>9507</v>
      </c>
      <c r="G163" s="63" t="s">
        <v>15010</v>
      </c>
      <c r="H163" s="63" t="s">
        <v>14908</v>
      </c>
      <c r="I163" s="63">
        <v>183</v>
      </c>
      <c r="J163" s="63">
        <v>178</v>
      </c>
      <c r="K163" s="63">
        <v>41496</v>
      </c>
      <c r="L163" s="63" t="s">
        <v>19116</v>
      </c>
    </row>
    <row r="164" spans="1:12" x14ac:dyDescent="0.2">
      <c r="A164" s="93" t="str">
        <f t="shared" si="2"/>
        <v>13TRaugustus t/m november</v>
      </c>
      <c r="B164" s="63" t="s">
        <v>9528</v>
      </c>
      <c r="C164" s="65" t="s">
        <v>14924</v>
      </c>
      <c r="D164" s="66">
        <v>22780.01</v>
      </c>
      <c r="E164" s="63">
        <v>13</v>
      </c>
      <c r="F164" s="63" t="s">
        <v>17837</v>
      </c>
      <c r="G164" s="63" t="s">
        <v>15016</v>
      </c>
      <c r="H164" s="63" t="s">
        <v>14880</v>
      </c>
      <c r="I164" s="63">
        <v>203</v>
      </c>
      <c r="J164" s="63">
        <v>202</v>
      </c>
      <c r="K164" s="63">
        <v>40862</v>
      </c>
      <c r="L164" s="63" t="s">
        <v>19116</v>
      </c>
    </row>
    <row r="165" spans="1:12" x14ac:dyDescent="0.2">
      <c r="A165" s="93" t="str">
        <f t="shared" si="2"/>
        <v>13TYaugustus t/m november</v>
      </c>
      <c r="B165" s="63" t="s">
        <v>9536</v>
      </c>
      <c r="C165" s="65" t="s">
        <v>14924</v>
      </c>
      <c r="D165" s="66">
        <v>3723.39</v>
      </c>
      <c r="E165" s="63">
        <v>4</v>
      </c>
      <c r="F165" s="63" t="s">
        <v>567</v>
      </c>
      <c r="G165" s="63" t="s">
        <v>15017</v>
      </c>
      <c r="H165" s="63" t="s">
        <v>14868</v>
      </c>
      <c r="I165" s="63">
        <v>130</v>
      </c>
      <c r="J165" s="63">
        <v>125</v>
      </c>
      <c r="K165" s="63">
        <v>10426</v>
      </c>
      <c r="L165" s="63" t="s">
        <v>14839</v>
      </c>
    </row>
    <row r="166" spans="1:12" x14ac:dyDescent="0.2">
      <c r="A166" s="93" t="str">
        <f t="shared" si="2"/>
        <v>13UIaugustus t/m november</v>
      </c>
      <c r="B166" s="63" t="s">
        <v>9548</v>
      </c>
      <c r="C166" s="65" t="s">
        <v>14924</v>
      </c>
      <c r="D166" s="66">
        <v>134972.76999999999</v>
      </c>
      <c r="E166" s="63">
        <v>145</v>
      </c>
      <c r="F166" s="63" t="s">
        <v>761</v>
      </c>
      <c r="G166" s="63" t="s">
        <v>15018</v>
      </c>
      <c r="H166" s="63" t="s">
        <v>14872</v>
      </c>
      <c r="I166" s="63">
        <v>342</v>
      </c>
      <c r="J166" s="63">
        <v>420</v>
      </c>
      <c r="K166" s="63">
        <v>41522</v>
      </c>
      <c r="L166" s="63" t="s">
        <v>14839</v>
      </c>
    </row>
    <row r="167" spans="1:12" x14ac:dyDescent="0.2">
      <c r="A167" s="93" t="str">
        <f t="shared" si="2"/>
        <v>13WMaugustus t/m november</v>
      </c>
      <c r="B167" s="63" t="s">
        <v>9601</v>
      </c>
      <c r="C167" s="65" t="s">
        <v>14924</v>
      </c>
      <c r="D167" s="66">
        <v>31648.79</v>
      </c>
      <c r="E167" s="63">
        <v>34</v>
      </c>
      <c r="F167" s="63" t="s">
        <v>9602</v>
      </c>
      <c r="G167" s="63" t="s">
        <v>14938</v>
      </c>
      <c r="H167" s="63" t="s">
        <v>14877</v>
      </c>
      <c r="I167" s="63">
        <v>391</v>
      </c>
      <c r="J167" s="63">
        <v>404</v>
      </c>
      <c r="K167" s="63">
        <v>20281</v>
      </c>
      <c r="L167" s="63" t="s">
        <v>14839</v>
      </c>
    </row>
    <row r="168" spans="1:12" x14ac:dyDescent="0.2">
      <c r="A168" s="93" t="str">
        <f t="shared" si="2"/>
        <v>13XLaugustus t/m november</v>
      </c>
      <c r="B168" s="63" t="s">
        <v>9639</v>
      </c>
      <c r="C168" s="65" t="s">
        <v>14924</v>
      </c>
      <c r="D168" s="66">
        <v>9308.4699999999993</v>
      </c>
      <c r="E168" s="63">
        <v>10</v>
      </c>
      <c r="F168" s="63" t="s">
        <v>17861</v>
      </c>
      <c r="G168" s="63" t="s">
        <v>14897</v>
      </c>
      <c r="H168" s="63" t="s">
        <v>14877</v>
      </c>
      <c r="I168" s="63">
        <v>476</v>
      </c>
      <c r="J168" s="63">
        <v>467</v>
      </c>
      <c r="K168" s="63">
        <v>41386</v>
      </c>
      <c r="L168" s="63" t="s">
        <v>14839</v>
      </c>
    </row>
    <row r="169" spans="1:12" x14ac:dyDescent="0.2">
      <c r="A169" s="93" t="str">
        <f t="shared" si="2"/>
        <v>13XPaugustus t/m november</v>
      </c>
      <c r="B169" s="63" t="s">
        <v>9646</v>
      </c>
      <c r="C169" s="65" t="s">
        <v>14924</v>
      </c>
      <c r="D169" s="66">
        <v>12101.01</v>
      </c>
      <c r="E169" s="63">
        <v>13</v>
      </c>
      <c r="F169" s="63" t="s">
        <v>9198</v>
      </c>
      <c r="G169" s="63" t="s">
        <v>15019</v>
      </c>
      <c r="H169" s="63" t="s">
        <v>14880</v>
      </c>
      <c r="I169" s="63">
        <v>124</v>
      </c>
      <c r="J169" s="63">
        <v>152</v>
      </c>
      <c r="K169" s="63">
        <v>41617</v>
      </c>
      <c r="L169" s="63" t="s">
        <v>14839</v>
      </c>
    </row>
    <row r="170" spans="1:12" x14ac:dyDescent="0.2">
      <c r="A170" s="93" t="str">
        <f t="shared" si="2"/>
        <v>13YDaugustus t/m november</v>
      </c>
      <c r="B170" s="63" t="s">
        <v>9666</v>
      </c>
      <c r="C170" s="65" t="s">
        <v>14924</v>
      </c>
      <c r="D170" s="66">
        <v>26994.55</v>
      </c>
      <c r="E170" s="63">
        <v>29</v>
      </c>
      <c r="F170" s="63" t="s">
        <v>17866</v>
      </c>
      <c r="G170" s="63" t="s">
        <v>15020</v>
      </c>
      <c r="H170" s="63" t="s">
        <v>14877</v>
      </c>
      <c r="I170" s="63">
        <v>307</v>
      </c>
      <c r="J170" s="63">
        <v>323</v>
      </c>
      <c r="K170" s="63">
        <v>41535</v>
      </c>
      <c r="L170" s="63" t="s">
        <v>14839</v>
      </c>
    </row>
    <row r="171" spans="1:12" x14ac:dyDescent="0.2">
      <c r="A171" s="93" t="str">
        <f t="shared" si="2"/>
        <v>13ZEaugustus t/m november</v>
      </c>
      <c r="B171" s="63" t="s">
        <v>9696</v>
      </c>
      <c r="C171" s="65" t="s">
        <v>14924</v>
      </c>
      <c r="D171" s="66">
        <v>22780.01</v>
      </c>
      <c r="E171" s="63">
        <v>13</v>
      </c>
      <c r="F171" s="63" t="s">
        <v>8433</v>
      </c>
      <c r="G171" s="63" t="s">
        <v>15021</v>
      </c>
      <c r="H171" s="63" t="s">
        <v>14877</v>
      </c>
      <c r="I171" s="63">
        <v>135</v>
      </c>
      <c r="J171" s="63">
        <v>157</v>
      </c>
      <c r="K171" s="63">
        <v>20281</v>
      </c>
      <c r="L171" s="63" t="s">
        <v>19116</v>
      </c>
    </row>
    <row r="172" spans="1:12" x14ac:dyDescent="0.2">
      <c r="A172" s="93" t="str">
        <f t="shared" si="2"/>
        <v>13ZYaugustus t/m november</v>
      </c>
      <c r="B172" s="63" t="s">
        <v>9723</v>
      </c>
      <c r="C172" s="65" t="s">
        <v>14924</v>
      </c>
      <c r="D172" s="66">
        <v>35372.17</v>
      </c>
      <c r="E172" s="63">
        <v>38</v>
      </c>
      <c r="F172" s="63" t="s">
        <v>1498</v>
      </c>
      <c r="G172" s="63" t="s">
        <v>14938</v>
      </c>
      <c r="H172" s="63" t="s">
        <v>14877</v>
      </c>
      <c r="I172" s="63">
        <v>578</v>
      </c>
      <c r="J172" s="63">
        <v>630</v>
      </c>
      <c r="K172" s="63">
        <v>20281</v>
      </c>
      <c r="L172" s="63" t="s">
        <v>14839</v>
      </c>
    </row>
    <row r="173" spans="1:12" x14ac:dyDescent="0.2">
      <c r="A173" s="93" t="str">
        <f t="shared" si="2"/>
        <v>14BWaugustus t/m november</v>
      </c>
      <c r="B173" s="63" t="s">
        <v>9770</v>
      </c>
      <c r="C173" s="65" t="s">
        <v>14924</v>
      </c>
      <c r="D173" s="66">
        <v>13031.85</v>
      </c>
      <c r="E173" s="63">
        <v>14</v>
      </c>
      <c r="F173" s="63" t="s">
        <v>17893</v>
      </c>
      <c r="G173" s="63" t="s">
        <v>15286</v>
      </c>
      <c r="H173" s="63" t="s">
        <v>14888</v>
      </c>
      <c r="I173" s="63">
        <v>405</v>
      </c>
      <c r="J173" s="63">
        <v>422</v>
      </c>
      <c r="K173" s="63">
        <v>42546</v>
      </c>
      <c r="L173" s="63" t="s">
        <v>14839</v>
      </c>
    </row>
    <row r="174" spans="1:12" x14ac:dyDescent="0.2">
      <c r="A174" s="93" t="str">
        <f t="shared" si="2"/>
        <v>14ECaugustus t/m november</v>
      </c>
      <c r="B174" s="63" t="s">
        <v>9830</v>
      </c>
      <c r="C174" s="65" t="s">
        <v>14924</v>
      </c>
      <c r="D174" s="66">
        <v>77260.27</v>
      </c>
      <c r="E174" s="63">
        <v>83</v>
      </c>
      <c r="F174" s="63" t="s">
        <v>2953</v>
      </c>
      <c r="G174" s="63" t="s">
        <v>15022</v>
      </c>
      <c r="H174" s="63" t="s">
        <v>14877</v>
      </c>
      <c r="I174" s="63">
        <v>393</v>
      </c>
      <c r="J174" s="63">
        <v>421</v>
      </c>
      <c r="K174" s="63">
        <v>41567</v>
      </c>
      <c r="L174" s="63" t="s">
        <v>14839</v>
      </c>
    </row>
    <row r="175" spans="1:12" x14ac:dyDescent="0.2">
      <c r="A175" s="93" t="str">
        <f t="shared" si="2"/>
        <v>14EPaugustus t/m november</v>
      </c>
      <c r="B175" s="63" t="s">
        <v>9845</v>
      </c>
      <c r="C175" s="65" t="s">
        <v>14924</v>
      </c>
      <c r="D175" s="66">
        <v>14402.39</v>
      </c>
      <c r="E175" s="63">
        <v>4</v>
      </c>
      <c r="F175" s="63" t="s">
        <v>9846</v>
      </c>
      <c r="G175" s="63" t="s">
        <v>15023</v>
      </c>
      <c r="H175" s="63" t="s">
        <v>14888</v>
      </c>
      <c r="I175" s="63">
        <v>237</v>
      </c>
      <c r="J175" s="63">
        <v>249</v>
      </c>
      <c r="K175" s="63">
        <v>41573</v>
      </c>
      <c r="L175" s="63" t="s">
        <v>19116</v>
      </c>
    </row>
    <row r="176" spans="1:12" x14ac:dyDescent="0.2">
      <c r="A176" s="93" t="str">
        <f t="shared" si="2"/>
        <v>14ETaugustus t/m november</v>
      </c>
      <c r="B176" s="63" t="s">
        <v>9853</v>
      </c>
      <c r="C176" s="65" t="s">
        <v>14924</v>
      </c>
      <c r="D176" s="66">
        <v>3723.39</v>
      </c>
      <c r="E176" s="63">
        <v>4</v>
      </c>
      <c r="F176" s="63" t="s">
        <v>17904</v>
      </c>
      <c r="G176" s="63" t="s">
        <v>14940</v>
      </c>
      <c r="H176" s="63" t="s">
        <v>14886</v>
      </c>
      <c r="I176" s="63">
        <v>318</v>
      </c>
      <c r="J176" s="63">
        <v>310</v>
      </c>
      <c r="K176" s="63">
        <v>41580</v>
      </c>
      <c r="L176" s="63" t="s">
        <v>14839</v>
      </c>
    </row>
    <row r="177" spans="1:12" x14ac:dyDescent="0.2">
      <c r="A177" s="93" t="str">
        <f t="shared" si="2"/>
        <v>14FXaugustus t/m november</v>
      </c>
      <c r="B177" s="63" t="s">
        <v>9898</v>
      </c>
      <c r="C177" s="65" t="s">
        <v>14924</v>
      </c>
      <c r="D177" s="66">
        <v>38164.71</v>
      </c>
      <c r="E177" s="63">
        <v>41</v>
      </c>
      <c r="F177" s="63" t="s">
        <v>17264</v>
      </c>
      <c r="G177" s="63" t="s">
        <v>14899</v>
      </c>
      <c r="H177" s="63" t="s">
        <v>14900</v>
      </c>
      <c r="I177" s="63">
        <v>124</v>
      </c>
      <c r="J177" s="63">
        <v>140</v>
      </c>
      <c r="K177" s="63">
        <v>41670</v>
      </c>
      <c r="L177" s="63" t="s">
        <v>14839</v>
      </c>
    </row>
    <row r="178" spans="1:12" x14ac:dyDescent="0.2">
      <c r="A178" s="93" t="str">
        <f t="shared" si="2"/>
        <v>14JKaugustus t/m november</v>
      </c>
      <c r="B178" s="63" t="s">
        <v>9995</v>
      </c>
      <c r="C178" s="65" t="s">
        <v>14924</v>
      </c>
      <c r="D178" s="66">
        <v>9308.4699999999993</v>
      </c>
      <c r="E178" s="63">
        <v>10</v>
      </c>
      <c r="F178" s="63" t="s">
        <v>16904</v>
      </c>
      <c r="G178" s="63" t="s">
        <v>15024</v>
      </c>
      <c r="H178" s="63" t="s">
        <v>14877</v>
      </c>
      <c r="I178" s="63">
        <v>187</v>
      </c>
      <c r="J178" s="63">
        <v>185</v>
      </c>
      <c r="K178" s="63">
        <v>41545</v>
      </c>
      <c r="L178" s="63" t="s">
        <v>14839</v>
      </c>
    </row>
    <row r="179" spans="1:12" x14ac:dyDescent="0.2">
      <c r="A179" s="93" t="str">
        <f t="shared" si="2"/>
        <v>14LRaugustus t/m november</v>
      </c>
      <c r="B179" s="63" t="s">
        <v>10050</v>
      </c>
      <c r="C179" s="65" t="s">
        <v>14924</v>
      </c>
      <c r="D179" s="66">
        <v>65159.27</v>
      </c>
      <c r="E179" s="63">
        <v>70</v>
      </c>
      <c r="F179" s="63" t="s">
        <v>17938</v>
      </c>
      <c r="G179" s="63" t="s">
        <v>15025</v>
      </c>
      <c r="H179" s="63" t="s">
        <v>14888</v>
      </c>
      <c r="I179" s="63">
        <v>167</v>
      </c>
      <c r="J179" s="63">
        <v>163</v>
      </c>
      <c r="K179" s="63">
        <v>41735</v>
      </c>
      <c r="L179" s="63" t="s">
        <v>14839</v>
      </c>
    </row>
    <row r="180" spans="1:12" x14ac:dyDescent="0.2">
      <c r="A180" s="93" t="str">
        <f t="shared" si="2"/>
        <v>14MLaugustus t/m november</v>
      </c>
      <c r="B180" s="63" t="s">
        <v>10070</v>
      </c>
      <c r="C180" s="65" t="s">
        <v>14924</v>
      </c>
      <c r="D180" s="66">
        <v>3723.39</v>
      </c>
      <c r="E180" s="63">
        <v>4</v>
      </c>
      <c r="F180" s="63" t="s">
        <v>17942</v>
      </c>
      <c r="G180" s="63" t="s">
        <v>15023</v>
      </c>
      <c r="H180" s="63" t="s">
        <v>14888</v>
      </c>
      <c r="I180" s="63">
        <v>179</v>
      </c>
      <c r="J180" s="63">
        <v>165</v>
      </c>
      <c r="K180" s="63">
        <v>41573</v>
      </c>
      <c r="L180" s="63" t="s">
        <v>14839</v>
      </c>
    </row>
    <row r="181" spans="1:12" x14ac:dyDescent="0.2">
      <c r="A181" s="93" t="str">
        <f t="shared" si="2"/>
        <v>14MQaugustus t/m november</v>
      </c>
      <c r="B181" s="63" t="s">
        <v>10081</v>
      </c>
      <c r="C181" s="65" t="s">
        <v>14924</v>
      </c>
      <c r="D181" s="66">
        <v>24202.01</v>
      </c>
      <c r="E181" s="63">
        <v>26</v>
      </c>
      <c r="F181" s="63" t="s">
        <v>17944</v>
      </c>
      <c r="G181" s="63" t="s">
        <v>14940</v>
      </c>
      <c r="H181" s="63" t="s">
        <v>14886</v>
      </c>
      <c r="I181" s="63">
        <v>209</v>
      </c>
      <c r="J181" s="63">
        <v>231</v>
      </c>
      <c r="K181" s="63">
        <v>41580</v>
      </c>
      <c r="L181" s="63" t="s">
        <v>14839</v>
      </c>
    </row>
    <row r="182" spans="1:12" x14ac:dyDescent="0.2">
      <c r="A182" s="93" t="str">
        <f t="shared" si="2"/>
        <v>14MRaugustus t/m november</v>
      </c>
      <c r="B182" s="63" t="s">
        <v>10082</v>
      </c>
      <c r="C182" s="65" t="s">
        <v>14924</v>
      </c>
      <c r="D182" s="66">
        <v>6515.93</v>
      </c>
      <c r="E182" s="63">
        <v>7</v>
      </c>
      <c r="F182" s="63" t="s">
        <v>10083</v>
      </c>
      <c r="G182" s="63" t="s">
        <v>15015</v>
      </c>
      <c r="H182" s="63" t="s">
        <v>14877</v>
      </c>
      <c r="I182" s="63">
        <v>358</v>
      </c>
      <c r="J182" s="63">
        <v>350</v>
      </c>
      <c r="K182" s="63">
        <v>41441</v>
      </c>
      <c r="L182" s="63" t="s">
        <v>14839</v>
      </c>
    </row>
    <row r="183" spans="1:12" x14ac:dyDescent="0.2">
      <c r="A183" s="93" t="str">
        <f t="shared" si="2"/>
        <v>15ALaugustus t/m november</v>
      </c>
      <c r="B183" s="63" t="s">
        <v>10201</v>
      </c>
      <c r="C183" s="65" t="s">
        <v>14924</v>
      </c>
      <c r="D183" s="66">
        <v>7446.77</v>
      </c>
      <c r="E183" s="63">
        <v>8</v>
      </c>
      <c r="F183" s="63" t="s">
        <v>17963</v>
      </c>
      <c r="G183" s="63" t="s">
        <v>15015</v>
      </c>
      <c r="H183" s="63" t="s">
        <v>14877</v>
      </c>
      <c r="I183" s="63">
        <v>247</v>
      </c>
      <c r="J183" s="63">
        <v>248</v>
      </c>
      <c r="K183" s="63">
        <v>83228</v>
      </c>
      <c r="L183" s="63" t="s">
        <v>14839</v>
      </c>
    </row>
    <row r="184" spans="1:12" x14ac:dyDescent="0.2">
      <c r="A184" s="93" t="str">
        <f t="shared" si="2"/>
        <v>15ANaugustus t/m november</v>
      </c>
      <c r="B184" s="63" t="s">
        <v>10203</v>
      </c>
      <c r="C184" s="65" t="s">
        <v>14924</v>
      </c>
      <c r="D184" s="66">
        <v>54919.95</v>
      </c>
      <c r="E184" s="63">
        <v>59</v>
      </c>
      <c r="F184" s="63" t="s">
        <v>17964</v>
      </c>
      <c r="G184" s="63" t="s">
        <v>14901</v>
      </c>
      <c r="H184" s="63" t="s">
        <v>14877</v>
      </c>
      <c r="I184" s="63">
        <v>286</v>
      </c>
      <c r="J184" s="63">
        <v>319</v>
      </c>
      <c r="K184" s="63">
        <v>41527</v>
      </c>
      <c r="L184" s="63" t="s">
        <v>14839</v>
      </c>
    </row>
    <row r="185" spans="1:12" x14ac:dyDescent="0.2">
      <c r="A185" s="93" t="str">
        <f t="shared" si="2"/>
        <v>15HWaugustus t/m november</v>
      </c>
      <c r="B185" s="63" t="s">
        <v>10433</v>
      </c>
      <c r="C185" s="65" t="s">
        <v>14924</v>
      </c>
      <c r="D185" s="66">
        <v>19547.78</v>
      </c>
      <c r="E185" s="63">
        <v>21</v>
      </c>
      <c r="F185" s="63" t="s">
        <v>18017</v>
      </c>
      <c r="G185" s="63" t="s">
        <v>14962</v>
      </c>
      <c r="H185" s="63" t="s">
        <v>14868</v>
      </c>
      <c r="I185" s="63">
        <v>134</v>
      </c>
      <c r="J185" s="63">
        <v>150</v>
      </c>
      <c r="K185" s="63">
        <v>41574</v>
      </c>
      <c r="L185" s="63" t="s">
        <v>14839</v>
      </c>
    </row>
    <row r="186" spans="1:12" x14ac:dyDescent="0.2">
      <c r="A186" s="93" t="str">
        <f t="shared" si="2"/>
        <v>15JGaugustus t/m november</v>
      </c>
      <c r="B186" s="63" t="s">
        <v>10474</v>
      </c>
      <c r="C186" s="65" t="s">
        <v>14924</v>
      </c>
      <c r="D186" s="66">
        <v>102393.13</v>
      </c>
      <c r="E186" s="63">
        <v>110</v>
      </c>
      <c r="F186" s="63" t="s">
        <v>18024</v>
      </c>
      <c r="G186" s="63" t="s">
        <v>15026</v>
      </c>
      <c r="H186" s="63" t="s">
        <v>14868</v>
      </c>
      <c r="I186" s="63">
        <v>177</v>
      </c>
      <c r="J186" s="63">
        <v>225</v>
      </c>
      <c r="K186" s="63">
        <v>41780</v>
      </c>
      <c r="L186" s="63" t="s">
        <v>14839</v>
      </c>
    </row>
    <row r="187" spans="1:12" x14ac:dyDescent="0.2">
      <c r="A187" s="93" t="str">
        <f t="shared" si="2"/>
        <v>15JZaugustus t/m november</v>
      </c>
      <c r="B187" s="63" t="s">
        <v>10497</v>
      </c>
      <c r="C187" s="65" t="s">
        <v>14924</v>
      </c>
      <c r="D187" s="66">
        <v>10239.31</v>
      </c>
      <c r="E187" s="63">
        <v>11</v>
      </c>
      <c r="F187" s="63" t="s">
        <v>18028</v>
      </c>
      <c r="G187" s="63" t="s">
        <v>14983</v>
      </c>
      <c r="H187" s="63" t="s">
        <v>14866</v>
      </c>
      <c r="I187" s="63">
        <v>523</v>
      </c>
      <c r="J187" s="63">
        <v>526</v>
      </c>
      <c r="K187" s="63">
        <v>78222</v>
      </c>
      <c r="L187" s="63" t="s">
        <v>14839</v>
      </c>
    </row>
    <row r="188" spans="1:12" x14ac:dyDescent="0.2">
      <c r="A188" s="93" t="str">
        <f t="shared" si="2"/>
        <v>15KJaugustus t/m november</v>
      </c>
      <c r="B188" s="63" t="s">
        <v>10510</v>
      </c>
      <c r="C188" s="65" t="s">
        <v>14924</v>
      </c>
      <c r="D188" s="66">
        <v>4654.2299999999996</v>
      </c>
      <c r="E188" s="63">
        <v>5</v>
      </c>
      <c r="F188" s="63" t="s">
        <v>17322</v>
      </c>
      <c r="G188" s="63" t="s">
        <v>15027</v>
      </c>
      <c r="H188" s="63" t="s">
        <v>14874</v>
      </c>
      <c r="I188" s="63">
        <v>174</v>
      </c>
      <c r="J188" s="63">
        <v>163</v>
      </c>
      <c r="K188" s="63">
        <v>42719</v>
      </c>
      <c r="L188" s="63" t="s">
        <v>14839</v>
      </c>
    </row>
    <row r="189" spans="1:12" x14ac:dyDescent="0.2">
      <c r="A189" s="93" t="str">
        <f t="shared" si="2"/>
        <v>15KVaugustus t/m november</v>
      </c>
      <c r="B189" s="63" t="s">
        <v>10523</v>
      </c>
      <c r="C189" s="65" t="s">
        <v>14924</v>
      </c>
      <c r="D189" s="66">
        <v>23271.17</v>
      </c>
      <c r="E189" s="63">
        <v>25</v>
      </c>
      <c r="F189" s="63" t="s">
        <v>10524</v>
      </c>
      <c r="G189" s="63" t="s">
        <v>14903</v>
      </c>
      <c r="H189" s="63" t="s">
        <v>14877</v>
      </c>
      <c r="I189" s="63">
        <v>487</v>
      </c>
      <c r="J189" s="63">
        <v>517</v>
      </c>
      <c r="K189" s="63">
        <v>42504</v>
      </c>
      <c r="L189" s="63" t="s">
        <v>14839</v>
      </c>
    </row>
    <row r="190" spans="1:12" x14ac:dyDescent="0.2">
      <c r="A190" s="93" t="str">
        <f t="shared" si="2"/>
        <v>15OFaugustus t/m november</v>
      </c>
      <c r="B190" s="63" t="s">
        <v>10616</v>
      </c>
      <c r="C190" s="65" t="s">
        <v>14924</v>
      </c>
      <c r="D190" s="66">
        <v>13962.7</v>
      </c>
      <c r="E190" s="63">
        <v>15</v>
      </c>
      <c r="F190" s="63" t="s">
        <v>10617</v>
      </c>
      <c r="G190" s="63" t="s">
        <v>15028</v>
      </c>
      <c r="H190" s="63" t="s">
        <v>14908</v>
      </c>
      <c r="I190" s="63">
        <v>372</v>
      </c>
      <c r="J190" s="63">
        <v>431</v>
      </c>
      <c r="K190" s="63">
        <v>41792</v>
      </c>
      <c r="L190" s="63" t="s">
        <v>14839</v>
      </c>
    </row>
    <row r="191" spans="1:12" x14ac:dyDescent="0.2">
      <c r="A191" s="93" t="str">
        <f t="shared" si="2"/>
        <v>15OKaugustus t/m november</v>
      </c>
      <c r="B191" s="63" t="s">
        <v>10622</v>
      </c>
      <c r="C191" s="65" t="s">
        <v>14924</v>
      </c>
      <c r="D191" s="66">
        <v>14402.39</v>
      </c>
      <c r="E191" s="63">
        <v>4</v>
      </c>
      <c r="F191" s="63" t="s">
        <v>10623</v>
      </c>
      <c r="G191" s="63" t="s">
        <v>15023</v>
      </c>
      <c r="H191" s="63" t="s">
        <v>14888</v>
      </c>
      <c r="I191" s="63">
        <v>333</v>
      </c>
      <c r="J191" s="63">
        <v>321</v>
      </c>
      <c r="K191" s="63">
        <v>41573</v>
      </c>
      <c r="L191" s="63" t="s">
        <v>19116</v>
      </c>
    </row>
    <row r="192" spans="1:12" x14ac:dyDescent="0.2">
      <c r="A192" s="93" t="str">
        <f t="shared" si="2"/>
        <v>15PJaugustus t/m november</v>
      </c>
      <c r="B192" s="63" t="s">
        <v>10646</v>
      </c>
      <c r="C192" s="65" t="s">
        <v>14924</v>
      </c>
      <c r="D192" s="66">
        <v>23271.17</v>
      </c>
      <c r="E192" s="63">
        <v>25</v>
      </c>
      <c r="F192" s="63" t="s">
        <v>18060</v>
      </c>
      <c r="G192" s="63" t="s">
        <v>15029</v>
      </c>
      <c r="H192" s="63" t="s">
        <v>14877</v>
      </c>
      <c r="I192" s="63">
        <v>393</v>
      </c>
      <c r="J192" s="63">
        <v>398</v>
      </c>
      <c r="K192" s="63">
        <v>41390</v>
      </c>
      <c r="L192" s="63" t="s">
        <v>14839</v>
      </c>
    </row>
    <row r="193" spans="1:12" x14ac:dyDescent="0.2">
      <c r="A193" s="93" t="str">
        <f t="shared" si="2"/>
        <v>15PMaugustus t/m november</v>
      </c>
      <c r="B193" s="63" t="s">
        <v>10650</v>
      </c>
      <c r="C193" s="65" t="s">
        <v>14924</v>
      </c>
      <c r="D193" s="66">
        <v>4654.2299999999996</v>
      </c>
      <c r="E193" s="63">
        <v>5</v>
      </c>
      <c r="F193" s="63" t="s">
        <v>10651</v>
      </c>
      <c r="G193" s="63" t="s">
        <v>15027</v>
      </c>
      <c r="H193" s="63" t="s">
        <v>14874</v>
      </c>
      <c r="I193" s="63">
        <v>190</v>
      </c>
      <c r="J193" s="63">
        <v>183</v>
      </c>
      <c r="K193" s="63">
        <v>42719</v>
      </c>
      <c r="L193" s="63" t="s">
        <v>14839</v>
      </c>
    </row>
    <row r="194" spans="1:12" x14ac:dyDescent="0.2">
      <c r="A194" s="93" t="str">
        <f t="shared" si="2"/>
        <v>15PXaugustus t/m november</v>
      </c>
      <c r="B194" s="63" t="s">
        <v>10661</v>
      </c>
      <c r="C194" s="65" t="s">
        <v>14924</v>
      </c>
      <c r="D194" s="66">
        <v>22340.32</v>
      </c>
      <c r="E194" s="63">
        <v>24</v>
      </c>
      <c r="F194" s="63" t="s">
        <v>10662</v>
      </c>
      <c r="G194" s="63" t="s">
        <v>14903</v>
      </c>
      <c r="H194" s="63" t="s">
        <v>14877</v>
      </c>
      <c r="I194" s="63">
        <v>122</v>
      </c>
      <c r="J194" s="63">
        <v>124</v>
      </c>
      <c r="K194" s="63">
        <v>42504</v>
      </c>
      <c r="L194" s="63" t="s">
        <v>14839</v>
      </c>
    </row>
    <row r="195" spans="1:12" x14ac:dyDescent="0.2">
      <c r="A195" s="93" t="str">
        <f t="shared" si="2"/>
        <v>15PZaugustus t/m november</v>
      </c>
      <c r="B195" s="63" t="s">
        <v>10664</v>
      </c>
      <c r="C195" s="65" t="s">
        <v>14924</v>
      </c>
      <c r="D195" s="66">
        <v>10239.31</v>
      </c>
      <c r="E195" s="63">
        <v>11</v>
      </c>
      <c r="F195" s="63" t="s">
        <v>10665</v>
      </c>
      <c r="G195" s="63" t="s">
        <v>15015</v>
      </c>
      <c r="H195" s="63" t="s">
        <v>14877</v>
      </c>
      <c r="I195" s="63">
        <v>168</v>
      </c>
      <c r="J195" s="63">
        <v>175</v>
      </c>
      <c r="K195" s="63">
        <v>41441</v>
      </c>
      <c r="L195" s="63" t="s">
        <v>14839</v>
      </c>
    </row>
    <row r="196" spans="1:12" x14ac:dyDescent="0.2">
      <c r="A196" s="93" t="str">
        <f t="shared" si="2"/>
        <v>15RPaugustus t/m november</v>
      </c>
      <c r="B196" s="63" t="s">
        <v>10695</v>
      </c>
      <c r="C196" s="65" t="s">
        <v>14924</v>
      </c>
      <c r="D196" s="66">
        <v>91222.97</v>
      </c>
      <c r="E196" s="63">
        <v>98</v>
      </c>
      <c r="F196" s="63" t="s">
        <v>18069</v>
      </c>
      <c r="G196" s="63" t="s">
        <v>14904</v>
      </c>
      <c r="H196" s="63" t="s">
        <v>14886</v>
      </c>
      <c r="I196" s="63">
        <v>191</v>
      </c>
      <c r="J196" s="63">
        <v>281</v>
      </c>
      <c r="K196" s="63">
        <v>41858</v>
      </c>
      <c r="L196" s="63" t="s">
        <v>14839</v>
      </c>
    </row>
    <row r="197" spans="1:12" x14ac:dyDescent="0.2">
      <c r="A197" s="93" t="str">
        <f t="shared" si="2"/>
        <v>15TFaugustus t/m november</v>
      </c>
      <c r="B197" s="63" t="s">
        <v>10728</v>
      </c>
      <c r="C197" s="65" t="s">
        <v>14924</v>
      </c>
      <c r="D197" s="66">
        <v>4654.2299999999996</v>
      </c>
      <c r="E197" s="63">
        <v>5</v>
      </c>
      <c r="F197" s="63" t="s">
        <v>18077</v>
      </c>
      <c r="G197" s="63" t="s">
        <v>14999</v>
      </c>
      <c r="H197" s="63" t="s">
        <v>14900</v>
      </c>
      <c r="I197" s="63">
        <v>211</v>
      </c>
      <c r="J197" s="63">
        <v>205</v>
      </c>
      <c r="K197" s="63">
        <v>42610</v>
      </c>
      <c r="L197" s="63" t="s">
        <v>14839</v>
      </c>
    </row>
    <row r="198" spans="1:12" x14ac:dyDescent="0.2">
      <c r="A198" s="93" t="str">
        <f t="shared" si="2"/>
        <v>15UWaugustus t/m november</v>
      </c>
      <c r="B198" s="63" t="s">
        <v>10773</v>
      </c>
      <c r="C198" s="65" t="s">
        <v>14924</v>
      </c>
      <c r="D198" s="66">
        <v>3723.39</v>
      </c>
      <c r="E198" s="63">
        <v>4</v>
      </c>
      <c r="F198" s="63" t="s">
        <v>10774</v>
      </c>
      <c r="G198" s="63" t="s">
        <v>15030</v>
      </c>
      <c r="H198" s="63" t="s">
        <v>14955</v>
      </c>
      <c r="I198" s="63">
        <v>183</v>
      </c>
      <c r="J198" s="63">
        <v>187</v>
      </c>
      <c r="K198" s="63">
        <v>60985</v>
      </c>
      <c r="L198" s="63" t="s">
        <v>14839</v>
      </c>
    </row>
    <row r="199" spans="1:12" x14ac:dyDescent="0.2">
      <c r="A199" s="93" t="str">
        <f t="shared" si="2"/>
        <v>15VUaugustus t/m november</v>
      </c>
      <c r="B199" s="63" t="s">
        <v>10804</v>
      </c>
      <c r="C199" s="65" t="s">
        <v>14924</v>
      </c>
      <c r="D199" s="66">
        <v>14893.55</v>
      </c>
      <c r="E199" s="63">
        <v>16</v>
      </c>
      <c r="F199" s="63" t="s">
        <v>5505</v>
      </c>
      <c r="G199" s="63" t="s">
        <v>14938</v>
      </c>
      <c r="H199" s="63" t="s">
        <v>14877</v>
      </c>
      <c r="I199" s="63">
        <v>592</v>
      </c>
      <c r="J199" s="63">
        <v>595</v>
      </c>
      <c r="K199" s="63">
        <v>20281</v>
      </c>
      <c r="L199" s="63" t="s">
        <v>14839</v>
      </c>
    </row>
    <row r="200" spans="1:12" x14ac:dyDescent="0.2">
      <c r="A200" s="93" t="str">
        <f t="shared" si="2"/>
        <v>15WTaugustus t/m november</v>
      </c>
      <c r="B200" s="63" t="s">
        <v>10825</v>
      </c>
      <c r="C200" s="65" t="s">
        <v>14924</v>
      </c>
      <c r="D200" s="66">
        <v>29787.09</v>
      </c>
      <c r="E200" s="63">
        <v>32</v>
      </c>
      <c r="F200" s="63" t="s">
        <v>17292</v>
      </c>
      <c r="G200" s="63" t="s">
        <v>15031</v>
      </c>
      <c r="H200" s="63" t="s">
        <v>14908</v>
      </c>
      <c r="I200" s="63">
        <v>238</v>
      </c>
      <c r="J200" s="63">
        <v>262</v>
      </c>
      <c r="K200" s="63">
        <v>41514</v>
      </c>
      <c r="L200" s="63" t="s">
        <v>14839</v>
      </c>
    </row>
    <row r="201" spans="1:12" x14ac:dyDescent="0.2">
      <c r="A201" s="93" t="str">
        <f t="shared" si="2"/>
        <v>15XAaugustus t/m november</v>
      </c>
      <c r="B201" s="63" t="s">
        <v>10834</v>
      </c>
      <c r="C201" s="65" t="s">
        <v>14924</v>
      </c>
      <c r="D201" s="66">
        <v>174068.33</v>
      </c>
      <c r="E201" s="63">
        <v>187</v>
      </c>
      <c r="F201" s="63" t="s">
        <v>10835</v>
      </c>
      <c r="G201" s="63" t="s">
        <v>15032</v>
      </c>
      <c r="H201" s="63" t="s">
        <v>14955</v>
      </c>
      <c r="I201" s="63">
        <v>124</v>
      </c>
      <c r="J201" s="63">
        <v>214</v>
      </c>
      <c r="K201" s="63">
        <v>40662</v>
      </c>
      <c r="L201" s="63" t="s">
        <v>14839</v>
      </c>
    </row>
    <row r="202" spans="1:12" x14ac:dyDescent="0.2">
      <c r="A202" s="93" t="str">
        <f t="shared" ref="A202:A265" si="3">B202&amp;C202</f>
        <v>15ZZaugustus t/m november</v>
      </c>
      <c r="B202" s="63" t="s">
        <v>10930</v>
      </c>
      <c r="C202" s="65" t="s">
        <v>14924</v>
      </c>
      <c r="D202" s="66">
        <v>40026.410000000003</v>
      </c>
      <c r="E202" s="63">
        <v>43</v>
      </c>
      <c r="F202" s="63" t="s">
        <v>3299</v>
      </c>
      <c r="G202" s="63" t="s">
        <v>14938</v>
      </c>
      <c r="H202" s="63" t="s">
        <v>14877</v>
      </c>
      <c r="I202" s="63">
        <v>158</v>
      </c>
      <c r="J202" s="63">
        <v>177</v>
      </c>
      <c r="K202" s="63">
        <v>20281</v>
      </c>
      <c r="L202" s="63" t="s">
        <v>14839</v>
      </c>
    </row>
    <row r="203" spans="1:12" x14ac:dyDescent="0.2">
      <c r="A203" s="93" t="str">
        <f t="shared" si="3"/>
        <v>16AAaugustus t/m november</v>
      </c>
      <c r="B203" s="63" t="s">
        <v>10932</v>
      </c>
      <c r="C203" s="65" t="s">
        <v>14924</v>
      </c>
      <c r="D203" s="66">
        <v>9308.4699999999993</v>
      </c>
      <c r="E203" s="63">
        <v>10</v>
      </c>
      <c r="F203" s="63" t="s">
        <v>18115</v>
      </c>
      <c r="G203" s="63" t="s">
        <v>14949</v>
      </c>
      <c r="H203" s="63" t="s">
        <v>14877</v>
      </c>
      <c r="I203" s="63">
        <v>378</v>
      </c>
      <c r="J203" s="63">
        <v>399</v>
      </c>
      <c r="K203" s="63">
        <v>40530</v>
      </c>
      <c r="L203" s="63" t="s">
        <v>14839</v>
      </c>
    </row>
    <row r="204" spans="1:12" x14ac:dyDescent="0.2">
      <c r="A204" s="93" t="str">
        <f t="shared" si="3"/>
        <v>16DDaugustus t/m november</v>
      </c>
      <c r="B204" s="63" t="s">
        <v>11019</v>
      </c>
      <c r="C204" s="65" t="s">
        <v>14924</v>
      </c>
      <c r="D204" s="66">
        <v>4654.2299999999996</v>
      </c>
      <c r="E204" s="63">
        <v>5</v>
      </c>
      <c r="F204" s="63" t="s">
        <v>18133</v>
      </c>
      <c r="G204" s="63" t="s">
        <v>14949</v>
      </c>
      <c r="H204" s="63" t="s">
        <v>14877</v>
      </c>
      <c r="I204" s="63">
        <v>326</v>
      </c>
      <c r="J204" s="63">
        <v>328</v>
      </c>
      <c r="K204" s="63">
        <v>40530</v>
      </c>
      <c r="L204" s="63" t="s">
        <v>14839</v>
      </c>
    </row>
    <row r="205" spans="1:12" x14ac:dyDescent="0.2">
      <c r="A205" s="93" t="str">
        <f t="shared" si="3"/>
        <v>16DEaugustus t/m november</v>
      </c>
      <c r="B205" s="63" t="s">
        <v>11021</v>
      </c>
      <c r="C205" s="65" t="s">
        <v>14924</v>
      </c>
      <c r="D205" s="66">
        <v>7446.77</v>
      </c>
      <c r="E205" s="63">
        <v>8</v>
      </c>
      <c r="F205" s="63" t="s">
        <v>18134</v>
      </c>
      <c r="G205" s="63" t="s">
        <v>14992</v>
      </c>
      <c r="H205" s="63" t="s">
        <v>14870</v>
      </c>
      <c r="I205" s="63">
        <v>109</v>
      </c>
      <c r="J205" s="63">
        <v>116</v>
      </c>
      <c r="K205" s="63">
        <v>41506</v>
      </c>
      <c r="L205" s="63" t="s">
        <v>14839</v>
      </c>
    </row>
    <row r="206" spans="1:12" x14ac:dyDescent="0.2">
      <c r="A206" s="93" t="str">
        <f t="shared" si="3"/>
        <v>16FIaugustus t/m november</v>
      </c>
      <c r="B206" s="63" t="s">
        <v>11072</v>
      </c>
      <c r="C206" s="65" t="s">
        <v>14924</v>
      </c>
      <c r="D206" s="66">
        <v>50265.72</v>
      </c>
      <c r="E206" s="63">
        <v>54</v>
      </c>
      <c r="F206" s="63" t="s">
        <v>11073</v>
      </c>
      <c r="G206" s="63" t="s">
        <v>14905</v>
      </c>
      <c r="H206" s="63" t="s">
        <v>14874</v>
      </c>
      <c r="I206" s="63">
        <v>255</v>
      </c>
      <c r="J206" s="63">
        <v>310</v>
      </c>
      <c r="K206" s="63">
        <v>69877</v>
      </c>
      <c r="L206" s="63" t="s">
        <v>14839</v>
      </c>
    </row>
    <row r="207" spans="1:12" x14ac:dyDescent="0.2">
      <c r="A207" s="93" t="str">
        <f t="shared" si="3"/>
        <v>16HVaugustus t/m november</v>
      </c>
      <c r="B207" s="63" t="s">
        <v>11145</v>
      </c>
      <c r="C207" s="65" t="s">
        <v>14924</v>
      </c>
      <c r="D207" s="66">
        <v>19547.78</v>
      </c>
      <c r="E207" s="63">
        <v>21</v>
      </c>
      <c r="F207" s="63" t="s">
        <v>18168</v>
      </c>
      <c r="G207" s="63" t="s">
        <v>15033</v>
      </c>
      <c r="H207" s="63" t="s">
        <v>14886</v>
      </c>
      <c r="I207" s="63">
        <v>194</v>
      </c>
      <c r="J207" s="63">
        <v>170</v>
      </c>
      <c r="K207" s="63">
        <v>41772</v>
      </c>
      <c r="L207" s="63" t="s">
        <v>14839</v>
      </c>
    </row>
    <row r="208" spans="1:12" x14ac:dyDescent="0.2">
      <c r="A208" s="93" t="str">
        <f t="shared" si="3"/>
        <v>16ICaugustus t/m november</v>
      </c>
      <c r="B208" s="63" t="s">
        <v>11151</v>
      </c>
      <c r="C208" s="65" t="s">
        <v>14924</v>
      </c>
      <c r="D208" s="66">
        <v>97738.9</v>
      </c>
      <c r="E208" s="63">
        <v>105</v>
      </c>
      <c r="F208" s="63" t="s">
        <v>16005</v>
      </c>
      <c r="G208" s="63" t="s">
        <v>15034</v>
      </c>
      <c r="H208" s="63" t="s">
        <v>14886</v>
      </c>
      <c r="I208" s="63">
        <v>277</v>
      </c>
      <c r="J208" s="63">
        <v>331</v>
      </c>
      <c r="K208" s="63">
        <v>83163</v>
      </c>
      <c r="L208" s="63" t="s">
        <v>14839</v>
      </c>
    </row>
    <row r="209" spans="1:12" x14ac:dyDescent="0.2">
      <c r="A209" s="93" t="str">
        <f t="shared" si="3"/>
        <v>16IQaugustus t/m november</v>
      </c>
      <c r="B209" s="63" t="s">
        <v>11164</v>
      </c>
      <c r="C209" s="65" t="s">
        <v>14924</v>
      </c>
      <c r="D209" s="66">
        <v>16755.240000000002</v>
      </c>
      <c r="E209" s="63">
        <v>18</v>
      </c>
      <c r="F209" s="63" t="s">
        <v>15406</v>
      </c>
      <c r="G209" s="63" t="s">
        <v>15035</v>
      </c>
      <c r="H209" s="63" t="s">
        <v>14886</v>
      </c>
      <c r="I209" s="63">
        <v>143</v>
      </c>
      <c r="J209" s="63">
        <v>143</v>
      </c>
      <c r="K209" s="63">
        <v>60997</v>
      </c>
      <c r="L209" s="63" t="s">
        <v>14839</v>
      </c>
    </row>
    <row r="210" spans="1:12" x14ac:dyDescent="0.2">
      <c r="A210" s="93" t="str">
        <f t="shared" si="3"/>
        <v>16UJaugustus t/m november</v>
      </c>
      <c r="B210" s="63" t="s">
        <v>11303</v>
      </c>
      <c r="C210" s="65" t="s">
        <v>14924</v>
      </c>
      <c r="D210" s="66">
        <v>19547.78</v>
      </c>
      <c r="E210" s="63">
        <v>21</v>
      </c>
      <c r="F210" s="63" t="s">
        <v>18201</v>
      </c>
      <c r="G210" s="63" t="s">
        <v>15035</v>
      </c>
      <c r="H210" s="63" t="s">
        <v>14886</v>
      </c>
      <c r="I210" s="63">
        <v>303</v>
      </c>
      <c r="J210" s="63">
        <v>301</v>
      </c>
      <c r="K210" s="63">
        <v>42514</v>
      </c>
      <c r="L210" s="63" t="s">
        <v>14839</v>
      </c>
    </row>
    <row r="211" spans="1:12" x14ac:dyDescent="0.2">
      <c r="A211" s="93" t="str">
        <f t="shared" si="3"/>
        <v>16UNaugustus t/m november</v>
      </c>
      <c r="B211" s="63" t="s">
        <v>11309</v>
      </c>
      <c r="C211" s="65" t="s">
        <v>14924</v>
      </c>
      <c r="D211" s="66">
        <v>5585.08</v>
      </c>
      <c r="E211" s="63">
        <v>6</v>
      </c>
      <c r="F211" s="63" t="s">
        <v>11310</v>
      </c>
      <c r="G211" s="63" t="s">
        <v>14916</v>
      </c>
      <c r="H211" s="63" t="s">
        <v>14870</v>
      </c>
      <c r="I211" s="63">
        <v>156</v>
      </c>
      <c r="J211" s="63">
        <v>155</v>
      </c>
      <c r="K211" s="63">
        <v>41373</v>
      </c>
      <c r="L211" s="63" t="s">
        <v>14839</v>
      </c>
    </row>
    <row r="212" spans="1:12" x14ac:dyDescent="0.2">
      <c r="A212" s="93" t="str">
        <f t="shared" si="3"/>
        <v>16UWaugustus t/m november</v>
      </c>
      <c r="B212" s="63" t="s">
        <v>11325</v>
      </c>
      <c r="C212" s="65" t="s">
        <v>14924</v>
      </c>
      <c r="D212" s="66">
        <v>30717.94</v>
      </c>
      <c r="E212" s="63">
        <v>33</v>
      </c>
      <c r="F212" s="63" t="s">
        <v>11326</v>
      </c>
      <c r="G212" s="63" t="s">
        <v>14907</v>
      </c>
      <c r="H212" s="63" t="s">
        <v>14877</v>
      </c>
      <c r="I212" s="63">
        <v>217</v>
      </c>
      <c r="J212" s="63">
        <v>250</v>
      </c>
      <c r="K212" s="63">
        <v>47595</v>
      </c>
      <c r="L212" s="63" t="s">
        <v>14839</v>
      </c>
    </row>
    <row r="213" spans="1:12" x14ac:dyDescent="0.2">
      <c r="A213" s="93" t="str">
        <f t="shared" si="3"/>
        <v>16WZaugustus t/m november</v>
      </c>
      <c r="B213" s="63" t="s">
        <v>11368</v>
      </c>
      <c r="C213" s="65" t="s">
        <v>14924</v>
      </c>
      <c r="D213" s="66">
        <v>5585.08</v>
      </c>
      <c r="E213" s="63">
        <v>6</v>
      </c>
      <c r="F213" s="63" t="s">
        <v>18215</v>
      </c>
      <c r="G213" s="63" t="s">
        <v>14907</v>
      </c>
      <c r="H213" s="63" t="s">
        <v>14877</v>
      </c>
      <c r="I213" s="63">
        <v>461</v>
      </c>
      <c r="J213" s="63">
        <v>457</v>
      </c>
      <c r="K213" s="63">
        <v>47595</v>
      </c>
      <c r="L213" s="63" t="s">
        <v>14839</v>
      </c>
    </row>
    <row r="214" spans="1:12" x14ac:dyDescent="0.2">
      <c r="A214" s="93" t="str">
        <f t="shared" si="3"/>
        <v>16XKaugustus t/m november</v>
      </c>
      <c r="B214" s="63" t="s">
        <v>11372</v>
      </c>
      <c r="C214" s="65" t="s">
        <v>14924</v>
      </c>
      <c r="D214" s="66">
        <v>17194.93</v>
      </c>
      <c r="E214" s="63">
        <v>7</v>
      </c>
      <c r="F214" s="63" t="s">
        <v>18217</v>
      </c>
      <c r="G214" s="63" t="s">
        <v>15036</v>
      </c>
      <c r="H214" s="63" t="s">
        <v>14866</v>
      </c>
      <c r="I214" s="63">
        <v>289</v>
      </c>
      <c r="J214" s="63">
        <v>262</v>
      </c>
      <c r="K214" s="63">
        <v>71008</v>
      </c>
      <c r="L214" s="63" t="s">
        <v>19116</v>
      </c>
    </row>
    <row r="215" spans="1:12" x14ac:dyDescent="0.2">
      <c r="A215" s="93" t="str">
        <f t="shared" si="3"/>
        <v>16XQaugustus t/m november</v>
      </c>
      <c r="B215" s="63" t="s">
        <v>11380</v>
      </c>
      <c r="C215" s="65" t="s">
        <v>14924</v>
      </c>
      <c r="D215" s="66">
        <v>40026.410000000003</v>
      </c>
      <c r="E215" s="63">
        <v>43</v>
      </c>
      <c r="F215" s="63" t="s">
        <v>16235</v>
      </c>
      <c r="G215" s="63" t="s">
        <v>15037</v>
      </c>
      <c r="H215" s="63" t="s">
        <v>14874</v>
      </c>
      <c r="I215" s="63">
        <v>258</v>
      </c>
      <c r="J215" s="63">
        <v>252</v>
      </c>
      <c r="K215" s="63">
        <v>10249</v>
      </c>
      <c r="L215" s="63" t="s">
        <v>14839</v>
      </c>
    </row>
    <row r="216" spans="1:12" x14ac:dyDescent="0.2">
      <c r="A216" s="93" t="str">
        <f t="shared" si="3"/>
        <v>16YBaugustus t/m november</v>
      </c>
      <c r="B216" s="63" t="s">
        <v>11393</v>
      </c>
      <c r="C216" s="65" t="s">
        <v>14924</v>
      </c>
      <c r="D216" s="66">
        <v>49334.87</v>
      </c>
      <c r="E216" s="63">
        <v>53</v>
      </c>
      <c r="F216" s="63" t="s">
        <v>11394</v>
      </c>
      <c r="G216" s="63" t="s">
        <v>14907</v>
      </c>
      <c r="H216" s="63" t="s">
        <v>14877</v>
      </c>
      <c r="I216" s="63">
        <v>202</v>
      </c>
      <c r="J216" s="63">
        <v>239</v>
      </c>
      <c r="K216" s="63">
        <v>47595</v>
      </c>
      <c r="L216" s="63" t="s">
        <v>14839</v>
      </c>
    </row>
    <row r="217" spans="1:12" x14ac:dyDescent="0.2">
      <c r="A217" s="93" t="str">
        <f t="shared" si="3"/>
        <v>16ZCaugustus t/m november</v>
      </c>
      <c r="B217" s="63" t="s">
        <v>11428</v>
      </c>
      <c r="C217" s="65" t="s">
        <v>14924</v>
      </c>
      <c r="D217" s="66">
        <v>16755.240000000002</v>
      </c>
      <c r="E217" s="63">
        <v>18</v>
      </c>
      <c r="F217" s="63" t="s">
        <v>9419</v>
      </c>
      <c r="G217" s="63" t="s">
        <v>15030</v>
      </c>
      <c r="H217" s="63" t="s">
        <v>14955</v>
      </c>
      <c r="I217" s="63">
        <v>84</v>
      </c>
      <c r="J217" s="63">
        <v>115</v>
      </c>
      <c r="K217" s="63">
        <v>42552</v>
      </c>
      <c r="L217" s="63" t="s">
        <v>14839</v>
      </c>
    </row>
    <row r="218" spans="1:12" x14ac:dyDescent="0.2">
      <c r="A218" s="93" t="str">
        <f t="shared" si="3"/>
        <v>16ZOaugustus t/m november</v>
      </c>
      <c r="B218" s="63" t="s">
        <v>11441</v>
      </c>
      <c r="C218" s="65" t="s">
        <v>14924</v>
      </c>
      <c r="D218" s="66">
        <v>23271.17</v>
      </c>
      <c r="E218" s="63">
        <v>25</v>
      </c>
      <c r="F218" s="63" t="s">
        <v>18142</v>
      </c>
      <c r="G218" s="63" t="s">
        <v>15038</v>
      </c>
      <c r="H218" s="63" t="s">
        <v>14877</v>
      </c>
      <c r="I218" s="63">
        <v>358</v>
      </c>
      <c r="J218" s="63">
        <v>355</v>
      </c>
      <c r="K218" s="63">
        <v>40967</v>
      </c>
      <c r="L218" s="63" t="s">
        <v>14839</v>
      </c>
    </row>
    <row r="219" spans="1:12" x14ac:dyDescent="0.2">
      <c r="A219" s="93" t="str">
        <f t="shared" si="3"/>
        <v>17JGaugustus t/m november</v>
      </c>
      <c r="B219" s="63" t="s">
        <v>11633</v>
      </c>
      <c r="C219" s="65" t="s">
        <v>14924</v>
      </c>
      <c r="D219" s="66">
        <v>17686.09</v>
      </c>
      <c r="E219" s="63">
        <v>19</v>
      </c>
      <c r="F219" s="63" t="s">
        <v>18293</v>
      </c>
      <c r="G219" s="63" t="s">
        <v>14868</v>
      </c>
      <c r="H219" s="63" t="s">
        <v>14868</v>
      </c>
      <c r="I219" s="63">
        <v>744</v>
      </c>
      <c r="J219" s="63">
        <v>763</v>
      </c>
      <c r="K219" s="63">
        <v>42510</v>
      </c>
      <c r="L219" s="63" t="s">
        <v>14839</v>
      </c>
    </row>
    <row r="220" spans="1:12" x14ac:dyDescent="0.2">
      <c r="A220" s="93" t="str">
        <f t="shared" si="3"/>
        <v>17JMaugustus t/m november</v>
      </c>
      <c r="B220" s="63" t="s">
        <v>11640</v>
      </c>
      <c r="C220" s="65" t="s">
        <v>14924</v>
      </c>
      <c r="D220" s="66">
        <v>17194.93</v>
      </c>
      <c r="E220" s="63">
        <v>7</v>
      </c>
      <c r="F220" s="63" t="s">
        <v>11641</v>
      </c>
      <c r="G220" s="63" t="s">
        <v>14926</v>
      </c>
      <c r="H220" s="63" t="s">
        <v>14900</v>
      </c>
      <c r="I220" s="63">
        <v>202</v>
      </c>
      <c r="J220" s="63">
        <v>204</v>
      </c>
      <c r="K220" s="63">
        <v>40803</v>
      </c>
      <c r="L220" s="63" t="s">
        <v>19116</v>
      </c>
    </row>
    <row r="221" spans="1:12" x14ac:dyDescent="0.2">
      <c r="A221" s="93" t="str">
        <f t="shared" si="3"/>
        <v>17LIaugustus t/m november</v>
      </c>
      <c r="B221" s="63" t="s">
        <v>11684</v>
      </c>
      <c r="C221" s="65" t="s">
        <v>14924</v>
      </c>
      <c r="D221" s="66">
        <v>14402.39</v>
      </c>
      <c r="E221" s="63">
        <v>4</v>
      </c>
      <c r="F221" s="63" t="s">
        <v>16540</v>
      </c>
      <c r="G221" s="63" t="s">
        <v>15039</v>
      </c>
      <c r="H221" s="63" t="s">
        <v>14886</v>
      </c>
      <c r="I221" s="63">
        <v>146</v>
      </c>
      <c r="J221" s="63">
        <v>140</v>
      </c>
      <c r="K221" s="63">
        <v>40775</v>
      </c>
      <c r="L221" s="63" t="s">
        <v>19116</v>
      </c>
    </row>
    <row r="222" spans="1:12" x14ac:dyDescent="0.2">
      <c r="A222" s="93" t="str">
        <f t="shared" si="3"/>
        <v>17MDaugustus t/m november</v>
      </c>
      <c r="B222" s="63" t="s">
        <v>11703</v>
      </c>
      <c r="C222" s="65" t="s">
        <v>14924</v>
      </c>
      <c r="D222" s="66">
        <v>3723.39</v>
      </c>
      <c r="E222" s="63">
        <v>4</v>
      </c>
      <c r="F222" s="63" t="s">
        <v>18307</v>
      </c>
      <c r="G222" s="63" t="s">
        <v>15040</v>
      </c>
      <c r="H222" s="63" t="s">
        <v>14880</v>
      </c>
      <c r="I222" s="63">
        <v>101</v>
      </c>
      <c r="J222" s="63">
        <v>112</v>
      </c>
      <c r="K222" s="63">
        <v>41616</v>
      </c>
      <c r="L222" s="63" t="s">
        <v>14839</v>
      </c>
    </row>
    <row r="223" spans="1:12" x14ac:dyDescent="0.2">
      <c r="A223" s="93" t="str">
        <f t="shared" si="3"/>
        <v>17MQaugustus t/m november</v>
      </c>
      <c r="B223" s="63" t="s">
        <v>11720</v>
      </c>
      <c r="C223" s="65" t="s">
        <v>14924</v>
      </c>
      <c r="D223" s="66">
        <v>13962.7</v>
      </c>
      <c r="E223" s="63">
        <v>15</v>
      </c>
      <c r="F223" s="63" t="s">
        <v>17390</v>
      </c>
      <c r="G223" s="63" t="s">
        <v>14884</v>
      </c>
      <c r="H223" s="63" t="s">
        <v>14866</v>
      </c>
      <c r="I223" s="63">
        <v>244</v>
      </c>
      <c r="J223" s="63">
        <v>251</v>
      </c>
      <c r="K223" s="63">
        <v>48101</v>
      </c>
      <c r="L223" s="63" t="s">
        <v>14839</v>
      </c>
    </row>
    <row r="224" spans="1:12" x14ac:dyDescent="0.2">
      <c r="A224" s="93" t="str">
        <f t="shared" si="3"/>
        <v>17PJaugustus t/m november</v>
      </c>
      <c r="B224" s="63" t="s">
        <v>11819</v>
      </c>
      <c r="C224" s="65" t="s">
        <v>14924</v>
      </c>
      <c r="D224" s="66">
        <v>4654.2299999999996</v>
      </c>
      <c r="E224" s="63">
        <v>5</v>
      </c>
      <c r="F224" s="63" t="s">
        <v>8420</v>
      </c>
      <c r="G224" s="63" t="s">
        <v>14938</v>
      </c>
      <c r="H224" s="63" t="s">
        <v>14877</v>
      </c>
      <c r="I224" s="63">
        <v>153</v>
      </c>
      <c r="J224" s="63">
        <v>162</v>
      </c>
      <c r="K224" s="63">
        <v>41572</v>
      </c>
      <c r="L224" s="63" t="s">
        <v>14839</v>
      </c>
    </row>
    <row r="225" spans="1:12" x14ac:dyDescent="0.2">
      <c r="A225" s="93" t="str">
        <f t="shared" si="3"/>
        <v>17PKaugustus t/m november</v>
      </c>
      <c r="B225" s="63" t="s">
        <v>11821</v>
      </c>
      <c r="C225" s="65" t="s">
        <v>14924</v>
      </c>
      <c r="D225" s="66">
        <v>17686.09</v>
      </c>
      <c r="E225" s="63">
        <v>19</v>
      </c>
      <c r="F225" s="63" t="s">
        <v>18327</v>
      </c>
      <c r="G225" s="63" t="s">
        <v>15040</v>
      </c>
      <c r="H225" s="63" t="s">
        <v>14880</v>
      </c>
      <c r="I225" s="63">
        <v>140</v>
      </c>
      <c r="J225" s="63">
        <v>136</v>
      </c>
      <c r="K225" s="63">
        <v>41616</v>
      </c>
      <c r="L225" s="63" t="s">
        <v>14839</v>
      </c>
    </row>
    <row r="226" spans="1:12" x14ac:dyDescent="0.2">
      <c r="A226" s="93" t="str">
        <f t="shared" si="3"/>
        <v>17PRaugustus t/m november</v>
      </c>
      <c r="B226" s="63" t="s">
        <v>11828</v>
      </c>
      <c r="C226" s="65" t="s">
        <v>14924</v>
      </c>
      <c r="D226" s="66">
        <v>14402.39</v>
      </c>
      <c r="E226" s="63">
        <v>4</v>
      </c>
      <c r="F226" s="63" t="s">
        <v>11829</v>
      </c>
      <c r="G226" s="63" t="s">
        <v>15040</v>
      </c>
      <c r="H226" s="63" t="s">
        <v>14880</v>
      </c>
      <c r="I226" s="63">
        <v>227</v>
      </c>
      <c r="J226" s="63">
        <v>191</v>
      </c>
      <c r="K226" s="63">
        <v>82526</v>
      </c>
      <c r="L226" s="63" t="s">
        <v>19116</v>
      </c>
    </row>
    <row r="227" spans="1:12" x14ac:dyDescent="0.2">
      <c r="A227" s="93" t="str">
        <f t="shared" si="3"/>
        <v>17RXaugustus t/m november</v>
      </c>
      <c r="B227" s="63" t="s">
        <v>11901</v>
      </c>
      <c r="C227" s="65" t="s">
        <v>14924</v>
      </c>
      <c r="D227" s="66">
        <v>15333.23</v>
      </c>
      <c r="E227" s="63">
        <v>5</v>
      </c>
      <c r="F227" s="63" t="s">
        <v>18341</v>
      </c>
      <c r="G227" s="63" t="s">
        <v>14907</v>
      </c>
      <c r="H227" s="63" t="s">
        <v>14877</v>
      </c>
      <c r="I227" s="63">
        <v>168</v>
      </c>
      <c r="J227" s="63">
        <v>175</v>
      </c>
      <c r="K227" s="63">
        <v>24597</v>
      </c>
      <c r="L227" s="63" t="s">
        <v>19116</v>
      </c>
    </row>
    <row r="228" spans="1:12" x14ac:dyDescent="0.2">
      <c r="A228" s="93" t="str">
        <f t="shared" si="3"/>
        <v>17TDaugustus t/m november</v>
      </c>
      <c r="B228" s="63" t="s">
        <v>11939</v>
      </c>
      <c r="C228" s="65" t="s">
        <v>14924</v>
      </c>
      <c r="D228" s="66">
        <v>7446.77</v>
      </c>
      <c r="E228" s="63">
        <v>8</v>
      </c>
      <c r="F228" s="63" t="s">
        <v>18352</v>
      </c>
      <c r="G228" s="63" t="s">
        <v>14938</v>
      </c>
      <c r="H228" s="63" t="s">
        <v>14877</v>
      </c>
      <c r="I228" s="63">
        <v>522</v>
      </c>
      <c r="J228" s="63">
        <v>524</v>
      </c>
      <c r="K228" s="63">
        <v>70176</v>
      </c>
      <c r="L228" s="63" t="s">
        <v>14839</v>
      </c>
    </row>
    <row r="229" spans="1:12" x14ac:dyDescent="0.2">
      <c r="A229" s="93" t="str">
        <f t="shared" si="3"/>
        <v>17TYaugustus t/m november</v>
      </c>
      <c r="B229" s="63" t="s">
        <v>11968</v>
      </c>
      <c r="C229" s="65" t="s">
        <v>14924</v>
      </c>
      <c r="D229" s="66">
        <v>3723.39</v>
      </c>
      <c r="E229" s="63">
        <v>4</v>
      </c>
      <c r="F229" s="63" t="s">
        <v>18363</v>
      </c>
      <c r="G229" s="63" t="s">
        <v>14938</v>
      </c>
      <c r="H229" s="63" t="s">
        <v>14877</v>
      </c>
      <c r="I229" s="63">
        <v>435</v>
      </c>
      <c r="J229" s="63">
        <v>430</v>
      </c>
      <c r="K229" s="63">
        <v>70176</v>
      </c>
      <c r="L229" s="63" t="s">
        <v>14839</v>
      </c>
    </row>
    <row r="230" spans="1:12" x14ac:dyDescent="0.2">
      <c r="A230" s="93" t="str">
        <f t="shared" si="3"/>
        <v>17YAaugustus t/m november</v>
      </c>
      <c r="B230" s="63" t="s">
        <v>12020</v>
      </c>
      <c r="C230" s="65" t="s">
        <v>14924</v>
      </c>
      <c r="D230" s="66">
        <v>19547.78</v>
      </c>
      <c r="E230" s="63">
        <v>21</v>
      </c>
      <c r="F230" s="63" t="s">
        <v>18376</v>
      </c>
      <c r="G230" s="63" t="s">
        <v>14938</v>
      </c>
      <c r="H230" s="63" t="s">
        <v>14877</v>
      </c>
      <c r="I230" s="63">
        <v>186</v>
      </c>
      <c r="J230" s="63">
        <v>195</v>
      </c>
      <c r="K230" s="63">
        <v>70176</v>
      </c>
      <c r="L230" s="63" t="s">
        <v>14839</v>
      </c>
    </row>
    <row r="231" spans="1:12" x14ac:dyDescent="0.2">
      <c r="A231" s="93" t="str">
        <f t="shared" si="3"/>
        <v>17YEaugustus t/m november</v>
      </c>
      <c r="B231" s="63" t="s">
        <v>12022</v>
      </c>
      <c r="C231" s="65" t="s">
        <v>14924</v>
      </c>
      <c r="D231" s="66">
        <v>7446.77</v>
      </c>
      <c r="E231" s="63">
        <v>8</v>
      </c>
      <c r="F231" s="63" t="s">
        <v>18377</v>
      </c>
      <c r="G231" s="63" t="s">
        <v>15041</v>
      </c>
      <c r="H231" s="63" t="s">
        <v>14866</v>
      </c>
      <c r="I231" s="63">
        <v>193</v>
      </c>
      <c r="J231" s="63">
        <v>194</v>
      </c>
      <c r="K231" s="63">
        <v>40517</v>
      </c>
      <c r="L231" s="63" t="s">
        <v>14839</v>
      </c>
    </row>
    <row r="232" spans="1:12" x14ac:dyDescent="0.2">
      <c r="A232" s="93" t="str">
        <f t="shared" si="3"/>
        <v>17YOaugustus t/m november</v>
      </c>
      <c r="B232" s="63" t="s">
        <v>12030</v>
      </c>
      <c r="C232" s="65" t="s">
        <v>14924</v>
      </c>
      <c r="D232" s="66">
        <v>5585.08</v>
      </c>
      <c r="E232" s="63">
        <v>6</v>
      </c>
      <c r="F232" s="63" t="s">
        <v>18378</v>
      </c>
      <c r="G232" s="63" t="s">
        <v>14938</v>
      </c>
      <c r="H232" s="63" t="s">
        <v>14877</v>
      </c>
      <c r="I232" s="63">
        <v>179</v>
      </c>
      <c r="J232" s="63">
        <v>169</v>
      </c>
      <c r="K232" s="63">
        <v>70176</v>
      </c>
      <c r="L232" s="63" t="s">
        <v>14839</v>
      </c>
    </row>
    <row r="233" spans="1:12" x14ac:dyDescent="0.2">
      <c r="A233" s="93" t="str">
        <f t="shared" si="3"/>
        <v>17ZHaugustus t/m november</v>
      </c>
      <c r="B233" s="63" t="s">
        <v>12046</v>
      </c>
      <c r="C233" s="65" t="s">
        <v>14924</v>
      </c>
      <c r="D233" s="66">
        <v>6515.93</v>
      </c>
      <c r="E233" s="63">
        <v>7</v>
      </c>
      <c r="F233" s="63" t="s">
        <v>12047</v>
      </c>
      <c r="G233" s="63" t="s">
        <v>14938</v>
      </c>
      <c r="H233" s="63" t="s">
        <v>14877</v>
      </c>
      <c r="I233" s="63">
        <v>197</v>
      </c>
      <c r="J233" s="63">
        <v>205</v>
      </c>
      <c r="K233" s="63">
        <v>70176</v>
      </c>
      <c r="L233" s="63" t="s">
        <v>14839</v>
      </c>
    </row>
    <row r="234" spans="1:12" x14ac:dyDescent="0.2">
      <c r="A234" s="93" t="str">
        <f t="shared" si="3"/>
        <v>17ZIaugustus t/m november</v>
      </c>
      <c r="B234" s="63" t="s">
        <v>12049</v>
      </c>
      <c r="C234" s="65" t="s">
        <v>14924</v>
      </c>
      <c r="D234" s="66">
        <v>40026.410000000003</v>
      </c>
      <c r="E234" s="63">
        <v>43</v>
      </c>
      <c r="F234" s="63" t="s">
        <v>12050</v>
      </c>
      <c r="G234" s="63" t="s">
        <v>14907</v>
      </c>
      <c r="H234" s="63" t="s">
        <v>14877</v>
      </c>
      <c r="I234" s="63">
        <v>495</v>
      </c>
      <c r="J234" s="63">
        <v>549</v>
      </c>
      <c r="K234" s="63">
        <v>24597</v>
      </c>
      <c r="L234" s="63" t="s">
        <v>14839</v>
      </c>
    </row>
    <row r="235" spans="1:12" x14ac:dyDescent="0.2">
      <c r="A235" s="93" t="str">
        <f t="shared" si="3"/>
        <v>17ZRaugustus t/m november</v>
      </c>
      <c r="B235" s="63" t="s">
        <v>12067</v>
      </c>
      <c r="C235" s="65" t="s">
        <v>14924</v>
      </c>
      <c r="D235" s="66">
        <v>89361.279999999999</v>
      </c>
      <c r="E235" s="63">
        <v>96</v>
      </c>
      <c r="F235" s="63" t="s">
        <v>12068</v>
      </c>
      <c r="G235" s="63" t="s">
        <v>14908</v>
      </c>
      <c r="H235" s="63" t="s">
        <v>14908</v>
      </c>
      <c r="I235" s="63">
        <v>636</v>
      </c>
      <c r="J235" s="63">
        <v>602</v>
      </c>
      <c r="K235" s="63">
        <v>62662</v>
      </c>
      <c r="L235" s="63" t="s">
        <v>14839</v>
      </c>
    </row>
    <row r="236" spans="1:12" x14ac:dyDescent="0.2">
      <c r="A236" s="93" t="str">
        <f t="shared" si="3"/>
        <v>18AAaugustus t/m november</v>
      </c>
      <c r="B236" s="63" t="s">
        <v>12078</v>
      </c>
      <c r="C236" s="65" t="s">
        <v>14924</v>
      </c>
      <c r="D236" s="66">
        <v>14402.39</v>
      </c>
      <c r="E236" s="63">
        <v>4</v>
      </c>
      <c r="F236" s="63" t="s">
        <v>12079</v>
      </c>
      <c r="G236" s="63" t="s">
        <v>14907</v>
      </c>
      <c r="H236" s="63" t="s">
        <v>14877</v>
      </c>
      <c r="I236" s="63">
        <v>798</v>
      </c>
      <c r="J236" s="63">
        <v>876</v>
      </c>
      <c r="K236" s="63">
        <v>24597</v>
      </c>
      <c r="L236" s="63" t="s">
        <v>19116</v>
      </c>
    </row>
    <row r="237" spans="1:12" x14ac:dyDescent="0.2">
      <c r="A237" s="93" t="str">
        <f t="shared" si="3"/>
        <v>18DSaugustus t/m november</v>
      </c>
      <c r="B237" s="63" t="s">
        <v>12133</v>
      </c>
      <c r="C237" s="65" t="s">
        <v>14924</v>
      </c>
      <c r="D237" s="66">
        <v>14402.39</v>
      </c>
      <c r="E237" s="63">
        <v>4</v>
      </c>
      <c r="F237" s="63" t="s">
        <v>18393</v>
      </c>
      <c r="G237" s="63" t="s">
        <v>15042</v>
      </c>
      <c r="H237" s="63" t="s">
        <v>14880</v>
      </c>
      <c r="I237" s="63">
        <v>292</v>
      </c>
      <c r="J237" s="63">
        <v>286</v>
      </c>
      <c r="K237" s="63">
        <v>41691</v>
      </c>
      <c r="L237" s="63" t="s">
        <v>19116</v>
      </c>
    </row>
    <row r="238" spans="1:12" x14ac:dyDescent="0.2">
      <c r="A238" s="93" t="str">
        <f t="shared" si="3"/>
        <v>18DXaugustus t/m november</v>
      </c>
      <c r="B238" s="63" t="s">
        <v>12143</v>
      </c>
      <c r="C238" s="65" t="s">
        <v>14924</v>
      </c>
      <c r="D238" s="66">
        <v>14402.39</v>
      </c>
      <c r="E238" s="63">
        <v>4</v>
      </c>
      <c r="F238" s="63" t="s">
        <v>18398</v>
      </c>
      <c r="G238" s="63" t="s">
        <v>15043</v>
      </c>
      <c r="H238" s="63" t="s">
        <v>14908</v>
      </c>
      <c r="I238" s="63">
        <v>183</v>
      </c>
      <c r="J238" s="63">
        <v>190</v>
      </c>
      <c r="K238" s="63">
        <v>41544</v>
      </c>
      <c r="L238" s="63" t="s">
        <v>19116</v>
      </c>
    </row>
    <row r="239" spans="1:12" x14ac:dyDescent="0.2">
      <c r="A239" s="93" t="str">
        <f t="shared" si="3"/>
        <v>18ERaugustus t/m november</v>
      </c>
      <c r="B239" s="63" t="s">
        <v>12178</v>
      </c>
      <c r="C239" s="65" t="s">
        <v>14924</v>
      </c>
      <c r="D239" s="66">
        <v>16264.08</v>
      </c>
      <c r="E239" s="63">
        <v>6</v>
      </c>
      <c r="F239" s="63" t="s">
        <v>18405</v>
      </c>
      <c r="G239" s="63" t="s">
        <v>15044</v>
      </c>
      <c r="H239" s="63" t="s">
        <v>14908</v>
      </c>
      <c r="I239" s="63">
        <v>108</v>
      </c>
      <c r="J239" s="63">
        <v>121</v>
      </c>
      <c r="K239" s="63">
        <v>41401</v>
      </c>
      <c r="L239" s="63" t="s">
        <v>19116</v>
      </c>
    </row>
    <row r="240" spans="1:12" x14ac:dyDescent="0.2">
      <c r="A240" s="93" t="str">
        <f t="shared" si="3"/>
        <v>18FAaugustus t/m november</v>
      </c>
      <c r="B240" s="63" t="s">
        <v>12182</v>
      </c>
      <c r="C240" s="65" t="s">
        <v>14924</v>
      </c>
      <c r="D240" s="66">
        <v>94946.36</v>
      </c>
      <c r="E240" s="63">
        <v>102</v>
      </c>
      <c r="F240" s="63" t="s">
        <v>12183</v>
      </c>
      <c r="G240" s="63" t="s">
        <v>14941</v>
      </c>
      <c r="H240" s="63" t="s">
        <v>14866</v>
      </c>
      <c r="I240" s="63">
        <v>330</v>
      </c>
      <c r="J240" s="63">
        <v>290</v>
      </c>
      <c r="K240" s="63">
        <v>31384</v>
      </c>
      <c r="L240" s="63" t="s">
        <v>14839</v>
      </c>
    </row>
    <row r="241" spans="1:12" x14ac:dyDescent="0.2">
      <c r="A241" s="93" t="str">
        <f t="shared" si="3"/>
        <v>18FGaugustus t/m november</v>
      </c>
      <c r="B241" s="63" t="s">
        <v>12193</v>
      </c>
      <c r="C241" s="65" t="s">
        <v>14924</v>
      </c>
      <c r="D241" s="66">
        <v>3723.39</v>
      </c>
      <c r="E241" s="63">
        <v>4</v>
      </c>
      <c r="F241" s="63" t="s">
        <v>1498</v>
      </c>
      <c r="G241" s="63" t="s">
        <v>15038</v>
      </c>
      <c r="H241" s="63" t="s">
        <v>14877</v>
      </c>
      <c r="I241" s="63">
        <v>356</v>
      </c>
      <c r="J241" s="63">
        <v>323</v>
      </c>
      <c r="K241" s="63">
        <v>41362</v>
      </c>
      <c r="L241" s="63" t="s">
        <v>14839</v>
      </c>
    </row>
    <row r="242" spans="1:12" x14ac:dyDescent="0.2">
      <c r="A242" s="93" t="str">
        <f t="shared" si="3"/>
        <v>18GFaugustus t/m november</v>
      </c>
      <c r="B242" s="63" t="s">
        <v>12217</v>
      </c>
      <c r="C242" s="65" t="s">
        <v>14924</v>
      </c>
      <c r="D242" s="66">
        <v>3723.39</v>
      </c>
      <c r="E242" s="63">
        <v>4</v>
      </c>
      <c r="F242" s="63" t="s">
        <v>567</v>
      </c>
      <c r="G242" s="63" t="s">
        <v>15045</v>
      </c>
      <c r="H242" s="63" t="s">
        <v>14908</v>
      </c>
      <c r="I242" s="63">
        <v>69</v>
      </c>
      <c r="J242" s="63">
        <v>77</v>
      </c>
      <c r="K242" s="63">
        <v>41376</v>
      </c>
      <c r="L242" s="63" t="s">
        <v>14839</v>
      </c>
    </row>
    <row r="243" spans="1:12" x14ac:dyDescent="0.2">
      <c r="A243" s="93" t="str">
        <f t="shared" si="3"/>
        <v>18GSaugustus t/m november</v>
      </c>
      <c r="B243" s="63" t="s">
        <v>12223</v>
      </c>
      <c r="C243" s="65" t="s">
        <v>14924</v>
      </c>
      <c r="D243" s="66">
        <v>14402.39</v>
      </c>
      <c r="E243" s="63">
        <v>4</v>
      </c>
      <c r="F243" s="63" t="s">
        <v>12224</v>
      </c>
      <c r="G243" s="63" t="s">
        <v>14926</v>
      </c>
      <c r="H243" s="63" t="s">
        <v>14900</v>
      </c>
      <c r="I243" s="63">
        <v>285</v>
      </c>
      <c r="J243" s="63">
        <v>274</v>
      </c>
      <c r="K243" s="63">
        <v>40803</v>
      </c>
      <c r="L243" s="63" t="s">
        <v>19116</v>
      </c>
    </row>
    <row r="244" spans="1:12" x14ac:dyDescent="0.2">
      <c r="A244" s="93" t="str">
        <f t="shared" si="3"/>
        <v>18GYaugustus t/m november</v>
      </c>
      <c r="B244" s="63" t="s">
        <v>12232</v>
      </c>
      <c r="C244" s="65" t="s">
        <v>14924</v>
      </c>
      <c r="D244" s="66">
        <v>70744.350000000006</v>
      </c>
      <c r="E244" s="63">
        <v>76</v>
      </c>
      <c r="F244" s="63" t="s">
        <v>9198</v>
      </c>
      <c r="G244" s="63" t="s">
        <v>14907</v>
      </c>
      <c r="H244" s="63" t="s">
        <v>14877</v>
      </c>
      <c r="I244" s="63">
        <v>404</v>
      </c>
      <c r="J244" s="63">
        <v>436</v>
      </c>
      <c r="K244" s="63">
        <v>41775</v>
      </c>
      <c r="L244" s="63" t="s">
        <v>14839</v>
      </c>
    </row>
    <row r="245" spans="1:12" x14ac:dyDescent="0.2">
      <c r="A245" s="93" t="str">
        <f t="shared" si="3"/>
        <v>18IQaugustus t/m november</v>
      </c>
      <c r="B245" s="63" t="s">
        <v>12279</v>
      </c>
      <c r="C245" s="65" t="s">
        <v>14924</v>
      </c>
      <c r="D245" s="66">
        <v>6515.93</v>
      </c>
      <c r="E245" s="63">
        <v>7</v>
      </c>
      <c r="F245" s="63" t="s">
        <v>12280</v>
      </c>
      <c r="G245" s="63" t="s">
        <v>15043</v>
      </c>
      <c r="H245" s="63" t="s">
        <v>14908</v>
      </c>
      <c r="I245" s="63">
        <v>345</v>
      </c>
      <c r="J245" s="63">
        <v>348</v>
      </c>
      <c r="K245" s="63">
        <v>41843</v>
      </c>
      <c r="L245" s="63" t="s">
        <v>14839</v>
      </c>
    </row>
    <row r="246" spans="1:12" x14ac:dyDescent="0.2">
      <c r="A246" s="93" t="str">
        <f t="shared" si="3"/>
        <v>18JOaugustus t/m november</v>
      </c>
      <c r="B246" s="63" t="s">
        <v>12309</v>
      </c>
      <c r="C246" s="65" t="s">
        <v>14924</v>
      </c>
      <c r="D246" s="66">
        <v>5585.08</v>
      </c>
      <c r="E246" s="63">
        <v>6</v>
      </c>
      <c r="F246" s="63" t="s">
        <v>12310</v>
      </c>
      <c r="G246" s="63" t="s">
        <v>15046</v>
      </c>
      <c r="H246" s="63" t="s">
        <v>14880</v>
      </c>
      <c r="I246" s="63">
        <v>129</v>
      </c>
      <c r="J246" s="63">
        <v>133</v>
      </c>
      <c r="K246" s="63">
        <v>41561</v>
      </c>
      <c r="L246" s="63" t="s">
        <v>14839</v>
      </c>
    </row>
    <row r="247" spans="1:12" x14ac:dyDescent="0.2">
      <c r="A247" s="93" t="str">
        <f t="shared" si="3"/>
        <v>18LEaugustus t/m november</v>
      </c>
      <c r="B247" s="63" t="s">
        <v>12352</v>
      </c>
      <c r="C247" s="65" t="s">
        <v>14924</v>
      </c>
      <c r="D247" s="66">
        <v>15333.23</v>
      </c>
      <c r="E247" s="63">
        <v>5</v>
      </c>
      <c r="F247" s="63" t="s">
        <v>18448</v>
      </c>
      <c r="G247" s="63" t="s">
        <v>15046</v>
      </c>
      <c r="H247" s="63" t="s">
        <v>14880</v>
      </c>
      <c r="I247" s="63">
        <v>231</v>
      </c>
      <c r="J247" s="63">
        <v>234</v>
      </c>
      <c r="K247" s="63">
        <v>41561</v>
      </c>
      <c r="L247" s="63" t="s">
        <v>19116</v>
      </c>
    </row>
    <row r="248" spans="1:12" x14ac:dyDescent="0.2">
      <c r="A248" s="93" t="str">
        <f t="shared" si="3"/>
        <v>18LNaugustus t/m november</v>
      </c>
      <c r="B248" s="63" t="s">
        <v>12369</v>
      </c>
      <c r="C248" s="65" t="s">
        <v>14924</v>
      </c>
      <c r="D248" s="66">
        <v>4654.2299999999996</v>
      </c>
      <c r="E248" s="63">
        <v>5</v>
      </c>
      <c r="F248" s="63" t="s">
        <v>10619</v>
      </c>
      <c r="G248" s="63" t="s">
        <v>15047</v>
      </c>
      <c r="H248" s="63" t="s">
        <v>14872</v>
      </c>
      <c r="I248" s="63">
        <v>156</v>
      </c>
      <c r="J248" s="63">
        <v>163</v>
      </c>
      <c r="K248" s="63">
        <v>41816</v>
      </c>
      <c r="L248" s="63" t="s">
        <v>14839</v>
      </c>
    </row>
    <row r="249" spans="1:12" x14ac:dyDescent="0.2">
      <c r="A249" s="93" t="str">
        <f t="shared" si="3"/>
        <v>18LSaugustus t/m november</v>
      </c>
      <c r="B249" s="63" t="s">
        <v>12377</v>
      </c>
      <c r="C249" s="65" t="s">
        <v>14924</v>
      </c>
      <c r="D249" s="66">
        <v>14402.39</v>
      </c>
      <c r="E249" s="63">
        <v>4</v>
      </c>
      <c r="F249" s="63" t="s">
        <v>18455</v>
      </c>
      <c r="G249" s="63" t="s">
        <v>14986</v>
      </c>
      <c r="H249" s="63" t="s">
        <v>14877</v>
      </c>
      <c r="I249" s="63">
        <v>445</v>
      </c>
      <c r="J249" s="63">
        <v>426</v>
      </c>
      <c r="K249" s="63">
        <v>41455</v>
      </c>
      <c r="L249" s="63" t="s">
        <v>19116</v>
      </c>
    </row>
    <row r="250" spans="1:12" x14ac:dyDescent="0.2">
      <c r="A250" s="93" t="str">
        <f t="shared" si="3"/>
        <v>18NVaugustus t/m november</v>
      </c>
      <c r="B250" s="63" t="s">
        <v>12455</v>
      </c>
      <c r="C250" s="65" t="s">
        <v>14924</v>
      </c>
      <c r="D250" s="66">
        <v>66090.11</v>
      </c>
      <c r="E250" s="63">
        <v>71</v>
      </c>
      <c r="F250" s="63" t="s">
        <v>18478</v>
      </c>
      <c r="G250" s="63" t="s">
        <v>15048</v>
      </c>
      <c r="H250" s="63" t="s">
        <v>14877</v>
      </c>
      <c r="I250" s="63">
        <v>276</v>
      </c>
      <c r="J250" s="63">
        <v>286</v>
      </c>
      <c r="K250" s="63">
        <v>41518</v>
      </c>
      <c r="L250" s="63" t="s">
        <v>14839</v>
      </c>
    </row>
    <row r="251" spans="1:12" x14ac:dyDescent="0.2">
      <c r="A251" s="93" t="str">
        <f t="shared" si="3"/>
        <v>18OFaugustus t/m november</v>
      </c>
      <c r="B251" s="63" t="s">
        <v>12470</v>
      </c>
      <c r="C251" s="65" t="s">
        <v>14924</v>
      </c>
      <c r="D251" s="66">
        <v>110770.75</v>
      </c>
      <c r="E251" s="63">
        <v>119</v>
      </c>
      <c r="F251" s="63" t="s">
        <v>6482</v>
      </c>
      <c r="G251" s="63" t="s">
        <v>14910</v>
      </c>
      <c r="H251" s="63" t="s">
        <v>14866</v>
      </c>
      <c r="I251" s="63">
        <v>375</v>
      </c>
      <c r="J251" s="63">
        <v>495</v>
      </c>
      <c r="K251" s="63">
        <v>40378</v>
      </c>
      <c r="L251" s="63" t="s">
        <v>14839</v>
      </c>
    </row>
    <row r="252" spans="1:12" x14ac:dyDescent="0.2">
      <c r="A252" s="93" t="str">
        <f t="shared" si="3"/>
        <v>18PCaugustus t/m november</v>
      </c>
      <c r="B252" s="63" t="s">
        <v>12495</v>
      </c>
      <c r="C252" s="65" t="s">
        <v>14924</v>
      </c>
      <c r="D252" s="66">
        <v>14893.55</v>
      </c>
      <c r="E252" s="63">
        <v>16</v>
      </c>
      <c r="F252" s="63" t="s">
        <v>12496</v>
      </c>
      <c r="G252" s="63" t="s">
        <v>14868</v>
      </c>
      <c r="H252" s="63" t="s">
        <v>14868</v>
      </c>
      <c r="I252" s="63">
        <v>212</v>
      </c>
      <c r="J252" s="63">
        <v>222</v>
      </c>
      <c r="K252" s="63">
        <v>69669</v>
      </c>
      <c r="L252" s="63" t="s">
        <v>14839</v>
      </c>
    </row>
    <row r="253" spans="1:12" x14ac:dyDescent="0.2">
      <c r="A253" s="93" t="str">
        <f t="shared" si="3"/>
        <v>18PMaugustus t/m november</v>
      </c>
      <c r="B253" s="63" t="s">
        <v>12506</v>
      </c>
      <c r="C253" s="65" t="s">
        <v>14924</v>
      </c>
      <c r="D253" s="66">
        <v>16264.08</v>
      </c>
      <c r="E253" s="63">
        <v>6</v>
      </c>
      <c r="F253" s="63" t="s">
        <v>18490</v>
      </c>
      <c r="G253" s="63" t="s">
        <v>14969</v>
      </c>
      <c r="H253" s="63" t="s">
        <v>14880</v>
      </c>
      <c r="I253" s="63">
        <v>272</v>
      </c>
      <c r="J253" s="63">
        <v>271</v>
      </c>
      <c r="K253" s="63">
        <v>41538</v>
      </c>
      <c r="L253" s="63" t="s">
        <v>19116</v>
      </c>
    </row>
    <row r="254" spans="1:12" x14ac:dyDescent="0.2">
      <c r="A254" s="93" t="str">
        <f t="shared" si="3"/>
        <v>18PQaugustus t/m november</v>
      </c>
      <c r="B254" s="63" t="s">
        <v>12513</v>
      </c>
      <c r="C254" s="65" t="s">
        <v>14924</v>
      </c>
      <c r="D254" s="66">
        <v>29787.09</v>
      </c>
      <c r="E254" s="63">
        <v>32</v>
      </c>
      <c r="F254" s="63" t="s">
        <v>4128</v>
      </c>
      <c r="G254" s="63" t="s">
        <v>14938</v>
      </c>
      <c r="H254" s="63" t="s">
        <v>14877</v>
      </c>
      <c r="I254" s="63">
        <v>466</v>
      </c>
      <c r="J254" s="63">
        <v>435</v>
      </c>
      <c r="K254" s="63">
        <v>41572</v>
      </c>
      <c r="L254" s="63" t="s">
        <v>14839</v>
      </c>
    </row>
    <row r="255" spans="1:12" x14ac:dyDescent="0.2">
      <c r="A255" s="93" t="str">
        <f t="shared" si="3"/>
        <v>18PTaugustus t/m november</v>
      </c>
      <c r="B255" s="63" t="s">
        <v>12515</v>
      </c>
      <c r="C255" s="65" t="s">
        <v>14924</v>
      </c>
      <c r="D255" s="66">
        <v>61435.88</v>
      </c>
      <c r="E255" s="63">
        <v>66</v>
      </c>
      <c r="F255" s="63" t="s">
        <v>18492</v>
      </c>
      <c r="G255" s="63" t="s">
        <v>15049</v>
      </c>
      <c r="H255" s="63" t="s">
        <v>14888</v>
      </c>
      <c r="I255" s="63">
        <v>300</v>
      </c>
      <c r="J255" s="63">
        <v>308</v>
      </c>
      <c r="K255" s="63">
        <v>41693</v>
      </c>
      <c r="L255" s="63" t="s">
        <v>14839</v>
      </c>
    </row>
    <row r="256" spans="1:12" x14ac:dyDescent="0.2">
      <c r="A256" s="93" t="str">
        <f t="shared" si="3"/>
        <v>18QZaugustus t/m november</v>
      </c>
      <c r="B256" s="63" t="s">
        <v>12561</v>
      </c>
      <c r="C256" s="65" t="s">
        <v>14924</v>
      </c>
      <c r="D256" s="66">
        <v>26063.71</v>
      </c>
      <c r="E256" s="63">
        <v>28</v>
      </c>
      <c r="F256" s="63" t="s">
        <v>18503</v>
      </c>
      <c r="G256" s="63" t="s">
        <v>14907</v>
      </c>
      <c r="H256" s="63" t="s">
        <v>14877</v>
      </c>
      <c r="I256" s="63">
        <v>353</v>
      </c>
      <c r="J256" s="63">
        <v>346</v>
      </c>
      <c r="K256" s="63">
        <v>41775</v>
      </c>
      <c r="L256" s="63" t="s">
        <v>14839</v>
      </c>
    </row>
    <row r="257" spans="1:12" x14ac:dyDescent="0.2">
      <c r="A257" s="93" t="str">
        <f t="shared" si="3"/>
        <v>18TNaugustus t/m november</v>
      </c>
      <c r="B257" s="63" t="s">
        <v>12643</v>
      </c>
      <c r="C257" s="65" t="s">
        <v>14924</v>
      </c>
      <c r="D257" s="66">
        <v>26063.71</v>
      </c>
      <c r="E257" s="63">
        <v>28</v>
      </c>
      <c r="F257" s="63" t="s">
        <v>12644</v>
      </c>
      <c r="G257" s="63" t="s">
        <v>15050</v>
      </c>
      <c r="H257" s="63" t="s">
        <v>14880</v>
      </c>
      <c r="I257" s="63">
        <v>125</v>
      </c>
      <c r="J257" s="63">
        <v>130</v>
      </c>
      <c r="K257" s="63">
        <v>41461</v>
      </c>
      <c r="L257" s="63" t="s">
        <v>14839</v>
      </c>
    </row>
    <row r="258" spans="1:12" x14ac:dyDescent="0.2">
      <c r="A258" s="93" t="str">
        <f t="shared" si="3"/>
        <v>18WNaugustus t/m november</v>
      </c>
      <c r="B258" s="63" t="s">
        <v>12738</v>
      </c>
      <c r="C258" s="65" t="s">
        <v>14924</v>
      </c>
      <c r="D258" s="66">
        <v>61435.88</v>
      </c>
      <c r="E258" s="63">
        <v>66</v>
      </c>
      <c r="F258" s="63" t="s">
        <v>18538</v>
      </c>
      <c r="G258" s="63" t="s">
        <v>14964</v>
      </c>
      <c r="H258" s="63" t="s">
        <v>14880</v>
      </c>
      <c r="I258" s="63">
        <v>351</v>
      </c>
      <c r="J258" s="63">
        <v>328</v>
      </c>
      <c r="K258" s="63">
        <v>41494</v>
      </c>
      <c r="L258" s="63" t="s">
        <v>14839</v>
      </c>
    </row>
    <row r="259" spans="1:12" x14ac:dyDescent="0.2">
      <c r="A259" s="93" t="str">
        <f t="shared" si="3"/>
        <v>18WXaugustus t/m november</v>
      </c>
      <c r="B259" s="63" t="s">
        <v>12752</v>
      </c>
      <c r="C259" s="65" t="s">
        <v>14924</v>
      </c>
      <c r="D259" s="66">
        <v>24202.01</v>
      </c>
      <c r="E259" s="63">
        <v>26</v>
      </c>
      <c r="F259" s="63" t="s">
        <v>10423</v>
      </c>
      <c r="G259" s="63" t="s">
        <v>14907</v>
      </c>
      <c r="H259" s="63" t="s">
        <v>14877</v>
      </c>
      <c r="I259" s="63">
        <v>345</v>
      </c>
      <c r="J259" s="63">
        <v>390</v>
      </c>
      <c r="K259" s="63">
        <v>41775</v>
      </c>
      <c r="L259" s="63" t="s">
        <v>14839</v>
      </c>
    </row>
    <row r="260" spans="1:12" x14ac:dyDescent="0.2">
      <c r="A260" s="93" t="str">
        <f t="shared" si="3"/>
        <v>18YTaugustus t/m november</v>
      </c>
      <c r="B260" s="63" t="s">
        <v>12762</v>
      </c>
      <c r="C260" s="65" t="s">
        <v>14924</v>
      </c>
      <c r="D260" s="66">
        <v>17686.09</v>
      </c>
      <c r="E260" s="63">
        <v>19</v>
      </c>
      <c r="F260" s="63" t="s">
        <v>12763</v>
      </c>
      <c r="G260" s="63" t="s">
        <v>14885</v>
      </c>
      <c r="H260" s="63" t="s">
        <v>14886</v>
      </c>
      <c r="I260" s="63">
        <v>182</v>
      </c>
      <c r="J260" s="63">
        <v>186</v>
      </c>
      <c r="K260" s="63">
        <v>41716</v>
      </c>
      <c r="L260" s="63" t="s">
        <v>14839</v>
      </c>
    </row>
    <row r="261" spans="1:12" x14ac:dyDescent="0.2">
      <c r="A261" s="93" t="str">
        <f t="shared" si="3"/>
        <v>18ZCaugustus t/m november</v>
      </c>
      <c r="B261" s="63" t="s">
        <v>12771</v>
      </c>
      <c r="C261" s="65" t="s">
        <v>14924</v>
      </c>
      <c r="D261" s="66">
        <v>15333.23</v>
      </c>
      <c r="E261" s="63">
        <v>5</v>
      </c>
      <c r="F261" s="63" t="s">
        <v>18543</v>
      </c>
      <c r="G261" s="63" t="s">
        <v>14986</v>
      </c>
      <c r="H261" s="63" t="s">
        <v>14877</v>
      </c>
      <c r="I261" s="63">
        <v>321</v>
      </c>
      <c r="J261" s="63">
        <v>291</v>
      </c>
      <c r="K261" s="63">
        <v>20671</v>
      </c>
      <c r="L261" s="63" t="s">
        <v>19116</v>
      </c>
    </row>
    <row r="262" spans="1:12" x14ac:dyDescent="0.2">
      <c r="A262" s="93" t="str">
        <f t="shared" si="3"/>
        <v>19AGaugustus t/m november</v>
      </c>
      <c r="B262" s="63" t="s">
        <v>12805</v>
      </c>
      <c r="C262" s="65" t="s">
        <v>14924</v>
      </c>
      <c r="D262" s="66">
        <v>77260.27</v>
      </c>
      <c r="E262" s="63">
        <v>83</v>
      </c>
      <c r="F262" s="63" t="s">
        <v>18552</v>
      </c>
      <c r="G262" s="63" t="s">
        <v>14911</v>
      </c>
      <c r="H262" s="63" t="s">
        <v>14886</v>
      </c>
      <c r="I262" s="63">
        <v>310</v>
      </c>
      <c r="J262" s="63">
        <v>294</v>
      </c>
      <c r="K262" s="63">
        <v>41852</v>
      </c>
      <c r="L262" s="63" t="s">
        <v>14839</v>
      </c>
    </row>
    <row r="263" spans="1:12" x14ac:dyDescent="0.2">
      <c r="A263" s="93" t="str">
        <f t="shared" si="3"/>
        <v>19BAaugustus t/m november</v>
      </c>
      <c r="B263" s="63" t="s">
        <v>12826</v>
      </c>
      <c r="C263" s="65" t="s">
        <v>14924</v>
      </c>
      <c r="D263" s="66">
        <v>29787.09</v>
      </c>
      <c r="E263" s="63">
        <v>32</v>
      </c>
      <c r="F263" s="63" t="s">
        <v>16260</v>
      </c>
      <c r="G263" s="63" t="s">
        <v>15051</v>
      </c>
      <c r="H263" s="63" t="s">
        <v>14880</v>
      </c>
      <c r="I263" s="63">
        <v>80</v>
      </c>
      <c r="J263" s="63">
        <v>86</v>
      </c>
      <c r="K263" s="63">
        <v>41674</v>
      </c>
      <c r="L263" s="63" t="s">
        <v>14839</v>
      </c>
    </row>
    <row r="264" spans="1:12" x14ac:dyDescent="0.2">
      <c r="A264" s="93" t="str">
        <f t="shared" si="3"/>
        <v>19DMaugustus t/m november</v>
      </c>
      <c r="B264" s="63" t="s">
        <v>12889</v>
      </c>
      <c r="C264" s="65" t="s">
        <v>14924</v>
      </c>
      <c r="D264" s="66">
        <v>14402.39</v>
      </c>
      <c r="E264" s="63">
        <v>4</v>
      </c>
      <c r="F264" s="63" t="s">
        <v>12890</v>
      </c>
      <c r="G264" s="63" t="s">
        <v>15052</v>
      </c>
      <c r="H264" s="63" t="s">
        <v>14886</v>
      </c>
      <c r="I264" s="63">
        <v>115</v>
      </c>
      <c r="J264" s="63">
        <v>111</v>
      </c>
      <c r="K264" s="63">
        <v>41493</v>
      </c>
      <c r="L264" s="63" t="s">
        <v>19116</v>
      </c>
    </row>
    <row r="265" spans="1:12" x14ac:dyDescent="0.2">
      <c r="A265" s="93" t="str">
        <f t="shared" si="3"/>
        <v>19DQaugustus t/m november</v>
      </c>
      <c r="B265" s="63" t="s">
        <v>12896</v>
      </c>
      <c r="C265" s="65" t="s">
        <v>14924</v>
      </c>
      <c r="D265" s="66">
        <v>7446.77</v>
      </c>
      <c r="E265" s="63">
        <v>8</v>
      </c>
      <c r="F265" s="63" t="s">
        <v>12897</v>
      </c>
      <c r="G265" s="63" t="s">
        <v>14907</v>
      </c>
      <c r="H265" s="63" t="s">
        <v>14877</v>
      </c>
      <c r="I265" s="63">
        <v>142</v>
      </c>
      <c r="J265" s="63">
        <v>149</v>
      </c>
      <c r="K265" s="63">
        <v>41775</v>
      </c>
      <c r="L265" s="63" t="s">
        <v>14839</v>
      </c>
    </row>
    <row r="266" spans="1:12" x14ac:dyDescent="0.2">
      <c r="A266" s="93" t="str">
        <f t="shared" ref="A266:A329" si="4">B266&amp;C266</f>
        <v>19KXaugustus t/m november</v>
      </c>
      <c r="B266" s="63" t="s">
        <v>12924</v>
      </c>
      <c r="C266" s="65" t="s">
        <v>14924</v>
      </c>
      <c r="D266" s="66">
        <v>14402.39</v>
      </c>
      <c r="E266" s="63">
        <v>4</v>
      </c>
      <c r="F266" s="63" t="s">
        <v>18585</v>
      </c>
      <c r="G266" s="63" t="s">
        <v>15053</v>
      </c>
      <c r="H266" s="63" t="s">
        <v>14868</v>
      </c>
      <c r="I266" s="63">
        <v>45</v>
      </c>
      <c r="J266" s="63">
        <v>33</v>
      </c>
      <c r="K266" s="63">
        <v>41574</v>
      </c>
      <c r="L266" s="63" t="s">
        <v>19116</v>
      </c>
    </row>
    <row r="267" spans="1:12" x14ac:dyDescent="0.2">
      <c r="A267" s="93" t="str">
        <f t="shared" si="4"/>
        <v>19LMaugustus t/m november</v>
      </c>
      <c r="B267" s="63" t="s">
        <v>12938</v>
      </c>
      <c r="C267" s="65" t="s">
        <v>14924</v>
      </c>
      <c r="D267" s="66">
        <v>77260.27</v>
      </c>
      <c r="E267" s="63">
        <v>83</v>
      </c>
      <c r="F267" s="63" t="s">
        <v>12939</v>
      </c>
      <c r="G267" s="63" t="s">
        <v>15052</v>
      </c>
      <c r="H267" s="63" t="s">
        <v>14886</v>
      </c>
      <c r="I267" s="63">
        <v>188</v>
      </c>
      <c r="J267" s="63">
        <v>247</v>
      </c>
      <c r="K267" s="63">
        <v>41493</v>
      </c>
      <c r="L267" s="63" t="s">
        <v>14839</v>
      </c>
    </row>
    <row r="268" spans="1:12" x14ac:dyDescent="0.2">
      <c r="A268" s="93" t="str">
        <f t="shared" si="4"/>
        <v>19MHaugustus t/m november</v>
      </c>
      <c r="B268" s="63" t="s">
        <v>12959</v>
      </c>
      <c r="C268" s="65" t="s">
        <v>14924</v>
      </c>
      <c r="D268" s="66">
        <v>13031.85</v>
      </c>
      <c r="E268" s="63">
        <v>14</v>
      </c>
      <c r="F268" s="63" t="s">
        <v>5603</v>
      </c>
      <c r="G268" s="63" t="s">
        <v>14938</v>
      </c>
      <c r="H268" s="63" t="s">
        <v>14877</v>
      </c>
      <c r="I268" s="63">
        <v>250</v>
      </c>
      <c r="J268" s="63">
        <v>231</v>
      </c>
      <c r="K268" s="63">
        <v>41572</v>
      </c>
      <c r="L268" s="63" t="s">
        <v>14839</v>
      </c>
    </row>
    <row r="269" spans="1:12" x14ac:dyDescent="0.2">
      <c r="A269" s="93" t="str">
        <f t="shared" si="4"/>
        <v>19MLaugustus t/m november</v>
      </c>
      <c r="B269" s="63" t="s">
        <v>12961</v>
      </c>
      <c r="C269" s="65" t="s">
        <v>14924</v>
      </c>
      <c r="D269" s="66">
        <v>9308.4699999999993</v>
      </c>
      <c r="E269" s="63">
        <v>10</v>
      </c>
      <c r="F269" s="63" t="s">
        <v>18595</v>
      </c>
      <c r="G269" s="63" t="s">
        <v>15054</v>
      </c>
      <c r="H269" s="63" t="s">
        <v>14880</v>
      </c>
      <c r="I269" s="63">
        <v>209</v>
      </c>
      <c r="J269" s="63">
        <v>202</v>
      </c>
      <c r="K269" s="63">
        <v>41345</v>
      </c>
      <c r="L269" s="63" t="s">
        <v>14839</v>
      </c>
    </row>
    <row r="270" spans="1:12" x14ac:dyDescent="0.2">
      <c r="A270" s="93" t="str">
        <f t="shared" si="4"/>
        <v>19NAaugustus t/m november</v>
      </c>
      <c r="B270" s="63" t="s">
        <v>12979</v>
      </c>
      <c r="C270" s="65" t="s">
        <v>14924</v>
      </c>
      <c r="D270" s="66">
        <v>91222.97</v>
      </c>
      <c r="E270" s="63">
        <v>98</v>
      </c>
      <c r="F270" s="63" t="s">
        <v>12980</v>
      </c>
      <c r="G270" s="63" t="s">
        <v>15052</v>
      </c>
      <c r="H270" s="63" t="s">
        <v>14886</v>
      </c>
      <c r="I270" s="63">
        <v>731</v>
      </c>
      <c r="J270" s="63">
        <v>754</v>
      </c>
      <c r="K270" s="63">
        <v>41493</v>
      </c>
      <c r="L270" s="63" t="s">
        <v>14839</v>
      </c>
    </row>
    <row r="271" spans="1:12" x14ac:dyDescent="0.2">
      <c r="A271" s="93" t="str">
        <f t="shared" si="4"/>
        <v>19NQaugustus t/m november</v>
      </c>
      <c r="B271" s="63" t="s">
        <v>12999</v>
      </c>
      <c r="C271" s="65" t="s">
        <v>14924</v>
      </c>
      <c r="D271" s="66">
        <v>14893.55</v>
      </c>
      <c r="E271" s="63">
        <v>16</v>
      </c>
      <c r="F271" s="63" t="s">
        <v>18601</v>
      </c>
      <c r="G271" s="63" t="s">
        <v>14938</v>
      </c>
      <c r="H271" s="63" t="s">
        <v>14877</v>
      </c>
      <c r="I271" s="63">
        <v>186</v>
      </c>
      <c r="J271" s="63">
        <v>206</v>
      </c>
      <c r="K271" s="63">
        <v>41572</v>
      </c>
      <c r="L271" s="63" t="s">
        <v>14839</v>
      </c>
    </row>
    <row r="272" spans="1:12" x14ac:dyDescent="0.2">
      <c r="A272" s="93" t="str">
        <f t="shared" si="4"/>
        <v>19NSaugustus t/m november</v>
      </c>
      <c r="B272" s="63" t="s">
        <v>13003</v>
      </c>
      <c r="C272" s="65" t="s">
        <v>14924</v>
      </c>
      <c r="D272" s="66">
        <v>70744.350000000006</v>
      </c>
      <c r="E272" s="63">
        <v>76</v>
      </c>
      <c r="F272" s="63" t="s">
        <v>3447</v>
      </c>
      <c r="G272" s="63" t="s">
        <v>15055</v>
      </c>
      <c r="H272" s="63" t="s">
        <v>14872</v>
      </c>
      <c r="I272" s="63">
        <v>144</v>
      </c>
      <c r="J272" s="63">
        <v>185</v>
      </c>
      <c r="K272" s="63">
        <v>58761</v>
      </c>
      <c r="L272" s="63" t="s">
        <v>14839</v>
      </c>
    </row>
    <row r="273" spans="1:12" x14ac:dyDescent="0.2">
      <c r="A273" s="93" t="str">
        <f t="shared" si="4"/>
        <v>19OQaugustus t/m november</v>
      </c>
      <c r="B273" s="63" t="s">
        <v>13024</v>
      </c>
      <c r="C273" s="65" t="s">
        <v>14924</v>
      </c>
      <c r="D273" s="66">
        <v>42818.95</v>
      </c>
      <c r="E273" s="63">
        <v>46</v>
      </c>
      <c r="F273" s="63" t="s">
        <v>13025</v>
      </c>
      <c r="G273" s="63" t="s">
        <v>14938</v>
      </c>
      <c r="H273" s="63" t="s">
        <v>14877</v>
      </c>
      <c r="I273" s="63">
        <v>480</v>
      </c>
      <c r="J273" s="63">
        <v>504</v>
      </c>
      <c r="K273" s="63">
        <v>41572</v>
      </c>
      <c r="L273" s="63" t="s">
        <v>14839</v>
      </c>
    </row>
    <row r="274" spans="1:12" x14ac:dyDescent="0.2">
      <c r="A274" s="93" t="str">
        <f t="shared" si="4"/>
        <v>19UKaugustus t/m november</v>
      </c>
      <c r="B274" s="63" t="s">
        <v>13084</v>
      </c>
      <c r="C274" s="65" t="s">
        <v>14924</v>
      </c>
      <c r="D274" s="66">
        <v>7446.77</v>
      </c>
      <c r="E274" s="63">
        <v>8</v>
      </c>
      <c r="F274" s="63" t="s">
        <v>5544</v>
      </c>
      <c r="G274" s="63" t="s">
        <v>14938</v>
      </c>
      <c r="H274" s="63" t="s">
        <v>14877</v>
      </c>
      <c r="I274" s="63">
        <v>207</v>
      </c>
      <c r="J274" s="63">
        <v>192</v>
      </c>
      <c r="K274" s="63">
        <v>41572</v>
      </c>
      <c r="L274" s="63" t="s">
        <v>14839</v>
      </c>
    </row>
    <row r="275" spans="1:12" x14ac:dyDescent="0.2">
      <c r="A275" s="93" t="str">
        <f t="shared" si="4"/>
        <v>19USaugustus t/m november</v>
      </c>
      <c r="B275" s="63" t="s">
        <v>13085</v>
      </c>
      <c r="C275" s="65" t="s">
        <v>14924</v>
      </c>
      <c r="D275" s="66">
        <v>51196.57</v>
      </c>
      <c r="E275" s="63">
        <v>55</v>
      </c>
      <c r="F275" s="63" t="s">
        <v>326</v>
      </c>
      <c r="G275" s="63" t="s">
        <v>14879</v>
      </c>
      <c r="H275" s="63" t="s">
        <v>14880</v>
      </c>
      <c r="I275" s="63">
        <v>481</v>
      </c>
      <c r="J275" s="63">
        <v>484</v>
      </c>
      <c r="K275" s="63">
        <v>41645</v>
      </c>
      <c r="L275" s="63" t="s">
        <v>14839</v>
      </c>
    </row>
    <row r="276" spans="1:12" x14ac:dyDescent="0.2">
      <c r="A276" s="93" t="str">
        <f t="shared" si="4"/>
        <v>19VBaugustus t/m november</v>
      </c>
      <c r="B276" s="63" t="s">
        <v>13092</v>
      </c>
      <c r="C276" s="65" t="s">
        <v>14924</v>
      </c>
      <c r="D276" s="66">
        <v>18616.93</v>
      </c>
      <c r="E276" s="63">
        <v>20</v>
      </c>
      <c r="F276" s="63" t="s">
        <v>5325</v>
      </c>
      <c r="G276" s="63" t="s">
        <v>14938</v>
      </c>
      <c r="H276" s="63" t="s">
        <v>14877</v>
      </c>
      <c r="I276" s="63">
        <v>238</v>
      </c>
      <c r="J276" s="63">
        <v>286</v>
      </c>
      <c r="K276" s="63">
        <v>41572</v>
      </c>
      <c r="L276" s="63" t="s">
        <v>14839</v>
      </c>
    </row>
    <row r="277" spans="1:12" x14ac:dyDescent="0.2">
      <c r="A277" s="93" t="str">
        <f t="shared" si="4"/>
        <v>19VHaugustus t/m november</v>
      </c>
      <c r="B277" s="63" t="s">
        <v>13094</v>
      </c>
      <c r="C277" s="65" t="s">
        <v>14924</v>
      </c>
      <c r="D277" s="66">
        <v>11170.16</v>
      </c>
      <c r="E277" s="63">
        <v>12</v>
      </c>
      <c r="F277" s="63" t="s">
        <v>18622</v>
      </c>
      <c r="G277" s="63" t="s">
        <v>14938</v>
      </c>
      <c r="H277" s="63" t="s">
        <v>14877</v>
      </c>
      <c r="I277" s="63">
        <v>255</v>
      </c>
      <c r="J277" s="63">
        <v>269</v>
      </c>
      <c r="K277" s="63">
        <v>70176</v>
      </c>
      <c r="L277" s="63" t="s">
        <v>14839</v>
      </c>
    </row>
    <row r="278" spans="1:12" x14ac:dyDescent="0.2">
      <c r="A278" s="93" t="str">
        <f t="shared" si="4"/>
        <v>19VPaugustus t/m november</v>
      </c>
      <c r="B278" s="63" t="s">
        <v>13103</v>
      </c>
      <c r="C278" s="65" t="s">
        <v>14924</v>
      </c>
      <c r="D278" s="66">
        <v>40026.410000000003</v>
      </c>
      <c r="E278" s="63">
        <v>43</v>
      </c>
      <c r="F278" s="63" t="s">
        <v>18624</v>
      </c>
      <c r="G278" s="63" t="s">
        <v>14879</v>
      </c>
      <c r="H278" s="63" t="s">
        <v>14880</v>
      </c>
      <c r="I278" s="63">
        <v>301</v>
      </c>
      <c r="J278" s="63">
        <v>321</v>
      </c>
      <c r="K278" s="63">
        <v>41645</v>
      </c>
      <c r="L278" s="63" t="s">
        <v>14839</v>
      </c>
    </row>
    <row r="279" spans="1:12" x14ac:dyDescent="0.2">
      <c r="A279" s="93" t="str">
        <f t="shared" si="4"/>
        <v>19ZGaugustus t/m november</v>
      </c>
      <c r="B279" s="63" t="s">
        <v>13142</v>
      </c>
      <c r="C279" s="65" t="s">
        <v>14924</v>
      </c>
      <c r="D279" s="66">
        <v>11170.16</v>
      </c>
      <c r="E279" s="63">
        <v>12</v>
      </c>
      <c r="F279" s="63" t="s">
        <v>18631</v>
      </c>
      <c r="G279" s="63" t="s">
        <v>14885</v>
      </c>
      <c r="H279" s="63" t="s">
        <v>14886</v>
      </c>
      <c r="I279" s="63">
        <v>265</v>
      </c>
      <c r="J279" s="63">
        <v>269</v>
      </c>
      <c r="K279" s="63">
        <v>41579</v>
      </c>
      <c r="L279" s="63" t="s">
        <v>14839</v>
      </c>
    </row>
    <row r="280" spans="1:12" x14ac:dyDescent="0.2">
      <c r="A280" s="93" t="str">
        <f t="shared" si="4"/>
        <v>20BWaugustus t/m november</v>
      </c>
      <c r="B280" s="63" t="s">
        <v>13148</v>
      </c>
      <c r="C280" s="65" t="s">
        <v>14924</v>
      </c>
      <c r="D280" s="66">
        <v>12101.01</v>
      </c>
      <c r="E280" s="63">
        <v>13</v>
      </c>
      <c r="F280" s="63" t="s">
        <v>18633</v>
      </c>
      <c r="G280" s="63" t="s">
        <v>14876</v>
      </c>
      <c r="H280" s="63" t="s">
        <v>14877</v>
      </c>
      <c r="I280" s="63">
        <v>111</v>
      </c>
      <c r="J280" s="63">
        <v>108</v>
      </c>
      <c r="K280" s="63">
        <v>41362</v>
      </c>
      <c r="L280" s="63" t="s">
        <v>14839</v>
      </c>
    </row>
    <row r="281" spans="1:12" x14ac:dyDescent="0.2">
      <c r="A281" s="93" t="str">
        <f t="shared" si="4"/>
        <v>20DKaugustus t/m november</v>
      </c>
      <c r="B281" s="63" t="s">
        <v>13158</v>
      </c>
      <c r="C281" s="65" t="s">
        <v>14924</v>
      </c>
      <c r="D281" s="66">
        <v>4654.2299999999996</v>
      </c>
      <c r="E281" s="63">
        <v>5</v>
      </c>
      <c r="F281" s="63" t="s">
        <v>18636</v>
      </c>
      <c r="G281" s="63" t="s">
        <v>15056</v>
      </c>
      <c r="H281" s="63" t="s">
        <v>14880</v>
      </c>
      <c r="I281" s="63">
        <v>250</v>
      </c>
      <c r="J281" s="63">
        <v>253</v>
      </c>
      <c r="K281" s="63">
        <v>41424</v>
      </c>
      <c r="L281" s="63" t="s">
        <v>14839</v>
      </c>
    </row>
    <row r="282" spans="1:12" x14ac:dyDescent="0.2">
      <c r="A282" s="93" t="str">
        <f t="shared" si="4"/>
        <v>20HMaugustus t/m november</v>
      </c>
      <c r="B282" s="63" t="s">
        <v>13190</v>
      </c>
      <c r="C282" s="65" t="s">
        <v>14924</v>
      </c>
      <c r="D282" s="66">
        <v>4654.2299999999996</v>
      </c>
      <c r="E282" s="63">
        <v>5</v>
      </c>
      <c r="F282" s="63" t="s">
        <v>17874</v>
      </c>
      <c r="G282" s="63" t="s">
        <v>15054</v>
      </c>
      <c r="H282" s="63" t="s">
        <v>14880</v>
      </c>
      <c r="I282" s="63">
        <v>194</v>
      </c>
      <c r="J282" s="63">
        <v>192</v>
      </c>
      <c r="K282" s="63">
        <v>85476</v>
      </c>
      <c r="L282" s="63" t="s">
        <v>14839</v>
      </c>
    </row>
    <row r="283" spans="1:12" x14ac:dyDescent="0.2">
      <c r="A283" s="93" t="str">
        <f t="shared" si="4"/>
        <v>20KFaugustus t/m november</v>
      </c>
      <c r="B283" s="63" t="s">
        <v>13214</v>
      </c>
      <c r="C283" s="65" t="s">
        <v>14924</v>
      </c>
      <c r="D283" s="66">
        <v>4654.2299999999996</v>
      </c>
      <c r="E283" s="63">
        <v>5</v>
      </c>
      <c r="F283" s="63" t="s">
        <v>18646</v>
      </c>
      <c r="G283" s="63" t="s">
        <v>14934</v>
      </c>
      <c r="H283" s="63" t="s">
        <v>14866</v>
      </c>
      <c r="I283" s="63">
        <v>265</v>
      </c>
      <c r="J283" s="63">
        <v>268</v>
      </c>
      <c r="K283" s="63">
        <v>75388</v>
      </c>
      <c r="L283" s="63" t="s">
        <v>14839</v>
      </c>
    </row>
    <row r="284" spans="1:12" x14ac:dyDescent="0.2">
      <c r="A284" s="93" t="str">
        <f t="shared" si="4"/>
        <v>20OQaugustus t/m november</v>
      </c>
      <c r="B284" s="63" t="s">
        <v>13222</v>
      </c>
      <c r="C284" s="65" t="s">
        <v>14924</v>
      </c>
      <c r="D284" s="66">
        <v>5585.08</v>
      </c>
      <c r="E284" s="63">
        <v>6</v>
      </c>
      <c r="F284" s="63" t="s">
        <v>13223</v>
      </c>
      <c r="G284" s="63" t="s">
        <v>14914</v>
      </c>
      <c r="H284" s="63" t="s">
        <v>14877</v>
      </c>
      <c r="I284" s="63">
        <v>452</v>
      </c>
      <c r="J284" s="63">
        <v>431</v>
      </c>
      <c r="K284" s="63">
        <v>41545</v>
      </c>
      <c r="L284" s="63" t="s">
        <v>14839</v>
      </c>
    </row>
    <row r="285" spans="1:12" x14ac:dyDescent="0.2">
      <c r="A285" s="93" t="str">
        <f t="shared" si="4"/>
        <v>20SKaugustus t/m november</v>
      </c>
      <c r="B285" s="63" t="s">
        <v>13244</v>
      </c>
      <c r="C285" s="65" t="s">
        <v>14924</v>
      </c>
      <c r="D285" s="66">
        <v>26063.71</v>
      </c>
      <c r="E285" s="63">
        <v>28</v>
      </c>
      <c r="F285" s="63" t="s">
        <v>18653</v>
      </c>
      <c r="G285" s="63" t="s">
        <v>14885</v>
      </c>
      <c r="H285" s="63" t="s">
        <v>14886</v>
      </c>
      <c r="I285" s="63">
        <v>235</v>
      </c>
      <c r="J285" s="63">
        <v>241</v>
      </c>
      <c r="K285" s="63">
        <v>41579</v>
      </c>
      <c r="L285" s="63" t="s">
        <v>14839</v>
      </c>
    </row>
    <row r="286" spans="1:12" x14ac:dyDescent="0.2">
      <c r="A286" s="93" t="str">
        <f t="shared" si="4"/>
        <v>20SLaugustus t/m november</v>
      </c>
      <c r="B286" s="63" t="s">
        <v>13246</v>
      </c>
      <c r="C286" s="65" t="s">
        <v>14924</v>
      </c>
      <c r="D286" s="66">
        <v>11170.16</v>
      </c>
      <c r="E286" s="63">
        <v>12</v>
      </c>
      <c r="F286" s="63" t="s">
        <v>13247</v>
      </c>
      <c r="G286" s="63" t="s">
        <v>14885</v>
      </c>
      <c r="H286" s="63" t="s">
        <v>14886</v>
      </c>
      <c r="I286" s="63">
        <v>217</v>
      </c>
      <c r="J286" s="63">
        <v>217</v>
      </c>
      <c r="K286" s="63">
        <v>41579</v>
      </c>
      <c r="L286" s="63" t="s">
        <v>14839</v>
      </c>
    </row>
    <row r="287" spans="1:12" x14ac:dyDescent="0.2">
      <c r="A287" s="93" t="str">
        <f t="shared" si="4"/>
        <v>20UOaugustus t/m november</v>
      </c>
      <c r="B287" s="63" t="s">
        <v>13277</v>
      </c>
      <c r="C287" s="65" t="s">
        <v>14924</v>
      </c>
      <c r="D287" s="66">
        <v>8377.6200000000008</v>
      </c>
      <c r="E287" s="63">
        <v>9</v>
      </c>
      <c r="F287" s="63" t="s">
        <v>18661</v>
      </c>
      <c r="G287" s="63" t="s">
        <v>14892</v>
      </c>
      <c r="H287" s="63" t="s">
        <v>14877</v>
      </c>
      <c r="I287" s="63">
        <v>163</v>
      </c>
      <c r="J287" s="63">
        <v>156</v>
      </c>
      <c r="K287" s="63">
        <v>41447</v>
      </c>
      <c r="L287" s="63" t="s">
        <v>14839</v>
      </c>
    </row>
    <row r="288" spans="1:12" x14ac:dyDescent="0.2">
      <c r="A288" s="93" t="str">
        <f t="shared" si="4"/>
        <v>20VIaugustus t/m november</v>
      </c>
      <c r="B288" s="63" t="s">
        <v>13297</v>
      </c>
      <c r="C288" s="65" t="s">
        <v>14924</v>
      </c>
      <c r="D288" s="66">
        <v>6515.93</v>
      </c>
      <c r="E288" s="63">
        <v>7</v>
      </c>
      <c r="F288" s="63" t="s">
        <v>18671</v>
      </c>
      <c r="G288" s="63" t="s">
        <v>14885</v>
      </c>
      <c r="H288" s="63" t="s">
        <v>14886</v>
      </c>
      <c r="I288" s="63">
        <v>344</v>
      </c>
      <c r="J288" s="63">
        <v>348</v>
      </c>
      <c r="K288" s="63">
        <v>41716</v>
      </c>
      <c r="L288" s="63" t="s">
        <v>14839</v>
      </c>
    </row>
    <row r="289" spans="1:12" x14ac:dyDescent="0.2">
      <c r="A289" s="93" t="str">
        <f t="shared" si="4"/>
        <v>20XQaugustus t/m november</v>
      </c>
      <c r="B289" s="63" t="s">
        <v>13320</v>
      </c>
      <c r="C289" s="65" t="s">
        <v>14924</v>
      </c>
      <c r="D289" s="66">
        <v>4654.2299999999996</v>
      </c>
      <c r="E289" s="63">
        <v>5</v>
      </c>
      <c r="F289" s="63" t="s">
        <v>13321</v>
      </c>
      <c r="G289" s="63" t="s">
        <v>14885</v>
      </c>
      <c r="H289" s="63" t="s">
        <v>14886</v>
      </c>
      <c r="I289" s="63">
        <v>187</v>
      </c>
      <c r="J289" s="63">
        <v>185</v>
      </c>
      <c r="K289" s="63">
        <v>41663</v>
      </c>
      <c r="L289" s="63" t="s">
        <v>14839</v>
      </c>
    </row>
    <row r="290" spans="1:12" x14ac:dyDescent="0.2">
      <c r="A290" s="93" t="str">
        <f t="shared" si="4"/>
        <v>20ZGaugustus t/m november</v>
      </c>
      <c r="B290" s="63" t="s">
        <v>13351</v>
      </c>
      <c r="C290" s="65" t="s">
        <v>14924</v>
      </c>
      <c r="D290" s="66">
        <v>78191.12</v>
      </c>
      <c r="E290" s="63">
        <v>84</v>
      </c>
      <c r="F290" s="63" t="s">
        <v>18676</v>
      </c>
      <c r="G290" s="63" t="s">
        <v>14885</v>
      </c>
      <c r="H290" s="63" t="s">
        <v>14886</v>
      </c>
      <c r="I290" s="63">
        <v>323</v>
      </c>
      <c r="J290" s="63">
        <v>307</v>
      </c>
      <c r="K290" s="63">
        <v>41774</v>
      </c>
      <c r="L290" s="63" t="s">
        <v>14839</v>
      </c>
    </row>
    <row r="291" spans="1:12" x14ac:dyDescent="0.2">
      <c r="A291" s="93" t="str">
        <f t="shared" si="4"/>
        <v>21KEaugustus t/m november</v>
      </c>
      <c r="B291" s="63" t="s">
        <v>13395</v>
      </c>
      <c r="C291" s="65" t="s">
        <v>14924</v>
      </c>
      <c r="D291" s="66">
        <v>15333.23</v>
      </c>
      <c r="E291" s="63">
        <v>5</v>
      </c>
      <c r="F291" s="63" t="s">
        <v>18686</v>
      </c>
      <c r="G291" s="63" t="s">
        <v>14986</v>
      </c>
      <c r="H291" s="63" t="s">
        <v>14877</v>
      </c>
      <c r="I291" s="63">
        <v>213</v>
      </c>
      <c r="J291" s="63">
        <v>221</v>
      </c>
      <c r="K291" s="63">
        <v>41455</v>
      </c>
      <c r="L291" s="63" t="s">
        <v>19116</v>
      </c>
    </row>
    <row r="292" spans="1:12" x14ac:dyDescent="0.2">
      <c r="A292" s="93" t="str">
        <f t="shared" si="4"/>
        <v>23DFaugustus t/m november</v>
      </c>
      <c r="B292" s="63" t="s">
        <v>13712</v>
      </c>
      <c r="C292" s="65" t="s">
        <v>14924</v>
      </c>
      <c r="D292" s="66">
        <v>14402.39</v>
      </c>
      <c r="E292" s="63">
        <v>4</v>
      </c>
      <c r="F292" s="63" t="s">
        <v>6210</v>
      </c>
      <c r="G292" s="63" t="s">
        <v>15057</v>
      </c>
      <c r="H292" s="63" t="s">
        <v>14908</v>
      </c>
      <c r="I292" s="63">
        <v>355</v>
      </c>
      <c r="J292" s="63">
        <v>348</v>
      </c>
      <c r="K292" s="63">
        <v>42567</v>
      </c>
      <c r="L292" s="63" t="s">
        <v>19116</v>
      </c>
    </row>
    <row r="293" spans="1:12" x14ac:dyDescent="0.2">
      <c r="A293" s="93" t="str">
        <f t="shared" si="4"/>
        <v>23TEaugustus t/m november</v>
      </c>
      <c r="B293" s="63" t="s">
        <v>13855</v>
      </c>
      <c r="C293" s="65" t="s">
        <v>14924</v>
      </c>
      <c r="D293" s="66">
        <v>14402.39</v>
      </c>
      <c r="E293" s="63">
        <v>4</v>
      </c>
      <c r="F293" s="63" t="s">
        <v>1187</v>
      </c>
      <c r="G293" s="63" t="s">
        <v>15058</v>
      </c>
      <c r="H293" s="63" t="s">
        <v>14870</v>
      </c>
      <c r="I293" s="63">
        <v>234</v>
      </c>
      <c r="J293" s="63">
        <v>221</v>
      </c>
      <c r="K293" s="63">
        <v>41516</v>
      </c>
      <c r="L293" s="63" t="s">
        <v>19116</v>
      </c>
    </row>
    <row r="294" spans="1:12" x14ac:dyDescent="0.2">
      <c r="A294" s="93" t="str">
        <f t="shared" si="4"/>
        <v>23TXaugustus t/m november</v>
      </c>
      <c r="B294" s="63" t="s">
        <v>13873</v>
      </c>
      <c r="C294" s="65" t="s">
        <v>14924</v>
      </c>
      <c r="D294" s="66">
        <v>7446.77</v>
      </c>
      <c r="E294" s="63">
        <v>8</v>
      </c>
      <c r="F294" s="63" t="s">
        <v>18851</v>
      </c>
      <c r="G294" s="63" t="s">
        <v>14940</v>
      </c>
      <c r="H294" s="63" t="s">
        <v>14886</v>
      </c>
      <c r="I294" s="63">
        <v>373</v>
      </c>
      <c r="J294" s="63">
        <v>356</v>
      </c>
      <c r="K294" s="63">
        <v>41580</v>
      </c>
      <c r="L294" s="63" t="s">
        <v>14839</v>
      </c>
    </row>
    <row r="295" spans="1:12" x14ac:dyDescent="0.2">
      <c r="A295" s="93" t="str">
        <f t="shared" si="4"/>
        <v>24EEaugustus t/m november</v>
      </c>
      <c r="B295" s="63" t="s">
        <v>14016</v>
      </c>
      <c r="C295" s="65" t="s">
        <v>14924</v>
      </c>
      <c r="D295" s="66">
        <v>33510.480000000003</v>
      </c>
      <c r="E295" s="63">
        <v>36</v>
      </c>
      <c r="F295" s="63" t="s">
        <v>18896</v>
      </c>
      <c r="G295" s="63" t="s">
        <v>14916</v>
      </c>
      <c r="H295" s="63" t="s">
        <v>14870</v>
      </c>
      <c r="I295" s="63">
        <v>158</v>
      </c>
      <c r="J295" s="63">
        <v>182</v>
      </c>
      <c r="K295" s="63">
        <v>42669</v>
      </c>
      <c r="L295" s="63" t="s">
        <v>14839</v>
      </c>
    </row>
    <row r="296" spans="1:12" x14ac:dyDescent="0.2">
      <c r="A296" s="93" t="str">
        <f t="shared" si="4"/>
        <v>24JJaugustus t/m november</v>
      </c>
      <c r="B296" s="63" t="s">
        <v>14044</v>
      </c>
      <c r="C296" s="65" t="s">
        <v>14924</v>
      </c>
      <c r="D296" s="66">
        <v>19547.78</v>
      </c>
      <c r="E296" s="63">
        <v>21</v>
      </c>
      <c r="F296" s="63" t="s">
        <v>18904</v>
      </c>
      <c r="G296" s="63" t="s">
        <v>15059</v>
      </c>
      <c r="H296" s="63" t="s">
        <v>14870</v>
      </c>
      <c r="I296" s="63">
        <v>205</v>
      </c>
      <c r="J296" s="63">
        <v>215</v>
      </c>
      <c r="K296" s="63">
        <v>41516</v>
      </c>
      <c r="L296" s="63" t="s">
        <v>14839</v>
      </c>
    </row>
    <row r="297" spans="1:12" x14ac:dyDescent="0.2">
      <c r="A297" s="93" t="str">
        <f t="shared" si="4"/>
        <v>24NKaugustus t/m november</v>
      </c>
      <c r="B297" s="63" t="s">
        <v>14063</v>
      </c>
      <c r="C297" s="65" t="s">
        <v>14924</v>
      </c>
      <c r="D297" s="66">
        <v>3723.39</v>
      </c>
      <c r="E297" s="63">
        <v>4</v>
      </c>
      <c r="F297" s="63" t="s">
        <v>18911</v>
      </c>
      <c r="G297" s="63" t="s">
        <v>15060</v>
      </c>
      <c r="H297" s="63" t="s">
        <v>14870</v>
      </c>
      <c r="I297" s="63">
        <v>115</v>
      </c>
      <c r="J297" s="63">
        <v>117</v>
      </c>
      <c r="K297" s="63">
        <v>42669</v>
      </c>
      <c r="L297" s="63" t="s">
        <v>14839</v>
      </c>
    </row>
    <row r="298" spans="1:12" x14ac:dyDescent="0.2">
      <c r="A298" s="93" t="str">
        <f t="shared" si="4"/>
        <v>24NMaugustus t/m november</v>
      </c>
      <c r="B298" s="63" t="s">
        <v>14067</v>
      </c>
      <c r="C298" s="65" t="s">
        <v>14924</v>
      </c>
      <c r="D298" s="66">
        <v>3723.39</v>
      </c>
      <c r="E298" s="63">
        <v>4</v>
      </c>
      <c r="F298" s="63" t="s">
        <v>18913</v>
      </c>
      <c r="G298" s="63" t="s">
        <v>14934</v>
      </c>
      <c r="H298" s="63" t="s">
        <v>14866</v>
      </c>
      <c r="I298" s="63">
        <v>221</v>
      </c>
      <c r="J298" s="63">
        <v>323</v>
      </c>
      <c r="K298" s="63">
        <v>13674</v>
      </c>
      <c r="L298" s="63" t="s">
        <v>14839</v>
      </c>
    </row>
    <row r="299" spans="1:12" x14ac:dyDescent="0.2">
      <c r="A299" s="93" t="str">
        <f t="shared" si="4"/>
        <v>24TCaugustus t/m november</v>
      </c>
      <c r="B299" s="63" t="s">
        <v>14120</v>
      </c>
      <c r="C299" s="65" t="s">
        <v>14924</v>
      </c>
      <c r="D299" s="66">
        <v>36303.019999999997</v>
      </c>
      <c r="E299" s="63">
        <v>39</v>
      </c>
      <c r="F299" s="63" t="s">
        <v>9435</v>
      </c>
      <c r="G299" s="63" t="s">
        <v>14885</v>
      </c>
      <c r="H299" s="63" t="s">
        <v>14886</v>
      </c>
      <c r="I299" s="63">
        <v>836</v>
      </c>
      <c r="J299" s="63">
        <v>932</v>
      </c>
      <c r="K299" s="63">
        <v>40586</v>
      </c>
      <c r="L299" s="63" t="s">
        <v>14839</v>
      </c>
    </row>
    <row r="300" spans="1:12" x14ac:dyDescent="0.2">
      <c r="A300" s="93" t="str">
        <f t="shared" si="4"/>
        <v>26PFaugustus t/m november</v>
      </c>
      <c r="B300" s="63" t="s">
        <v>14248</v>
      </c>
      <c r="C300" s="65" t="s">
        <v>14924</v>
      </c>
      <c r="D300" s="66">
        <v>41888.1</v>
      </c>
      <c r="E300" s="63">
        <v>45</v>
      </c>
      <c r="F300" s="63" t="s">
        <v>14249</v>
      </c>
      <c r="G300" s="63" t="s">
        <v>15061</v>
      </c>
      <c r="H300" s="63" t="s">
        <v>14955</v>
      </c>
      <c r="I300" s="63">
        <v>502</v>
      </c>
      <c r="J300" s="63">
        <v>482</v>
      </c>
      <c r="K300" s="63">
        <v>41676</v>
      </c>
      <c r="L300" s="63" t="s">
        <v>14839</v>
      </c>
    </row>
    <row r="301" spans="1:12" x14ac:dyDescent="0.2">
      <c r="A301" s="93" t="str">
        <f t="shared" si="4"/>
        <v>27CDaugustus t/m november</v>
      </c>
      <c r="B301" s="63" t="s">
        <v>14301</v>
      </c>
      <c r="C301" s="65" t="s">
        <v>14924</v>
      </c>
      <c r="D301" s="66">
        <v>7446.77</v>
      </c>
      <c r="E301" s="63">
        <v>8</v>
      </c>
      <c r="F301" s="63" t="s">
        <v>18982</v>
      </c>
      <c r="G301" s="63" t="s">
        <v>14916</v>
      </c>
      <c r="H301" s="63" t="s">
        <v>14870</v>
      </c>
      <c r="I301" s="63">
        <v>344</v>
      </c>
      <c r="J301" s="63">
        <v>359</v>
      </c>
      <c r="K301" s="63">
        <v>41891</v>
      </c>
      <c r="L301" s="63" t="s">
        <v>14839</v>
      </c>
    </row>
    <row r="302" spans="1:12" x14ac:dyDescent="0.2">
      <c r="A302" s="93" t="str">
        <f t="shared" si="4"/>
        <v>27YNaugustus t/m november</v>
      </c>
      <c r="B302" s="63" t="s">
        <v>14510</v>
      </c>
      <c r="C302" s="65" t="s">
        <v>14924</v>
      </c>
      <c r="D302" s="66">
        <v>99600.59</v>
      </c>
      <c r="E302" s="63">
        <v>107</v>
      </c>
      <c r="F302" s="63" t="s">
        <v>5968</v>
      </c>
      <c r="G302" s="63" t="s">
        <v>15061</v>
      </c>
      <c r="H302" s="63" t="s">
        <v>14955</v>
      </c>
      <c r="I302" s="63">
        <v>922</v>
      </c>
      <c r="J302" s="63">
        <v>986</v>
      </c>
      <c r="K302" s="63">
        <v>42535</v>
      </c>
      <c r="L302" s="63" t="s">
        <v>14839</v>
      </c>
    </row>
    <row r="303" spans="1:12" x14ac:dyDescent="0.2">
      <c r="A303" s="93" t="str">
        <f t="shared" si="4"/>
        <v>30JVaugustus t/m november</v>
      </c>
      <c r="B303" s="63" t="s">
        <v>14715</v>
      </c>
      <c r="C303" s="65" t="s">
        <v>14924</v>
      </c>
      <c r="D303" s="66">
        <v>26503.39</v>
      </c>
      <c r="E303" s="63">
        <v>17</v>
      </c>
      <c r="F303" s="63" t="s">
        <v>12936</v>
      </c>
      <c r="G303" s="63" t="s">
        <v>14917</v>
      </c>
      <c r="H303" s="63" t="s">
        <v>14872</v>
      </c>
      <c r="I303" s="63">
        <v>181</v>
      </c>
      <c r="J303" s="63">
        <v>207</v>
      </c>
      <c r="K303" s="63">
        <v>31076</v>
      </c>
      <c r="L303" s="63" t="s">
        <v>19116</v>
      </c>
    </row>
    <row r="304" spans="1:12" x14ac:dyDescent="0.2">
      <c r="A304" s="93" t="str">
        <f t="shared" si="4"/>
        <v>03BYdecember t/m maart</v>
      </c>
      <c r="B304" s="63" t="s">
        <v>233</v>
      </c>
      <c r="C304" s="67" t="s">
        <v>15062</v>
      </c>
      <c r="D304" s="66">
        <v>6515.93</v>
      </c>
      <c r="E304" s="63">
        <v>7</v>
      </c>
      <c r="F304" s="63" t="s">
        <v>15220</v>
      </c>
      <c r="G304" s="63" t="s">
        <v>14925</v>
      </c>
      <c r="H304" s="63" t="s">
        <v>14880</v>
      </c>
      <c r="I304" s="63">
        <v>132</v>
      </c>
      <c r="J304" s="63">
        <v>151</v>
      </c>
      <c r="K304" s="63">
        <v>41340</v>
      </c>
      <c r="L304" s="63" t="s">
        <v>14839</v>
      </c>
    </row>
    <row r="305" spans="1:12" x14ac:dyDescent="0.2">
      <c r="A305" s="93" t="str">
        <f t="shared" si="4"/>
        <v>03EJdecember t/m maart</v>
      </c>
      <c r="B305" s="63" t="s">
        <v>282</v>
      </c>
      <c r="C305" s="67" t="s">
        <v>15062</v>
      </c>
      <c r="D305" s="66">
        <v>67020.960000000006</v>
      </c>
      <c r="E305" s="63">
        <v>72</v>
      </c>
      <c r="F305" s="63" t="s">
        <v>283</v>
      </c>
      <c r="G305" s="63" t="s">
        <v>14928</v>
      </c>
      <c r="H305" s="63" t="s">
        <v>14874</v>
      </c>
      <c r="I305" s="63">
        <v>77</v>
      </c>
      <c r="J305" s="63">
        <v>56</v>
      </c>
      <c r="K305" s="63">
        <v>41630</v>
      </c>
      <c r="L305" s="63" t="s">
        <v>14839</v>
      </c>
    </row>
    <row r="306" spans="1:12" x14ac:dyDescent="0.2">
      <c r="A306" s="93" t="str">
        <f t="shared" si="4"/>
        <v>03JPdecember t/m maart</v>
      </c>
      <c r="B306" s="63" t="s">
        <v>437</v>
      </c>
      <c r="C306" s="67" t="s">
        <v>15062</v>
      </c>
      <c r="D306" s="66">
        <v>4654.2299999999996</v>
      </c>
      <c r="E306" s="63">
        <v>5</v>
      </c>
      <c r="F306" s="63" t="s">
        <v>15313</v>
      </c>
      <c r="G306" s="63" t="s">
        <v>14930</v>
      </c>
      <c r="H306" s="63" t="s">
        <v>14866</v>
      </c>
      <c r="I306" s="63">
        <v>194</v>
      </c>
      <c r="J306" s="63">
        <v>189</v>
      </c>
      <c r="K306" s="63">
        <v>31017</v>
      </c>
      <c r="L306" s="63" t="s">
        <v>14839</v>
      </c>
    </row>
    <row r="307" spans="1:12" x14ac:dyDescent="0.2">
      <c r="A307" s="93" t="str">
        <f t="shared" si="4"/>
        <v>03KJdecember t/m maart</v>
      </c>
      <c r="B307" s="63" t="s">
        <v>458</v>
      </c>
      <c r="C307" s="67" t="s">
        <v>15062</v>
      </c>
      <c r="D307" s="66">
        <v>14893.55</v>
      </c>
      <c r="E307" s="63">
        <v>16</v>
      </c>
      <c r="F307" s="63" t="s">
        <v>459</v>
      </c>
      <c r="G307" s="63" t="s">
        <v>14869</v>
      </c>
      <c r="H307" s="63" t="s">
        <v>14870</v>
      </c>
      <c r="I307" s="63">
        <v>183</v>
      </c>
      <c r="J307" s="63">
        <v>177</v>
      </c>
      <c r="K307" s="63">
        <v>41018</v>
      </c>
      <c r="L307" s="63" t="s">
        <v>14839</v>
      </c>
    </row>
    <row r="308" spans="1:12" x14ac:dyDescent="0.2">
      <c r="A308" s="93" t="str">
        <f t="shared" si="4"/>
        <v>03MWdecember t/m maart</v>
      </c>
      <c r="B308" s="63" t="s">
        <v>548</v>
      </c>
      <c r="C308" s="67" t="s">
        <v>15062</v>
      </c>
      <c r="D308" s="66">
        <v>15333.23</v>
      </c>
      <c r="E308" s="63">
        <v>5</v>
      </c>
      <c r="F308" s="63" t="s">
        <v>13637</v>
      </c>
      <c r="G308" s="63" t="s">
        <v>15041</v>
      </c>
      <c r="H308" s="63" t="s">
        <v>14866</v>
      </c>
      <c r="I308" s="63">
        <v>111</v>
      </c>
      <c r="J308" s="63">
        <v>103</v>
      </c>
      <c r="K308" s="63">
        <v>40517</v>
      </c>
      <c r="L308" s="63" t="s">
        <v>19116</v>
      </c>
    </row>
    <row r="309" spans="1:12" x14ac:dyDescent="0.2">
      <c r="A309" s="93" t="str">
        <f t="shared" si="4"/>
        <v>03OKdecember t/m maart</v>
      </c>
      <c r="B309" s="63" t="s">
        <v>604</v>
      </c>
      <c r="C309" s="67" t="s">
        <v>15062</v>
      </c>
      <c r="D309" s="66">
        <v>13031.85</v>
      </c>
      <c r="E309" s="63">
        <v>14</v>
      </c>
      <c r="F309" s="63" t="s">
        <v>15392</v>
      </c>
      <c r="G309" s="63" t="s">
        <v>14869</v>
      </c>
      <c r="H309" s="63" t="s">
        <v>14870</v>
      </c>
      <c r="I309" s="63">
        <v>251</v>
      </c>
      <c r="J309" s="63">
        <v>251</v>
      </c>
      <c r="K309" s="63">
        <v>41018</v>
      </c>
      <c r="L309" s="63" t="s">
        <v>14839</v>
      </c>
    </row>
    <row r="310" spans="1:12" x14ac:dyDescent="0.2">
      <c r="A310" s="93" t="str">
        <f t="shared" si="4"/>
        <v>03OTdecember t/m maart</v>
      </c>
      <c r="B310" s="63" t="s">
        <v>617</v>
      </c>
      <c r="C310" s="67" t="s">
        <v>15062</v>
      </c>
      <c r="D310" s="66">
        <v>4654.2299999999996</v>
      </c>
      <c r="E310" s="63">
        <v>5</v>
      </c>
      <c r="F310" s="63" t="s">
        <v>618</v>
      </c>
      <c r="G310" s="63" t="s">
        <v>14869</v>
      </c>
      <c r="H310" s="63" t="s">
        <v>14870</v>
      </c>
      <c r="I310" s="63">
        <v>187</v>
      </c>
      <c r="J310" s="63">
        <v>335</v>
      </c>
      <c r="K310" s="63">
        <v>41018</v>
      </c>
      <c r="L310" s="63" t="s">
        <v>14839</v>
      </c>
    </row>
    <row r="311" spans="1:12" x14ac:dyDescent="0.2">
      <c r="A311" s="93" t="str">
        <f t="shared" si="4"/>
        <v>03PCdecember t/m maart</v>
      </c>
      <c r="B311" s="63" t="s">
        <v>622</v>
      </c>
      <c r="C311" s="67" t="s">
        <v>15062</v>
      </c>
      <c r="D311" s="66">
        <v>3723.39</v>
      </c>
      <c r="E311" s="63">
        <v>4</v>
      </c>
      <c r="F311" s="63" t="s">
        <v>15397</v>
      </c>
      <c r="G311" s="63" t="s">
        <v>15036</v>
      </c>
      <c r="H311" s="63" t="s">
        <v>14866</v>
      </c>
      <c r="I311" s="63">
        <v>158</v>
      </c>
      <c r="J311" s="63">
        <v>186</v>
      </c>
      <c r="K311" s="63">
        <v>71008</v>
      </c>
      <c r="L311" s="63" t="s">
        <v>14839</v>
      </c>
    </row>
    <row r="312" spans="1:12" x14ac:dyDescent="0.2">
      <c r="A312" s="93" t="str">
        <f t="shared" si="4"/>
        <v>03PEdecember t/m maart</v>
      </c>
      <c r="B312" s="63" t="s">
        <v>14931</v>
      </c>
      <c r="C312" s="67" t="s">
        <v>15062</v>
      </c>
      <c r="D312" s="66">
        <v>15824.39</v>
      </c>
      <c r="E312" s="63">
        <v>17</v>
      </c>
      <c r="F312" s="63" t="s">
        <v>19117</v>
      </c>
      <c r="G312" s="63" t="s">
        <v>14932</v>
      </c>
      <c r="H312" s="63" t="s">
        <v>14886</v>
      </c>
      <c r="I312" s="63">
        <v>267</v>
      </c>
      <c r="J312" s="63">
        <v>282</v>
      </c>
      <c r="K312" s="63">
        <v>42721</v>
      </c>
      <c r="L312" s="63" t="s">
        <v>14839</v>
      </c>
    </row>
    <row r="313" spans="1:12" x14ac:dyDescent="0.2">
      <c r="A313" s="93" t="str">
        <f t="shared" si="4"/>
        <v>03QSdecember t/m maart</v>
      </c>
      <c r="B313" s="63" t="s">
        <v>711</v>
      </c>
      <c r="C313" s="67" t="s">
        <v>15062</v>
      </c>
      <c r="D313" s="66">
        <v>16264.08</v>
      </c>
      <c r="E313" s="63">
        <v>6</v>
      </c>
      <c r="F313" s="63" t="s">
        <v>15427</v>
      </c>
      <c r="G313" s="63" t="s">
        <v>15063</v>
      </c>
      <c r="H313" s="63" t="s">
        <v>14880</v>
      </c>
      <c r="I313" s="63">
        <v>240</v>
      </c>
      <c r="J313" s="63">
        <v>247</v>
      </c>
      <c r="K313" s="63">
        <v>42330</v>
      </c>
      <c r="L313" s="63" t="s">
        <v>19116</v>
      </c>
    </row>
    <row r="314" spans="1:12" x14ac:dyDescent="0.2">
      <c r="A314" s="93" t="str">
        <f t="shared" si="4"/>
        <v>03QWdecember t/m maart</v>
      </c>
      <c r="B314" s="63" t="s">
        <v>717</v>
      </c>
      <c r="C314" s="67" t="s">
        <v>15062</v>
      </c>
      <c r="D314" s="66">
        <v>17194.93</v>
      </c>
      <c r="E314" s="63">
        <v>7</v>
      </c>
      <c r="F314" s="63" t="s">
        <v>15430</v>
      </c>
      <c r="G314" s="63" t="s">
        <v>15064</v>
      </c>
      <c r="H314" s="63" t="s">
        <v>14866</v>
      </c>
      <c r="I314" s="63">
        <v>148</v>
      </c>
      <c r="J314" s="63">
        <v>149</v>
      </c>
      <c r="K314" s="63">
        <v>40517</v>
      </c>
      <c r="L314" s="63" t="s">
        <v>19116</v>
      </c>
    </row>
    <row r="315" spans="1:12" x14ac:dyDescent="0.2">
      <c r="A315" s="93" t="str">
        <f t="shared" si="4"/>
        <v>03RNdecember t/m maart</v>
      </c>
      <c r="B315" s="63" t="s">
        <v>741</v>
      </c>
      <c r="C315" s="67" t="s">
        <v>15062</v>
      </c>
      <c r="D315" s="66">
        <v>84707.05</v>
      </c>
      <c r="E315" s="63">
        <v>91</v>
      </c>
      <c r="F315" s="63" t="s">
        <v>742</v>
      </c>
      <c r="G315" s="63" t="s">
        <v>14865</v>
      </c>
      <c r="H315" s="63" t="s">
        <v>14866</v>
      </c>
      <c r="I315" s="63">
        <v>318</v>
      </c>
      <c r="J315" s="63">
        <v>364</v>
      </c>
      <c r="K315" s="63">
        <v>43305</v>
      </c>
      <c r="L315" s="63" t="s">
        <v>14839</v>
      </c>
    </row>
    <row r="316" spans="1:12" x14ac:dyDescent="0.2">
      <c r="A316" s="93" t="str">
        <f t="shared" si="4"/>
        <v>03UZdecember t/m maart</v>
      </c>
      <c r="B316" s="63" t="s">
        <v>908</v>
      </c>
      <c r="C316" s="67" t="s">
        <v>15062</v>
      </c>
      <c r="D316" s="66">
        <v>11170.16</v>
      </c>
      <c r="E316" s="63">
        <v>12</v>
      </c>
      <c r="F316" s="63" t="s">
        <v>15507</v>
      </c>
      <c r="G316" s="63" t="s">
        <v>14948</v>
      </c>
      <c r="H316" s="63" t="s">
        <v>14870</v>
      </c>
      <c r="I316" s="63">
        <v>280</v>
      </c>
      <c r="J316" s="63">
        <v>247</v>
      </c>
      <c r="K316" s="63">
        <v>47920</v>
      </c>
      <c r="L316" s="63" t="s">
        <v>14839</v>
      </c>
    </row>
    <row r="317" spans="1:12" x14ac:dyDescent="0.2">
      <c r="A317" s="93" t="str">
        <f t="shared" si="4"/>
        <v>03WVdecember t/m maart</v>
      </c>
      <c r="B317" s="63" t="s">
        <v>991</v>
      </c>
      <c r="C317" s="67" t="s">
        <v>15062</v>
      </c>
      <c r="D317" s="66">
        <v>15333.23</v>
      </c>
      <c r="E317" s="63">
        <v>5</v>
      </c>
      <c r="F317" s="63" t="s">
        <v>117</v>
      </c>
      <c r="G317" s="63" t="s">
        <v>15065</v>
      </c>
      <c r="H317" s="63" t="s">
        <v>14900</v>
      </c>
      <c r="I317" s="63">
        <v>114</v>
      </c>
      <c r="J317" s="63">
        <v>98</v>
      </c>
      <c r="K317" s="63">
        <v>40959</v>
      </c>
      <c r="L317" s="63" t="s">
        <v>19116</v>
      </c>
    </row>
    <row r="318" spans="1:12" x14ac:dyDescent="0.2">
      <c r="A318" s="93" t="str">
        <f t="shared" si="4"/>
        <v>03WXdecember t/m maart</v>
      </c>
      <c r="B318" s="63" t="s">
        <v>996</v>
      </c>
      <c r="C318" s="67" t="s">
        <v>15062</v>
      </c>
      <c r="D318" s="66">
        <v>20478.63</v>
      </c>
      <c r="E318" s="63">
        <v>22</v>
      </c>
      <c r="F318" s="63" t="s">
        <v>997</v>
      </c>
      <c r="G318" s="63" t="s">
        <v>14937</v>
      </c>
      <c r="H318" s="63" t="s">
        <v>14866</v>
      </c>
      <c r="I318" s="63">
        <v>503</v>
      </c>
      <c r="J318" s="63">
        <v>477</v>
      </c>
      <c r="K318" s="63">
        <v>44201</v>
      </c>
      <c r="L318" s="63" t="s">
        <v>14839</v>
      </c>
    </row>
    <row r="319" spans="1:12" x14ac:dyDescent="0.2">
      <c r="A319" s="93" t="str">
        <f t="shared" si="4"/>
        <v>03YOdecember t/m maart</v>
      </c>
      <c r="B319" s="63" t="s">
        <v>1070</v>
      </c>
      <c r="C319" s="67" t="s">
        <v>15062</v>
      </c>
      <c r="D319" s="66">
        <v>17194.93</v>
      </c>
      <c r="E319" s="63">
        <v>7</v>
      </c>
      <c r="F319" s="63" t="s">
        <v>1071</v>
      </c>
      <c r="G319" s="63" t="s">
        <v>14967</v>
      </c>
      <c r="H319" s="63" t="s">
        <v>14908</v>
      </c>
      <c r="I319" s="63">
        <v>145</v>
      </c>
      <c r="J319" s="63">
        <v>133</v>
      </c>
      <c r="K319" s="63">
        <v>77975</v>
      </c>
      <c r="L319" s="63" t="s">
        <v>19116</v>
      </c>
    </row>
    <row r="320" spans="1:12" x14ac:dyDescent="0.2">
      <c r="A320" s="93" t="str">
        <f t="shared" si="4"/>
        <v>04HDdecember t/m maart</v>
      </c>
      <c r="B320" s="63" t="s">
        <v>1205</v>
      </c>
      <c r="C320" s="67" t="s">
        <v>15062</v>
      </c>
      <c r="D320" s="66">
        <v>17194.93</v>
      </c>
      <c r="E320" s="63">
        <v>7</v>
      </c>
      <c r="F320" s="63" t="s">
        <v>1206</v>
      </c>
      <c r="G320" s="63" t="s">
        <v>15066</v>
      </c>
      <c r="H320" s="63" t="s">
        <v>14877</v>
      </c>
      <c r="I320" s="63">
        <v>99</v>
      </c>
      <c r="J320" s="63">
        <v>92</v>
      </c>
      <c r="K320" s="63">
        <v>41431</v>
      </c>
      <c r="L320" s="63" t="s">
        <v>19116</v>
      </c>
    </row>
    <row r="321" spans="1:12" x14ac:dyDescent="0.2">
      <c r="A321" s="93" t="str">
        <f t="shared" si="4"/>
        <v>04HYdecember t/m maart</v>
      </c>
      <c r="B321" s="63" t="s">
        <v>1226</v>
      </c>
      <c r="C321" s="67" t="s">
        <v>15062</v>
      </c>
      <c r="D321" s="66">
        <v>14402.39</v>
      </c>
      <c r="E321" s="63">
        <v>4</v>
      </c>
      <c r="F321" s="63" t="s">
        <v>15622</v>
      </c>
      <c r="G321" s="63" t="s">
        <v>15067</v>
      </c>
      <c r="H321" s="63" t="s">
        <v>14877</v>
      </c>
      <c r="I321" s="63">
        <v>289</v>
      </c>
      <c r="J321" s="63">
        <v>306</v>
      </c>
      <c r="K321" s="63">
        <v>41455</v>
      </c>
      <c r="L321" s="63" t="s">
        <v>19116</v>
      </c>
    </row>
    <row r="322" spans="1:12" x14ac:dyDescent="0.2">
      <c r="A322" s="93" t="str">
        <f t="shared" si="4"/>
        <v>04ONdecember t/m maart</v>
      </c>
      <c r="B322" s="63" t="s">
        <v>1451</v>
      </c>
      <c r="C322" s="67" t="s">
        <v>15062</v>
      </c>
      <c r="D322" s="66">
        <v>13962.7</v>
      </c>
      <c r="E322" s="63">
        <v>15</v>
      </c>
      <c r="F322" s="63" t="s">
        <v>1452</v>
      </c>
      <c r="G322" s="63" t="s">
        <v>14938</v>
      </c>
      <c r="H322" s="63" t="s">
        <v>14877</v>
      </c>
      <c r="I322" s="63">
        <v>482</v>
      </c>
      <c r="J322" s="63">
        <v>507</v>
      </c>
      <c r="K322" s="63">
        <v>34932</v>
      </c>
      <c r="L322" s="63" t="s">
        <v>14839</v>
      </c>
    </row>
    <row r="323" spans="1:12" x14ac:dyDescent="0.2">
      <c r="A323" s="93" t="str">
        <f t="shared" si="4"/>
        <v>04UWdecember t/m maart</v>
      </c>
      <c r="B323" s="63" t="s">
        <v>1730</v>
      </c>
      <c r="C323" s="67" t="s">
        <v>15062</v>
      </c>
      <c r="D323" s="66">
        <v>4654.2299999999996</v>
      </c>
      <c r="E323" s="63">
        <v>5</v>
      </c>
      <c r="F323" s="63" t="s">
        <v>15592</v>
      </c>
      <c r="G323" s="63" t="s">
        <v>14944</v>
      </c>
      <c r="H323" s="63" t="s">
        <v>14877</v>
      </c>
      <c r="I323" s="63">
        <v>311</v>
      </c>
      <c r="J323" s="63">
        <v>320</v>
      </c>
      <c r="K323" s="63">
        <v>78782</v>
      </c>
      <c r="L323" s="63" t="s">
        <v>14839</v>
      </c>
    </row>
    <row r="324" spans="1:12" x14ac:dyDescent="0.2">
      <c r="A324" s="93" t="str">
        <f t="shared" si="4"/>
        <v>04XXdecember t/m maart</v>
      </c>
      <c r="B324" s="63" t="s">
        <v>1856</v>
      </c>
      <c r="C324" s="67" t="s">
        <v>15062</v>
      </c>
      <c r="D324" s="66">
        <v>3723.39</v>
      </c>
      <c r="E324" s="63">
        <v>4</v>
      </c>
      <c r="F324" s="63" t="s">
        <v>1857</v>
      </c>
      <c r="G324" s="63" t="s">
        <v>15068</v>
      </c>
      <c r="H324" s="63" t="s">
        <v>14866</v>
      </c>
      <c r="I324" s="63">
        <v>149</v>
      </c>
      <c r="J324" s="63">
        <v>150</v>
      </c>
      <c r="K324" s="63">
        <v>40706</v>
      </c>
      <c r="L324" s="63" t="s">
        <v>14839</v>
      </c>
    </row>
    <row r="325" spans="1:12" x14ac:dyDescent="0.2">
      <c r="A325" s="93" t="str">
        <f t="shared" si="4"/>
        <v>05CHdecember t/m maart</v>
      </c>
      <c r="B325" s="63" t="s">
        <v>1986</v>
      </c>
      <c r="C325" s="67" t="s">
        <v>15062</v>
      </c>
      <c r="D325" s="66">
        <v>91222.97</v>
      </c>
      <c r="E325" s="63">
        <v>98</v>
      </c>
      <c r="F325" s="63" t="s">
        <v>15945</v>
      </c>
      <c r="G325" s="63" t="s">
        <v>14867</v>
      </c>
      <c r="H325" s="63" t="s">
        <v>14868</v>
      </c>
      <c r="I325" s="63">
        <v>481</v>
      </c>
      <c r="J325" s="63">
        <v>457</v>
      </c>
      <c r="K325" s="63">
        <v>61829</v>
      </c>
      <c r="L325" s="63" t="s">
        <v>14839</v>
      </c>
    </row>
    <row r="326" spans="1:12" x14ac:dyDescent="0.2">
      <c r="A326" s="93" t="str">
        <f t="shared" si="4"/>
        <v>05DFdecember t/m maart</v>
      </c>
      <c r="B326" s="63" t="s">
        <v>2025</v>
      </c>
      <c r="C326" s="67" t="s">
        <v>15062</v>
      </c>
      <c r="D326" s="66">
        <v>12101.01</v>
      </c>
      <c r="E326" s="63">
        <v>13</v>
      </c>
      <c r="F326" s="63" t="s">
        <v>2026</v>
      </c>
      <c r="G326" s="63" t="s">
        <v>14875</v>
      </c>
      <c r="H326" s="63" t="s">
        <v>14870</v>
      </c>
      <c r="I326" s="63">
        <v>258</v>
      </c>
      <c r="J326" s="63">
        <v>252</v>
      </c>
      <c r="K326" s="63">
        <v>41692</v>
      </c>
      <c r="L326" s="63" t="s">
        <v>14839</v>
      </c>
    </row>
    <row r="327" spans="1:12" x14ac:dyDescent="0.2">
      <c r="A327" s="93" t="str">
        <f t="shared" si="4"/>
        <v>05DKdecember t/m maart</v>
      </c>
      <c r="B327" s="63" t="s">
        <v>2034</v>
      </c>
      <c r="C327" s="67" t="s">
        <v>15062</v>
      </c>
      <c r="D327" s="66">
        <v>8377.6200000000008</v>
      </c>
      <c r="E327" s="63">
        <v>9</v>
      </c>
      <c r="F327" s="63" t="s">
        <v>2035</v>
      </c>
      <c r="G327" s="63" t="s">
        <v>14939</v>
      </c>
      <c r="H327" s="63" t="s">
        <v>14880</v>
      </c>
      <c r="I327" s="63">
        <v>124</v>
      </c>
      <c r="J327" s="63">
        <v>253</v>
      </c>
      <c r="K327" s="63">
        <v>50844</v>
      </c>
      <c r="L327" s="63" t="s">
        <v>14839</v>
      </c>
    </row>
    <row r="328" spans="1:12" x14ac:dyDescent="0.2">
      <c r="A328" s="93" t="str">
        <f t="shared" si="4"/>
        <v>05FPdecember t/m maart</v>
      </c>
      <c r="B328" s="63" t="s">
        <v>2107</v>
      </c>
      <c r="C328" s="67" t="s">
        <v>15062</v>
      </c>
      <c r="D328" s="66">
        <v>5585.08</v>
      </c>
      <c r="E328" s="63">
        <v>6</v>
      </c>
      <c r="F328" s="63" t="s">
        <v>2108</v>
      </c>
      <c r="G328" s="63" t="s">
        <v>14940</v>
      </c>
      <c r="H328" s="63" t="s">
        <v>14886</v>
      </c>
      <c r="I328" s="63">
        <v>144</v>
      </c>
      <c r="J328" s="63">
        <v>141</v>
      </c>
      <c r="K328" s="63">
        <v>40020</v>
      </c>
      <c r="L328" s="63" t="s">
        <v>14839</v>
      </c>
    </row>
    <row r="329" spans="1:12" x14ac:dyDescent="0.2">
      <c r="A329" s="93" t="str">
        <f t="shared" si="4"/>
        <v>05GEdecember t/m maart</v>
      </c>
      <c r="B329" s="63" t="s">
        <v>2129</v>
      </c>
      <c r="C329" s="67" t="s">
        <v>15062</v>
      </c>
      <c r="D329" s="66">
        <v>24202.01</v>
      </c>
      <c r="E329" s="63">
        <v>26</v>
      </c>
      <c r="F329" s="63" t="s">
        <v>15976</v>
      </c>
      <c r="G329" s="63" t="s">
        <v>14941</v>
      </c>
      <c r="H329" s="63" t="s">
        <v>14866</v>
      </c>
      <c r="I329" s="63">
        <v>117</v>
      </c>
      <c r="J329" s="63">
        <v>122</v>
      </c>
      <c r="K329" s="63">
        <v>31384</v>
      </c>
      <c r="L329" s="63" t="s">
        <v>14839</v>
      </c>
    </row>
    <row r="330" spans="1:12" x14ac:dyDescent="0.2">
      <c r="A330" s="93" t="str">
        <f t="shared" ref="A330:A393" si="5">B330&amp;C330</f>
        <v>05HAdecember t/m maart</v>
      </c>
      <c r="B330" s="63" t="s">
        <v>2157</v>
      </c>
      <c r="C330" s="67" t="s">
        <v>15062</v>
      </c>
      <c r="D330" s="66">
        <v>14402.39</v>
      </c>
      <c r="E330" s="63">
        <v>4</v>
      </c>
      <c r="F330" s="63" t="s">
        <v>15986</v>
      </c>
      <c r="G330" s="63" t="s">
        <v>14897</v>
      </c>
      <c r="H330" s="63" t="s">
        <v>14877</v>
      </c>
      <c r="I330" s="63">
        <v>443</v>
      </c>
      <c r="J330" s="63">
        <v>440</v>
      </c>
      <c r="K330" s="63">
        <v>46385</v>
      </c>
      <c r="L330" s="63" t="s">
        <v>19116</v>
      </c>
    </row>
    <row r="331" spans="1:12" x14ac:dyDescent="0.2">
      <c r="A331" s="93" t="str">
        <f t="shared" si="5"/>
        <v>05HHdecember t/m maart</v>
      </c>
      <c r="B331" s="63" t="s">
        <v>2166</v>
      </c>
      <c r="C331" s="67" t="s">
        <v>15062</v>
      </c>
      <c r="D331" s="66">
        <v>37233.870000000003</v>
      </c>
      <c r="E331" s="63">
        <v>40</v>
      </c>
      <c r="F331" s="63" t="s">
        <v>2167</v>
      </c>
      <c r="G331" s="63" t="s">
        <v>14942</v>
      </c>
      <c r="H331" s="63" t="s">
        <v>14886</v>
      </c>
      <c r="I331" s="63">
        <v>176</v>
      </c>
      <c r="J331" s="63">
        <v>193</v>
      </c>
      <c r="K331" s="63">
        <v>40712</v>
      </c>
      <c r="L331" s="63" t="s">
        <v>14839</v>
      </c>
    </row>
    <row r="332" spans="1:12" x14ac:dyDescent="0.2">
      <c r="A332" s="93" t="str">
        <f t="shared" si="5"/>
        <v>05JYdecember t/m maart</v>
      </c>
      <c r="B332" s="63" t="s">
        <v>2275</v>
      </c>
      <c r="C332" s="67" t="s">
        <v>15062</v>
      </c>
      <c r="D332" s="66">
        <v>8377.6200000000008</v>
      </c>
      <c r="E332" s="63">
        <v>9</v>
      </c>
      <c r="F332" s="63" t="s">
        <v>2276</v>
      </c>
      <c r="G332" s="63" t="s">
        <v>14878</v>
      </c>
      <c r="H332" s="63" t="s">
        <v>14870</v>
      </c>
      <c r="I332" s="63">
        <v>299</v>
      </c>
      <c r="J332" s="63">
        <v>298</v>
      </c>
      <c r="K332" s="63">
        <v>50819</v>
      </c>
      <c r="L332" s="63" t="s">
        <v>14839</v>
      </c>
    </row>
    <row r="333" spans="1:12" x14ac:dyDescent="0.2">
      <c r="A333" s="93" t="str">
        <f t="shared" si="5"/>
        <v>05KCdecember t/m maart</v>
      </c>
      <c r="B333" s="63" t="s">
        <v>2285</v>
      </c>
      <c r="C333" s="67" t="s">
        <v>15062</v>
      </c>
      <c r="D333" s="66">
        <v>3723.39</v>
      </c>
      <c r="E333" s="63">
        <v>4</v>
      </c>
      <c r="F333" s="63" t="s">
        <v>2286</v>
      </c>
      <c r="G333" s="63" t="s">
        <v>14883</v>
      </c>
      <c r="H333" s="63" t="s">
        <v>14870</v>
      </c>
      <c r="I333" s="63">
        <v>60</v>
      </c>
      <c r="J333" s="63">
        <v>52</v>
      </c>
      <c r="K333" s="63">
        <v>41506</v>
      </c>
      <c r="L333" s="63" t="s">
        <v>14839</v>
      </c>
    </row>
    <row r="334" spans="1:12" x14ac:dyDescent="0.2">
      <c r="A334" s="93" t="str">
        <f t="shared" si="5"/>
        <v>05KKdecember t/m maart</v>
      </c>
      <c r="B334" s="63" t="s">
        <v>2293</v>
      </c>
      <c r="C334" s="67" t="s">
        <v>15062</v>
      </c>
      <c r="D334" s="66">
        <v>6515.93</v>
      </c>
      <c r="E334" s="63">
        <v>7</v>
      </c>
      <c r="F334" s="63" t="s">
        <v>2294</v>
      </c>
      <c r="G334" s="63" t="s">
        <v>14871</v>
      </c>
      <c r="H334" s="63" t="s">
        <v>14872</v>
      </c>
      <c r="I334" s="63">
        <v>37</v>
      </c>
      <c r="J334" s="63">
        <v>62</v>
      </c>
      <c r="K334" s="63">
        <v>75219</v>
      </c>
      <c r="L334" s="63" t="s">
        <v>14839</v>
      </c>
    </row>
    <row r="335" spans="1:12" x14ac:dyDescent="0.2">
      <c r="A335" s="93" t="str">
        <f t="shared" si="5"/>
        <v>05MTdecember t/m maart</v>
      </c>
      <c r="B335" s="63" t="s">
        <v>2374</v>
      </c>
      <c r="C335" s="67" t="s">
        <v>15062</v>
      </c>
      <c r="D335" s="66">
        <v>14402.39</v>
      </c>
      <c r="E335" s="63">
        <v>4</v>
      </c>
      <c r="F335" s="63" t="s">
        <v>16059</v>
      </c>
      <c r="G335" s="63" t="s">
        <v>15045</v>
      </c>
      <c r="H335" s="63" t="s">
        <v>14908</v>
      </c>
      <c r="I335" s="63">
        <v>177</v>
      </c>
      <c r="J335" s="63">
        <v>167</v>
      </c>
      <c r="K335" s="63">
        <v>41138</v>
      </c>
      <c r="L335" s="63" t="s">
        <v>19116</v>
      </c>
    </row>
    <row r="336" spans="1:12" x14ac:dyDescent="0.2">
      <c r="A336" s="93" t="str">
        <f t="shared" si="5"/>
        <v>05SRdecember t/m maart</v>
      </c>
      <c r="B336" s="63" t="s">
        <v>2598</v>
      </c>
      <c r="C336" s="67" t="s">
        <v>15062</v>
      </c>
      <c r="D336" s="66">
        <v>62366.73</v>
      </c>
      <c r="E336" s="63">
        <v>67</v>
      </c>
      <c r="F336" s="63" t="s">
        <v>16155</v>
      </c>
      <c r="G336" s="63" t="s">
        <v>14907</v>
      </c>
      <c r="H336" s="63" t="s">
        <v>14877</v>
      </c>
      <c r="I336" s="63">
        <v>272</v>
      </c>
      <c r="J336" s="63">
        <v>262</v>
      </c>
      <c r="K336" s="63">
        <v>74531</v>
      </c>
      <c r="L336" s="63" t="s">
        <v>14839</v>
      </c>
    </row>
    <row r="337" spans="1:12" x14ac:dyDescent="0.2">
      <c r="A337" s="93" t="str">
        <f t="shared" si="5"/>
        <v>05TNdecember t/m maart</v>
      </c>
      <c r="B337" s="63" t="s">
        <v>2628</v>
      </c>
      <c r="C337" s="67" t="s">
        <v>15062</v>
      </c>
      <c r="D337" s="66">
        <v>141488.69</v>
      </c>
      <c r="E337" s="63">
        <v>152</v>
      </c>
      <c r="F337" s="63" t="s">
        <v>16166</v>
      </c>
      <c r="G337" s="63" t="s">
        <v>14873</v>
      </c>
      <c r="H337" s="63" t="s">
        <v>14874</v>
      </c>
      <c r="I337" s="63">
        <v>53</v>
      </c>
      <c r="J337" s="63">
        <v>174</v>
      </c>
      <c r="K337" s="63">
        <v>32073</v>
      </c>
      <c r="L337" s="63" t="s">
        <v>14839</v>
      </c>
    </row>
    <row r="338" spans="1:12" x14ac:dyDescent="0.2">
      <c r="A338" s="93" t="str">
        <f t="shared" si="5"/>
        <v>05VSdecember t/m maart</v>
      </c>
      <c r="B338" s="63" t="s">
        <v>2705</v>
      </c>
      <c r="C338" s="67" t="s">
        <v>15062</v>
      </c>
      <c r="D338" s="66">
        <v>3723.39</v>
      </c>
      <c r="E338" s="63">
        <v>4</v>
      </c>
      <c r="F338" s="63" t="s">
        <v>2706</v>
      </c>
      <c r="G338" s="63" t="s">
        <v>14946</v>
      </c>
      <c r="H338" s="63" t="s">
        <v>14880</v>
      </c>
      <c r="I338" s="63">
        <v>94</v>
      </c>
      <c r="J338" s="63">
        <v>88</v>
      </c>
      <c r="K338" s="63">
        <v>95395</v>
      </c>
      <c r="L338" s="63" t="s">
        <v>14839</v>
      </c>
    </row>
    <row r="339" spans="1:12" x14ac:dyDescent="0.2">
      <c r="A339" s="93" t="str">
        <f t="shared" si="5"/>
        <v>05YCdecember t/m maart</v>
      </c>
      <c r="B339" s="63" t="s">
        <v>2797</v>
      </c>
      <c r="C339" s="67" t="s">
        <v>15062</v>
      </c>
      <c r="D339" s="66">
        <v>54919.95</v>
      </c>
      <c r="E339" s="63">
        <v>59</v>
      </c>
      <c r="F339" s="63" t="s">
        <v>16235</v>
      </c>
      <c r="G339" s="63" t="s">
        <v>14875</v>
      </c>
      <c r="H339" s="63" t="s">
        <v>14870</v>
      </c>
      <c r="I339" s="63">
        <v>379</v>
      </c>
      <c r="J339" s="63">
        <v>393</v>
      </c>
      <c r="K339" s="63">
        <v>41692</v>
      </c>
      <c r="L339" s="63" t="s">
        <v>14839</v>
      </c>
    </row>
    <row r="340" spans="1:12" x14ac:dyDescent="0.2">
      <c r="A340" s="93" t="str">
        <f t="shared" si="5"/>
        <v>05ZRdecember t/m maart</v>
      </c>
      <c r="B340" s="63" t="s">
        <v>2831</v>
      </c>
      <c r="C340" s="67" t="s">
        <v>15062</v>
      </c>
      <c r="D340" s="66">
        <v>13962.7</v>
      </c>
      <c r="E340" s="63">
        <v>15</v>
      </c>
      <c r="F340" s="63" t="s">
        <v>16254</v>
      </c>
      <c r="G340" s="63" t="s">
        <v>14947</v>
      </c>
      <c r="H340" s="63" t="s">
        <v>14880</v>
      </c>
      <c r="I340" s="63">
        <v>352</v>
      </c>
      <c r="J340" s="63">
        <v>406</v>
      </c>
      <c r="K340" s="63">
        <v>41340</v>
      </c>
      <c r="L340" s="63" t="s">
        <v>14839</v>
      </c>
    </row>
    <row r="341" spans="1:12" x14ac:dyDescent="0.2">
      <c r="A341" s="93" t="str">
        <f t="shared" si="5"/>
        <v>05ZUdecember t/m maart</v>
      </c>
      <c r="B341" s="63" t="s">
        <v>2837</v>
      </c>
      <c r="C341" s="67" t="s">
        <v>15062</v>
      </c>
      <c r="D341" s="66">
        <v>4654.2299999999996</v>
      </c>
      <c r="E341" s="63">
        <v>5</v>
      </c>
      <c r="F341" s="63" t="s">
        <v>16259</v>
      </c>
      <c r="G341" s="63" t="s">
        <v>14948</v>
      </c>
      <c r="H341" s="63" t="s">
        <v>14870</v>
      </c>
      <c r="I341" s="63">
        <v>152</v>
      </c>
      <c r="J341" s="63">
        <v>170</v>
      </c>
      <c r="K341" s="63">
        <v>41398</v>
      </c>
      <c r="L341" s="63" t="s">
        <v>14839</v>
      </c>
    </row>
    <row r="342" spans="1:12" x14ac:dyDescent="0.2">
      <c r="A342" s="93" t="str">
        <f t="shared" si="5"/>
        <v>05ZWdecember t/m maart</v>
      </c>
      <c r="B342" s="63" t="s">
        <v>2841</v>
      </c>
      <c r="C342" s="67" t="s">
        <v>15062</v>
      </c>
      <c r="D342" s="66">
        <v>39095.56</v>
      </c>
      <c r="E342" s="63">
        <v>42</v>
      </c>
      <c r="F342" s="63" t="s">
        <v>2842</v>
      </c>
      <c r="G342" s="63" t="s">
        <v>14929</v>
      </c>
      <c r="H342" s="63" t="s">
        <v>14908</v>
      </c>
      <c r="I342" s="63">
        <v>207</v>
      </c>
      <c r="J342" s="63">
        <v>207</v>
      </c>
      <c r="K342" s="63">
        <v>41496</v>
      </c>
      <c r="L342" s="63" t="s">
        <v>14839</v>
      </c>
    </row>
    <row r="343" spans="1:12" x14ac:dyDescent="0.2">
      <c r="A343" s="93" t="str">
        <f t="shared" si="5"/>
        <v>06AMdecember t/m maart</v>
      </c>
      <c r="B343" s="63" t="s">
        <v>2861</v>
      </c>
      <c r="C343" s="67" t="s">
        <v>15062</v>
      </c>
      <c r="D343" s="66">
        <v>3723.39</v>
      </c>
      <c r="E343" s="63">
        <v>4</v>
      </c>
      <c r="F343" s="63" t="s">
        <v>15607</v>
      </c>
      <c r="G343" s="63" t="s">
        <v>14949</v>
      </c>
      <c r="H343" s="63" t="s">
        <v>14877</v>
      </c>
      <c r="I343" s="63">
        <v>179</v>
      </c>
      <c r="J343" s="63">
        <v>169</v>
      </c>
      <c r="K343" s="63">
        <v>41431</v>
      </c>
      <c r="L343" s="63" t="s">
        <v>14839</v>
      </c>
    </row>
    <row r="344" spans="1:12" x14ac:dyDescent="0.2">
      <c r="A344" s="93" t="str">
        <f t="shared" si="5"/>
        <v>06APdecember t/m maart</v>
      </c>
      <c r="B344" s="63" t="s">
        <v>2867</v>
      </c>
      <c r="C344" s="67" t="s">
        <v>15062</v>
      </c>
      <c r="D344" s="66">
        <v>19547.78</v>
      </c>
      <c r="E344" s="63">
        <v>21</v>
      </c>
      <c r="F344" s="63" t="s">
        <v>16271</v>
      </c>
      <c r="G344" s="63" t="s">
        <v>14950</v>
      </c>
      <c r="H344" s="63" t="s">
        <v>14886</v>
      </c>
      <c r="I344" s="63">
        <v>103</v>
      </c>
      <c r="J344" s="63">
        <v>116</v>
      </c>
      <c r="K344" s="63">
        <v>41421</v>
      </c>
      <c r="L344" s="63" t="s">
        <v>14839</v>
      </c>
    </row>
    <row r="345" spans="1:12" x14ac:dyDescent="0.2">
      <c r="A345" s="93" t="str">
        <f t="shared" si="5"/>
        <v>06BQdecember t/m maart</v>
      </c>
      <c r="B345" s="63" t="s">
        <v>2900</v>
      </c>
      <c r="C345" s="67" t="s">
        <v>15062</v>
      </c>
      <c r="D345" s="66">
        <v>17194.93</v>
      </c>
      <c r="E345" s="63">
        <v>7</v>
      </c>
      <c r="F345" s="63" t="s">
        <v>2901</v>
      </c>
      <c r="G345" s="63" t="s">
        <v>14990</v>
      </c>
      <c r="H345" s="63" t="s">
        <v>14866</v>
      </c>
      <c r="I345" s="63">
        <v>518</v>
      </c>
      <c r="J345" s="63">
        <v>611</v>
      </c>
      <c r="K345" s="63">
        <v>41633</v>
      </c>
      <c r="L345" s="63" t="s">
        <v>19116</v>
      </c>
    </row>
    <row r="346" spans="1:12" x14ac:dyDescent="0.2">
      <c r="A346" s="93" t="str">
        <f t="shared" si="5"/>
        <v>06CAdecember t/m maart</v>
      </c>
      <c r="B346" s="63" t="s">
        <v>2912</v>
      </c>
      <c r="C346" s="67" t="s">
        <v>15062</v>
      </c>
      <c r="D346" s="66">
        <v>66090.11</v>
      </c>
      <c r="E346" s="63">
        <v>71</v>
      </c>
      <c r="F346" s="63" t="s">
        <v>16289</v>
      </c>
      <c r="G346" s="63" t="s">
        <v>14876</v>
      </c>
      <c r="H346" s="63" t="s">
        <v>14877</v>
      </c>
      <c r="I346" s="63">
        <v>387</v>
      </c>
      <c r="J346" s="63">
        <v>507</v>
      </c>
      <c r="K346" s="63">
        <v>41362</v>
      </c>
      <c r="L346" s="63" t="s">
        <v>14839</v>
      </c>
    </row>
    <row r="347" spans="1:12" x14ac:dyDescent="0.2">
      <c r="A347" s="93" t="str">
        <f t="shared" si="5"/>
        <v>06CNdecember t/m maart</v>
      </c>
      <c r="B347" s="63" t="s">
        <v>2919</v>
      </c>
      <c r="C347" s="67" t="s">
        <v>15062</v>
      </c>
      <c r="D347" s="66">
        <v>21409.47</v>
      </c>
      <c r="E347" s="63">
        <v>23</v>
      </c>
      <c r="F347" s="63" t="s">
        <v>16291</v>
      </c>
      <c r="G347" s="63" t="s">
        <v>14951</v>
      </c>
      <c r="H347" s="63" t="s">
        <v>14868</v>
      </c>
      <c r="I347" s="63">
        <v>115</v>
      </c>
      <c r="J347" s="63">
        <v>116</v>
      </c>
      <c r="K347" s="63">
        <v>41613</v>
      </c>
      <c r="L347" s="63" t="s">
        <v>14839</v>
      </c>
    </row>
    <row r="348" spans="1:12" x14ac:dyDescent="0.2">
      <c r="A348" s="93" t="str">
        <f t="shared" si="5"/>
        <v>06CPdecember t/m maart</v>
      </c>
      <c r="B348" s="63" t="s">
        <v>2923</v>
      </c>
      <c r="C348" s="67" t="s">
        <v>15062</v>
      </c>
      <c r="D348" s="66">
        <v>3723.39</v>
      </c>
      <c r="E348" s="63">
        <v>4</v>
      </c>
      <c r="F348" s="63" t="s">
        <v>117</v>
      </c>
      <c r="G348" s="63" t="s">
        <v>14882</v>
      </c>
      <c r="H348" s="63" t="s">
        <v>14880</v>
      </c>
      <c r="I348" s="63">
        <v>118</v>
      </c>
      <c r="J348" s="63">
        <v>111</v>
      </c>
      <c r="K348" s="63">
        <v>41501</v>
      </c>
      <c r="L348" s="63" t="s">
        <v>14839</v>
      </c>
    </row>
    <row r="349" spans="1:12" x14ac:dyDescent="0.2">
      <c r="A349" s="93" t="str">
        <f t="shared" si="5"/>
        <v>06CQdecember t/m maart</v>
      </c>
      <c r="B349" s="63" t="s">
        <v>2925</v>
      </c>
      <c r="C349" s="67" t="s">
        <v>15062</v>
      </c>
      <c r="D349" s="66">
        <v>44680.639999999999</v>
      </c>
      <c r="E349" s="63">
        <v>48</v>
      </c>
      <c r="F349" s="63" t="s">
        <v>16295</v>
      </c>
      <c r="G349" s="63" t="s">
        <v>14952</v>
      </c>
      <c r="H349" s="63" t="s">
        <v>14870</v>
      </c>
      <c r="I349" s="63">
        <v>232</v>
      </c>
      <c r="J349" s="63">
        <v>249</v>
      </c>
      <c r="K349" s="63">
        <v>83280</v>
      </c>
      <c r="L349" s="63" t="s">
        <v>14839</v>
      </c>
    </row>
    <row r="350" spans="1:12" x14ac:dyDescent="0.2">
      <c r="A350" s="93" t="str">
        <f t="shared" si="5"/>
        <v>06CSdecember t/m maart</v>
      </c>
      <c r="B350" s="63" t="s">
        <v>2927</v>
      </c>
      <c r="C350" s="67" t="s">
        <v>15062</v>
      </c>
      <c r="D350" s="66">
        <v>55850.8</v>
      </c>
      <c r="E350" s="63">
        <v>60</v>
      </c>
      <c r="F350" s="63" t="s">
        <v>2928</v>
      </c>
      <c r="G350" s="63" t="s">
        <v>14953</v>
      </c>
      <c r="H350" s="63" t="s">
        <v>14866</v>
      </c>
      <c r="I350" s="63">
        <v>315</v>
      </c>
      <c r="J350" s="63">
        <v>348</v>
      </c>
      <c r="K350" s="63">
        <v>40971</v>
      </c>
      <c r="L350" s="63" t="s">
        <v>14839</v>
      </c>
    </row>
    <row r="351" spans="1:12" x14ac:dyDescent="0.2">
      <c r="A351" s="93" t="str">
        <f t="shared" si="5"/>
        <v>06GHdecember t/m maart</v>
      </c>
      <c r="B351" s="63" t="s">
        <v>3068</v>
      </c>
      <c r="C351" s="67" t="s">
        <v>15062</v>
      </c>
      <c r="D351" s="66">
        <v>4654.2299999999996</v>
      </c>
      <c r="E351" s="63">
        <v>5</v>
      </c>
      <c r="F351" s="63" t="s">
        <v>16344</v>
      </c>
      <c r="G351" s="63" t="s">
        <v>14930</v>
      </c>
      <c r="H351" s="63" t="s">
        <v>14866</v>
      </c>
      <c r="I351" s="63">
        <v>184</v>
      </c>
      <c r="J351" s="63">
        <v>217</v>
      </c>
      <c r="K351" s="63">
        <v>31017</v>
      </c>
      <c r="L351" s="63" t="s">
        <v>14839</v>
      </c>
    </row>
    <row r="352" spans="1:12" x14ac:dyDescent="0.2">
      <c r="A352" s="93" t="str">
        <f t="shared" si="5"/>
        <v>06GLdecember t/m maart</v>
      </c>
      <c r="B352" s="63" t="s">
        <v>3073</v>
      </c>
      <c r="C352" s="67" t="s">
        <v>15062</v>
      </c>
      <c r="D352" s="66">
        <v>5585.08</v>
      </c>
      <c r="E352" s="63">
        <v>6</v>
      </c>
      <c r="F352" s="63" t="s">
        <v>3074</v>
      </c>
      <c r="G352" s="63" t="s">
        <v>14957</v>
      </c>
      <c r="H352" s="63" t="s">
        <v>14888</v>
      </c>
      <c r="I352" s="63">
        <v>177</v>
      </c>
      <c r="J352" s="63">
        <v>188</v>
      </c>
      <c r="K352" s="63">
        <v>42540</v>
      </c>
      <c r="L352" s="63" t="s">
        <v>14839</v>
      </c>
    </row>
    <row r="353" spans="1:12" x14ac:dyDescent="0.2">
      <c r="A353" s="93" t="str">
        <f t="shared" si="5"/>
        <v>06JDdecember t/m maart</v>
      </c>
      <c r="B353" s="63" t="s">
        <v>3172</v>
      </c>
      <c r="C353" s="67" t="s">
        <v>15062</v>
      </c>
      <c r="D353" s="66">
        <v>3723.39</v>
      </c>
      <c r="E353" s="63">
        <v>4</v>
      </c>
      <c r="F353" s="63" t="s">
        <v>3173</v>
      </c>
      <c r="G353" s="63" t="s">
        <v>14925</v>
      </c>
      <c r="H353" s="63" t="s">
        <v>14880</v>
      </c>
      <c r="I353" s="63">
        <v>148</v>
      </c>
      <c r="J353" s="63">
        <v>163</v>
      </c>
      <c r="K353" s="63">
        <v>41340</v>
      </c>
      <c r="L353" s="63" t="s">
        <v>14839</v>
      </c>
    </row>
    <row r="354" spans="1:12" x14ac:dyDescent="0.2">
      <c r="A354" s="93" t="str">
        <f t="shared" si="5"/>
        <v>06JTdecember t/m maart</v>
      </c>
      <c r="B354" s="63" t="s">
        <v>3194</v>
      </c>
      <c r="C354" s="67" t="s">
        <v>15062</v>
      </c>
      <c r="D354" s="66">
        <v>3723.39</v>
      </c>
      <c r="E354" s="63">
        <v>4</v>
      </c>
      <c r="F354" s="63" t="s">
        <v>16386</v>
      </c>
      <c r="G354" s="63" t="s">
        <v>15069</v>
      </c>
      <c r="H354" s="63" t="s">
        <v>14866</v>
      </c>
      <c r="I354" s="63">
        <v>502</v>
      </c>
      <c r="J354" s="63">
        <v>464</v>
      </c>
      <c r="K354" s="63">
        <v>41228</v>
      </c>
      <c r="L354" s="63" t="s">
        <v>14839</v>
      </c>
    </row>
    <row r="355" spans="1:12" x14ac:dyDescent="0.2">
      <c r="A355" s="93" t="str">
        <f t="shared" si="5"/>
        <v>06KVdecember t/m maart</v>
      </c>
      <c r="B355" s="63" t="s">
        <v>3242</v>
      </c>
      <c r="C355" s="67" t="s">
        <v>15062</v>
      </c>
      <c r="D355" s="66">
        <v>3723.39</v>
      </c>
      <c r="E355" s="63">
        <v>4</v>
      </c>
      <c r="F355" s="63" t="s">
        <v>16403</v>
      </c>
      <c r="G355" s="63" t="s">
        <v>15070</v>
      </c>
      <c r="H355" s="63" t="s">
        <v>14880</v>
      </c>
      <c r="I355" s="63">
        <v>602</v>
      </c>
      <c r="J355" s="63">
        <v>604</v>
      </c>
      <c r="K355" s="63">
        <v>41090</v>
      </c>
      <c r="L355" s="63" t="s">
        <v>14839</v>
      </c>
    </row>
    <row r="356" spans="1:12" x14ac:dyDescent="0.2">
      <c r="A356" s="93" t="str">
        <f t="shared" si="5"/>
        <v>06MMdecember t/m maart</v>
      </c>
      <c r="B356" s="63" t="s">
        <v>3321</v>
      </c>
      <c r="C356" s="67" t="s">
        <v>15062</v>
      </c>
      <c r="D356" s="66">
        <v>4654.2299999999996</v>
      </c>
      <c r="E356" s="63">
        <v>5</v>
      </c>
      <c r="F356" s="63" t="s">
        <v>16424</v>
      </c>
      <c r="G356" s="63" t="s">
        <v>14948</v>
      </c>
      <c r="H356" s="63" t="s">
        <v>14870</v>
      </c>
      <c r="I356" s="63">
        <v>323</v>
      </c>
      <c r="J356" s="63">
        <v>343</v>
      </c>
      <c r="K356" s="63">
        <v>47920</v>
      </c>
      <c r="L356" s="63" t="s">
        <v>14839</v>
      </c>
    </row>
    <row r="357" spans="1:12" x14ac:dyDescent="0.2">
      <c r="A357" s="93" t="str">
        <f t="shared" si="5"/>
        <v>06NMdecember t/m maart</v>
      </c>
      <c r="B357" s="63" t="s">
        <v>3358</v>
      </c>
      <c r="C357" s="67" t="s">
        <v>15062</v>
      </c>
      <c r="D357" s="66">
        <v>34441.33</v>
      </c>
      <c r="E357" s="63">
        <v>37</v>
      </c>
      <c r="F357" s="63" t="s">
        <v>16436</v>
      </c>
      <c r="G357" s="63" t="s">
        <v>14869</v>
      </c>
      <c r="H357" s="63" t="s">
        <v>14870</v>
      </c>
      <c r="I357" s="63">
        <v>88</v>
      </c>
      <c r="J357" s="63">
        <v>80</v>
      </c>
      <c r="K357" s="63">
        <v>41018</v>
      </c>
      <c r="L357" s="63" t="s">
        <v>14839</v>
      </c>
    </row>
    <row r="358" spans="1:12" x14ac:dyDescent="0.2">
      <c r="A358" s="93" t="str">
        <f t="shared" si="5"/>
        <v>06QKdecember t/m maart</v>
      </c>
      <c r="B358" s="63" t="s">
        <v>3484</v>
      </c>
      <c r="C358" s="67" t="s">
        <v>15062</v>
      </c>
      <c r="D358" s="66">
        <v>3723.39</v>
      </c>
      <c r="E358" s="63">
        <v>4</v>
      </c>
      <c r="F358" s="63" t="s">
        <v>3485</v>
      </c>
      <c r="G358" s="63" t="s">
        <v>14957</v>
      </c>
      <c r="H358" s="63" t="s">
        <v>14888</v>
      </c>
      <c r="I358" s="63">
        <v>235</v>
      </c>
      <c r="J358" s="63">
        <v>230</v>
      </c>
      <c r="K358" s="63">
        <v>41000</v>
      </c>
      <c r="L358" s="63" t="s">
        <v>14839</v>
      </c>
    </row>
    <row r="359" spans="1:12" x14ac:dyDescent="0.2">
      <c r="A359" s="93" t="str">
        <f t="shared" si="5"/>
        <v>06SWdecember t/m maart</v>
      </c>
      <c r="B359" s="63" t="s">
        <v>3593</v>
      </c>
      <c r="C359" s="67" t="s">
        <v>15062</v>
      </c>
      <c r="D359" s="66">
        <v>3723.39</v>
      </c>
      <c r="E359" s="63">
        <v>4</v>
      </c>
      <c r="F359" s="63" t="s">
        <v>16497</v>
      </c>
      <c r="G359" s="63" t="s">
        <v>14947</v>
      </c>
      <c r="H359" s="63" t="s">
        <v>14880</v>
      </c>
      <c r="I359" s="63">
        <v>143</v>
      </c>
      <c r="J359" s="63">
        <v>135</v>
      </c>
      <c r="K359" s="63">
        <v>41340</v>
      </c>
      <c r="L359" s="63" t="s">
        <v>14839</v>
      </c>
    </row>
    <row r="360" spans="1:12" x14ac:dyDescent="0.2">
      <c r="A360" s="93" t="str">
        <f t="shared" si="5"/>
        <v>06TYdecember t/m maart</v>
      </c>
      <c r="B360" s="63" t="s">
        <v>3636</v>
      </c>
      <c r="C360" s="67" t="s">
        <v>15062</v>
      </c>
      <c r="D360" s="66">
        <v>4654.2299999999996</v>
      </c>
      <c r="E360" s="63">
        <v>5</v>
      </c>
      <c r="F360" s="63" t="s">
        <v>3637</v>
      </c>
      <c r="G360" s="63" t="s">
        <v>14959</v>
      </c>
      <c r="H360" s="63" t="s">
        <v>14880</v>
      </c>
      <c r="I360" s="63">
        <v>133</v>
      </c>
      <c r="J360" s="63">
        <v>117</v>
      </c>
      <c r="K360" s="63">
        <v>43487</v>
      </c>
      <c r="L360" s="63" t="s">
        <v>14839</v>
      </c>
    </row>
    <row r="361" spans="1:12" x14ac:dyDescent="0.2">
      <c r="A361" s="93" t="str">
        <f t="shared" si="5"/>
        <v>06UBdecember t/m maart</v>
      </c>
      <c r="B361" s="63" t="s">
        <v>3639</v>
      </c>
      <c r="C361" s="67" t="s">
        <v>15062</v>
      </c>
      <c r="D361" s="66">
        <v>3723.39</v>
      </c>
      <c r="E361" s="63">
        <v>4</v>
      </c>
      <c r="F361" s="63" t="s">
        <v>16509</v>
      </c>
      <c r="G361" s="63" t="s">
        <v>15286</v>
      </c>
      <c r="H361" s="63" t="s">
        <v>14888</v>
      </c>
      <c r="I361" s="63">
        <v>103</v>
      </c>
      <c r="J361" s="63">
        <v>111</v>
      </c>
      <c r="K361" s="63">
        <v>71463</v>
      </c>
      <c r="L361" s="63" t="s">
        <v>14839</v>
      </c>
    </row>
    <row r="362" spans="1:12" x14ac:dyDescent="0.2">
      <c r="A362" s="93" t="str">
        <f t="shared" si="5"/>
        <v>06WUdecember t/m maart</v>
      </c>
      <c r="B362" s="63" t="s">
        <v>3755</v>
      </c>
      <c r="C362" s="67" t="s">
        <v>15062</v>
      </c>
      <c r="D362" s="66">
        <v>4654.2299999999996</v>
      </c>
      <c r="E362" s="63">
        <v>5</v>
      </c>
      <c r="F362" s="63" t="s">
        <v>15713</v>
      </c>
      <c r="G362" s="63" t="s">
        <v>15067</v>
      </c>
      <c r="H362" s="63" t="s">
        <v>14877</v>
      </c>
      <c r="I362" s="63">
        <v>130</v>
      </c>
      <c r="J362" s="63">
        <v>124</v>
      </c>
      <c r="K362" s="63">
        <v>83228</v>
      </c>
      <c r="L362" s="63" t="s">
        <v>14839</v>
      </c>
    </row>
    <row r="363" spans="1:12" x14ac:dyDescent="0.2">
      <c r="A363" s="93" t="str">
        <f t="shared" si="5"/>
        <v>06WWdecember t/m maart</v>
      </c>
      <c r="B363" s="63" t="s">
        <v>3759</v>
      </c>
      <c r="C363" s="67" t="s">
        <v>15062</v>
      </c>
      <c r="D363" s="66">
        <v>3723.39</v>
      </c>
      <c r="E363" s="63">
        <v>4</v>
      </c>
      <c r="F363" s="63" t="s">
        <v>3760</v>
      </c>
      <c r="G363" s="63" t="s">
        <v>14916</v>
      </c>
      <c r="H363" s="63" t="s">
        <v>14870</v>
      </c>
      <c r="I363" s="63">
        <v>189</v>
      </c>
      <c r="J363" s="63">
        <v>199</v>
      </c>
      <c r="K363" s="63">
        <v>42669</v>
      </c>
      <c r="L363" s="63" t="s">
        <v>14839</v>
      </c>
    </row>
    <row r="364" spans="1:12" x14ac:dyDescent="0.2">
      <c r="A364" s="93" t="str">
        <f t="shared" si="5"/>
        <v>06XOdecember t/m maart</v>
      </c>
      <c r="B364" s="63" t="s">
        <v>3786</v>
      </c>
      <c r="C364" s="67" t="s">
        <v>15062</v>
      </c>
      <c r="D364" s="66">
        <v>33510.480000000003</v>
      </c>
      <c r="E364" s="63">
        <v>36</v>
      </c>
      <c r="F364" s="63" t="s">
        <v>3787</v>
      </c>
      <c r="G364" s="63" t="s">
        <v>14881</v>
      </c>
      <c r="H364" s="63" t="s">
        <v>14866</v>
      </c>
      <c r="I364" s="63">
        <v>117</v>
      </c>
      <c r="J364" s="63">
        <v>113</v>
      </c>
      <c r="K364" s="63">
        <v>48348</v>
      </c>
      <c r="L364" s="63" t="s">
        <v>14839</v>
      </c>
    </row>
    <row r="365" spans="1:12" x14ac:dyDescent="0.2">
      <c r="A365" s="93" t="str">
        <f t="shared" si="5"/>
        <v>06YHdecember t/m maart</v>
      </c>
      <c r="B365" s="63" t="s">
        <v>3819</v>
      </c>
      <c r="C365" s="67" t="s">
        <v>15062</v>
      </c>
      <c r="D365" s="66">
        <v>37233.870000000003</v>
      </c>
      <c r="E365" s="63">
        <v>40</v>
      </c>
      <c r="F365" s="63" t="s">
        <v>16543</v>
      </c>
      <c r="G365" s="63" t="s">
        <v>14960</v>
      </c>
      <c r="H365" s="63" t="s">
        <v>14870</v>
      </c>
      <c r="I365" s="63">
        <v>127</v>
      </c>
      <c r="J365" s="63">
        <v>160</v>
      </c>
      <c r="K365" s="63">
        <v>83280</v>
      </c>
      <c r="L365" s="63" t="s">
        <v>14839</v>
      </c>
    </row>
    <row r="366" spans="1:12" x14ac:dyDescent="0.2">
      <c r="A366" s="93" t="str">
        <f t="shared" si="5"/>
        <v>06YTdecember t/m maart</v>
      </c>
      <c r="B366" s="63" t="s">
        <v>3846</v>
      </c>
      <c r="C366" s="67" t="s">
        <v>15062</v>
      </c>
      <c r="D366" s="66">
        <v>4654.2299999999996</v>
      </c>
      <c r="E366" s="63">
        <v>5</v>
      </c>
      <c r="F366" s="63" t="s">
        <v>3847</v>
      </c>
      <c r="G366" s="63" t="s">
        <v>14961</v>
      </c>
      <c r="H366" s="63" t="s">
        <v>14880</v>
      </c>
      <c r="I366" s="63">
        <v>113</v>
      </c>
      <c r="J366" s="63">
        <v>123</v>
      </c>
      <c r="K366" s="63">
        <v>31237</v>
      </c>
      <c r="L366" s="63" t="s">
        <v>14839</v>
      </c>
    </row>
    <row r="367" spans="1:12" x14ac:dyDescent="0.2">
      <c r="A367" s="93" t="str">
        <f t="shared" si="5"/>
        <v>07DNdecember t/m maart</v>
      </c>
      <c r="B367" s="63" t="s">
        <v>4060</v>
      </c>
      <c r="C367" s="67" t="s">
        <v>15062</v>
      </c>
      <c r="D367" s="66">
        <v>14402.39</v>
      </c>
      <c r="E367" s="63">
        <v>4</v>
      </c>
      <c r="F367" s="63" t="s">
        <v>4061</v>
      </c>
      <c r="G367" s="63" t="s">
        <v>15071</v>
      </c>
      <c r="H367" s="63" t="s">
        <v>14870</v>
      </c>
      <c r="I367" s="63">
        <v>105</v>
      </c>
      <c r="J367" s="63">
        <v>97</v>
      </c>
      <c r="K367" s="63">
        <v>50819</v>
      </c>
      <c r="L367" s="63" t="s">
        <v>19116</v>
      </c>
    </row>
    <row r="368" spans="1:12" x14ac:dyDescent="0.2">
      <c r="A368" s="93" t="str">
        <f t="shared" si="5"/>
        <v>07FKdecember t/m maart</v>
      </c>
      <c r="B368" s="63" t="s">
        <v>4118</v>
      </c>
      <c r="C368" s="67" t="s">
        <v>15062</v>
      </c>
      <c r="D368" s="66">
        <v>4654.2299999999996</v>
      </c>
      <c r="E368" s="63">
        <v>5</v>
      </c>
      <c r="F368" s="63" t="s">
        <v>16641</v>
      </c>
      <c r="G368" s="63" t="s">
        <v>14882</v>
      </c>
      <c r="H368" s="63" t="s">
        <v>14880</v>
      </c>
      <c r="I368" s="63">
        <v>155</v>
      </c>
      <c r="J368" s="63">
        <v>144</v>
      </c>
      <c r="K368" s="63">
        <v>41501</v>
      </c>
      <c r="L368" s="63" t="s">
        <v>14839</v>
      </c>
    </row>
    <row r="369" spans="1:12" x14ac:dyDescent="0.2">
      <c r="A369" s="93" t="str">
        <f t="shared" si="5"/>
        <v>07FZdecember t/m maart</v>
      </c>
      <c r="B369" s="63" t="s">
        <v>4130</v>
      </c>
      <c r="C369" s="67" t="s">
        <v>15062</v>
      </c>
      <c r="D369" s="66">
        <v>16264.08</v>
      </c>
      <c r="E369" s="63">
        <v>6</v>
      </c>
      <c r="F369" s="63" t="s">
        <v>16644</v>
      </c>
      <c r="G369" s="63" t="s">
        <v>15072</v>
      </c>
      <c r="H369" s="63" t="s">
        <v>14877</v>
      </c>
      <c r="I369" s="63">
        <v>208</v>
      </c>
      <c r="J369" s="63">
        <v>179</v>
      </c>
      <c r="K369" s="63">
        <v>41638</v>
      </c>
      <c r="L369" s="63" t="s">
        <v>19116</v>
      </c>
    </row>
    <row r="370" spans="1:12" x14ac:dyDescent="0.2">
      <c r="A370" s="93" t="str">
        <f t="shared" si="5"/>
        <v>07KEdecember t/m maart</v>
      </c>
      <c r="B370" s="63" t="s">
        <v>4234</v>
      </c>
      <c r="C370" s="67" t="s">
        <v>15062</v>
      </c>
      <c r="D370" s="66">
        <v>6515.93</v>
      </c>
      <c r="E370" s="63">
        <v>7</v>
      </c>
      <c r="F370" s="63" t="s">
        <v>16681</v>
      </c>
      <c r="G370" s="63" t="s">
        <v>14865</v>
      </c>
      <c r="H370" s="63" t="s">
        <v>14866</v>
      </c>
      <c r="I370" s="63">
        <v>347</v>
      </c>
      <c r="J370" s="63">
        <v>355</v>
      </c>
      <c r="K370" s="63">
        <v>30235</v>
      </c>
      <c r="L370" s="63" t="s">
        <v>14839</v>
      </c>
    </row>
    <row r="371" spans="1:12" x14ac:dyDescent="0.2">
      <c r="A371" s="93" t="str">
        <f t="shared" si="5"/>
        <v>07KSdecember t/m maart</v>
      </c>
      <c r="B371" s="63" t="s">
        <v>4260</v>
      </c>
      <c r="C371" s="67" t="s">
        <v>15062</v>
      </c>
      <c r="D371" s="66">
        <v>14402.39</v>
      </c>
      <c r="E371" s="63">
        <v>4</v>
      </c>
      <c r="F371" s="63" t="s">
        <v>4261</v>
      </c>
      <c r="G371" s="63" t="s">
        <v>15073</v>
      </c>
      <c r="H371" s="63" t="s">
        <v>14880</v>
      </c>
      <c r="I371" s="63">
        <v>97</v>
      </c>
      <c r="J371" s="63">
        <v>99</v>
      </c>
      <c r="K371" s="63">
        <v>41736</v>
      </c>
      <c r="L371" s="63" t="s">
        <v>19116</v>
      </c>
    </row>
    <row r="372" spans="1:12" x14ac:dyDescent="0.2">
      <c r="A372" s="93" t="str">
        <f t="shared" si="5"/>
        <v>07LIdecember t/m maart</v>
      </c>
      <c r="B372" s="63" t="s">
        <v>4292</v>
      </c>
      <c r="C372" s="67" t="s">
        <v>15062</v>
      </c>
      <c r="D372" s="66">
        <v>14402.39</v>
      </c>
      <c r="E372" s="63">
        <v>4</v>
      </c>
      <c r="F372" s="63" t="s">
        <v>807</v>
      </c>
      <c r="G372" s="63" t="s">
        <v>15043</v>
      </c>
      <c r="H372" s="63" t="s">
        <v>14908</v>
      </c>
      <c r="I372" s="63">
        <v>187</v>
      </c>
      <c r="J372" s="63">
        <v>158</v>
      </c>
      <c r="K372" s="63">
        <v>41233</v>
      </c>
      <c r="L372" s="63" t="s">
        <v>19116</v>
      </c>
    </row>
    <row r="373" spans="1:12" x14ac:dyDescent="0.2">
      <c r="A373" s="93" t="str">
        <f t="shared" si="5"/>
        <v>07LUdecember t/m maart</v>
      </c>
      <c r="B373" s="63" t="s">
        <v>4315</v>
      </c>
      <c r="C373" s="67" t="s">
        <v>15062</v>
      </c>
      <c r="D373" s="66">
        <v>6515.93</v>
      </c>
      <c r="E373" s="63">
        <v>7</v>
      </c>
      <c r="F373" s="63" t="s">
        <v>4316</v>
      </c>
      <c r="G373" s="63" t="s">
        <v>14962</v>
      </c>
      <c r="H373" s="63" t="s">
        <v>14868</v>
      </c>
      <c r="I373" s="63">
        <v>123</v>
      </c>
      <c r="J373" s="63">
        <v>107</v>
      </c>
      <c r="K373" s="63">
        <v>41558</v>
      </c>
      <c r="L373" s="63" t="s">
        <v>14839</v>
      </c>
    </row>
    <row r="374" spans="1:12" x14ac:dyDescent="0.2">
      <c r="A374" s="93" t="str">
        <f t="shared" si="5"/>
        <v>07MLdecember t/m maart</v>
      </c>
      <c r="B374" s="63" t="s">
        <v>4349</v>
      </c>
      <c r="C374" s="67" t="s">
        <v>15062</v>
      </c>
      <c r="D374" s="66">
        <v>10239.31</v>
      </c>
      <c r="E374" s="63">
        <v>11</v>
      </c>
      <c r="F374" s="63" t="s">
        <v>4350</v>
      </c>
      <c r="G374" s="63" t="s">
        <v>14963</v>
      </c>
      <c r="H374" s="63" t="s">
        <v>14866</v>
      </c>
      <c r="I374" s="63">
        <v>206</v>
      </c>
      <c r="J374" s="63">
        <v>220</v>
      </c>
      <c r="K374" s="63">
        <v>39352</v>
      </c>
      <c r="L374" s="63" t="s">
        <v>14839</v>
      </c>
    </row>
    <row r="375" spans="1:12" x14ac:dyDescent="0.2">
      <c r="A375" s="93" t="str">
        <f t="shared" si="5"/>
        <v>07PRdecember t/m maart</v>
      </c>
      <c r="B375" s="63" t="s">
        <v>4476</v>
      </c>
      <c r="C375" s="67" t="s">
        <v>15062</v>
      </c>
      <c r="D375" s="66">
        <v>14402.39</v>
      </c>
      <c r="E375" s="63">
        <v>4</v>
      </c>
      <c r="F375" s="63" t="s">
        <v>15404</v>
      </c>
      <c r="G375" s="63" t="s">
        <v>15023</v>
      </c>
      <c r="H375" s="63" t="s">
        <v>14888</v>
      </c>
      <c r="I375" s="63">
        <v>91</v>
      </c>
      <c r="J375" s="63">
        <v>81</v>
      </c>
      <c r="K375" s="63">
        <v>41000</v>
      </c>
      <c r="L375" s="63" t="s">
        <v>19116</v>
      </c>
    </row>
    <row r="376" spans="1:12" x14ac:dyDescent="0.2">
      <c r="A376" s="93" t="str">
        <f t="shared" si="5"/>
        <v>07RQdecember t/m maart</v>
      </c>
      <c r="B376" s="63" t="s">
        <v>4535</v>
      </c>
      <c r="C376" s="67" t="s">
        <v>15062</v>
      </c>
      <c r="D376" s="66">
        <v>137765.31</v>
      </c>
      <c r="E376" s="63">
        <v>148</v>
      </c>
      <c r="F376" s="63" t="s">
        <v>4536</v>
      </c>
      <c r="G376" s="63" t="s">
        <v>14878</v>
      </c>
      <c r="H376" s="63" t="s">
        <v>14870</v>
      </c>
      <c r="I376" s="63">
        <v>233</v>
      </c>
      <c r="J376" s="63">
        <v>236</v>
      </c>
      <c r="K376" s="63">
        <v>42538</v>
      </c>
      <c r="L376" s="63" t="s">
        <v>14839</v>
      </c>
    </row>
    <row r="377" spans="1:12" x14ac:dyDescent="0.2">
      <c r="A377" s="93" t="str">
        <f t="shared" si="5"/>
        <v>07SPdecember t/m maart</v>
      </c>
      <c r="B377" s="63" t="s">
        <v>4570</v>
      </c>
      <c r="C377" s="67" t="s">
        <v>15062</v>
      </c>
      <c r="D377" s="66">
        <v>5585.08</v>
      </c>
      <c r="E377" s="63">
        <v>6</v>
      </c>
      <c r="F377" s="63" t="s">
        <v>16775</v>
      </c>
      <c r="G377" s="63" t="s">
        <v>14892</v>
      </c>
      <c r="H377" s="63" t="s">
        <v>14877</v>
      </c>
      <c r="I377" s="63">
        <v>547</v>
      </c>
      <c r="J377" s="63">
        <v>524</v>
      </c>
      <c r="K377" s="63">
        <v>20281</v>
      </c>
      <c r="L377" s="63" t="s">
        <v>14839</v>
      </c>
    </row>
    <row r="378" spans="1:12" x14ac:dyDescent="0.2">
      <c r="A378" s="93" t="str">
        <f t="shared" si="5"/>
        <v>07SYdecember t/m maart</v>
      </c>
      <c r="B378" s="63" t="s">
        <v>4579</v>
      </c>
      <c r="C378" s="67" t="s">
        <v>15062</v>
      </c>
      <c r="D378" s="66">
        <v>7446.77</v>
      </c>
      <c r="E378" s="63">
        <v>8</v>
      </c>
      <c r="F378" s="63" t="s">
        <v>4580</v>
      </c>
      <c r="G378" s="63" t="s">
        <v>14964</v>
      </c>
      <c r="H378" s="63" t="s">
        <v>14880</v>
      </c>
      <c r="I378" s="63">
        <v>181</v>
      </c>
      <c r="J378" s="63">
        <v>178</v>
      </c>
      <c r="K378" s="63">
        <v>42616</v>
      </c>
      <c r="L378" s="63" t="s">
        <v>14839</v>
      </c>
    </row>
    <row r="379" spans="1:12" x14ac:dyDescent="0.2">
      <c r="A379" s="93" t="str">
        <f t="shared" si="5"/>
        <v>07SZdecember t/m maart</v>
      </c>
      <c r="B379" s="63" t="s">
        <v>4582</v>
      </c>
      <c r="C379" s="67" t="s">
        <v>15062</v>
      </c>
      <c r="D379" s="66">
        <v>4654.2299999999996</v>
      </c>
      <c r="E379" s="63">
        <v>5</v>
      </c>
      <c r="F379" s="63" t="s">
        <v>4583</v>
      </c>
      <c r="G379" s="63" t="s">
        <v>15074</v>
      </c>
      <c r="H379" s="63" t="s">
        <v>14880</v>
      </c>
      <c r="I379" s="63">
        <v>343</v>
      </c>
      <c r="J379" s="63">
        <v>349</v>
      </c>
      <c r="K379" s="63">
        <v>50844</v>
      </c>
      <c r="L379" s="63" t="s">
        <v>14839</v>
      </c>
    </row>
    <row r="380" spans="1:12" x14ac:dyDescent="0.2">
      <c r="A380" s="93" t="str">
        <f t="shared" si="5"/>
        <v>07TMdecember t/m maart</v>
      </c>
      <c r="B380" s="63" t="s">
        <v>4601</v>
      </c>
      <c r="C380" s="67" t="s">
        <v>15062</v>
      </c>
      <c r="D380" s="66">
        <v>29787.09</v>
      </c>
      <c r="E380" s="63">
        <v>32</v>
      </c>
      <c r="F380" s="63" t="s">
        <v>4602</v>
      </c>
      <c r="G380" s="63" t="s">
        <v>14879</v>
      </c>
      <c r="H380" s="63" t="s">
        <v>14880</v>
      </c>
      <c r="I380" s="63">
        <v>145</v>
      </c>
      <c r="J380" s="63">
        <v>164</v>
      </c>
      <c r="K380" s="63">
        <v>40812</v>
      </c>
      <c r="L380" s="63" t="s">
        <v>14839</v>
      </c>
    </row>
    <row r="381" spans="1:12" x14ac:dyDescent="0.2">
      <c r="A381" s="93" t="str">
        <f t="shared" si="5"/>
        <v>07UNdecember t/m maart</v>
      </c>
      <c r="B381" s="63" t="s">
        <v>4645</v>
      </c>
      <c r="C381" s="67" t="s">
        <v>15062</v>
      </c>
      <c r="D381" s="66">
        <v>3723.39</v>
      </c>
      <c r="E381" s="63">
        <v>4</v>
      </c>
      <c r="F381" s="63" t="s">
        <v>4646</v>
      </c>
      <c r="G381" s="63" t="s">
        <v>14881</v>
      </c>
      <c r="H381" s="63" t="s">
        <v>14866</v>
      </c>
      <c r="I381" s="63">
        <v>278</v>
      </c>
      <c r="J381" s="63">
        <v>269</v>
      </c>
      <c r="K381" s="63">
        <v>48348</v>
      </c>
      <c r="L381" s="63" t="s">
        <v>14839</v>
      </c>
    </row>
    <row r="382" spans="1:12" x14ac:dyDescent="0.2">
      <c r="A382" s="93" t="str">
        <f t="shared" si="5"/>
        <v>07XSdecember t/m maart</v>
      </c>
      <c r="B382" s="63" t="s">
        <v>4765</v>
      </c>
      <c r="C382" s="67" t="s">
        <v>15062</v>
      </c>
      <c r="D382" s="66">
        <v>14402.39</v>
      </c>
      <c r="E382" s="63">
        <v>4</v>
      </c>
      <c r="F382" s="63" t="s">
        <v>16821</v>
      </c>
      <c r="G382" s="63" t="s">
        <v>14979</v>
      </c>
      <c r="H382" s="63" t="s">
        <v>14900</v>
      </c>
      <c r="I382" s="63">
        <v>117</v>
      </c>
      <c r="J382" s="63">
        <v>122</v>
      </c>
      <c r="K382" s="63">
        <v>83019</v>
      </c>
      <c r="L382" s="63" t="s">
        <v>19116</v>
      </c>
    </row>
    <row r="383" spans="1:12" x14ac:dyDescent="0.2">
      <c r="A383" s="93" t="str">
        <f t="shared" si="5"/>
        <v>07YNdecember t/m maart</v>
      </c>
      <c r="B383" s="63" t="s">
        <v>4788</v>
      </c>
      <c r="C383" s="67" t="s">
        <v>15062</v>
      </c>
      <c r="D383" s="66">
        <v>14402.39</v>
      </c>
      <c r="E383" s="63">
        <v>4</v>
      </c>
      <c r="F383" s="63" t="s">
        <v>16830</v>
      </c>
      <c r="G383" s="63" t="s">
        <v>14889</v>
      </c>
      <c r="H383" s="63" t="s">
        <v>14877</v>
      </c>
      <c r="I383" s="63">
        <v>423</v>
      </c>
      <c r="J383" s="63">
        <v>426</v>
      </c>
      <c r="K383" s="63">
        <v>41127</v>
      </c>
      <c r="L383" s="63" t="s">
        <v>19116</v>
      </c>
    </row>
    <row r="384" spans="1:12" x14ac:dyDescent="0.2">
      <c r="A384" s="93" t="str">
        <f t="shared" si="5"/>
        <v>08CYdecember t/m maart</v>
      </c>
      <c r="B384" s="63" t="s">
        <v>4989</v>
      </c>
      <c r="C384" s="67" t="s">
        <v>15062</v>
      </c>
      <c r="D384" s="66">
        <v>33019.32</v>
      </c>
      <c r="E384" s="63">
        <v>24</v>
      </c>
      <c r="F384" s="63" t="s">
        <v>4990</v>
      </c>
      <c r="G384" s="63" t="s">
        <v>14882</v>
      </c>
      <c r="H384" s="63" t="s">
        <v>14880</v>
      </c>
      <c r="I384" s="63">
        <v>209</v>
      </c>
      <c r="J384" s="63">
        <v>204</v>
      </c>
      <c r="K384" s="63">
        <v>41787</v>
      </c>
      <c r="L384" s="63" t="s">
        <v>19116</v>
      </c>
    </row>
    <row r="385" spans="1:12" x14ac:dyDescent="0.2">
      <c r="A385" s="93" t="str">
        <f t="shared" si="5"/>
        <v>08DXdecember t/m maart</v>
      </c>
      <c r="B385" s="63" t="s">
        <v>5018</v>
      </c>
      <c r="C385" s="67" t="s">
        <v>15062</v>
      </c>
      <c r="D385" s="66">
        <v>15333.23</v>
      </c>
      <c r="E385" s="63">
        <v>5</v>
      </c>
      <c r="F385" s="63" t="s">
        <v>5019</v>
      </c>
      <c r="G385" s="63" t="s">
        <v>14933</v>
      </c>
      <c r="H385" s="63" t="s">
        <v>14900</v>
      </c>
      <c r="I385" s="63">
        <v>146</v>
      </c>
      <c r="J385" s="63">
        <v>143</v>
      </c>
      <c r="K385" s="63">
        <v>40803</v>
      </c>
      <c r="L385" s="63" t="s">
        <v>19116</v>
      </c>
    </row>
    <row r="386" spans="1:12" x14ac:dyDescent="0.2">
      <c r="A386" s="93" t="str">
        <f t="shared" si="5"/>
        <v>08ECdecember t/m maart</v>
      </c>
      <c r="B386" s="63" t="s">
        <v>5027</v>
      </c>
      <c r="C386" s="67" t="s">
        <v>15062</v>
      </c>
      <c r="D386" s="66">
        <v>8377.6200000000008</v>
      </c>
      <c r="E386" s="63">
        <v>9</v>
      </c>
      <c r="F386" s="63" t="s">
        <v>16899</v>
      </c>
      <c r="G386" s="63" t="s">
        <v>14967</v>
      </c>
      <c r="H386" s="63" t="s">
        <v>14908</v>
      </c>
      <c r="I386" s="63">
        <v>78</v>
      </c>
      <c r="J386" s="63">
        <v>88</v>
      </c>
      <c r="K386" s="63">
        <v>77975</v>
      </c>
      <c r="L386" s="63" t="s">
        <v>14839</v>
      </c>
    </row>
    <row r="387" spans="1:12" x14ac:dyDescent="0.2">
      <c r="A387" s="93" t="str">
        <f t="shared" si="5"/>
        <v>08FUdecember t/m maart</v>
      </c>
      <c r="B387" s="63" t="s">
        <v>5081</v>
      </c>
      <c r="C387" s="67" t="s">
        <v>15062</v>
      </c>
      <c r="D387" s="66">
        <v>15333.23</v>
      </c>
      <c r="E387" s="63">
        <v>5</v>
      </c>
      <c r="F387" s="63" t="s">
        <v>441</v>
      </c>
      <c r="G387" s="63" t="s">
        <v>14869</v>
      </c>
      <c r="H387" s="63" t="s">
        <v>14870</v>
      </c>
      <c r="I387" s="63">
        <v>335</v>
      </c>
      <c r="J387" s="63">
        <v>335</v>
      </c>
      <c r="K387" s="63">
        <v>41398</v>
      </c>
      <c r="L387" s="63" t="s">
        <v>19116</v>
      </c>
    </row>
    <row r="388" spans="1:12" x14ac:dyDescent="0.2">
      <c r="A388" s="93" t="str">
        <f t="shared" si="5"/>
        <v>08GHdecember t/m maart</v>
      </c>
      <c r="B388" s="63" t="s">
        <v>5091</v>
      </c>
      <c r="C388" s="67" t="s">
        <v>15062</v>
      </c>
      <c r="D388" s="66">
        <v>14402.39</v>
      </c>
      <c r="E388" s="63">
        <v>4</v>
      </c>
      <c r="F388" s="63" t="s">
        <v>5092</v>
      </c>
      <c r="G388" s="63" t="s">
        <v>15977</v>
      </c>
      <c r="H388" s="63" t="s">
        <v>14908</v>
      </c>
      <c r="I388" s="63">
        <v>201</v>
      </c>
      <c r="J388" s="63">
        <v>208</v>
      </c>
      <c r="K388" s="63">
        <v>41496</v>
      </c>
      <c r="L388" s="63" t="s">
        <v>19116</v>
      </c>
    </row>
    <row r="389" spans="1:12" x14ac:dyDescent="0.2">
      <c r="A389" s="93" t="str">
        <f t="shared" si="5"/>
        <v>08IEdecember t/m maart</v>
      </c>
      <c r="B389" s="63" t="s">
        <v>5130</v>
      </c>
      <c r="C389" s="67" t="s">
        <v>15062</v>
      </c>
      <c r="D389" s="66">
        <v>18125.77</v>
      </c>
      <c r="E389" s="63">
        <v>8</v>
      </c>
      <c r="F389" s="63" t="s">
        <v>16926</v>
      </c>
      <c r="G389" s="63" t="s">
        <v>15075</v>
      </c>
      <c r="H389" s="63" t="s">
        <v>14877</v>
      </c>
      <c r="I389" s="63">
        <v>197</v>
      </c>
      <c r="J389" s="63">
        <v>193</v>
      </c>
      <c r="K389" s="63">
        <v>41638</v>
      </c>
      <c r="L389" s="63" t="s">
        <v>19116</v>
      </c>
    </row>
    <row r="390" spans="1:12" x14ac:dyDescent="0.2">
      <c r="A390" s="93" t="str">
        <f t="shared" si="5"/>
        <v>08JWdecember t/m maart</v>
      </c>
      <c r="B390" s="63" t="s">
        <v>5184</v>
      </c>
      <c r="C390" s="67" t="s">
        <v>15062</v>
      </c>
      <c r="D390" s="66">
        <v>11170.16</v>
      </c>
      <c r="E390" s="63">
        <v>12</v>
      </c>
      <c r="F390" s="63" t="s">
        <v>16941</v>
      </c>
      <c r="G390" s="63" t="s">
        <v>14933</v>
      </c>
      <c r="H390" s="63" t="s">
        <v>14900</v>
      </c>
      <c r="I390" s="63">
        <v>156</v>
      </c>
      <c r="J390" s="63">
        <v>172</v>
      </c>
      <c r="K390" s="63">
        <v>40803</v>
      </c>
      <c r="L390" s="63" t="s">
        <v>14839</v>
      </c>
    </row>
    <row r="391" spans="1:12" x14ac:dyDescent="0.2">
      <c r="A391" s="93" t="str">
        <f t="shared" si="5"/>
        <v>08KIdecember t/m maart</v>
      </c>
      <c r="B391" s="63" t="s">
        <v>5205</v>
      </c>
      <c r="C391" s="67" t="s">
        <v>15062</v>
      </c>
      <c r="D391" s="66">
        <v>6515.93</v>
      </c>
      <c r="E391" s="63">
        <v>7</v>
      </c>
      <c r="F391" s="63" t="s">
        <v>16947</v>
      </c>
      <c r="G391" s="63" t="s">
        <v>14930</v>
      </c>
      <c r="H391" s="63" t="s">
        <v>14866</v>
      </c>
      <c r="I391" s="63">
        <v>190</v>
      </c>
      <c r="J391" s="63">
        <v>214</v>
      </c>
      <c r="K391" s="63">
        <v>31017</v>
      </c>
      <c r="L391" s="63" t="s">
        <v>14839</v>
      </c>
    </row>
    <row r="392" spans="1:12" x14ac:dyDescent="0.2">
      <c r="A392" s="93" t="str">
        <f t="shared" si="5"/>
        <v>08MKdecember t/m maart</v>
      </c>
      <c r="B392" s="63" t="s">
        <v>5277</v>
      </c>
      <c r="C392" s="67" t="s">
        <v>15062</v>
      </c>
      <c r="D392" s="66">
        <v>18616.93</v>
      </c>
      <c r="E392" s="63">
        <v>20</v>
      </c>
      <c r="F392" s="63" t="s">
        <v>16967</v>
      </c>
      <c r="G392" s="63" t="s">
        <v>14970</v>
      </c>
      <c r="H392" s="63" t="s">
        <v>14870</v>
      </c>
      <c r="I392" s="63">
        <v>214</v>
      </c>
      <c r="J392" s="63">
        <v>184</v>
      </c>
      <c r="K392" s="63">
        <v>44397</v>
      </c>
      <c r="L392" s="63" t="s">
        <v>14839</v>
      </c>
    </row>
    <row r="393" spans="1:12" x14ac:dyDescent="0.2">
      <c r="A393" s="93" t="str">
        <f t="shared" si="5"/>
        <v>08MWdecember t/m maart</v>
      </c>
      <c r="B393" s="63" t="s">
        <v>5295</v>
      </c>
      <c r="C393" s="67" t="s">
        <v>15062</v>
      </c>
      <c r="D393" s="66">
        <v>11170.16</v>
      </c>
      <c r="E393" s="63">
        <v>12</v>
      </c>
      <c r="F393" s="63" t="s">
        <v>5296</v>
      </c>
      <c r="G393" s="63" t="s">
        <v>14943</v>
      </c>
      <c r="H393" s="63" t="s">
        <v>14870</v>
      </c>
      <c r="I393" s="63">
        <v>346</v>
      </c>
      <c r="J393" s="63">
        <v>344</v>
      </c>
      <c r="K393" s="63">
        <v>41516</v>
      </c>
      <c r="L393" s="63" t="s">
        <v>14839</v>
      </c>
    </row>
    <row r="394" spans="1:12" x14ac:dyDescent="0.2">
      <c r="A394" s="93" t="str">
        <f t="shared" ref="A394:A457" si="6">B394&amp;C394</f>
        <v>08QOdecember t/m maart</v>
      </c>
      <c r="B394" s="63" t="s">
        <v>5417</v>
      </c>
      <c r="C394" s="67" t="s">
        <v>15062</v>
      </c>
      <c r="D394" s="66">
        <v>14402.39</v>
      </c>
      <c r="E394" s="63">
        <v>4</v>
      </c>
      <c r="F394" s="63" t="s">
        <v>16998</v>
      </c>
      <c r="G394" s="63" t="s">
        <v>14916</v>
      </c>
      <c r="H394" s="63" t="s">
        <v>14870</v>
      </c>
      <c r="I394" s="63">
        <v>242</v>
      </c>
      <c r="J394" s="63">
        <v>242</v>
      </c>
      <c r="K394" s="63">
        <v>41373</v>
      </c>
      <c r="L394" s="63" t="s">
        <v>19116</v>
      </c>
    </row>
    <row r="395" spans="1:12" x14ac:dyDescent="0.2">
      <c r="A395" s="93" t="str">
        <f t="shared" si="6"/>
        <v>08QWdecember t/m maart</v>
      </c>
      <c r="B395" s="63" t="s">
        <v>5429</v>
      </c>
      <c r="C395" s="67" t="s">
        <v>15062</v>
      </c>
      <c r="D395" s="66">
        <v>33510.480000000003</v>
      </c>
      <c r="E395" s="63">
        <v>36</v>
      </c>
      <c r="F395" s="63" t="s">
        <v>16999</v>
      </c>
      <c r="G395" s="63" t="s">
        <v>14973</v>
      </c>
      <c r="H395" s="63" t="s">
        <v>14870</v>
      </c>
      <c r="I395" s="63">
        <v>244</v>
      </c>
      <c r="J395" s="63">
        <v>240</v>
      </c>
      <c r="K395" s="63">
        <v>83280</v>
      </c>
      <c r="L395" s="63" t="s">
        <v>14839</v>
      </c>
    </row>
    <row r="396" spans="1:12" x14ac:dyDescent="0.2">
      <c r="A396" s="93" t="str">
        <f t="shared" si="6"/>
        <v>08UCdecember t/m maart</v>
      </c>
      <c r="B396" s="63" t="s">
        <v>5509</v>
      </c>
      <c r="C396" s="67" t="s">
        <v>15062</v>
      </c>
      <c r="D396" s="66">
        <v>7446.77</v>
      </c>
      <c r="E396" s="63">
        <v>8</v>
      </c>
      <c r="F396" s="63" t="s">
        <v>17017</v>
      </c>
      <c r="G396" s="63" t="s">
        <v>14916</v>
      </c>
      <c r="H396" s="63" t="s">
        <v>14870</v>
      </c>
      <c r="I396" s="63">
        <v>181</v>
      </c>
      <c r="J396" s="63">
        <v>212</v>
      </c>
      <c r="K396" s="63">
        <v>42669</v>
      </c>
      <c r="L396" s="63" t="s">
        <v>14839</v>
      </c>
    </row>
    <row r="397" spans="1:12" x14ac:dyDescent="0.2">
      <c r="A397" s="93" t="str">
        <f t="shared" si="6"/>
        <v>08WGdecember t/m maart</v>
      </c>
      <c r="B397" s="63" t="s">
        <v>5596</v>
      </c>
      <c r="C397" s="67" t="s">
        <v>15062</v>
      </c>
      <c r="D397" s="66">
        <v>15333.23</v>
      </c>
      <c r="E397" s="63">
        <v>5</v>
      </c>
      <c r="F397" s="63" t="s">
        <v>17038</v>
      </c>
      <c r="G397" s="63" t="s">
        <v>15074</v>
      </c>
      <c r="H397" s="63" t="s">
        <v>14880</v>
      </c>
      <c r="I397" s="63">
        <v>306</v>
      </c>
      <c r="J397" s="63">
        <v>298</v>
      </c>
      <c r="K397" s="63">
        <v>41787</v>
      </c>
      <c r="L397" s="63" t="s">
        <v>19116</v>
      </c>
    </row>
    <row r="398" spans="1:12" x14ac:dyDescent="0.2">
      <c r="A398" s="93" t="str">
        <f t="shared" si="6"/>
        <v>08XTdecember t/m maart</v>
      </c>
      <c r="B398" s="63" t="s">
        <v>5660</v>
      </c>
      <c r="C398" s="67" t="s">
        <v>15062</v>
      </c>
      <c r="D398" s="66">
        <v>16264.08</v>
      </c>
      <c r="E398" s="63">
        <v>6</v>
      </c>
      <c r="F398" s="63" t="s">
        <v>5661</v>
      </c>
      <c r="G398" s="63" t="s">
        <v>14972</v>
      </c>
      <c r="H398" s="63" t="s">
        <v>14908</v>
      </c>
      <c r="I398" s="63">
        <v>371</v>
      </c>
      <c r="J398" s="63">
        <v>349</v>
      </c>
      <c r="K398" s="63">
        <v>70002</v>
      </c>
      <c r="L398" s="63" t="s">
        <v>19116</v>
      </c>
    </row>
    <row r="399" spans="1:12" x14ac:dyDescent="0.2">
      <c r="A399" s="93" t="str">
        <f t="shared" si="6"/>
        <v>08YIdecember t/m maart</v>
      </c>
      <c r="B399" s="63" t="s">
        <v>5669</v>
      </c>
      <c r="C399" s="67" t="s">
        <v>15062</v>
      </c>
      <c r="D399" s="66">
        <v>14402.39</v>
      </c>
      <c r="E399" s="63">
        <v>4</v>
      </c>
      <c r="F399" s="63" t="s">
        <v>5010</v>
      </c>
      <c r="G399" s="63" t="s">
        <v>15076</v>
      </c>
      <c r="H399" s="63" t="s">
        <v>14866</v>
      </c>
      <c r="I399" s="63">
        <v>335</v>
      </c>
      <c r="J399" s="63">
        <v>323</v>
      </c>
      <c r="K399" s="63">
        <v>40982</v>
      </c>
      <c r="L399" s="63" t="s">
        <v>19116</v>
      </c>
    </row>
    <row r="400" spans="1:12" x14ac:dyDescent="0.2">
      <c r="A400" s="93" t="str">
        <f t="shared" si="6"/>
        <v>09ATdecember t/m maart</v>
      </c>
      <c r="B400" s="63" t="s">
        <v>5775</v>
      </c>
      <c r="C400" s="67" t="s">
        <v>15062</v>
      </c>
      <c r="D400" s="66">
        <v>14402.39</v>
      </c>
      <c r="E400" s="63">
        <v>4</v>
      </c>
      <c r="F400" s="63" t="s">
        <v>5776</v>
      </c>
      <c r="G400" s="63" t="s">
        <v>14878</v>
      </c>
      <c r="H400" s="63" t="s">
        <v>14870</v>
      </c>
      <c r="I400" s="63">
        <v>339</v>
      </c>
      <c r="J400" s="63">
        <v>342</v>
      </c>
      <c r="K400" s="63">
        <v>50819</v>
      </c>
      <c r="L400" s="63" t="s">
        <v>19116</v>
      </c>
    </row>
    <row r="401" spans="1:12" x14ac:dyDescent="0.2">
      <c r="A401" s="93" t="str">
        <f t="shared" si="6"/>
        <v>09AUdecember t/m maart</v>
      </c>
      <c r="B401" s="63" t="s">
        <v>5778</v>
      </c>
      <c r="C401" s="67" t="s">
        <v>15062</v>
      </c>
      <c r="D401" s="66">
        <v>45611.49</v>
      </c>
      <c r="E401" s="63">
        <v>49</v>
      </c>
      <c r="F401" s="63" t="s">
        <v>17078</v>
      </c>
      <c r="G401" s="63" t="s">
        <v>14883</v>
      </c>
      <c r="H401" s="63" t="s">
        <v>14870</v>
      </c>
      <c r="I401" s="63">
        <v>72</v>
      </c>
      <c r="J401" s="63">
        <v>126</v>
      </c>
      <c r="K401" s="63">
        <v>41506</v>
      </c>
      <c r="L401" s="63" t="s">
        <v>14839</v>
      </c>
    </row>
    <row r="402" spans="1:12" x14ac:dyDescent="0.2">
      <c r="A402" s="93" t="str">
        <f t="shared" si="6"/>
        <v>09BSdecember t/m maart</v>
      </c>
      <c r="B402" s="63" t="s">
        <v>5821</v>
      </c>
      <c r="C402" s="67" t="s">
        <v>15062</v>
      </c>
      <c r="D402" s="66">
        <v>14402.39</v>
      </c>
      <c r="E402" s="63">
        <v>4</v>
      </c>
      <c r="F402" s="63" t="s">
        <v>5822</v>
      </c>
      <c r="G402" s="63" t="s">
        <v>15077</v>
      </c>
      <c r="H402" s="63" t="s">
        <v>14872</v>
      </c>
      <c r="I402" s="63">
        <v>267</v>
      </c>
      <c r="J402" s="63">
        <v>276</v>
      </c>
      <c r="K402" s="63">
        <v>40988</v>
      </c>
      <c r="L402" s="63" t="s">
        <v>19116</v>
      </c>
    </row>
    <row r="403" spans="1:12" x14ac:dyDescent="0.2">
      <c r="A403" s="93" t="str">
        <f t="shared" si="6"/>
        <v>09FDdecember t/m maart</v>
      </c>
      <c r="B403" s="63" t="s">
        <v>5940</v>
      </c>
      <c r="C403" s="67" t="s">
        <v>15062</v>
      </c>
      <c r="D403" s="66">
        <v>4654.2299999999996</v>
      </c>
      <c r="E403" s="63">
        <v>5</v>
      </c>
      <c r="F403" s="63" t="s">
        <v>17118</v>
      </c>
      <c r="G403" s="63" t="s">
        <v>14889</v>
      </c>
      <c r="H403" s="63" t="s">
        <v>14877</v>
      </c>
      <c r="I403" s="63">
        <v>247</v>
      </c>
      <c r="J403" s="63">
        <v>237</v>
      </c>
      <c r="K403" s="63">
        <v>41444</v>
      </c>
      <c r="L403" s="63" t="s">
        <v>14839</v>
      </c>
    </row>
    <row r="404" spans="1:12" x14ac:dyDescent="0.2">
      <c r="A404" s="93" t="str">
        <f t="shared" si="6"/>
        <v>09HIdecember t/m maart</v>
      </c>
      <c r="B404" s="63" t="s">
        <v>6000</v>
      </c>
      <c r="C404" s="67" t="s">
        <v>15062</v>
      </c>
      <c r="D404" s="66">
        <v>17194.93</v>
      </c>
      <c r="E404" s="63">
        <v>7</v>
      </c>
      <c r="F404" s="63" t="s">
        <v>17134</v>
      </c>
      <c r="G404" s="63" t="s">
        <v>15000</v>
      </c>
      <c r="H404" s="63" t="s">
        <v>14866</v>
      </c>
      <c r="I404" s="63">
        <v>91</v>
      </c>
      <c r="J404" s="63">
        <v>70</v>
      </c>
      <c r="K404" s="63">
        <v>13674</v>
      </c>
      <c r="L404" s="63" t="s">
        <v>19116</v>
      </c>
    </row>
    <row r="405" spans="1:12" x14ac:dyDescent="0.2">
      <c r="A405" s="93" t="str">
        <f t="shared" si="6"/>
        <v>09HUdecember t/m maart</v>
      </c>
      <c r="B405" s="63" t="s">
        <v>6006</v>
      </c>
      <c r="C405" s="67" t="s">
        <v>15062</v>
      </c>
      <c r="D405" s="66">
        <v>4654.2299999999996</v>
      </c>
      <c r="E405" s="63">
        <v>5</v>
      </c>
      <c r="F405" s="63" t="s">
        <v>17136</v>
      </c>
      <c r="G405" s="63" t="s">
        <v>15043</v>
      </c>
      <c r="H405" s="63" t="s">
        <v>14908</v>
      </c>
      <c r="I405" s="63">
        <v>138</v>
      </c>
      <c r="J405" s="63">
        <v>127</v>
      </c>
      <c r="K405" s="63">
        <v>41544</v>
      </c>
      <c r="L405" s="63" t="s">
        <v>14839</v>
      </c>
    </row>
    <row r="406" spans="1:12" x14ac:dyDescent="0.2">
      <c r="A406" s="93" t="str">
        <f t="shared" si="6"/>
        <v>09ITdecember t/m maart</v>
      </c>
      <c r="B406" s="63" t="s">
        <v>6035</v>
      </c>
      <c r="C406" s="67" t="s">
        <v>15062</v>
      </c>
      <c r="D406" s="66">
        <v>16264.08</v>
      </c>
      <c r="E406" s="63">
        <v>6</v>
      </c>
      <c r="F406" s="63" t="s">
        <v>17145</v>
      </c>
      <c r="G406" s="63" t="s">
        <v>14978</v>
      </c>
      <c r="H406" s="63" t="s">
        <v>14908</v>
      </c>
      <c r="I406" s="63">
        <v>169</v>
      </c>
      <c r="J406" s="63">
        <v>150</v>
      </c>
      <c r="K406" s="63">
        <v>41792</v>
      </c>
      <c r="L406" s="63" t="s">
        <v>19116</v>
      </c>
    </row>
    <row r="407" spans="1:12" x14ac:dyDescent="0.2">
      <c r="A407" s="93" t="str">
        <f t="shared" si="6"/>
        <v>09JEdecember t/m maart</v>
      </c>
      <c r="B407" s="63" t="s">
        <v>6043</v>
      </c>
      <c r="C407" s="67" t="s">
        <v>15062</v>
      </c>
      <c r="D407" s="66">
        <v>5585.08</v>
      </c>
      <c r="E407" s="63">
        <v>6</v>
      </c>
      <c r="F407" s="63" t="s">
        <v>6044</v>
      </c>
      <c r="G407" s="63" t="s">
        <v>14974</v>
      </c>
      <c r="H407" s="63" t="s">
        <v>14908</v>
      </c>
      <c r="I407" s="63">
        <v>289</v>
      </c>
      <c r="J407" s="63">
        <v>295</v>
      </c>
      <c r="K407" s="63">
        <v>23337</v>
      </c>
      <c r="L407" s="63" t="s">
        <v>14839</v>
      </c>
    </row>
    <row r="408" spans="1:12" x14ac:dyDescent="0.2">
      <c r="A408" s="93" t="str">
        <f t="shared" si="6"/>
        <v>09JPdecember t/m maart</v>
      </c>
      <c r="B408" s="63" t="s">
        <v>6063</v>
      </c>
      <c r="C408" s="67" t="s">
        <v>15062</v>
      </c>
      <c r="D408" s="66">
        <v>27434.240000000002</v>
      </c>
      <c r="E408" s="63">
        <v>18</v>
      </c>
      <c r="F408" s="63" t="s">
        <v>1461</v>
      </c>
      <c r="G408" s="63" t="s">
        <v>14884</v>
      </c>
      <c r="H408" s="63" t="s">
        <v>14866</v>
      </c>
      <c r="I408" s="63">
        <v>194</v>
      </c>
      <c r="J408" s="63">
        <v>198</v>
      </c>
      <c r="K408" s="63">
        <v>40971</v>
      </c>
      <c r="L408" s="63" t="s">
        <v>19116</v>
      </c>
    </row>
    <row r="409" spans="1:12" x14ac:dyDescent="0.2">
      <c r="A409" s="93" t="str">
        <f t="shared" si="6"/>
        <v>09JYdecember t/m maart</v>
      </c>
      <c r="B409" s="63" t="s">
        <v>6075</v>
      </c>
      <c r="C409" s="67" t="s">
        <v>15062</v>
      </c>
      <c r="D409" s="66">
        <v>13031.85</v>
      </c>
      <c r="E409" s="63">
        <v>14</v>
      </c>
      <c r="F409" s="63" t="s">
        <v>17154</v>
      </c>
      <c r="G409" s="63" t="s">
        <v>14885</v>
      </c>
      <c r="H409" s="63" t="s">
        <v>14886</v>
      </c>
      <c r="I409" s="63">
        <v>192</v>
      </c>
      <c r="J409" s="63">
        <v>199</v>
      </c>
      <c r="K409" s="63">
        <v>27770</v>
      </c>
      <c r="L409" s="63" t="s">
        <v>14839</v>
      </c>
    </row>
    <row r="410" spans="1:12" x14ac:dyDescent="0.2">
      <c r="A410" s="93" t="str">
        <f t="shared" si="6"/>
        <v>09LDdecember t/m maart</v>
      </c>
      <c r="B410" s="63" t="s">
        <v>6116</v>
      </c>
      <c r="C410" s="67" t="s">
        <v>15062</v>
      </c>
      <c r="D410" s="66">
        <v>14402.39</v>
      </c>
      <c r="E410" s="63">
        <v>4</v>
      </c>
      <c r="F410" s="63" t="s">
        <v>3151</v>
      </c>
      <c r="G410" s="63" t="s">
        <v>14925</v>
      </c>
      <c r="H410" s="63" t="s">
        <v>14880</v>
      </c>
      <c r="I410" s="63">
        <v>181</v>
      </c>
      <c r="J410" s="63">
        <v>174</v>
      </c>
      <c r="K410" s="63">
        <v>41340</v>
      </c>
      <c r="L410" s="63" t="s">
        <v>19116</v>
      </c>
    </row>
    <row r="411" spans="1:12" x14ac:dyDescent="0.2">
      <c r="A411" s="93" t="str">
        <f t="shared" si="6"/>
        <v>09MYdecember t/m maart</v>
      </c>
      <c r="B411" s="63" t="s">
        <v>6189</v>
      </c>
      <c r="C411" s="67" t="s">
        <v>15062</v>
      </c>
      <c r="D411" s="66">
        <v>30226.78</v>
      </c>
      <c r="E411" s="63">
        <v>21</v>
      </c>
      <c r="F411" s="63" t="s">
        <v>2026</v>
      </c>
      <c r="G411" s="63" t="s">
        <v>15110</v>
      </c>
      <c r="H411" s="63" t="s">
        <v>14886</v>
      </c>
      <c r="I411" s="63">
        <v>204</v>
      </c>
      <c r="J411" s="63">
        <v>179</v>
      </c>
      <c r="K411" s="63">
        <v>75753</v>
      </c>
      <c r="L411" s="63" t="s">
        <v>19116</v>
      </c>
    </row>
    <row r="412" spans="1:12" x14ac:dyDescent="0.2">
      <c r="A412" s="93" t="str">
        <f t="shared" si="6"/>
        <v>09TCdecember t/m maart</v>
      </c>
      <c r="B412" s="63" t="s">
        <v>6325</v>
      </c>
      <c r="C412" s="67" t="s">
        <v>15062</v>
      </c>
      <c r="D412" s="66">
        <v>15333.23</v>
      </c>
      <c r="E412" s="63">
        <v>5</v>
      </c>
      <c r="F412" s="63" t="s">
        <v>17205</v>
      </c>
      <c r="G412" s="63" t="s">
        <v>14907</v>
      </c>
      <c r="H412" s="63" t="s">
        <v>14877</v>
      </c>
      <c r="I412" s="63">
        <v>135</v>
      </c>
      <c r="J412" s="63">
        <v>127</v>
      </c>
      <c r="K412" s="63">
        <v>74531</v>
      </c>
      <c r="L412" s="63" t="s">
        <v>19116</v>
      </c>
    </row>
    <row r="413" spans="1:12" x14ac:dyDescent="0.2">
      <c r="A413" s="93" t="str">
        <f t="shared" si="6"/>
        <v>09VBdecember t/m maart</v>
      </c>
      <c r="B413" s="63" t="s">
        <v>6397</v>
      </c>
      <c r="C413" s="67" t="s">
        <v>15062</v>
      </c>
      <c r="D413" s="66">
        <v>13962.7</v>
      </c>
      <c r="E413" s="63">
        <v>15</v>
      </c>
      <c r="F413" s="63" t="s">
        <v>17221</v>
      </c>
      <c r="G413" s="63" t="s">
        <v>14884</v>
      </c>
      <c r="H413" s="63" t="s">
        <v>14866</v>
      </c>
      <c r="I413" s="63">
        <v>280</v>
      </c>
      <c r="J413" s="63">
        <v>258</v>
      </c>
      <c r="K413" s="63">
        <v>48101</v>
      </c>
      <c r="L413" s="63" t="s">
        <v>14839</v>
      </c>
    </row>
    <row r="414" spans="1:12" x14ac:dyDescent="0.2">
      <c r="A414" s="93" t="str">
        <f t="shared" si="6"/>
        <v>09VTdecember t/m maart</v>
      </c>
      <c r="B414" s="63" t="s">
        <v>6421</v>
      </c>
      <c r="C414" s="67" t="s">
        <v>15062</v>
      </c>
      <c r="D414" s="66">
        <v>5585.08</v>
      </c>
      <c r="E414" s="63">
        <v>6</v>
      </c>
      <c r="F414" s="63" t="s">
        <v>1517</v>
      </c>
      <c r="G414" s="63" t="s">
        <v>14977</v>
      </c>
      <c r="H414" s="63" t="s">
        <v>14886</v>
      </c>
      <c r="I414" s="63">
        <v>212</v>
      </c>
      <c r="J414" s="63">
        <v>197</v>
      </c>
      <c r="K414" s="63">
        <v>40775</v>
      </c>
      <c r="L414" s="63" t="s">
        <v>14839</v>
      </c>
    </row>
    <row r="415" spans="1:12" x14ac:dyDescent="0.2">
      <c r="A415" s="93" t="str">
        <f t="shared" si="6"/>
        <v>09WBdecember t/m maart</v>
      </c>
      <c r="B415" s="63" t="s">
        <v>6433</v>
      </c>
      <c r="C415" s="67" t="s">
        <v>15062</v>
      </c>
      <c r="D415" s="66">
        <v>9308.4699999999993</v>
      </c>
      <c r="E415" s="63">
        <v>10</v>
      </c>
      <c r="F415" s="63" t="s">
        <v>17226</v>
      </c>
      <c r="G415" s="63" t="s">
        <v>15078</v>
      </c>
      <c r="H415" s="63" t="s">
        <v>14908</v>
      </c>
      <c r="I415" s="63">
        <v>197</v>
      </c>
      <c r="J415" s="63">
        <v>169</v>
      </c>
      <c r="K415" s="63">
        <v>41154</v>
      </c>
      <c r="L415" s="63" t="s">
        <v>14839</v>
      </c>
    </row>
    <row r="416" spans="1:12" x14ac:dyDescent="0.2">
      <c r="A416" s="93" t="str">
        <f t="shared" si="6"/>
        <v>09WYdecember t/m maart</v>
      </c>
      <c r="B416" s="63" t="s">
        <v>6469</v>
      </c>
      <c r="C416" s="67" t="s">
        <v>15062</v>
      </c>
      <c r="D416" s="66">
        <v>12101.01</v>
      </c>
      <c r="E416" s="63">
        <v>13</v>
      </c>
      <c r="F416" s="63" t="s">
        <v>3447</v>
      </c>
      <c r="G416" s="63" t="s">
        <v>14938</v>
      </c>
      <c r="H416" s="63" t="s">
        <v>14877</v>
      </c>
      <c r="I416" s="63">
        <v>168</v>
      </c>
      <c r="J416" s="63">
        <v>152</v>
      </c>
      <c r="K416" s="63">
        <v>20281</v>
      </c>
      <c r="L416" s="63" t="s">
        <v>14839</v>
      </c>
    </row>
    <row r="417" spans="1:12" x14ac:dyDescent="0.2">
      <c r="A417" s="93" t="str">
        <f t="shared" si="6"/>
        <v>09XSdecember t/m maart</v>
      </c>
      <c r="B417" s="63" t="s">
        <v>6501</v>
      </c>
      <c r="C417" s="67" t="s">
        <v>15062</v>
      </c>
      <c r="D417" s="66">
        <v>6515.93</v>
      </c>
      <c r="E417" s="63">
        <v>7</v>
      </c>
      <c r="F417" s="63" t="s">
        <v>17240</v>
      </c>
      <c r="G417" s="63" t="s">
        <v>14978</v>
      </c>
      <c r="H417" s="63" t="s">
        <v>14908</v>
      </c>
      <c r="I417" s="63">
        <v>254</v>
      </c>
      <c r="J417" s="63">
        <v>242</v>
      </c>
      <c r="K417" s="63">
        <v>77975</v>
      </c>
      <c r="L417" s="63" t="s">
        <v>14839</v>
      </c>
    </row>
    <row r="418" spans="1:12" x14ac:dyDescent="0.2">
      <c r="A418" s="93" t="str">
        <f t="shared" si="6"/>
        <v>09YBdecember t/m maart</v>
      </c>
      <c r="B418" s="63" t="s">
        <v>6510</v>
      </c>
      <c r="C418" s="67" t="s">
        <v>15062</v>
      </c>
      <c r="D418" s="66">
        <v>15333.23</v>
      </c>
      <c r="E418" s="63">
        <v>5</v>
      </c>
      <c r="F418" s="63" t="s">
        <v>17243</v>
      </c>
      <c r="G418" s="63" t="s">
        <v>14961</v>
      </c>
      <c r="H418" s="63" t="s">
        <v>14880</v>
      </c>
      <c r="I418" s="63">
        <v>291</v>
      </c>
      <c r="J418" s="63">
        <v>292</v>
      </c>
      <c r="K418" s="63">
        <v>41337</v>
      </c>
      <c r="L418" s="63" t="s">
        <v>19116</v>
      </c>
    </row>
    <row r="419" spans="1:12" x14ac:dyDescent="0.2">
      <c r="A419" s="93" t="str">
        <f t="shared" si="6"/>
        <v>09YJdecember t/m maart</v>
      </c>
      <c r="B419" s="63" t="s">
        <v>6522</v>
      </c>
      <c r="C419" s="67" t="s">
        <v>15062</v>
      </c>
      <c r="D419" s="66">
        <v>14402.39</v>
      </c>
      <c r="E419" s="63">
        <v>4</v>
      </c>
      <c r="F419" s="63" t="s">
        <v>1452</v>
      </c>
      <c r="G419" s="63" t="s">
        <v>14961</v>
      </c>
      <c r="H419" s="63" t="s">
        <v>14880</v>
      </c>
      <c r="I419" s="63">
        <v>261</v>
      </c>
      <c r="J419" s="63">
        <v>250</v>
      </c>
      <c r="K419" s="63">
        <v>84423</v>
      </c>
      <c r="L419" s="63" t="s">
        <v>19116</v>
      </c>
    </row>
    <row r="420" spans="1:12" x14ac:dyDescent="0.2">
      <c r="A420" s="93" t="str">
        <f t="shared" si="6"/>
        <v>09ZNdecember t/m maart</v>
      </c>
      <c r="B420" s="63" t="s">
        <v>6566</v>
      </c>
      <c r="C420" s="67" t="s">
        <v>15062</v>
      </c>
      <c r="D420" s="66">
        <v>4654.2299999999996</v>
      </c>
      <c r="E420" s="63">
        <v>5</v>
      </c>
      <c r="F420" s="63" t="s">
        <v>17258</v>
      </c>
      <c r="G420" s="63" t="s">
        <v>14979</v>
      </c>
      <c r="H420" s="63" t="s">
        <v>14900</v>
      </c>
      <c r="I420" s="63">
        <v>65</v>
      </c>
      <c r="J420" s="63">
        <v>69</v>
      </c>
      <c r="K420" s="63">
        <v>41557</v>
      </c>
      <c r="L420" s="63" t="s">
        <v>14839</v>
      </c>
    </row>
    <row r="421" spans="1:12" x14ac:dyDescent="0.2">
      <c r="A421" s="93" t="str">
        <f t="shared" si="6"/>
        <v>10ACdecember t/m maart</v>
      </c>
      <c r="B421" s="63" t="s">
        <v>6586</v>
      </c>
      <c r="C421" s="67" t="s">
        <v>15062</v>
      </c>
      <c r="D421" s="66">
        <v>19056.62</v>
      </c>
      <c r="E421" s="63">
        <v>9</v>
      </c>
      <c r="F421" s="63" t="s">
        <v>17263</v>
      </c>
      <c r="G421" s="63" t="s">
        <v>15079</v>
      </c>
      <c r="H421" s="63" t="s">
        <v>14900</v>
      </c>
      <c r="I421" s="63">
        <v>278</v>
      </c>
      <c r="J421" s="63">
        <v>271</v>
      </c>
      <c r="K421" s="63">
        <v>41669</v>
      </c>
      <c r="L421" s="63" t="s">
        <v>19116</v>
      </c>
    </row>
    <row r="422" spans="1:12" x14ac:dyDescent="0.2">
      <c r="A422" s="93" t="str">
        <f t="shared" si="6"/>
        <v>10BCdecember t/m maart</v>
      </c>
      <c r="B422" s="63" t="s">
        <v>6615</v>
      </c>
      <c r="C422" s="67" t="s">
        <v>15062</v>
      </c>
      <c r="D422" s="66">
        <v>33950.17</v>
      </c>
      <c r="E422" s="63">
        <v>25</v>
      </c>
      <c r="F422" s="63" t="s">
        <v>17267</v>
      </c>
      <c r="G422" s="63" t="s">
        <v>14889</v>
      </c>
      <c r="H422" s="63" t="s">
        <v>14877</v>
      </c>
      <c r="I422" s="63">
        <v>31</v>
      </c>
      <c r="J422" s="63">
        <v>28</v>
      </c>
      <c r="K422" s="63">
        <v>41444</v>
      </c>
      <c r="L422" s="63" t="s">
        <v>19116</v>
      </c>
    </row>
    <row r="423" spans="1:12" x14ac:dyDescent="0.2">
      <c r="A423" s="93" t="str">
        <f t="shared" si="6"/>
        <v>10BVdecember t/m maart</v>
      </c>
      <c r="B423" s="63" t="s">
        <v>6650</v>
      </c>
      <c r="C423" s="67" t="s">
        <v>15062</v>
      </c>
      <c r="D423" s="66">
        <v>26994.55</v>
      </c>
      <c r="E423" s="63">
        <v>29</v>
      </c>
      <c r="F423" s="63" t="s">
        <v>17279</v>
      </c>
      <c r="G423" s="63" t="s">
        <v>14890</v>
      </c>
      <c r="H423" s="63" t="s">
        <v>14866</v>
      </c>
      <c r="I423" s="63">
        <v>116</v>
      </c>
      <c r="J423" s="63">
        <v>135</v>
      </c>
      <c r="K423" s="63">
        <v>41471</v>
      </c>
      <c r="L423" s="63" t="s">
        <v>14839</v>
      </c>
    </row>
    <row r="424" spans="1:12" x14ac:dyDescent="0.2">
      <c r="A424" s="93" t="str">
        <f t="shared" si="6"/>
        <v>10CJdecember t/m maart</v>
      </c>
      <c r="B424" s="63" t="s">
        <v>6661</v>
      </c>
      <c r="C424" s="67" t="s">
        <v>15062</v>
      </c>
      <c r="D424" s="66">
        <v>19987.47</v>
      </c>
      <c r="E424" s="63">
        <v>10</v>
      </c>
      <c r="F424" s="63" t="s">
        <v>416</v>
      </c>
      <c r="G424" s="63" t="s">
        <v>15012</v>
      </c>
      <c r="H424" s="63" t="s">
        <v>14880</v>
      </c>
      <c r="I424" s="63">
        <v>24</v>
      </c>
      <c r="J424" s="63">
        <v>29</v>
      </c>
      <c r="K424" s="63">
        <v>41345</v>
      </c>
      <c r="L424" s="63" t="s">
        <v>19116</v>
      </c>
    </row>
    <row r="425" spans="1:12" x14ac:dyDescent="0.2">
      <c r="A425" s="93" t="str">
        <f t="shared" si="6"/>
        <v>10DVdecember t/m maart</v>
      </c>
      <c r="B425" s="63" t="s">
        <v>6716</v>
      </c>
      <c r="C425" s="67" t="s">
        <v>15062</v>
      </c>
      <c r="D425" s="66">
        <v>7446.77</v>
      </c>
      <c r="E425" s="63">
        <v>8</v>
      </c>
      <c r="F425" s="63" t="s">
        <v>16823</v>
      </c>
      <c r="G425" s="63" t="s">
        <v>14980</v>
      </c>
      <c r="H425" s="63" t="s">
        <v>14877</v>
      </c>
      <c r="I425" s="63">
        <v>416</v>
      </c>
      <c r="J425" s="63">
        <v>407</v>
      </c>
      <c r="K425" s="63">
        <v>41488</v>
      </c>
      <c r="L425" s="63" t="s">
        <v>14839</v>
      </c>
    </row>
    <row r="426" spans="1:12" x14ac:dyDescent="0.2">
      <c r="A426" s="93" t="str">
        <f t="shared" si="6"/>
        <v>10EWdecember t/m maart</v>
      </c>
      <c r="B426" s="63" t="s">
        <v>6747</v>
      </c>
      <c r="C426" s="67" t="s">
        <v>15062</v>
      </c>
      <c r="D426" s="66">
        <v>21409.47</v>
      </c>
      <c r="E426" s="63">
        <v>23</v>
      </c>
      <c r="F426" s="63" t="s">
        <v>6748</v>
      </c>
      <c r="G426" s="63" t="s">
        <v>14981</v>
      </c>
      <c r="H426" s="63" t="s">
        <v>14866</v>
      </c>
      <c r="I426" s="63">
        <v>104</v>
      </c>
      <c r="J426" s="63">
        <v>109</v>
      </c>
      <c r="K426" s="63">
        <v>41223</v>
      </c>
      <c r="L426" s="63" t="s">
        <v>14839</v>
      </c>
    </row>
    <row r="427" spans="1:12" x14ac:dyDescent="0.2">
      <c r="A427" s="93" t="str">
        <f t="shared" si="6"/>
        <v>10FMdecember t/m maart</v>
      </c>
      <c r="B427" s="63" t="s">
        <v>6772</v>
      </c>
      <c r="C427" s="67" t="s">
        <v>15062</v>
      </c>
      <c r="D427" s="66">
        <v>85637.89</v>
      </c>
      <c r="E427" s="63">
        <v>92</v>
      </c>
      <c r="F427" s="63" t="s">
        <v>17309</v>
      </c>
      <c r="G427" s="63" t="s">
        <v>14982</v>
      </c>
      <c r="H427" s="63" t="s">
        <v>14866</v>
      </c>
      <c r="I427" s="63">
        <v>294</v>
      </c>
      <c r="J427" s="63">
        <v>294</v>
      </c>
      <c r="K427" s="63">
        <v>30240</v>
      </c>
      <c r="L427" s="63" t="s">
        <v>14839</v>
      </c>
    </row>
    <row r="428" spans="1:12" x14ac:dyDescent="0.2">
      <c r="A428" s="93" t="str">
        <f t="shared" si="6"/>
        <v>10FOdecember t/m maart</v>
      </c>
      <c r="B428" s="63" t="s">
        <v>6777</v>
      </c>
      <c r="C428" s="67" t="s">
        <v>15062</v>
      </c>
      <c r="D428" s="66">
        <v>6515.93</v>
      </c>
      <c r="E428" s="63">
        <v>7</v>
      </c>
      <c r="F428" s="63" t="s">
        <v>6778</v>
      </c>
      <c r="G428" s="63" t="s">
        <v>14940</v>
      </c>
      <c r="H428" s="63" t="s">
        <v>14886</v>
      </c>
      <c r="I428" s="63">
        <v>299</v>
      </c>
      <c r="J428" s="63">
        <v>283</v>
      </c>
      <c r="K428" s="63">
        <v>40020</v>
      </c>
      <c r="L428" s="63" t="s">
        <v>14839</v>
      </c>
    </row>
    <row r="429" spans="1:12" x14ac:dyDescent="0.2">
      <c r="A429" s="93" t="str">
        <f t="shared" si="6"/>
        <v>10FZdecember t/m maart</v>
      </c>
      <c r="B429" s="63" t="s">
        <v>6791</v>
      </c>
      <c r="C429" s="67" t="s">
        <v>15062</v>
      </c>
      <c r="D429" s="66">
        <v>61435.88</v>
      </c>
      <c r="E429" s="63">
        <v>66</v>
      </c>
      <c r="F429" s="63" t="s">
        <v>16792</v>
      </c>
      <c r="G429" s="63" t="s">
        <v>14916</v>
      </c>
      <c r="H429" s="63" t="s">
        <v>14870</v>
      </c>
      <c r="I429" s="63">
        <v>525</v>
      </c>
      <c r="J429" s="63">
        <v>592</v>
      </c>
      <c r="K429" s="63">
        <v>41373</v>
      </c>
      <c r="L429" s="63" t="s">
        <v>14839</v>
      </c>
    </row>
    <row r="430" spans="1:12" x14ac:dyDescent="0.2">
      <c r="A430" s="93" t="str">
        <f t="shared" si="6"/>
        <v>10GLdecember t/m maart</v>
      </c>
      <c r="B430" s="63" t="s">
        <v>6803</v>
      </c>
      <c r="C430" s="67" t="s">
        <v>15062</v>
      </c>
      <c r="D430" s="66">
        <v>5585.08</v>
      </c>
      <c r="E430" s="63">
        <v>6</v>
      </c>
      <c r="F430" s="63" t="s">
        <v>17314</v>
      </c>
      <c r="G430" s="63" t="s">
        <v>14875</v>
      </c>
      <c r="H430" s="63" t="s">
        <v>14870</v>
      </c>
      <c r="I430" s="63">
        <v>241</v>
      </c>
      <c r="J430" s="63">
        <v>248</v>
      </c>
      <c r="K430" s="63">
        <v>41692</v>
      </c>
      <c r="L430" s="63" t="s">
        <v>14839</v>
      </c>
    </row>
    <row r="431" spans="1:12" x14ac:dyDescent="0.2">
      <c r="A431" s="93" t="str">
        <f t="shared" si="6"/>
        <v>10JFdecember t/m maart</v>
      </c>
      <c r="B431" s="63" t="s">
        <v>6887</v>
      </c>
      <c r="C431" s="67" t="s">
        <v>15062</v>
      </c>
      <c r="D431" s="66">
        <v>4654.2299999999996</v>
      </c>
      <c r="E431" s="63">
        <v>5</v>
      </c>
      <c r="F431" s="63" t="s">
        <v>6888</v>
      </c>
      <c r="G431" s="63" t="s">
        <v>14983</v>
      </c>
      <c r="H431" s="63" t="s">
        <v>14866</v>
      </c>
      <c r="I431" s="63">
        <v>218</v>
      </c>
      <c r="J431" s="63">
        <v>219</v>
      </c>
      <c r="K431" s="63">
        <v>78222</v>
      </c>
      <c r="L431" s="63" t="s">
        <v>14839</v>
      </c>
    </row>
    <row r="432" spans="1:12" x14ac:dyDescent="0.2">
      <c r="A432" s="93" t="str">
        <f t="shared" si="6"/>
        <v>10LXdecember t/m maart</v>
      </c>
      <c r="B432" s="63" t="s">
        <v>6957</v>
      </c>
      <c r="C432" s="67" t="s">
        <v>15062</v>
      </c>
      <c r="D432" s="66">
        <v>68882.649999999994</v>
      </c>
      <c r="E432" s="63">
        <v>74</v>
      </c>
      <c r="F432" s="63" t="s">
        <v>16292</v>
      </c>
      <c r="G432" s="63" t="s">
        <v>14916</v>
      </c>
      <c r="H432" s="63" t="s">
        <v>14870</v>
      </c>
      <c r="I432" s="63">
        <v>156</v>
      </c>
      <c r="J432" s="63">
        <v>208</v>
      </c>
      <c r="K432" s="63">
        <v>42669</v>
      </c>
      <c r="L432" s="63" t="s">
        <v>14839</v>
      </c>
    </row>
    <row r="433" spans="1:12" x14ac:dyDescent="0.2">
      <c r="A433" s="93" t="str">
        <f t="shared" si="6"/>
        <v>10MEdecember t/m maart</v>
      </c>
      <c r="B433" s="63" t="s">
        <v>6965</v>
      </c>
      <c r="C433" s="67" t="s">
        <v>15062</v>
      </c>
      <c r="D433" s="66">
        <v>6515.93</v>
      </c>
      <c r="E433" s="63">
        <v>7</v>
      </c>
      <c r="F433" s="63" t="s">
        <v>6966</v>
      </c>
      <c r="G433" s="63" t="s">
        <v>14984</v>
      </c>
      <c r="H433" s="63" t="s">
        <v>14908</v>
      </c>
      <c r="I433" s="63">
        <v>266</v>
      </c>
      <c r="J433" s="63">
        <v>255</v>
      </c>
      <c r="K433" s="63">
        <v>41286</v>
      </c>
      <c r="L433" s="63" t="s">
        <v>14839</v>
      </c>
    </row>
    <row r="434" spans="1:12" x14ac:dyDescent="0.2">
      <c r="A434" s="93" t="str">
        <f t="shared" si="6"/>
        <v>10MMdecember t/m maart</v>
      </c>
      <c r="B434" s="63" t="s">
        <v>6970</v>
      </c>
      <c r="C434" s="67" t="s">
        <v>15062</v>
      </c>
      <c r="D434" s="66">
        <v>37233.870000000003</v>
      </c>
      <c r="E434" s="63">
        <v>40</v>
      </c>
      <c r="F434" s="63" t="s">
        <v>6971</v>
      </c>
      <c r="G434" s="63" t="s">
        <v>14985</v>
      </c>
      <c r="H434" s="63" t="s">
        <v>14886</v>
      </c>
      <c r="I434" s="63">
        <v>114</v>
      </c>
      <c r="J434" s="63">
        <v>147</v>
      </c>
      <c r="K434" s="63">
        <v>42683</v>
      </c>
      <c r="L434" s="63" t="s">
        <v>14839</v>
      </c>
    </row>
    <row r="435" spans="1:12" x14ac:dyDescent="0.2">
      <c r="A435" s="93" t="str">
        <f t="shared" si="6"/>
        <v>10NAdecember t/m maart</v>
      </c>
      <c r="B435" s="63" t="s">
        <v>6995</v>
      </c>
      <c r="C435" s="67" t="s">
        <v>15062</v>
      </c>
      <c r="D435" s="66">
        <v>8377.6200000000008</v>
      </c>
      <c r="E435" s="63">
        <v>9</v>
      </c>
      <c r="F435" s="63" t="s">
        <v>17350</v>
      </c>
      <c r="G435" s="63" t="s">
        <v>14986</v>
      </c>
      <c r="H435" s="63" t="s">
        <v>14877</v>
      </c>
      <c r="I435" s="63">
        <v>206</v>
      </c>
      <c r="J435" s="63">
        <v>206</v>
      </c>
      <c r="K435" s="63">
        <v>41454</v>
      </c>
      <c r="L435" s="63" t="s">
        <v>14839</v>
      </c>
    </row>
    <row r="436" spans="1:12" x14ac:dyDescent="0.2">
      <c r="A436" s="93" t="str">
        <f t="shared" si="6"/>
        <v>10RAdecember t/m maart</v>
      </c>
      <c r="B436" s="63" t="s">
        <v>7133</v>
      </c>
      <c r="C436" s="67" t="s">
        <v>15062</v>
      </c>
      <c r="D436" s="66">
        <v>5585.08</v>
      </c>
      <c r="E436" s="63">
        <v>6</v>
      </c>
      <c r="F436" s="63" t="s">
        <v>17382</v>
      </c>
      <c r="G436" s="63" t="s">
        <v>14986</v>
      </c>
      <c r="H436" s="63" t="s">
        <v>14877</v>
      </c>
      <c r="I436" s="63">
        <v>377</v>
      </c>
      <c r="J436" s="63">
        <v>367</v>
      </c>
      <c r="K436" s="63">
        <v>41454</v>
      </c>
      <c r="L436" s="63" t="s">
        <v>14839</v>
      </c>
    </row>
    <row r="437" spans="1:12" x14ac:dyDescent="0.2">
      <c r="A437" s="93" t="str">
        <f t="shared" si="6"/>
        <v>10SOdecember t/m maart</v>
      </c>
      <c r="B437" s="63" t="s">
        <v>7173</v>
      </c>
      <c r="C437" s="67" t="s">
        <v>15062</v>
      </c>
      <c r="D437" s="66">
        <v>21849.16</v>
      </c>
      <c r="E437" s="63">
        <v>12</v>
      </c>
      <c r="F437" s="63" t="s">
        <v>7174</v>
      </c>
      <c r="G437" s="63" t="s">
        <v>15080</v>
      </c>
      <c r="H437" s="63" t="s">
        <v>14908</v>
      </c>
      <c r="I437" s="63">
        <v>183</v>
      </c>
      <c r="J437" s="63">
        <v>292</v>
      </c>
      <c r="K437" s="63">
        <v>41481</v>
      </c>
      <c r="L437" s="63" t="s">
        <v>19116</v>
      </c>
    </row>
    <row r="438" spans="1:12" x14ac:dyDescent="0.2">
      <c r="A438" s="93" t="str">
        <f t="shared" si="6"/>
        <v>10UIdecember t/m maart</v>
      </c>
      <c r="B438" s="63" t="s">
        <v>7222</v>
      </c>
      <c r="C438" s="67" t="s">
        <v>15062</v>
      </c>
      <c r="D438" s="66">
        <v>4654.2299999999996</v>
      </c>
      <c r="E438" s="63">
        <v>5</v>
      </c>
      <c r="F438" s="63" t="s">
        <v>7223</v>
      </c>
      <c r="G438" s="63" t="s">
        <v>15056</v>
      </c>
      <c r="H438" s="63" t="s">
        <v>14880</v>
      </c>
      <c r="I438" s="63">
        <v>82</v>
      </c>
      <c r="J438" s="63">
        <v>72</v>
      </c>
      <c r="K438" s="63">
        <v>41876</v>
      </c>
      <c r="L438" s="63" t="s">
        <v>14839</v>
      </c>
    </row>
    <row r="439" spans="1:12" x14ac:dyDescent="0.2">
      <c r="A439" s="93" t="str">
        <f t="shared" si="6"/>
        <v>10UKdecember t/m maart</v>
      </c>
      <c r="B439" s="63" t="s">
        <v>7226</v>
      </c>
      <c r="C439" s="67" t="s">
        <v>15062</v>
      </c>
      <c r="D439" s="66">
        <v>9308.4699999999993</v>
      </c>
      <c r="E439" s="63">
        <v>10</v>
      </c>
      <c r="F439" s="63" t="s">
        <v>16991</v>
      </c>
      <c r="G439" s="63" t="s">
        <v>15081</v>
      </c>
      <c r="H439" s="63" t="s">
        <v>14877</v>
      </c>
      <c r="I439" s="63">
        <v>180</v>
      </c>
      <c r="J439" s="63">
        <v>151</v>
      </c>
      <c r="K439" s="63">
        <v>41638</v>
      </c>
      <c r="L439" s="63" t="s">
        <v>14839</v>
      </c>
    </row>
    <row r="440" spans="1:12" x14ac:dyDescent="0.2">
      <c r="A440" s="93" t="str">
        <f t="shared" si="6"/>
        <v>10UVdecember t/m maart</v>
      </c>
      <c r="B440" s="63" t="s">
        <v>7237</v>
      </c>
      <c r="C440" s="67" t="s">
        <v>15062</v>
      </c>
      <c r="D440" s="66">
        <v>10239.31</v>
      </c>
      <c r="E440" s="63">
        <v>11</v>
      </c>
      <c r="F440" s="63" t="s">
        <v>7238</v>
      </c>
      <c r="G440" s="63" t="s">
        <v>14988</v>
      </c>
      <c r="H440" s="63" t="s">
        <v>14886</v>
      </c>
      <c r="I440" s="63">
        <v>196</v>
      </c>
      <c r="J440" s="63">
        <v>209</v>
      </c>
      <c r="K440" s="63">
        <v>41191</v>
      </c>
      <c r="L440" s="63" t="s">
        <v>14839</v>
      </c>
    </row>
    <row r="441" spans="1:12" x14ac:dyDescent="0.2">
      <c r="A441" s="93" t="str">
        <f t="shared" si="6"/>
        <v>10WHdecember t/m maart</v>
      </c>
      <c r="B441" s="63" t="s">
        <v>7278</v>
      </c>
      <c r="C441" s="67" t="s">
        <v>15062</v>
      </c>
      <c r="D441" s="66">
        <v>88430.43</v>
      </c>
      <c r="E441" s="63">
        <v>95</v>
      </c>
      <c r="F441" s="63" t="s">
        <v>7279</v>
      </c>
      <c r="G441" s="63" t="s">
        <v>14884</v>
      </c>
      <c r="H441" s="63" t="s">
        <v>14866</v>
      </c>
      <c r="I441" s="63">
        <v>214</v>
      </c>
      <c r="J441" s="63">
        <v>226</v>
      </c>
      <c r="K441" s="63">
        <v>40971</v>
      </c>
      <c r="L441" s="63" t="s">
        <v>14839</v>
      </c>
    </row>
    <row r="442" spans="1:12" x14ac:dyDescent="0.2">
      <c r="A442" s="93" t="str">
        <f t="shared" si="6"/>
        <v>11DGdecember t/m maart</v>
      </c>
      <c r="B442" s="63" t="s">
        <v>7496</v>
      </c>
      <c r="C442" s="67" t="s">
        <v>15062</v>
      </c>
      <c r="D442" s="66">
        <v>13962.7</v>
      </c>
      <c r="E442" s="63">
        <v>15</v>
      </c>
      <c r="F442" s="63" t="s">
        <v>17445</v>
      </c>
      <c r="G442" s="63" t="s">
        <v>14884</v>
      </c>
      <c r="H442" s="63" t="s">
        <v>14866</v>
      </c>
      <c r="I442" s="63">
        <v>143</v>
      </c>
      <c r="J442" s="63">
        <v>148</v>
      </c>
      <c r="K442" s="63">
        <v>48101</v>
      </c>
      <c r="L442" s="63" t="s">
        <v>14839</v>
      </c>
    </row>
    <row r="443" spans="1:12" x14ac:dyDescent="0.2">
      <c r="A443" s="93" t="str">
        <f t="shared" si="6"/>
        <v>11DXdecember t/m maart</v>
      </c>
      <c r="B443" s="63" t="s">
        <v>7513</v>
      </c>
      <c r="C443" s="67" t="s">
        <v>15062</v>
      </c>
      <c r="D443" s="66">
        <v>78191.12</v>
      </c>
      <c r="E443" s="63">
        <v>84</v>
      </c>
      <c r="F443" s="63" t="s">
        <v>7514</v>
      </c>
      <c r="G443" s="63" t="s">
        <v>14891</v>
      </c>
      <c r="H443" s="63" t="s">
        <v>14886</v>
      </c>
      <c r="I443" s="63">
        <v>220</v>
      </c>
      <c r="J443" s="63">
        <v>241</v>
      </c>
      <c r="K443" s="63">
        <v>73919</v>
      </c>
      <c r="L443" s="63" t="s">
        <v>14839</v>
      </c>
    </row>
    <row r="444" spans="1:12" x14ac:dyDescent="0.2">
      <c r="A444" s="93" t="str">
        <f t="shared" si="6"/>
        <v>11JDdecember t/m maart</v>
      </c>
      <c r="B444" s="63" t="s">
        <v>7663</v>
      </c>
      <c r="C444" s="67" t="s">
        <v>15062</v>
      </c>
      <c r="D444" s="66">
        <v>9308.4699999999993</v>
      </c>
      <c r="E444" s="63">
        <v>10</v>
      </c>
      <c r="F444" s="63" t="s">
        <v>320</v>
      </c>
      <c r="G444" s="63" t="s">
        <v>14892</v>
      </c>
      <c r="H444" s="63" t="s">
        <v>14877</v>
      </c>
      <c r="I444" s="63">
        <v>292</v>
      </c>
      <c r="J444" s="63">
        <v>304</v>
      </c>
      <c r="K444" s="63">
        <v>41447</v>
      </c>
      <c r="L444" s="63" t="s">
        <v>14839</v>
      </c>
    </row>
    <row r="445" spans="1:12" x14ac:dyDescent="0.2">
      <c r="A445" s="93" t="str">
        <f t="shared" si="6"/>
        <v>11LLdecember t/m maart</v>
      </c>
      <c r="B445" s="63" t="s">
        <v>7729</v>
      </c>
      <c r="C445" s="67" t="s">
        <v>15062</v>
      </c>
      <c r="D445" s="66">
        <v>59574.19</v>
      </c>
      <c r="E445" s="63">
        <v>64</v>
      </c>
      <c r="F445" s="63" t="s">
        <v>3992</v>
      </c>
      <c r="G445" s="63" t="s">
        <v>14992</v>
      </c>
      <c r="H445" s="63" t="s">
        <v>14870</v>
      </c>
      <c r="I445" s="63">
        <v>233</v>
      </c>
      <c r="J445" s="63">
        <v>246</v>
      </c>
      <c r="K445" s="63">
        <v>41516</v>
      </c>
      <c r="L445" s="63" t="s">
        <v>14839</v>
      </c>
    </row>
    <row r="446" spans="1:12" x14ac:dyDescent="0.2">
      <c r="A446" s="93" t="str">
        <f t="shared" si="6"/>
        <v>11NCdecember t/m maart</v>
      </c>
      <c r="B446" s="63" t="s">
        <v>7785</v>
      </c>
      <c r="C446" s="67" t="s">
        <v>15062</v>
      </c>
      <c r="D446" s="66">
        <v>15333.23</v>
      </c>
      <c r="E446" s="63">
        <v>5</v>
      </c>
      <c r="F446" s="63" t="s">
        <v>16010</v>
      </c>
      <c r="G446" s="63" t="s">
        <v>15082</v>
      </c>
      <c r="H446" s="63" t="s">
        <v>14886</v>
      </c>
      <c r="I446" s="63">
        <v>157</v>
      </c>
      <c r="J446" s="63">
        <v>147</v>
      </c>
      <c r="K446" s="63">
        <v>79536</v>
      </c>
      <c r="L446" s="63" t="s">
        <v>19116</v>
      </c>
    </row>
    <row r="447" spans="1:12" x14ac:dyDescent="0.2">
      <c r="A447" s="93" t="str">
        <f t="shared" si="6"/>
        <v>11ODdecember t/m maart</v>
      </c>
      <c r="B447" s="63" t="s">
        <v>7809</v>
      </c>
      <c r="C447" s="67" t="s">
        <v>15062</v>
      </c>
      <c r="D447" s="66">
        <v>87499.59</v>
      </c>
      <c r="E447" s="63">
        <v>94</v>
      </c>
      <c r="F447" s="63" t="s">
        <v>17506</v>
      </c>
      <c r="G447" s="63" t="s">
        <v>14993</v>
      </c>
      <c r="H447" s="63" t="s">
        <v>14955</v>
      </c>
      <c r="I447" s="63">
        <v>157</v>
      </c>
      <c r="J447" s="63">
        <v>174</v>
      </c>
      <c r="K447" s="63">
        <v>41813</v>
      </c>
      <c r="L447" s="63" t="s">
        <v>14839</v>
      </c>
    </row>
    <row r="448" spans="1:12" x14ac:dyDescent="0.2">
      <c r="A448" s="93" t="str">
        <f t="shared" si="6"/>
        <v>11PPdecember t/m maart</v>
      </c>
      <c r="B448" s="63" t="s">
        <v>7847</v>
      </c>
      <c r="C448" s="67" t="s">
        <v>15062</v>
      </c>
      <c r="D448" s="66">
        <v>17194.93</v>
      </c>
      <c r="E448" s="63">
        <v>7</v>
      </c>
      <c r="F448" s="63" t="s">
        <v>7848</v>
      </c>
      <c r="G448" s="63" t="s">
        <v>15083</v>
      </c>
      <c r="H448" s="63" t="s">
        <v>14866</v>
      </c>
      <c r="I448" s="63">
        <v>187</v>
      </c>
      <c r="J448" s="63">
        <v>198</v>
      </c>
      <c r="K448" s="63">
        <v>40941</v>
      </c>
      <c r="L448" s="63" t="s">
        <v>19116</v>
      </c>
    </row>
    <row r="449" spans="1:12" x14ac:dyDescent="0.2">
      <c r="A449" s="93" t="str">
        <f t="shared" si="6"/>
        <v>11QOdecember t/m maart</v>
      </c>
      <c r="B449" s="63" t="s">
        <v>7881</v>
      </c>
      <c r="C449" s="67" t="s">
        <v>15062</v>
      </c>
      <c r="D449" s="66">
        <v>7446.77</v>
      </c>
      <c r="E449" s="63">
        <v>8</v>
      </c>
      <c r="F449" s="63" t="s">
        <v>7882</v>
      </c>
      <c r="G449" s="63" t="s">
        <v>14994</v>
      </c>
      <c r="H449" s="63" t="s">
        <v>14880</v>
      </c>
      <c r="I449" s="63">
        <v>243</v>
      </c>
      <c r="J449" s="63">
        <v>240</v>
      </c>
      <c r="K449" s="63">
        <v>41148</v>
      </c>
      <c r="L449" s="63" t="s">
        <v>14839</v>
      </c>
    </row>
    <row r="450" spans="1:12" x14ac:dyDescent="0.2">
      <c r="A450" s="93" t="str">
        <f t="shared" si="6"/>
        <v>11QTdecember t/m maart</v>
      </c>
      <c r="B450" s="63" t="s">
        <v>7887</v>
      </c>
      <c r="C450" s="67" t="s">
        <v>15062</v>
      </c>
      <c r="D450" s="66">
        <v>33019.32</v>
      </c>
      <c r="E450" s="63">
        <v>24</v>
      </c>
      <c r="F450" s="63" t="s">
        <v>7861</v>
      </c>
      <c r="G450" s="63" t="s">
        <v>14893</v>
      </c>
      <c r="H450" s="63" t="s">
        <v>14872</v>
      </c>
      <c r="I450" s="63">
        <v>219</v>
      </c>
      <c r="J450" s="63">
        <v>221</v>
      </c>
      <c r="K450" s="63">
        <v>75219</v>
      </c>
      <c r="L450" s="63" t="s">
        <v>19116</v>
      </c>
    </row>
    <row r="451" spans="1:12" x14ac:dyDescent="0.2">
      <c r="A451" s="93" t="str">
        <f t="shared" si="6"/>
        <v>11QVdecember t/m maart</v>
      </c>
      <c r="B451" s="63" t="s">
        <v>7892</v>
      </c>
      <c r="C451" s="67" t="s">
        <v>15062</v>
      </c>
      <c r="D451" s="66">
        <v>44680.639999999999</v>
      </c>
      <c r="E451" s="63">
        <v>48</v>
      </c>
      <c r="F451" s="63" t="s">
        <v>7893</v>
      </c>
      <c r="G451" s="63" t="s">
        <v>14995</v>
      </c>
      <c r="H451" s="63" t="s">
        <v>14886</v>
      </c>
      <c r="I451" s="63">
        <v>218</v>
      </c>
      <c r="J451" s="63">
        <v>240</v>
      </c>
      <c r="K451" s="63">
        <v>41012</v>
      </c>
      <c r="L451" s="63" t="s">
        <v>14839</v>
      </c>
    </row>
    <row r="452" spans="1:12" x14ac:dyDescent="0.2">
      <c r="A452" s="93" t="str">
        <f t="shared" si="6"/>
        <v>11RTdecember t/m maart</v>
      </c>
      <c r="B452" s="63" t="s">
        <v>7933</v>
      </c>
      <c r="C452" s="67" t="s">
        <v>15062</v>
      </c>
      <c r="D452" s="66">
        <v>5585.08</v>
      </c>
      <c r="E452" s="63">
        <v>6</v>
      </c>
      <c r="F452" s="63" t="s">
        <v>17526</v>
      </c>
      <c r="G452" s="63" t="s">
        <v>14977</v>
      </c>
      <c r="H452" s="63" t="s">
        <v>14886</v>
      </c>
      <c r="I452" s="63">
        <v>537</v>
      </c>
      <c r="J452" s="63">
        <v>540</v>
      </c>
      <c r="K452" s="63">
        <v>41544</v>
      </c>
      <c r="L452" s="63" t="s">
        <v>14839</v>
      </c>
    </row>
    <row r="453" spans="1:12" x14ac:dyDescent="0.2">
      <c r="A453" s="93" t="str">
        <f t="shared" si="6"/>
        <v>11RUdecember t/m maart</v>
      </c>
      <c r="B453" s="63" t="s">
        <v>7934</v>
      </c>
      <c r="C453" s="67" t="s">
        <v>15062</v>
      </c>
      <c r="D453" s="66">
        <v>5585.08</v>
      </c>
      <c r="E453" s="63">
        <v>6</v>
      </c>
      <c r="F453" s="63" t="s">
        <v>17527</v>
      </c>
      <c r="G453" s="63" t="s">
        <v>14961</v>
      </c>
      <c r="H453" s="63" t="s">
        <v>14880</v>
      </c>
      <c r="I453" s="63">
        <v>117</v>
      </c>
      <c r="J453" s="63">
        <v>117</v>
      </c>
      <c r="K453" s="63">
        <v>41481</v>
      </c>
      <c r="L453" s="63" t="s">
        <v>14839</v>
      </c>
    </row>
    <row r="454" spans="1:12" x14ac:dyDescent="0.2">
      <c r="A454" s="93" t="str">
        <f t="shared" si="6"/>
        <v>11RYdecember t/m maart</v>
      </c>
      <c r="B454" s="63" t="s">
        <v>7940</v>
      </c>
      <c r="C454" s="67" t="s">
        <v>15062</v>
      </c>
      <c r="D454" s="66">
        <v>24202.01</v>
      </c>
      <c r="E454" s="63">
        <v>26</v>
      </c>
      <c r="F454" s="63" t="s">
        <v>7941</v>
      </c>
      <c r="G454" s="63" t="s">
        <v>14996</v>
      </c>
      <c r="H454" s="63" t="s">
        <v>14868</v>
      </c>
      <c r="I454" s="63">
        <v>265</v>
      </c>
      <c r="J454" s="63">
        <v>264</v>
      </c>
      <c r="K454" s="63">
        <v>41613</v>
      </c>
      <c r="L454" s="63" t="s">
        <v>14839</v>
      </c>
    </row>
    <row r="455" spans="1:12" x14ac:dyDescent="0.2">
      <c r="A455" s="93" t="str">
        <f t="shared" si="6"/>
        <v>11UCdecember t/m maart</v>
      </c>
      <c r="B455" s="63" t="s">
        <v>7989</v>
      </c>
      <c r="C455" s="67" t="s">
        <v>15062</v>
      </c>
      <c r="D455" s="66">
        <v>14402.39</v>
      </c>
      <c r="E455" s="63">
        <v>4</v>
      </c>
      <c r="F455" s="63" t="s">
        <v>7990</v>
      </c>
      <c r="G455" s="63" t="s">
        <v>14988</v>
      </c>
      <c r="H455" s="63" t="s">
        <v>14886</v>
      </c>
      <c r="I455" s="63">
        <v>99</v>
      </c>
      <c r="J455" s="63">
        <v>94</v>
      </c>
      <c r="K455" s="63">
        <v>41191</v>
      </c>
      <c r="L455" s="63" t="s">
        <v>19116</v>
      </c>
    </row>
    <row r="456" spans="1:12" x14ac:dyDescent="0.2">
      <c r="A456" s="93" t="str">
        <f t="shared" si="6"/>
        <v>11UFdecember t/m maart</v>
      </c>
      <c r="B456" s="63" t="s">
        <v>7995</v>
      </c>
      <c r="C456" s="67" t="s">
        <v>15062</v>
      </c>
      <c r="D456" s="66">
        <v>75398.58</v>
      </c>
      <c r="E456" s="63">
        <v>81</v>
      </c>
      <c r="F456" s="63" t="s">
        <v>17539</v>
      </c>
      <c r="G456" s="63" t="s">
        <v>14997</v>
      </c>
      <c r="H456" s="63" t="s">
        <v>14880</v>
      </c>
      <c r="I456" s="63">
        <v>135</v>
      </c>
      <c r="J456" s="63">
        <v>143</v>
      </c>
      <c r="K456" s="63">
        <v>29810</v>
      </c>
      <c r="L456" s="63" t="s">
        <v>14839</v>
      </c>
    </row>
    <row r="457" spans="1:12" x14ac:dyDescent="0.2">
      <c r="A457" s="93" t="str">
        <f t="shared" si="6"/>
        <v>11VKdecember t/m maart</v>
      </c>
      <c r="B457" s="63" t="s">
        <v>8029</v>
      </c>
      <c r="C457" s="67" t="s">
        <v>15062</v>
      </c>
      <c r="D457" s="66">
        <v>3723.39</v>
      </c>
      <c r="E457" s="63">
        <v>4</v>
      </c>
      <c r="F457" s="63" t="s">
        <v>8030</v>
      </c>
      <c r="G457" s="63" t="s">
        <v>14999</v>
      </c>
      <c r="H457" s="63" t="s">
        <v>14900</v>
      </c>
      <c r="I457" s="63">
        <v>299</v>
      </c>
      <c r="J457" s="63">
        <v>277</v>
      </c>
      <c r="K457" s="63">
        <v>42653</v>
      </c>
      <c r="L457" s="63" t="s">
        <v>14839</v>
      </c>
    </row>
    <row r="458" spans="1:12" x14ac:dyDescent="0.2">
      <c r="A458" s="93" t="str">
        <f t="shared" ref="A458:A521" si="7">B458&amp;C458</f>
        <v>11WGdecember t/m maart</v>
      </c>
      <c r="B458" s="63" t="s">
        <v>8061</v>
      </c>
      <c r="C458" s="67" t="s">
        <v>15062</v>
      </c>
      <c r="D458" s="66">
        <v>7446.77</v>
      </c>
      <c r="E458" s="63">
        <v>8</v>
      </c>
      <c r="F458" s="63" t="s">
        <v>17549</v>
      </c>
      <c r="G458" s="63" t="s">
        <v>15001</v>
      </c>
      <c r="H458" s="63" t="s">
        <v>14866</v>
      </c>
      <c r="I458" s="63">
        <v>208</v>
      </c>
      <c r="J458" s="63">
        <v>195</v>
      </c>
      <c r="K458" s="63">
        <v>41223</v>
      </c>
      <c r="L458" s="63" t="s">
        <v>14839</v>
      </c>
    </row>
    <row r="459" spans="1:12" x14ac:dyDescent="0.2">
      <c r="A459" s="93" t="str">
        <f t="shared" si="7"/>
        <v>11XHdecember t/m maart</v>
      </c>
      <c r="B459" s="63" t="s">
        <v>8084</v>
      </c>
      <c r="C459" s="67" t="s">
        <v>15062</v>
      </c>
      <c r="D459" s="66">
        <v>3723.39</v>
      </c>
      <c r="E459" s="63">
        <v>4</v>
      </c>
      <c r="F459" s="63" t="s">
        <v>17555</v>
      </c>
      <c r="G459" s="63" t="s">
        <v>15084</v>
      </c>
      <c r="H459" s="63" t="s">
        <v>14888</v>
      </c>
      <c r="I459" s="63">
        <v>231</v>
      </c>
      <c r="J459" s="63">
        <v>230</v>
      </c>
      <c r="K459" s="63">
        <v>41005</v>
      </c>
      <c r="L459" s="63" t="s">
        <v>14839</v>
      </c>
    </row>
    <row r="460" spans="1:12" x14ac:dyDescent="0.2">
      <c r="A460" s="93" t="str">
        <f t="shared" si="7"/>
        <v>12AQdecember t/m maart</v>
      </c>
      <c r="B460" s="63" t="s">
        <v>8172</v>
      </c>
      <c r="C460" s="67" t="s">
        <v>15062</v>
      </c>
      <c r="D460" s="66">
        <v>3723.39</v>
      </c>
      <c r="E460" s="63">
        <v>4</v>
      </c>
      <c r="F460" s="63" t="s">
        <v>8173</v>
      </c>
      <c r="G460" s="63" t="s">
        <v>15085</v>
      </c>
      <c r="H460" s="63" t="s">
        <v>14866</v>
      </c>
      <c r="I460" s="63">
        <v>204</v>
      </c>
      <c r="J460" s="63">
        <v>205</v>
      </c>
      <c r="K460" s="63">
        <v>32580</v>
      </c>
      <c r="L460" s="63" t="s">
        <v>14839</v>
      </c>
    </row>
    <row r="461" spans="1:12" x14ac:dyDescent="0.2">
      <c r="A461" s="93" t="str">
        <f t="shared" si="7"/>
        <v>12CXdecember t/m maart</v>
      </c>
      <c r="B461" s="63" t="s">
        <v>8241</v>
      </c>
      <c r="C461" s="67" t="s">
        <v>15062</v>
      </c>
      <c r="D461" s="66">
        <v>31648.79</v>
      </c>
      <c r="E461" s="63">
        <v>34</v>
      </c>
      <c r="F461" s="63" t="s">
        <v>8242</v>
      </c>
      <c r="G461" s="63" t="s">
        <v>14894</v>
      </c>
      <c r="H461" s="63" t="s">
        <v>14872</v>
      </c>
      <c r="I461" s="63">
        <v>65</v>
      </c>
      <c r="J461" s="63">
        <v>81</v>
      </c>
      <c r="K461" s="63">
        <v>42623</v>
      </c>
      <c r="L461" s="63" t="s">
        <v>14839</v>
      </c>
    </row>
    <row r="462" spans="1:12" x14ac:dyDescent="0.2">
      <c r="A462" s="93" t="str">
        <f t="shared" si="7"/>
        <v>12DIdecember t/m maart</v>
      </c>
      <c r="B462" s="63" t="s">
        <v>8255</v>
      </c>
      <c r="C462" s="67" t="s">
        <v>15062</v>
      </c>
      <c r="D462" s="66">
        <v>4654.2299999999996</v>
      </c>
      <c r="E462" s="63">
        <v>5</v>
      </c>
      <c r="F462" s="63" t="s">
        <v>17577</v>
      </c>
      <c r="G462" s="63" t="s">
        <v>14896</v>
      </c>
      <c r="H462" s="63" t="s">
        <v>14880</v>
      </c>
      <c r="I462" s="63">
        <v>407</v>
      </c>
      <c r="J462" s="63">
        <v>401</v>
      </c>
      <c r="K462" s="63">
        <v>41461</v>
      </c>
      <c r="L462" s="63" t="s">
        <v>14839</v>
      </c>
    </row>
    <row r="463" spans="1:12" x14ac:dyDescent="0.2">
      <c r="A463" s="93" t="str">
        <f t="shared" si="7"/>
        <v>12EGdecember t/m maart</v>
      </c>
      <c r="B463" s="63" t="s">
        <v>8278</v>
      </c>
      <c r="C463" s="67" t="s">
        <v>15062</v>
      </c>
      <c r="D463" s="66">
        <v>33510.480000000003</v>
      </c>
      <c r="E463" s="63">
        <v>36</v>
      </c>
      <c r="F463" s="63" t="s">
        <v>17586</v>
      </c>
      <c r="G463" s="63" t="s">
        <v>14887</v>
      </c>
      <c r="H463" s="63" t="s">
        <v>14888</v>
      </c>
      <c r="I463" s="63">
        <v>435</v>
      </c>
      <c r="J463" s="63">
        <v>409</v>
      </c>
      <c r="K463" s="63">
        <v>41735</v>
      </c>
      <c r="L463" s="63" t="s">
        <v>14839</v>
      </c>
    </row>
    <row r="464" spans="1:12" x14ac:dyDescent="0.2">
      <c r="A464" s="93" t="str">
        <f t="shared" si="7"/>
        <v>12FDdecember t/m maart</v>
      </c>
      <c r="B464" s="63" t="s">
        <v>8298</v>
      </c>
      <c r="C464" s="67" t="s">
        <v>15062</v>
      </c>
      <c r="D464" s="66">
        <v>26063.71</v>
      </c>
      <c r="E464" s="63">
        <v>28</v>
      </c>
      <c r="F464" s="63" t="s">
        <v>17594</v>
      </c>
      <c r="G464" s="63" t="s">
        <v>15002</v>
      </c>
      <c r="H464" s="63" t="s">
        <v>14866</v>
      </c>
      <c r="I464" s="63">
        <v>551</v>
      </c>
      <c r="J464" s="63">
        <v>586</v>
      </c>
      <c r="K464" s="63">
        <v>41001</v>
      </c>
      <c r="L464" s="63" t="s">
        <v>14839</v>
      </c>
    </row>
    <row r="465" spans="1:12" x14ac:dyDescent="0.2">
      <c r="A465" s="93" t="str">
        <f t="shared" si="7"/>
        <v>12GZdecember t/m maart</v>
      </c>
      <c r="B465" s="63" t="s">
        <v>8352</v>
      </c>
      <c r="C465" s="67" t="s">
        <v>15062</v>
      </c>
      <c r="D465" s="66">
        <v>27434.240000000002</v>
      </c>
      <c r="E465" s="63">
        <v>18</v>
      </c>
      <c r="F465" s="63" t="s">
        <v>17605</v>
      </c>
      <c r="G465" s="63" t="s">
        <v>14966</v>
      </c>
      <c r="H465" s="63" t="s">
        <v>14866</v>
      </c>
      <c r="I465" s="63">
        <v>379</v>
      </c>
      <c r="J465" s="63">
        <v>359</v>
      </c>
      <c r="K465" s="63">
        <v>31384</v>
      </c>
      <c r="L465" s="63" t="s">
        <v>19116</v>
      </c>
    </row>
    <row r="466" spans="1:12" x14ac:dyDescent="0.2">
      <c r="A466" s="93" t="str">
        <f t="shared" si="7"/>
        <v>12IDdecember t/m maart</v>
      </c>
      <c r="B466" s="63" t="s">
        <v>8383</v>
      </c>
      <c r="C466" s="67" t="s">
        <v>15062</v>
      </c>
      <c r="D466" s="66">
        <v>14893.55</v>
      </c>
      <c r="E466" s="63">
        <v>16</v>
      </c>
      <c r="F466" s="63" t="s">
        <v>8384</v>
      </c>
      <c r="G466" s="63" t="s">
        <v>14895</v>
      </c>
      <c r="H466" s="63" t="s">
        <v>14877</v>
      </c>
      <c r="I466" s="63">
        <v>279</v>
      </c>
      <c r="J466" s="63">
        <v>284</v>
      </c>
      <c r="K466" s="63">
        <v>42709</v>
      </c>
      <c r="L466" s="63" t="s">
        <v>14839</v>
      </c>
    </row>
    <row r="467" spans="1:12" x14ac:dyDescent="0.2">
      <c r="A467" s="93" t="str">
        <f t="shared" si="7"/>
        <v>12KNdecember t/m maart</v>
      </c>
      <c r="B467" s="63" t="s">
        <v>8452</v>
      </c>
      <c r="C467" s="67" t="s">
        <v>15062</v>
      </c>
      <c r="D467" s="66">
        <v>14402.39</v>
      </c>
      <c r="E467" s="63">
        <v>4</v>
      </c>
      <c r="F467" s="63" t="s">
        <v>1958</v>
      </c>
      <c r="G467" s="63" t="s">
        <v>14948</v>
      </c>
      <c r="H467" s="63" t="s">
        <v>14870</v>
      </c>
      <c r="I467" s="63">
        <v>218</v>
      </c>
      <c r="J467" s="63">
        <v>207</v>
      </c>
      <c r="K467" s="63">
        <v>47920</v>
      </c>
      <c r="L467" s="63" t="s">
        <v>19116</v>
      </c>
    </row>
    <row r="468" spans="1:12" x14ac:dyDescent="0.2">
      <c r="A468" s="93" t="str">
        <f t="shared" si="7"/>
        <v>12MRdecember t/m maart</v>
      </c>
      <c r="B468" s="63" t="s">
        <v>8523</v>
      </c>
      <c r="C468" s="67" t="s">
        <v>15062</v>
      </c>
      <c r="D468" s="66">
        <v>8377.6200000000008</v>
      </c>
      <c r="E468" s="63">
        <v>9</v>
      </c>
      <c r="F468" s="63" t="s">
        <v>7422</v>
      </c>
      <c r="G468" s="63" t="s">
        <v>14935</v>
      </c>
      <c r="H468" s="63" t="s">
        <v>14877</v>
      </c>
      <c r="I468" s="63">
        <v>627</v>
      </c>
      <c r="J468" s="63">
        <v>609</v>
      </c>
      <c r="K468" s="63">
        <v>41675</v>
      </c>
      <c r="L468" s="63" t="s">
        <v>14839</v>
      </c>
    </row>
    <row r="469" spans="1:12" x14ac:dyDescent="0.2">
      <c r="A469" s="93" t="str">
        <f t="shared" si="7"/>
        <v>12MTdecember t/m maart</v>
      </c>
      <c r="B469" s="63" t="s">
        <v>8528</v>
      </c>
      <c r="C469" s="67" t="s">
        <v>15062</v>
      </c>
      <c r="D469" s="66">
        <v>88430.43</v>
      </c>
      <c r="E469" s="63">
        <v>95</v>
      </c>
      <c r="F469" s="63" t="s">
        <v>17634</v>
      </c>
      <c r="G469" s="63" t="s">
        <v>14884</v>
      </c>
      <c r="H469" s="63" t="s">
        <v>14866</v>
      </c>
      <c r="I469" s="63">
        <v>197</v>
      </c>
      <c r="J469" s="63">
        <v>189</v>
      </c>
      <c r="K469" s="63">
        <v>41611</v>
      </c>
      <c r="L469" s="63" t="s">
        <v>14839</v>
      </c>
    </row>
    <row r="470" spans="1:12" x14ac:dyDescent="0.2">
      <c r="A470" s="93" t="str">
        <f t="shared" si="7"/>
        <v>12PIdecember t/m maart</v>
      </c>
      <c r="B470" s="63" t="s">
        <v>8607</v>
      </c>
      <c r="C470" s="67" t="s">
        <v>15062</v>
      </c>
      <c r="D470" s="66">
        <v>9308.4699999999993</v>
      </c>
      <c r="E470" s="63">
        <v>10</v>
      </c>
      <c r="F470" s="63" t="s">
        <v>17651</v>
      </c>
      <c r="G470" s="63" t="s">
        <v>14876</v>
      </c>
      <c r="H470" s="63" t="s">
        <v>14877</v>
      </c>
      <c r="I470" s="63">
        <v>604</v>
      </c>
      <c r="J470" s="63">
        <v>601</v>
      </c>
      <c r="K470" s="63">
        <v>40508</v>
      </c>
      <c r="L470" s="63" t="s">
        <v>14839</v>
      </c>
    </row>
    <row r="471" spans="1:12" x14ac:dyDescent="0.2">
      <c r="A471" s="93" t="str">
        <f t="shared" si="7"/>
        <v>12PYdecember t/m maart</v>
      </c>
      <c r="B471" s="63" t="s">
        <v>8624</v>
      </c>
      <c r="C471" s="67" t="s">
        <v>15062</v>
      </c>
      <c r="D471" s="66">
        <v>12101.01</v>
      </c>
      <c r="E471" s="63">
        <v>13</v>
      </c>
      <c r="F471" s="63" t="s">
        <v>2120</v>
      </c>
      <c r="G471" s="63" t="s">
        <v>14869</v>
      </c>
      <c r="H471" s="63" t="s">
        <v>14870</v>
      </c>
      <c r="I471" s="63">
        <v>284</v>
      </c>
      <c r="J471" s="63">
        <v>287</v>
      </c>
      <c r="K471" s="63">
        <v>75597</v>
      </c>
      <c r="L471" s="63" t="s">
        <v>14839</v>
      </c>
    </row>
    <row r="472" spans="1:12" x14ac:dyDescent="0.2">
      <c r="A472" s="93" t="str">
        <f t="shared" si="7"/>
        <v>12RLdecember t/m maart</v>
      </c>
      <c r="B472" s="63" t="s">
        <v>8670</v>
      </c>
      <c r="C472" s="67" t="s">
        <v>15062</v>
      </c>
      <c r="D472" s="66">
        <v>5585.08</v>
      </c>
      <c r="E472" s="63">
        <v>6</v>
      </c>
      <c r="F472" s="63" t="s">
        <v>8221</v>
      </c>
      <c r="G472" s="63" t="s">
        <v>14984</v>
      </c>
      <c r="H472" s="63" t="s">
        <v>14908</v>
      </c>
      <c r="I472" s="63">
        <v>132</v>
      </c>
      <c r="J472" s="63">
        <v>129</v>
      </c>
      <c r="K472" s="63">
        <v>41286</v>
      </c>
      <c r="L472" s="63" t="s">
        <v>14839</v>
      </c>
    </row>
    <row r="473" spans="1:12" x14ac:dyDescent="0.2">
      <c r="A473" s="93" t="str">
        <f t="shared" si="7"/>
        <v>12TFdecember t/m maart</v>
      </c>
      <c r="B473" s="63" t="s">
        <v>8721</v>
      </c>
      <c r="C473" s="67" t="s">
        <v>15062</v>
      </c>
      <c r="D473" s="66">
        <v>9308.4699999999993</v>
      </c>
      <c r="E473" s="63">
        <v>10</v>
      </c>
      <c r="F473" s="63" t="s">
        <v>8722</v>
      </c>
      <c r="G473" s="63" t="s">
        <v>15007</v>
      </c>
      <c r="H473" s="63" t="s">
        <v>14886</v>
      </c>
      <c r="I473" s="63">
        <v>394</v>
      </c>
      <c r="J473" s="63">
        <v>383</v>
      </c>
      <c r="K473" s="63">
        <v>40581</v>
      </c>
      <c r="L473" s="63" t="s">
        <v>14839</v>
      </c>
    </row>
    <row r="474" spans="1:12" x14ac:dyDescent="0.2">
      <c r="A474" s="93" t="str">
        <f t="shared" si="7"/>
        <v>12TOdecember t/m maart</v>
      </c>
      <c r="B474" s="63" t="s">
        <v>8734</v>
      </c>
      <c r="C474" s="67" t="s">
        <v>15062</v>
      </c>
      <c r="D474" s="66">
        <v>3723.39</v>
      </c>
      <c r="E474" s="63">
        <v>4</v>
      </c>
      <c r="F474" s="63" t="s">
        <v>17672</v>
      </c>
      <c r="G474" s="63" t="s">
        <v>15008</v>
      </c>
      <c r="H474" s="63" t="s">
        <v>14880</v>
      </c>
      <c r="I474" s="63">
        <v>84</v>
      </c>
      <c r="J474" s="63">
        <v>122</v>
      </c>
      <c r="K474" s="63">
        <v>41345</v>
      </c>
      <c r="L474" s="63" t="s">
        <v>14839</v>
      </c>
    </row>
    <row r="475" spans="1:12" x14ac:dyDescent="0.2">
      <c r="A475" s="93" t="str">
        <f t="shared" si="7"/>
        <v>12TRdecember t/m maart</v>
      </c>
      <c r="B475" s="63" t="s">
        <v>8736</v>
      </c>
      <c r="C475" s="67" t="s">
        <v>15062</v>
      </c>
      <c r="D475" s="66">
        <v>56781.65</v>
      </c>
      <c r="E475" s="63">
        <v>61</v>
      </c>
      <c r="F475" s="63" t="s">
        <v>8737</v>
      </c>
      <c r="G475" s="63" t="s">
        <v>15086</v>
      </c>
      <c r="H475" s="63" t="s">
        <v>14868</v>
      </c>
      <c r="I475" s="63">
        <v>316</v>
      </c>
      <c r="J475" s="63">
        <v>246</v>
      </c>
      <c r="K475" s="63">
        <v>10925</v>
      </c>
      <c r="L475" s="63" t="s">
        <v>14839</v>
      </c>
    </row>
    <row r="476" spans="1:12" x14ac:dyDescent="0.2">
      <c r="A476" s="93" t="str">
        <f t="shared" si="7"/>
        <v>12TTdecember t/m maart</v>
      </c>
      <c r="B476" s="63" t="s">
        <v>8742</v>
      </c>
      <c r="C476" s="67" t="s">
        <v>15062</v>
      </c>
      <c r="D476" s="66">
        <v>3723.39</v>
      </c>
      <c r="E476" s="63">
        <v>4</v>
      </c>
      <c r="F476" s="63" t="s">
        <v>8743</v>
      </c>
      <c r="G476" s="63" t="s">
        <v>15082</v>
      </c>
      <c r="H476" s="63" t="s">
        <v>14886</v>
      </c>
      <c r="I476" s="63">
        <v>548</v>
      </c>
      <c r="J476" s="63">
        <v>556</v>
      </c>
      <c r="K476" s="63">
        <v>41364</v>
      </c>
      <c r="L476" s="63" t="s">
        <v>14839</v>
      </c>
    </row>
    <row r="477" spans="1:12" x14ac:dyDescent="0.2">
      <c r="A477" s="93" t="str">
        <f t="shared" si="7"/>
        <v>12ULdecember t/m maart</v>
      </c>
      <c r="B477" s="63" t="s">
        <v>8759</v>
      </c>
      <c r="C477" s="67" t="s">
        <v>15062</v>
      </c>
      <c r="D477" s="66">
        <v>13031.85</v>
      </c>
      <c r="E477" s="63">
        <v>14</v>
      </c>
      <c r="F477" s="63" t="s">
        <v>17676</v>
      </c>
      <c r="G477" s="63" t="s">
        <v>14896</v>
      </c>
      <c r="H477" s="63" t="s">
        <v>14880</v>
      </c>
      <c r="I477" s="63">
        <v>136</v>
      </c>
      <c r="J477" s="63">
        <v>138</v>
      </c>
      <c r="K477" s="63">
        <v>41461</v>
      </c>
      <c r="L477" s="63" t="s">
        <v>14839</v>
      </c>
    </row>
    <row r="478" spans="1:12" x14ac:dyDescent="0.2">
      <c r="A478" s="93" t="str">
        <f t="shared" si="7"/>
        <v>12VAdecember t/m maart</v>
      </c>
      <c r="B478" s="63" t="s">
        <v>8781</v>
      </c>
      <c r="C478" s="67" t="s">
        <v>15062</v>
      </c>
      <c r="D478" s="66">
        <v>16264.08</v>
      </c>
      <c r="E478" s="63">
        <v>6</v>
      </c>
      <c r="F478" s="63" t="s">
        <v>17680</v>
      </c>
      <c r="G478" s="63" t="s">
        <v>15087</v>
      </c>
      <c r="H478" s="63" t="s">
        <v>14868</v>
      </c>
      <c r="I478" s="63">
        <v>320</v>
      </c>
      <c r="J478" s="63">
        <v>330</v>
      </c>
      <c r="K478" s="63">
        <v>41846</v>
      </c>
      <c r="L478" s="63" t="s">
        <v>19116</v>
      </c>
    </row>
    <row r="479" spans="1:12" x14ac:dyDescent="0.2">
      <c r="A479" s="93" t="str">
        <f t="shared" si="7"/>
        <v>12WEdecember t/m maart</v>
      </c>
      <c r="B479" s="63" t="s">
        <v>8825</v>
      </c>
      <c r="C479" s="67" t="s">
        <v>15062</v>
      </c>
      <c r="D479" s="66">
        <v>99600.59</v>
      </c>
      <c r="E479" s="63">
        <v>107</v>
      </c>
      <c r="F479" s="63" t="s">
        <v>4246</v>
      </c>
      <c r="G479" s="63" t="s">
        <v>15002</v>
      </c>
      <c r="H479" s="63" t="s">
        <v>14866</v>
      </c>
      <c r="I479" s="63">
        <v>288</v>
      </c>
      <c r="J479" s="63">
        <v>339</v>
      </c>
      <c r="K479" s="63">
        <v>41001</v>
      </c>
      <c r="L479" s="63" t="s">
        <v>14839</v>
      </c>
    </row>
    <row r="480" spans="1:12" x14ac:dyDescent="0.2">
      <c r="A480" s="93" t="str">
        <f t="shared" si="7"/>
        <v>12WSdecember t/m maart</v>
      </c>
      <c r="B480" s="63" t="s">
        <v>8846</v>
      </c>
      <c r="C480" s="67" t="s">
        <v>15062</v>
      </c>
      <c r="D480" s="66">
        <v>17686.09</v>
      </c>
      <c r="E480" s="63">
        <v>19</v>
      </c>
      <c r="F480" s="63" t="s">
        <v>17691</v>
      </c>
      <c r="G480" s="63" t="s">
        <v>14885</v>
      </c>
      <c r="H480" s="63" t="s">
        <v>14886</v>
      </c>
      <c r="I480" s="63">
        <v>244</v>
      </c>
      <c r="J480" s="63">
        <v>227</v>
      </c>
      <c r="K480" s="63">
        <v>43864</v>
      </c>
      <c r="L480" s="63" t="s">
        <v>14839</v>
      </c>
    </row>
    <row r="481" spans="1:12" x14ac:dyDescent="0.2">
      <c r="A481" s="93" t="str">
        <f t="shared" si="7"/>
        <v>12XWdecember t/m maart</v>
      </c>
      <c r="B481" s="63" t="s">
        <v>8887</v>
      </c>
      <c r="C481" s="67" t="s">
        <v>15062</v>
      </c>
      <c r="D481" s="66">
        <v>8377.6200000000008</v>
      </c>
      <c r="E481" s="63">
        <v>9</v>
      </c>
      <c r="F481" s="63" t="s">
        <v>8888</v>
      </c>
      <c r="G481" s="63" t="s">
        <v>15009</v>
      </c>
      <c r="H481" s="63" t="s">
        <v>14872</v>
      </c>
      <c r="I481" s="63">
        <v>103</v>
      </c>
      <c r="J481" s="63">
        <v>120</v>
      </c>
      <c r="K481" s="63">
        <v>41871</v>
      </c>
      <c r="L481" s="63" t="s">
        <v>14839</v>
      </c>
    </row>
    <row r="482" spans="1:12" x14ac:dyDescent="0.2">
      <c r="A482" s="93" t="str">
        <f t="shared" si="7"/>
        <v>12YFdecember t/m maart</v>
      </c>
      <c r="B482" s="63" t="s">
        <v>8898</v>
      </c>
      <c r="C482" s="67" t="s">
        <v>15062</v>
      </c>
      <c r="D482" s="66">
        <v>24641.7</v>
      </c>
      <c r="E482" s="63">
        <v>15</v>
      </c>
      <c r="F482" s="63" t="s">
        <v>17699</v>
      </c>
      <c r="G482" s="63" t="s">
        <v>15088</v>
      </c>
      <c r="H482" s="63" t="s">
        <v>14886</v>
      </c>
      <c r="I482" s="63">
        <v>104</v>
      </c>
      <c r="J482" s="63">
        <v>98</v>
      </c>
      <c r="K482" s="63">
        <v>41438</v>
      </c>
      <c r="L482" s="63" t="s">
        <v>19116</v>
      </c>
    </row>
    <row r="483" spans="1:12" x14ac:dyDescent="0.2">
      <c r="A483" s="93" t="str">
        <f t="shared" si="7"/>
        <v>12YMdecember t/m maart</v>
      </c>
      <c r="B483" s="63" t="s">
        <v>8902</v>
      </c>
      <c r="C483" s="67" t="s">
        <v>15062</v>
      </c>
      <c r="D483" s="66">
        <v>36303.019999999997</v>
      </c>
      <c r="E483" s="63">
        <v>39</v>
      </c>
      <c r="F483" s="63" t="s">
        <v>8903</v>
      </c>
      <c r="G483" s="63" t="s">
        <v>15010</v>
      </c>
      <c r="H483" s="63" t="s">
        <v>14908</v>
      </c>
      <c r="I483" s="63">
        <v>161</v>
      </c>
      <c r="J483" s="63">
        <v>168</v>
      </c>
      <c r="K483" s="63">
        <v>41496</v>
      </c>
      <c r="L483" s="63" t="s">
        <v>14839</v>
      </c>
    </row>
    <row r="484" spans="1:12" x14ac:dyDescent="0.2">
      <c r="A484" s="93" t="str">
        <f t="shared" si="7"/>
        <v>12YVdecember t/m maart</v>
      </c>
      <c r="B484" s="63" t="s">
        <v>8911</v>
      </c>
      <c r="C484" s="67" t="s">
        <v>15062</v>
      </c>
      <c r="D484" s="66">
        <v>15333.23</v>
      </c>
      <c r="E484" s="63">
        <v>5</v>
      </c>
      <c r="F484" s="63" t="s">
        <v>8912</v>
      </c>
      <c r="G484" s="63" t="s">
        <v>15089</v>
      </c>
      <c r="H484" s="63" t="s">
        <v>14877</v>
      </c>
      <c r="I484" s="63">
        <v>121</v>
      </c>
      <c r="J484" s="63">
        <v>122</v>
      </c>
      <c r="K484" s="63">
        <v>41127</v>
      </c>
      <c r="L484" s="63" t="s">
        <v>19116</v>
      </c>
    </row>
    <row r="485" spans="1:12" x14ac:dyDescent="0.2">
      <c r="A485" s="93" t="str">
        <f t="shared" si="7"/>
        <v>12ZAdecember t/m maart</v>
      </c>
      <c r="B485" s="63" t="s">
        <v>8917</v>
      </c>
      <c r="C485" s="67" t="s">
        <v>15062</v>
      </c>
      <c r="D485" s="66">
        <v>18616.93</v>
      </c>
      <c r="E485" s="63">
        <v>20</v>
      </c>
      <c r="F485" s="63" t="s">
        <v>8918</v>
      </c>
      <c r="G485" s="63" t="s">
        <v>15011</v>
      </c>
      <c r="H485" s="63" t="s">
        <v>14877</v>
      </c>
      <c r="I485" s="63">
        <v>272</v>
      </c>
      <c r="J485" s="63">
        <v>286</v>
      </c>
      <c r="K485" s="63">
        <v>41338</v>
      </c>
      <c r="L485" s="63" t="s">
        <v>14839</v>
      </c>
    </row>
    <row r="486" spans="1:12" x14ac:dyDescent="0.2">
      <c r="A486" s="93" t="str">
        <f t="shared" si="7"/>
        <v>13AOdecember t/m maart</v>
      </c>
      <c r="B486" s="63" t="s">
        <v>8970</v>
      </c>
      <c r="C486" s="67" t="s">
        <v>15062</v>
      </c>
      <c r="D486" s="66">
        <v>11170.16</v>
      </c>
      <c r="E486" s="63">
        <v>12</v>
      </c>
      <c r="F486" s="63" t="s">
        <v>8971</v>
      </c>
      <c r="G486" s="63" t="s">
        <v>14896</v>
      </c>
      <c r="H486" s="63" t="s">
        <v>14880</v>
      </c>
      <c r="I486" s="63">
        <v>172</v>
      </c>
      <c r="J486" s="63">
        <v>171</v>
      </c>
      <c r="K486" s="63">
        <v>41461</v>
      </c>
      <c r="L486" s="63" t="s">
        <v>14839</v>
      </c>
    </row>
    <row r="487" spans="1:12" x14ac:dyDescent="0.2">
      <c r="A487" s="93" t="str">
        <f t="shared" si="7"/>
        <v>13BCdecember t/m maart</v>
      </c>
      <c r="B487" s="63" t="s">
        <v>8986</v>
      </c>
      <c r="C487" s="67" t="s">
        <v>15062</v>
      </c>
      <c r="D487" s="66">
        <v>24202.01</v>
      </c>
      <c r="E487" s="63">
        <v>26</v>
      </c>
      <c r="F487" s="63" t="s">
        <v>8987</v>
      </c>
      <c r="G487" s="63" t="s">
        <v>14907</v>
      </c>
      <c r="H487" s="63" t="s">
        <v>14877</v>
      </c>
      <c r="I487" s="63">
        <v>318</v>
      </c>
      <c r="J487" s="63">
        <v>310</v>
      </c>
      <c r="K487" s="63">
        <v>41775</v>
      </c>
      <c r="L487" s="63" t="s">
        <v>14839</v>
      </c>
    </row>
    <row r="488" spans="1:12" x14ac:dyDescent="0.2">
      <c r="A488" s="93" t="str">
        <f t="shared" si="7"/>
        <v>13CCdecember t/m maart</v>
      </c>
      <c r="B488" s="63" t="s">
        <v>9027</v>
      </c>
      <c r="C488" s="67" t="s">
        <v>15062</v>
      </c>
      <c r="D488" s="66">
        <v>4654.2299999999996</v>
      </c>
      <c r="E488" s="63">
        <v>5</v>
      </c>
      <c r="F488" s="63" t="s">
        <v>15725</v>
      </c>
      <c r="G488" s="63" t="s">
        <v>15012</v>
      </c>
      <c r="H488" s="63" t="s">
        <v>14880</v>
      </c>
      <c r="I488" s="63">
        <v>207</v>
      </c>
      <c r="J488" s="63">
        <v>188</v>
      </c>
      <c r="K488" s="63">
        <v>24533</v>
      </c>
      <c r="L488" s="63" t="s">
        <v>14839</v>
      </c>
    </row>
    <row r="489" spans="1:12" x14ac:dyDescent="0.2">
      <c r="A489" s="93" t="str">
        <f t="shared" si="7"/>
        <v>13CDdecember t/m maart</v>
      </c>
      <c r="B489" s="63" t="s">
        <v>9029</v>
      </c>
      <c r="C489" s="67" t="s">
        <v>15062</v>
      </c>
      <c r="D489" s="66">
        <v>27925.4</v>
      </c>
      <c r="E489" s="63">
        <v>30</v>
      </c>
      <c r="F489" s="63" t="s">
        <v>17722</v>
      </c>
      <c r="G489" s="63" t="s">
        <v>14885</v>
      </c>
      <c r="H489" s="63" t="s">
        <v>14886</v>
      </c>
      <c r="I489" s="63">
        <v>321</v>
      </c>
      <c r="J489" s="63">
        <v>331</v>
      </c>
      <c r="K489" s="63">
        <v>81316</v>
      </c>
      <c r="L489" s="63" t="s">
        <v>14839</v>
      </c>
    </row>
    <row r="490" spans="1:12" x14ac:dyDescent="0.2">
      <c r="A490" s="93" t="str">
        <f t="shared" si="7"/>
        <v>13EKdecember t/m maart</v>
      </c>
      <c r="B490" s="63" t="s">
        <v>9094</v>
      </c>
      <c r="C490" s="67" t="s">
        <v>15062</v>
      </c>
      <c r="D490" s="66">
        <v>13962.7</v>
      </c>
      <c r="E490" s="63">
        <v>15</v>
      </c>
      <c r="F490" s="63" t="s">
        <v>8074</v>
      </c>
      <c r="G490" s="63" t="s">
        <v>14938</v>
      </c>
      <c r="H490" s="63" t="s">
        <v>14877</v>
      </c>
      <c r="I490" s="63">
        <v>805</v>
      </c>
      <c r="J490" s="63">
        <v>793</v>
      </c>
      <c r="K490" s="63">
        <v>20281</v>
      </c>
      <c r="L490" s="63" t="s">
        <v>14839</v>
      </c>
    </row>
    <row r="491" spans="1:12" x14ac:dyDescent="0.2">
      <c r="A491" s="93" t="str">
        <f t="shared" si="7"/>
        <v>13GCdecember t/m maart</v>
      </c>
      <c r="B491" s="63" t="s">
        <v>9128</v>
      </c>
      <c r="C491" s="67" t="s">
        <v>15062</v>
      </c>
      <c r="D491" s="66">
        <v>30226.78</v>
      </c>
      <c r="E491" s="63">
        <v>21</v>
      </c>
      <c r="F491" s="63" t="s">
        <v>9129</v>
      </c>
      <c r="G491" s="63" t="s">
        <v>14897</v>
      </c>
      <c r="H491" s="63" t="s">
        <v>14877</v>
      </c>
      <c r="I491" s="63">
        <v>123</v>
      </c>
      <c r="J491" s="63">
        <v>129</v>
      </c>
      <c r="K491" s="63">
        <v>41386</v>
      </c>
      <c r="L491" s="63" t="s">
        <v>19116</v>
      </c>
    </row>
    <row r="492" spans="1:12" x14ac:dyDescent="0.2">
      <c r="A492" s="93" t="str">
        <f t="shared" si="7"/>
        <v>13HNdecember t/m maart</v>
      </c>
      <c r="B492" s="63" t="s">
        <v>9169</v>
      </c>
      <c r="C492" s="67" t="s">
        <v>15062</v>
      </c>
      <c r="D492" s="66">
        <v>19987.47</v>
      </c>
      <c r="E492" s="63">
        <v>10</v>
      </c>
      <c r="F492" s="63" t="s">
        <v>16048</v>
      </c>
      <c r="G492" s="63" t="s">
        <v>14914</v>
      </c>
      <c r="H492" s="63" t="s">
        <v>14877</v>
      </c>
      <c r="I492" s="63">
        <v>414</v>
      </c>
      <c r="J492" s="63">
        <v>389</v>
      </c>
      <c r="K492" s="63">
        <v>43227</v>
      </c>
      <c r="L492" s="63" t="s">
        <v>19116</v>
      </c>
    </row>
    <row r="493" spans="1:12" x14ac:dyDescent="0.2">
      <c r="A493" s="93" t="str">
        <f t="shared" si="7"/>
        <v>13HXdecember t/m maart</v>
      </c>
      <c r="B493" s="63" t="s">
        <v>9182</v>
      </c>
      <c r="C493" s="67" t="s">
        <v>15062</v>
      </c>
      <c r="D493" s="66">
        <v>30717.94</v>
      </c>
      <c r="E493" s="63">
        <v>33</v>
      </c>
      <c r="F493" s="63" t="s">
        <v>17755</v>
      </c>
      <c r="G493" s="63" t="s">
        <v>14885</v>
      </c>
      <c r="H493" s="63" t="s">
        <v>14886</v>
      </c>
      <c r="I493" s="63">
        <v>549</v>
      </c>
      <c r="J493" s="63">
        <v>542</v>
      </c>
      <c r="K493" s="63">
        <v>43864</v>
      </c>
      <c r="L493" s="63" t="s">
        <v>14839</v>
      </c>
    </row>
    <row r="494" spans="1:12" x14ac:dyDescent="0.2">
      <c r="A494" s="93" t="str">
        <f t="shared" si="7"/>
        <v>13LWdecember t/m maart</v>
      </c>
      <c r="B494" s="63" t="s">
        <v>9302</v>
      </c>
      <c r="C494" s="67" t="s">
        <v>15062</v>
      </c>
      <c r="D494" s="66">
        <v>13031.85</v>
      </c>
      <c r="E494" s="63">
        <v>14</v>
      </c>
      <c r="F494" s="63" t="s">
        <v>9303</v>
      </c>
      <c r="G494" s="63" t="s">
        <v>14907</v>
      </c>
      <c r="H494" s="63" t="s">
        <v>14877</v>
      </c>
      <c r="I494" s="63">
        <v>112</v>
      </c>
      <c r="J494" s="63">
        <v>118</v>
      </c>
      <c r="K494" s="63">
        <v>41775</v>
      </c>
      <c r="L494" s="63" t="s">
        <v>14839</v>
      </c>
    </row>
    <row r="495" spans="1:12" x14ac:dyDescent="0.2">
      <c r="A495" s="93" t="str">
        <f t="shared" si="7"/>
        <v>13MMdecember t/m maart</v>
      </c>
      <c r="B495" s="63" t="s">
        <v>9324</v>
      </c>
      <c r="C495" s="67" t="s">
        <v>15062</v>
      </c>
      <c r="D495" s="66">
        <v>4654.2299999999996</v>
      </c>
      <c r="E495" s="63">
        <v>5</v>
      </c>
      <c r="F495" s="63" t="s">
        <v>17011</v>
      </c>
      <c r="G495" s="63" t="s">
        <v>15013</v>
      </c>
      <c r="H495" s="63" t="s">
        <v>14880</v>
      </c>
      <c r="I495" s="63">
        <v>133</v>
      </c>
      <c r="J495" s="63">
        <v>130</v>
      </c>
      <c r="K495" s="63">
        <v>41561</v>
      </c>
      <c r="L495" s="63" t="s">
        <v>14839</v>
      </c>
    </row>
    <row r="496" spans="1:12" x14ac:dyDescent="0.2">
      <c r="A496" s="93" t="str">
        <f t="shared" si="7"/>
        <v>13MNdecember t/m maart</v>
      </c>
      <c r="B496" s="63" t="s">
        <v>9326</v>
      </c>
      <c r="C496" s="67" t="s">
        <v>15062</v>
      </c>
      <c r="D496" s="66">
        <v>13031.85</v>
      </c>
      <c r="E496" s="63">
        <v>14</v>
      </c>
      <c r="F496" s="63" t="s">
        <v>9327</v>
      </c>
      <c r="G496" s="63" t="s">
        <v>15005</v>
      </c>
      <c r="H496" s="63" t="s">
        <v>14880</v>
      </c>
      <c r="I496" s="63">
        <v>336</v>
      </c>
      <c r="J496" s="63">
        <v>318</v>
      </c>
      <c r="K496" s="63">
        <v>41371</v>
      </c>
      <c r="L496" s="63" t="s">
        <v>14839</v>
      </c>
    </row>
    <row r="497" spans="1:12" x14ac:dyDescent="0.2">
      <c r="A497" s="93" t="str">
        <f t="shared" si="7"/>
        <v>13NZdecember t/m maart</v>
      </c>
      <c r="B497" s="63" t="s">
        <v>9372</v>
      </c>
      <c r="C497" s="67" t="s">
        <v>15062</v>
      </c>
      <c r="D497" s="66">
        <v>60505.03</v>
      </c>
      <c r="E497" s="63">
        <v>65</v>
      </c>
      <c r="F497" s="63" t="s">
        <v>9373</v>
      </c>
      <c r="G497" s="63" t="s">
        <v>14933</v>
      </c>
      <c r="H497" s="63" t="s">
        <v>14900</v>
      </c>
      <c r="I497" s="63">
        <v>280</v>
      </c>
      <c r="J497" s="63">
        <v>285</v>
      </c>
      <c r="K497" s="63">
        <v>41241</v>
      </c>
      <c r="L497" s="63" t="s">
        <v>14839</v>
      </c>
    </row>
    <row r="498" spans="1:12" x14ac:dyDescent="0.2">
      <c r="A498" s="93" t="str">
        <f t="shared" si="7"/>
        <v>13PSdecember t/m maart</v>
      </c>
      <c r="B498" s="63" t="s">
        <v>9414</v>
      </c>
      <c r="C498" s="67" t="s">
        <v>15062</v>
      </c>
      <c r="D498" s="66">
        <v>10239.31</v>
      </c>
      <c r="E498" s="63">
        <v>11</v>
      </c>
      <c r="F498" s="63" t="s">
        <v>17812</v>
      </c>
      <c r="G498" s="63" t="s">
        <v>15014</v>
      </c>
      <c r="H498" s="63" t="s">
        <v>14874</v>
      </c>
      <c r="I498" s="63">
        <v>227</v>
      </c>
      <c r="J498" s="63">
        <v>203</v>
      </c>
      <c r="K498" s="63">
        <v>41629</v>
      </c>
      <c r="L498" s="63" t="s">
        <v>14839</v>
      </c>
    </row>
    <row r="499" spans="1:12" x14ac:dyDescent="0.2">
      <c r="A499" s="93" t="str">
        <f t="shared" si="7"/>
        <v>13QZdecember t/m maart</v>
      </c>
      <c r="B499" s="63" t="s">
        <v>9450</v>
      </c>
      <c r="C499" s="67" t="s">
        <v>15062</v>
      </c>
      <c r="D499" s="66">
        <v>10239.31</v>
      </c>
      <c r="E499" s="63">
        <v>11</v>
      </c>
      <c r="F499" s="63" t="s">
        <v>9451</v>
      </c>
      <c r="G499" s="63" t="s">
        <v>15015</v>
      </c>
      <c r="H499" s="63" t="s">
        <v>14877</v>
      </c>
      <c r="I499" s="63">
        <v>314</v>
      </c>
      <c r="J499" s="63">
        <v>292</v>
      </c>
      <c r="K499" s="63">
        <v>41441</v>
      </c>
      <c r="L499" s="63" t="s">
        <v>14839</v>
      </c>
    </row>
    <row r="500" spans="1:12" x14ac:dyDescent="0.2">
      <c r="A500" s="93" t="str">
        <f t="shared" si="7"/>
        <v>13RFdecember t/m maart</v>
      </c>
      <c r="B500" s="63" t="s">
        <v>9460</v>
      </c>
      <c r="C500" s="67" t="s">
        <v>15062</v>
      </c>
      <c r="D500" s="66">
        <v>3723.39</v>
      </c>
      <c r="E500" s="63">
        <v>4</v>
      </c>
      <c r="F500" s="63" t="s">
        <v>17821</v>
      </c>
      <c r="G500" s="63" t="s">
        <v>15013</v>
      </c>
      <c r="H500" s="63" t="s">
        <v>14880</v>
      </c>
      <c r="I500" s="63">
        <v>74</v>
      </c>
      <c r="J500" s="63">
        <v>65</v>
      </c>
      <c r="K500" s="63">
        <v>41561</v>
      </c>
      <c r="L500" s="63" t="s">
        <v>14839</v>
      </c>
    </row>
    <row r="501" spans="1:12" x14ac:dyDescent="0.2">
      <c r="A501" s="93" t="str">
        <f t="shared" si="7"/>
        <v>13RIdecember t/m maart</v>
      </c>
      <c r="B501" s="63" t="s">
        <v>9462</v>
      </c>
      <c r="C501" s="67" t="s">
        <v>15062</v>
      </c>
      <c r="D501" s="66">
        <v>17686.09</v>
      </c>
      <c r="E501" s="63">
        <v>19</v>
      </c>
      <c r="F501" s="63" t="s">
        <v>4128</v>
      </c>
      <c r="G501" s="63" t="s">
        <v>14898</v>
      </c>
      <c r="H501" s="63" t="s">
        <v>14877</v>
      </c>
      <c r="I501" s="63">
        <v>178</v>
      </c>
      <c r="J501" s="63">
        <v>172</v>
      </c>
      <c r="K501" s="63">
        <v>41560</v>
      </c>
      <c r="L501" s="63" t="s">
        <v>14839</v>
      </c>
    </row>
    <row r="502" spans="1:12" x14ac:dyDescent="0.2">
      <c r="A502" s="93" t="str">
        <f t="shared" si="7"/>
        <v>13SYdecember t/m maart</v>
      </c>
      <c r="B502" s="63" t="s">
        <v>9506</v>
      </c>
      <c r="C502" s="67" t="s">
        <v>15062</v>
      </c>
      <c r="D502" s="66">
        <v>26994.55</v>
      </c>
      <c r="E502" s="63">
        <v>29</v>
      </c>
      <c r="F502" s="63" t="s">
        <v>9507</v>
      </c>
      <c r="G502" s="63" t="s">
        <v>15010</v>
      </c>
      <c r="H502" s="63" t="s">
        <v>14908</v>
      </c>
      <c r="I502" s="63">
        <v>183</v>
      </c>
      <c r="J502" s="63">
        <v>178</v>
      </c>
      <c r="K502" s="63">
        <v>41496</v>
      </c>
      <c r="L502" s="63" t="s">
        <v>14839</v>
      </c>
    </row>
    <row r="503" spans="1:12" x14ac:dyDescent="0.2">
      <c r="A503" s="93" t="str">
        <f t="shared" si="7"/>
        <v>13TRdecember t/m maart</v>
      </c>
      <c r="B503" s="63" t="s">
        <v>9528</v>
      </c>
      <c r="C503" s="67" t="s">
        <v>15062</v>
      </c>
      <c r="D503" s="66">
        <v>14893.55</v>
      </c>
      <c r="E503" s="63">
        <v>16</v>
      </c>
      <c r="F503" s="63" t="s">
        <v>17837</v>
      </c>
      <c r="G503" s="63" t="s">
        <v>15016</v>
      </c>
      <c r="H503" s="63" t="s">
        <v>14880</v>
      </c>
      <c r="I503" s="63">
        <v>203</v>
      </c>
      <c r="J503" s="63">
        <v>202</v>
      </c>
      <c r="K503" s="63">
        <v>40862</v>
      </c>
      <c r="L503" s="63" t="s">
        <v>14839</v>
      </c>
    </row>
    <row r="504" spans="1:12" x14ac:dyDescent="0.2">
      <c r="A504" s="93" t="str">
        <f t="shared" si="7"/>
        <v>13UIdecember t/m maart</v>
      </c>
      <c r="B504" s="63" t="s">
        <v>9548</v>
      </c>
      <c r="C504" s="67" t="s">
        <v>15062</v>
      </c>
      <c r="D504" s="66">
        <v>139627</v>
      </c>
      <c r="E504" s="63">
        <v>150</v>
      </c>
      <c r="F504" s="63" t="s">
        <v>761</v>
      </c>
      <c r="G504" s="63" t="s">
        <v>15018</v>
      </c>
      <c r="H504" s="63" t="s">
        <v>14872</v>
      </c>
      <c r="I504" s="63">
        <v>342</v>
      </c>
      <c r="J504" s="63">
        <v>420</v>
      </c>
      <c r="K504" s="63">
        <v>41522</v>
      </c>
      <c r="L504" s="63" t="s">
        <v>14839</v>
      </c>
    </row>
    <row r="505" spans="1:12" x14ac:dyDescent="0.2">
      <c r="A505" s="93" t="str">
        <f t="shared" si="7"/>
        <v>13VNdecember t/m maart</v>
      </c>
      <c r="B505" s="63" t="s">
        <v>9577</v>
      </c>
      <c r="C505" s="67" t="s">
        <v>15062</v>
      </c>
      <c r="D505" s="66">
        <v>15333.23</v>
      </c>
      <c r="E505" s="63">
        <v>5</v>
      </c>
      <c r="F505" s="63" t="s">
        <v>9578</v>
      </c>
      <c r="G505" s="63" t="s">
        <v>15028</v>
      </c>
      <c r="H505" s="63" t="s">
        <v>14908</v>
      </c>
      <c r="I505" s="63">
        <v>244</v>
      </c>
      <c r="J505" s="63">
        <v>230</v>
      </c>
      <c r="K505" s="63">
        <v>41528</v>
      </c>
      <c r="L505" s="63" t="s">
        <v>19116</v>
      </c>
    </row>
    <row r="506" spans="1:12" x14ac:dyDescent="0.2">
      <c r="A506" s="93" t="str">
        <f t="shared" si="7"/>
        <v>13WMdecember t/m maart</v>
      </c>
      <c r="B506" s="63" t="s">
        <v>9601</v>
      </c>
      <c r="C506" s="67" t="s">
        <v>15062</v>
      </c>
      <c r="D506" s="66">
        <v>17686.09</v>
      </c>
      <c r="E506" s="63">
        <v>19</v>
      </c>
      <c r="F506" s="63" t="s">
        <v>9602</v>
      </c>
      <c r="G506" s="63" t="s">
        <v>14938</v>
      </c>
      <c r="H506" s="63" t="s">
        <v>14877</v>
      </c>
      <c r="I506" s="63">
        <v>391</v>
      </c>
      <c r="J506" s="63">
        <v>404</v>
      </c>
      <c r="K506" s="63">
        <v>20281</v>
      </c>
      <c r="L506" s="63" t="s">
        <v>14839</v>
      </c>
    </row>
    <row r="507" spans="1:12" x14ac:dyDescent="0.2">
      <c r="A507" s="93" t="str">
        <f t="shared" si="7"/>
        <v>13XLdecember t/m maart</v>
      </c>
      <c r="B507" s="63" t="s">
        <v>9639</v>
      </c>
      <c r="C507" s="67" t="s">
        <v>15062</v>
      </c>
      <c r="D507" s="66">
        <v>13031.85</v>
      </c>
      <c r="E507" s="63">
        <v>14</v>
      </c>
      <c r="F507" s="63" t="s">
        <v>17861</v>
      </c>
      <c r="G507" s="63" t="s">
        <v>14897</v>
      </c>
      <c r="H507" s="63" t="s">
        <v>14877</v>
      </c>
      <c r="I507" s="63">
        <v>476</v>
      </c>
      <c r="J507" s="63">
        <v>467</v>
      </c>
      <c r="K507" s="63">
        <v>41386</v>
      </c>
      <c r="L507" s="63" t="s">
        <v>14839</v>
      </c>
    </row>
    <row r="508" spans="1:12" x14ac:dyDescent="0.2">
      <c r="A508" s="93" t="str">
        <f t="shared" si="7"/>
        <v>13XPdecember t/m maart</v>
      </c>
      <c r="B508" s="63" t="s">
        <v>9646</v>
      </c>
      <c r="C508" s="67" t="s">
        <v>15062</v>
      </c>
      <c r="D508" s="66">
        <v>18616.93</v>
      </c>
      <c r="E508" s="63">
        <v>20</v>
      </c>
      <c r="F508" s="63" t="s">
        <v>9198</v>
      </c>
      <c r="G508" s="63" t="s">
        <v>15019</v>
      </c>
      <c r="H508" s="63" t="s">
        <v>14880</v>
      </c>
      <c r="I508" s="63">
        <v>124</v>
      </c>
      <c r="J508" s="63">
        <v>152</v>
      </c>
      <c r="K508" s="63">
        <v>41617</v>
      </c>
      <c r="L508" s="63" t="s">
        <v>14839</v>
      </c>
    </row>
    <row r="509" spans="1:12" x14ac:dyDescent="0.2">
      <c r="A509" s="93" t="str">
        <f t="shared" si="7"/>
        <v>13YDdecember t/m maart</v>
      </c>
      <c r="B509" s="63" t="s">
        <v>9666</v>
      </c>
      <c r="C509" s="67" t="s">
        <v>15062</v>
      </c>
      <c r="D509" s="66">
        <v>28856.25</v>
      </c>
      <c r="E509" s="63">
        <v>31</v>
      </c>
      <c r="F509" s="63" t="s">
        <v>17866</v>
      </c>
      <c r="G509" s="63" t="s">
        <v>15020</v>
      </c>
      <c r="H509" s="63" t="s">
        <v>14877</v>
      </c>
      <c r="I509" s="63">
        <v>307</v>
      </c>
      <c r="J509" s="63">
        <v>323</v>
      </c>
      <c r="K509" s="63">
        <v>41535</v>
      </c>
      <c r="L509" s="63" t="s">
        <v>14839</v>
      </c>
    </row>
    <row r="510" spans="1:12" x14ac:dyDescent="0.2">
      <c r="A510" s="93" t="str">
        <f t="shared" si="7"/>
        <v>13ZEdecember t/m maart</v>
      </c>
      <c r="B510" s="63" t="s">
        <v>9696</v>
      </c>
      <c r="C510" s="67" t="s">
        <v>15062</v>
      </c>
      <c r="D510" s="66">
        <v>12101.01</v>
      </c>
      <c r="E510" s="63">
        <v>13</v>
      </c>
      <c r="F510" s="63" t="s">
        <v>8433</v>
      </c>
      <c r="G510" s="63" t="s">
        <v>15021</v>
      </c>
      <c r="H510" s="63" t="s">
        <v>14877</v>
      </c>
      <c r="I510" s="63">
        <v>135</v>
      </c>
      <c r="J510" s="63">
        <v>157</v>
      </c>
      <c r="K510" s="63">
        <v>20281</v>
      </c>
      <c r="L510" s="63" t="s">
        <v>14839</v>
      </c>
    </row>
    <row r="511" spans="1:12" x14ac:dyDescent="0.2">
      <c r="A511" s="93" t="str">
        <f t="shared" si="7"/>
        <v>13ZYdecember t/m maart</v>
      </c>
      <c r="B511" s="63" t="s">
        <v>9723</v>
      </c>
      <c r="C511" s="67" t="s">
        <v>15062</v>
      </c>
      <c r="D511" s="66">
        <v>49334.87</v>
      </c>
      <c r="E511" s="63">
        <v>53</v>
      </c>
      <c r="F511" s="63" t="s">
        <v>1498</v>
      </c>
      <c r="G511" s="63" t="s">
        <v>14938</v>
      </c>
      <c r="H511" s="63" t="s">
        <v>14877</v>
      </c>
      <c r="I511" s="63">
        <v>578</v>
      </c>
      <c r="J511" s="63">
        <v>630</v>
      </c>
      <c r="K511" s="63">
        <v>20281</v>
      </c>
      <c r="L511" s="63" t="s">
        <v>14839</v>
      </c>
    </row>
    <row r="512" spans="1:12" x14ac:dyDescent="0.2">
      <c r="A512" s="93" t="str">
        <f t="shared" si="7"/>
        <v>14BOdecember t/m maart</v>
      </c>
      <c r="B512" s="63" t="s">
        <v>9757</v>
      </c>
      <c r="C512" s="67" t="s">
        <v>15062</v>
      </c>
      <c r="D512" s="66">
        <v>16264.08</v>
      </c>
      <c r="E512" s="63">
        <v>6</v>
      </c>
      <c r="F512" s="63" t="s">
        <v>9758</v>
      </c>
      <c r="G512" s="63" t="s">
        <v>15023</v>
      </c>
      <c r="H512" s="63" t="s">
        <v>14888</v>
      </c>
      <c r="I512" s="63">
        <v>189</v>
      </c>
      <c r="J512" s="63">
        <v>151</v>
      </c>
      <c r="K512" s="63">
        <v>41573</v>
      </c>
      <c r="L512" s="63" t="s">
        <v>19116</v>
      </c>
    </row>
    <row r="513" spans="1:12" x14ac:dyDescent="0.2">
      <c r="A513" s="93" t="str">
        <f t="shared" si="7"/>
        <v>14CMdecember t/m maart</v>
      </c>
      <c r="B513" s="63" t="s">
        <v>9782</v>
      </c>
      <c r="C513" s="67" t="s">
        <v>15062</v>
      </c>
      <c r="D513" s="66">
        <v>14402.39</v>
      </c>
      <c r="E513" s="63">
        <v>4</v>
      </c>
      <c r="F513" s="63" t="s">
        <v>9783</v>
      </c>
      <c r="G513" s="63" t="s">
        <v>15090</v>
      </c>
      <c r="H513" s="63" t="s">
        <v>14880</v>
      </c>
      <c r="I513" s="63">
        <v>202</v>
      </c>
      <c r="J513" s="63">
        <v>204</v>
      </c>
      <c r="K513" s="63">
        <v>76819</v>
      </c>
      <c r="L513" s="63" t="s">
        <v>19116</v>
      </c>
    </row>
    <row r="514" spans="1:12" x14ac:dyDescent="0.2">
      <c r="A514" s="93" t="str">
        <f t="shared" si="7"/>
        <v>14DZdecember t/m maart</v>
      </c>
      <c r="B514" s="63" t="s">
        <v>9826</v>
      </c>
      <c r="C514" s="67" t="s">
        <v>15062</v>
      </c>
      <c r="D514" s="66">
        <v>17194.93</v>
      </c>
      <c r="E514" s="63">
        <v>7</v>
      </c>
      <c r="F514" s="63" t="s">
        <v>17896</v>
      </c>
      <c r="G514" s="63" t="s">
        <v>15024</v>
      </c>
      <c r="H514" s="63" t="s">
        <v>14877</v>
      </c>
      <c r="I514" s="63">
        <v>311</v>
      </c>
      <c r="J514" s="63">
        <v>298</v>
      </c>
      <c r="K514" s="63">
        <v>41545</v>
      </c>
      <c r="L514" s="63" t="s">
        <v>19116</v>
      </c>
    </row>
    <row r="515" spans="1:12" x14ac:dyDescent="0.2">
      <c r="A515" s="93" t="str">
        <f t="shared" si="7"/>
        <v>14ECdecember t/m maart</v>
      </c>
      <c r="B515" s="63" t="s">
        <v>9830</v>
      </c>
      <c r="C515" s="67" t="s">
        <v>15062</v>
      </c>
      <c r="D515" s="66">
        <v>60505.03</v>
      </c>
      <c r="E515" s="63">
        <v>65</v>
      </c>
      <c r="F515" s="63" t="s">
        <v>2953</v>
      </c>
      <c r="G515" s="63" t="s">
        <v>15022</v>
      </c>
      <c r="H515" s="63" t="s">
        <v>14877</v>
      </c>
      <c r="I515" s="63">
        <v>393</v>
      </c>
      <c r="J515" s="63">
        <v>421</v>
      </c>
      <c r="K515" s="63">
        <v>41567</v>
      </c>
      <c r="L515" s="63" t="s">
        <v>14839</v>
      </c>
    </row>
    <row r="516" spans="1:12" x14ac:dyDescent="0.2">
      <c r="A516" s="93" t="str">
        <f t="shared" si="7"/>
        <v>14FXdecember t/m maart</v>
      </c>
      <c r="B516" s="63" t="s">
        <v>9898</v>
      </c>
      <c r="C516" s="67" t="s">
        <v>15062</v>
      </c>
      <c r="D516" s="66">
        <v>26994.55</v>
      </c>
      <c r="E516" s="63">
        <v>29</v>
      </c>
      <c r="F516" s="63" t="s">
        <v>17264</v>
      </c>
      <c r="G516" s="63" t="s">
        <v>14899</v>
      </c>
      <c r="H516" s="63" t="s">
        <v>14900</v>
      </c>
      <c r="I516" s="63">
        <v>124</v>
      </c>
      <c r="J516" s="63">
        <v>140</v>
      </c>
      <c r="K516" s="63">
        <v>41670</v>
      </c>
      <c r="L516" s="63" t="s">
        <v>14839</v>
      </c>
    </row>
    <row r="517" spans="1:12" x14ac:dyDescent="0.2">
      <c r="A517" s="93" t="str">
        <f t="shared" si="7"/>
        <v>14GLdecember t/m maart</v>
      </c>
      <c r="B517" s="63" t="s">
        <v>9913</v>
      </c>
      <c r="C517" s="67" t="s">
        <v>15062</v>
      </c>
      <c r="D517" s="66">
        <v>13031.85</v>
      </c>
      <c r="E517" s="63">
        <v>14</v>
      </c>
      <c r="F517" s="63" t="s">
        <v>17915</v>
      </c>
      <c r="G517" s="63" t="s">
        <v>14885</v>
      </c>
      <c r="H517" s="63" t="s">
        <v>14886</v>
      </c>
      <c r="I517" s="63">
        <v>157</v>
      </c>
      <c r="J517" s="63">
        <v>164</v>
      </c>
      <c r="K517" s="63">
        <v>81316</v>
      </c>
      <c r="L517" s="63" t="s">
        <v>14839</v>
      </c>
    </row>
    <row r="518" spans="1:12" x14ac:dyDescent="0.2">
      <c r="A518" s="93" t="str">
        <f t="shared" si="7"/>
        <v>14HKdecember t/m maart</v>
      </c>
      <c r="B518" s="63" t="s">
        <v>9940</v>
      </c>
      <c r="C518" s="67" t="s">
        <v>15062</v>
      </c>
      <c r="D518" s="66">
        <v>17194.93</v>
      </c>
      <c r="E518" s="63">
        <v>7</v>
      </c>
      <c r="F518" s="63" t="s">
        <v>9941</v>
      </c>
      <c r="G518" s="63" t="s">
        <v>15091</v>
      </c>
      <c r="H518" s="63" t="s">
        <v>14888</v>
      </c>
      <c r="I518" s="63">
        <v>113</v>
      </c>
      <c r="J518" s="63">
        <v>104</v>
      </c>
      <c r="K518" s="63">
        <v>41631</v>
      </c>
      <c r="L518" s="63" t="s">
        <v>19116</v>
      </c>
    </row>
    <row r="519" spans="1:12" x14ac:dyDescent="0.2">
      <c r="A519" s="93" t="str">
        <f t="shared" si="7"/>
        <v>14HRdecember t/m maart</v>
      </c>
      <c r="B519" s="63" t="s">
        <v>9948</v>
      </c>
      <c r="C519" s="67" t="s">
        <v>15062</v>
      </c>
      <c r="D519" s="66">
        <v>14402.39</v>
      </c>
      <c r="E519" s="63">
        <v>4</v>
      </c>
      <c r="F519" s="63" t="s">
        <v>9949</v>
      </c>
      <c r="G519" s="63" t="s">
        <v>16932</v>
      </c>
      <c r="H519" s="63" t="s">
        <v>14877</v>
      </c>
      <c r="I519" s="63">
        <v>333</v>
      </c>
      <c r="J519" s="63">
        <v>322</v>
      </c>
      <c r="K519" s="63">
        <v>42709</v>
      </c>
      <c r="L519" s="63" t="s">
        <v>19116</v>
      </c>
    </row>
    <row r="520" spans="1:12" x14ac:dyDescent="0.2">
      <c r="A520" s="93" t="str">
        <f t="shared" si="7"/>
        <v>14IKdecember t/m maart</v>
      </c>
      <c r="B520" s="63" t="s">
        <v>9969</v>
      </c>
      <c r="C520" s="67" t="s">
        <v>15062</v>
      </c>
      <c r="D520" s="66">
        <v>14402.39</v>
      </c>
      <c r="E520" s="63">
        <v>4</v>
      </c>
      <c r="F520" s="63" t="s">
        <v>9970</v>
      </c>
      <c r="G520" s="63" t="s">
        <v>15092</v>
      </c>
      <c r="H520" s="63" t="s">
        <v>14872</v>
      </c>
      <c r="I520" s="63">
        <v>65</v>
      </c>
      <c r="J520" s="63">
        <v>63</v>
      </c>
      <c r="K520" s="63">
        <v>41816</v>
      </c>
      <c r="L520" s="63" t="s">
        <v>19116</v>
      </c>
    </row>
    <row r="521" spans="1:12" x14ac:dyDescent="0.2">
      <c r="A521" s="93" t="str">
        <f t="shared" si="7"/>
        <v>14JIdecember t/m maart</v>
      </c>
      <c r="B521" s="63" t="s">
        <v>9993</v>
      </c>
      <c r="C521" s="67" t="s">
        <v>15062</v>
      </c>
      <c r="D521" s="66">
        <v>14402.39</v>
      </c>
      <c r="E521" s="63">
        <v>4</v>
      </c>
      <c r="F521" s="63" t="s">
        <v>6993</v>
      </c>
      <c r="G521" s="63" t="s">
        <v>15027</v>
      </c>
      <c r="H521" s="63" t="s">
        <v>14874</v>
      </c>
      <c r="I521" s="63">
        <v>339</v>
      </c>
      <c r="J521" s="63">
        <v>351</v>
      </c>
      <c r="K521" s="63">
        <v>42719</v>
      </c>
      <c r="L521" s="63" t="s">
        <v>19116</v>
      </c>
    </row>
    <row r="522" spans="1:12" x14ac:dyDescent="0.2">
      <c r="A522" s="93" t="str">
        <f t="shared" ref="A522:A585" si="8">B522&amp;C522</f>
        <v>14LRdecember t/m maart</v>
      </c>
      <c r="B522" s="63" t="s">
        <v>10050</v>
      </c>
      <c r="C522" s="67" t="s">
        <v>15062</v>
      </c>
      <c r="D522" s="66">
        <v>49334.87</v>
      </c>
      <c r="E522" s="63">
        <v>53</v>
      </c>
      <c r="F522" s="63" t="s">
        <v>17938</v>
      </c>
      <c r="G522" s="63" t="s">
        <v>15025</v>
      </c>
      <c r="H522" s="63" t="s">
        <v>14888</v>
      </c>
      <c r="I522" s="63">
        <v>167</v>
      </c>
      <c r="J522" s="63">
        <v>163</v>
      </c>
      <c r="K522" s="63">
        <v>41735</v>
      </c>
      <c r="L522" s="63" t="s">
        <v>14839</v>
      </c>
    </row>
    <row r="523" spans="1:12" x14ac:dyDescent="0.2">
      <c r="A523" s="93" t="str">
        <f t="shared" si="8"/>
        <v>14MQdecember t/m maart</v>
      </c>
      <c r="B523" s="63" t="s">
        <v>10081</v>
      </c>
      <c r="C523" s="67" t="s">
        <v>15062</v>
      </c>
      <c r="D523" s="66">
        <v>21409.47</v>
      </c>
      <c r="E523" s="63">
        <v>23</v>
      </c>
      <c r="F523" s="63" t="s">
        <v>17944</v>
      </c>
      <c r="G523" s="63" t="s">
        <v>14940</v>
      </c>
      <c r="H523" s="63" t="s">
        <v>14886</v>
      </c>
      <c r="I523" s="63">
        <v>209</v>
      </c>
      <c r="J523" s="63">
        <v>231</v>
      </c>
      <c r="K523" s="63">
        <v>41580</v>
      </c>
      <c r="L523" s="63" t="s">
        <v>14839</v>
      </c>
    </row>
    <row r="524" spans="1:12" x14ac:dyDescent="0.2">
      <c r="A524" s="93" t="str">
        <f t="shared" si="8"/>
        <v>14MRdecember t/m maart</v>
      </c>
      <c r="B524" s="63" t="s">
        <v>10082</v>
      </c>
      <c r="C524" s="67" t="s">
        <v>15062</v>
      </c>
      <c r="D524" s="66">
        <v>7446.77</v>
      </c>
      <c r="E524" s="63">
        <v>8</v>
      </c>
      <c r="F524" s="63" t="s">
        <v>10083</v>
      </c>
      <c r="G524" s="63" t="s">
        <v>15015</v>
      </c>
      <c r="H524" s="63" t="s">
        <v>14877</v>
      </c>
      <c r="I524" s="63">
        <v>358</v>
      </c>
      <c r="J524" s="63">
        <v>350</v>
      </c>
      <c r="K524" s="63">
        <v>41441</v>
      </c>
      <c r="L524" s="63" t="s">
        <v>14839</v>
      </c>
    </row>
    <row r="525" spans="1:12" x14ac:dyDescent="0.2">
      <c r="A525" s="93" t="str">
        <f t="shared" si="8"/>
        <v>14XRdecember t/m maart</v>
      </c>
      <c r="B525" s="63" t="s">
        <v>10128</v>
      </c>
      <c r="C525" s="67" t="s">
        <v>15062</v>
      </c>
      <c r="D525" s="66">
        <v>3723.39</v>
      </c>
      <c r="E525" s="63">
        <v>4</v>
      </c>
      <c r="F525" s="63" t="s">
        <v>10129</v>
      </c>
      <c r="G525" s="63" t="s">
        <v>15093</v>
      </c>
      <c r="H525" s="63" t="s">
        <v>14872</v>
      </c>
      <c r="I525" s="63">
        <v>182</v>
      </c>
      <c r="J525" s="63">
        <v>203</v>
      </c>
      <c r="K525" s="63">
        <v>42623</v>
      </c>
      <c r="L525" s="63" t="s">
        <v>14839</v>
      </c>
    </row>
    <row r="526" spans="1:12" x14ac:dyDescent="0.2">
      <c r="A526" s="93" t="str">
        <f t="shared" si="8"/>
        <v>14ZGdecember t/m maart</v>
      </c>
      <c r="B526" s="63" t="s">
        <v>10165</v>
      </c>
      <c r="C526" s="67" t="s">
        <v>15062</v>
      </c>
      <c r="D526" s="66">
        <v>3723.39</v>
      </c>
      <c r="E526" s="63">
        <v>4</v>
      </c>
      <c r="F526" s="63" t="s">
        <v>17959</v>
      </c>
      <c r="G526" s="63" t="s">
        <v>15094</v>
      </c>
      <c r="H526" s="63" t="s">
        <v>14866</v>
      </c>
      <c r="I526" s="63">
        <v>287</v>
      </c>
      <c r="J526" s="63">
        <v>286</v>
      </c>
      <c r="K526" s="63">
        <v>71749</v>
      </c>
      <c r="L526" s="63" t="s">
        <v>14839</v>
      </c>
    </row>
    <row r="527" spans="1:12" x14ac:dyDescent="0.2">
      <c r="A527" s="93" t="str">
        <f t="shared" si="8"/>
        <v>14ZWdecember t/m maart</v>
      </c>
      <c r="B527" s="63" t="s">
        <v>10189</v>
      </c>
      <c r="C527" s="67" t="s">
        <v>15062</v>
      </c>
      <c r="D527" s="66">
        <v>14402.39</v>
      </c>
      <c r="E527" s="63">
        <v>4</v>
      </c>
      <c r="F527" s="63" t="s">
        <v>15367</v>
      </c>
      <c r="G527" s="63" t="s">
        <v>14980</v>
      </c>
      <c r="H527" s="63" t="s">
        <v>14877</v>
      </c>
      <c r="I527" s="63">
        <v>206</v>
      </c>
      <c r="J527" s="63">
        <v>204</v>
      </c>
      <c r="K527" s="63">
        <v>40765</v>
      </c>
      <c r="L527" s="63" t="s">
        <v>19116</v>
      </c>
    </row>
    <row r="528" spans="1:12" x14ac:dyDescent="0.2">
      <c r="A528" s="93" t="str">
        <f t="shared" si="8"/>
        <v>15ALdecember t/m maart</v>
      </c>
      <c r="B528" s="63" t="s">
        <v>10201</v>
      </c>
      <c r="C528" s="67" t="s">
        <v>15062</v>
      </c>
      <c r="D528" s="66">
        <v>13962.7</v>
      </c>
      <c r="E528" s="63">
        <v>15</v>
      </c>
      <c r="F528" s="63" t="s">
        <v>17963</v>
      </c>
      <c r="G528" s="63" t="s">
        <v>15015</v>
      </c>
      <c r="H528" s="63" t="s">
        <v>14877</v>
      </c>
      <c r="I528" s="63">
        <v>247</v>
      </c>
      <c r="J528" s="63">
        <v>248</v>
      </c>
      <c r="K528" s="63">
        <v>83228</v>
      </c>
      <c r="L528" s="63" t="s">
        <v>14839</v>
      </c>
    </row>
    <row r="529" spans="1:12" x14ac:dyDescent="0.2">
      <c r="A529" s="93" t="str">
        <f t="shared" si="8"/>
        <v>15ANdecember t/m maart</v>
      </c>
      <c r="B529" s="63" t="s">
        <v>10203</v>
      </c>
      <c r="C529" s="67" t="s">
        <v>15062</v>
      </c>
      <c r="D529" s="66">
        <v>67020.960000000006</v>
      </c>
      <c r="E529" s="63">
        <v>72</v>
      </c>
      <c r="F529" s="63" t="s">
        <v>17964</v>
      </c>
      <c r="G529" s="63" t="s">
        <v>14901</v>
      </c>
      <c r="H529" s="63" t="s">
        <v>14877</v>
      </c>
      <c r="I529" s="63">
        <v>286</v>
      </c>
      <c r="J529" s="63">
        <v>319</v>
      </c>
      <c r="K529" s="63">
        <v>41527</v>
      </c>
      <c r="L529" s="63" t="s">
        <v>14839</v>
      </c>
    </row>
    <row r="530" spans="1:12" x14ac:dyDescent="0.2">
      <c r="A530" s="93" t="str">
        <f t="shared" si="8"/>
        <v>15AOdecember t/m maart</v>
      </c>
      <c r="B530" s="63" t="s">
        <v>10205</v>
      </c>
      <c r="C530" s="67" t="s">
        <v>15062</v>
      </c>
      <c r="D530" s="66">
        <v>4654.2299999999996</v>
      </c>
      <c r="E530" s="63">
        <v>5</v>
      </c>
      <c r="F530" s="63" t="s">
        <v>17965</v>
      </c>
      <c r="G530" s="63" t="s">
        <v>15095</v>
      </c>
      <c r="H530" s="63" t="s">
        <v>14888</v>
      </c>
      <c r="I530" s="63">
        <v>147</v>
      </c>
      <c r="J530" s="63">
        <v>156</v>
      </c>
      <c r="K530" s="63">
        <v>41631</v>
      </c>
      <c r="L530" s="63" t="s">
        <v>14839</v>
      </c>
    </row>
    <row r="531" spans="1:12" x14ac:dyDescent="0.2">
      <c r="A531" s="93" t="str">
        <f t="shared" si="8"/>
        <v>15COdecember t/m maart</v>
      </c>
      <c r="B531" s="63" t="s">
        <v>10264</v>
      </c>
      <c r="C531" s="67" t="s">
        <v>15062</v>
      </c>
      <c r="D531" s="66">
        <v>14402.39</v>
      </c>
      <c r="E531" s="63">
        <v>4</v>
      </c>
      <c r="F531" s="63" t="s">
        <v>10265</v>
      </c>
      <c r="G531" s="63" t="s">
        <v>15019</v>
      </c>
      <c r="H531" s="63" t="s">
        <v>14880</v>
      </c>
      <c r="I531" s="63">
        <v>244</v>
      </c>
      <c r="J531" s="63">
        <v>243</v>
      </c>
      <c r="K531" s="63">
        <v>40812</v>
      </c>
      <c r="L531" s="63" t="s">
        <v>19116</v>
      </c>
    </row>
    <row r="532" spans="1:12" x14ac:dyDescent="0.2">
      <c r="A532" s="93" t="str">
        <f t="shared" si="8"/>
        <v>15DCdecember t/m maart</v>
      </c>
      <c r="B532" s="63" t="s">
        <v>10295</v>
      </c>
      <c r="C532" s="67" t="s">
        <v>15062</v>
      </c>
      <c r="D532" s="66">
        <v>4654.2299999999996</v>
      </c>
      <c r="E532" s="63">
        <v>5</v>
      </c>
      <c r="F532" s="63" t="s">
        <v>16974</v>
      </c>
      <c r="G532" s="63" t="s">
        <v>14983</v>
      </c>
      <c r="H532" s="63" t="s">
        <v>14866</v>
      </c>
      <c r="I532" s="63">
        <v>124</v>
      </c>
      <c r="J532" s="63">
        <v>118</v>
      </c>
      <c r="K532" s="63">
        <v>78222</v>
      </c>
      <c r="L532" s="63" t="s">
        <v>14839</v>
      </c>
    </row>
    <row r="533" spans="1:12" x14ac:dyDescent="0.2">
      <c r="A533" s="93" t="str">
        <f t="shared" si="8"/>
        <v>15HWdecember t/m maart</v>
      </c>
      <c r="B533" s="63" t="s">
        <v>10433</v>
      </c>
      <c r="C533" s="67" t="s">
        <v>15062</v>
      </c>
      <c r="D533" s="66">
        <v>7446.77</v>
      </c>
      <c r="E533" s="63">
        <v>8</v>
      </c>
      <c r="F533" s="63" t="s">
        <v>18017</v>
      </c>
      <c r="G533" s="63" t="s">
        <v>14962</v>
      </c>
      <c r="H533" s="63" t="s">
        <v>14868</v>
      </c>
      <c r="I533" s="63">
        <v>134</v>
      </c>
      <c r="J533" s="63">
        <v>150</v>
      </c>
      <c r="K533" s="63">
        <v>41574</v>
      </c>
      <c r="L533" s="63" t="s">
        <v>14839</v>
      </c>
    </row>
    <row r="534" spans="1:12" x14ac:dyDescent="0.2">
      <c r="A534" s="93" t="str">
        <f t="shared" si="8"/>
        <v>15JFdecember t/m maart</v>
      </c>
      <c r="B534" s="63" t="s">
        <v>10472</v>
      </c>
      <c r="C534" s="67" t="s">
        <v>15062</v>
      </c>
      <c r="D534" s="66">
        <v>15333.23</v>
      </c>
      <c r="E534" s="63">
        <v>5</v>
      </c>
      <c r="F534" s="63" t="s">
        <v>10473</v>
      </c>
      <c r="G534" s="63" t="s">
        <v>15028</v>
      </c>
      <c r="H534" s="63" t="s">
        <v>14908</v>
      </c>
      <c r="I534" s="63">
        <v>514</v>
      </c>
      <c r="J534" s="63">
        <v>532</v>
      </c>
      <c r="K534" s="63">
        <v>41792</v>
      </c>
      <c r="L534" s="63" t="s">
        <v>19116</v>
      </c>
    </row>
    <row r="535" spans="1:12" x14ac:dyDescent="0.2">
      <c r="A535" s="93" t="str">
        <f t="shared" si="8"/>
        <v>15JGdecember t/m maart</v>
      </c>
      <c r="B535" s="63" t="s">
        <v>10474</v>
      </c>
      <c r="C535" s="67" t="s">
        <v>15062</v>
      </c>
      <c r="D535" s="66">
        <v>65159.27</v>
      </c>
      <c r="E535" s="63">
        <v>70</v>
      </c>
      <c r="F535" s="63" t="s">
        <v>18024</v>
      </c>
      <c r="G535" s="63" t="s">
        <v>15026</v>
      </c>
      <c r="H535" s="63" t="s">
        <v>14868</v>
      </c>
      <c r="I535" s="63">
        <v>177</v>
      </c>
      <c r="J535" s="63">
        <v>225</v>
      </c>
      <c r="K535" s="63">
        <v>41780</v>
      </c>
      <c r="L535" s="63" t="s">
        <v>14839</v>
      </c>
    </row>
    <row r="536" spans="1:12" x14ac:dyDescent="0.2">
      <c r="A536" s="93" t="str">
        <f t="shared" si="8"/>
        <v>15JIdecember t/m maart</v>
      </c>
      <c r="B536" s="63" t="s">
        <v>10476</v>
      </c>
      <c r="C536" s="67" t="s">
        <v>15062</v>
      </c>
      <c r="D536" s="66">
        <v>14402.39</v>
      </c>
      <c r="E536" s="63">
        <v>4</v>
      </c>
      <c r="F536" s="63" t="s">
        <v>14197</v>
      </c>
      <c r="G536" s="63" t="s">
        <v>14999</v>
      </c>
      <c r="H536" s="63" t="s">
        <v>14900</v>
      </c>
      <c r="I536" s="63">
        <v>161</v>
      </c>
      <c r="J536" s="63">
        <v>134</v>
      </c>
      <c r="K536" s="63">
        <v>42610</v>
      </c>
      <c r="L536" s="63" t="s">
        <v>19116</v>
      </c>
    </row>
    <row r="537" spans="1:12" x14ac:dyDescent="0.2">
      <c r="A537" s="93" t="str">
        <f t="shared" si="8"/>
        <v>15JZdecember t/m maart</v>
      </c>
      <c r="B537" s="63" t="s">
        <v>10497</v>
      </c>
      <c r="C537" s="67" t="s">
        <v>15062</v>
      </c>
      <c r="D537" s="66">
        <v>6515.93</v>
      </c>
      <c r="E537" s="63">
        <v>7</v>
      </c>
      <c r="F537" s="63" t="s">
        <v>18028</v>
      </c>
      <c r="G537" s="63" t="s">
        <v>14983</v>
      </c>
      <c r="H537" s="63" t="s">
        <v>14866</v>
      </c>
      <c r="I537" s="63">
        <v>523</v>
      </c>
      <c r="J537" s="63">
        <v>526</v>
      </c>
      <c r="K537" s="63">
        <v>78222</v>
      </c>
      <c r="L537" s="63" t="s">
        <v>14839</v>
      </c>
    </row>
    <row r="538" spans="1:12" x14ac:dyDescent="0.2">
      <c r="A538" s="93" t="str">
        <f t="shared" si="8"/>
        <v>15KJdecember t/m maart</v>
      </c>
      <c r="B538" s="63" t="s">
        <v>10510</v>
      </c>
      <c r="C538" s="67" t="s">
        <v>15062</v>
      </c>
      <c r="D538" s="66">
        <v>3723.39</v>
      </c>
      <c r="E538" s="63">
        <v>4</v>
      </c>
      <c r="F538" s="63" t="s">
        <v>17322</v>
      </c>
      <c r="G538" s="63" t="s">
        <v>15027</v>
      </c>
      <c r="H538" s="63" t="s">
        <v>14874</v>
      </c>
      <c r="I538" s="63">
        <v>174</v>
      </c>
      <c r="J538" s="63">
        <v>163</v>
      </c>
      <c r="K538" s="63">
        <v>42719</v>
      </c>
      <c r="L538" s="63" t="s">
        <v>14839</v>
      </c>
    </row>
    <row r="539" spans="1:12" x14ac:dyDescent="0.2">
      <c r="A539" s="93" t="str">
        <f t="shared" si="8"/>
        <v>15KVdecember t/m maart</v>
      </c>
      <c r="B539" s="63" t="s">
        <v>10523</v>
      </c>
      <c r="C539" s="67" t="s">
        <v>15062</v>
      </c>
      <c r="D539" s="66">
        <v>26063.71</v>
      </c>
      <c r="E539" s="63">
        <v>28</v>
      </c>
      <c r="F539" s="63" t="s">
        <v>10524</v>
      </c>
      <c r="G539" s="63" t="s">
        <v>14903</v>
      </c>
      <c r="H539" s="63" t="s">
        <v>14877</v>
      </c>
      <c r="I539" s="63">
        <v>487</v>
      </c>
      <c r="J539" s="63">
        <v>517</v>
      </c>
      <c r="K539" s="63">
        <v>42504</v>
      </c>
      <c r="L539" s="63" t="s">
        <v>14839</v>
      </c>
    </row>
    <row r="540" spans="1:12" x14ac:dyDescent="0.2">
      <c r="A540" s="93" t="str">
        <f t="shared" si="8"/>
        <v>15LXdecember t/m maart</v>
      </c>
      <c r="B540" s="63" t="s">
        <v>10555</v>
      </c>
      <c r="C540" s="67" t="s">
        <v>15062</v>
      </c>
      <c r="D540" s="66">
        <v>49774.559999999998</v>
      </c>
      <c r="E540" s="63">
        <v>42</v>
      </c>
      <c r="F540" s="63" t="s">
        <v>18037</v>
      </c>
      <c r="G540" s="63" t="s">
        <v>14902</v>
      </c>
      <c r="H540" s="63" t="s">
        <v>14877</v>
      </c>
      <c r="I540" s="63">
        <v>218</v>
      </c>
      <c r="J540" s="63">
        <v>218</v>
      </c>
      <c r="K540" s="63">
        <v>41639</v>
      </c>
      <c r="L540" s="63" t="s">
        <v>19116</v>
      </c>
    </row>
    <row r="541" spans="1:12" x14ac:dyDescent="0.2">
      <c r="A541" s="93" t="str">
        <f t="shared" si="8"/>
        <v>15NJdecember t/m maart</v>
      </c>
      <c r="B541" s="63" t="s">
        <v>10587</v>
      </c>
      <c r="C541" s="67" t="s">
        <v>15062</v>
      </c>
      <c r="D541" s="66">
        <v>37673.550000000003</v>
      </c>
      <c r="E541" s="63">
        <v>29</v>
      </c>
      <c r="F541" s="63" t="s">
        <v>10588</v>
      </c>
      <c r="G541" s="63" t="s">
        <v>14903</v>
      </c>
      <c r="H541" s="63" t="s">
        <v>14877</v>
      </c>
      <c r="I541" s="63">
        <v>475</v>
      </c>
      <c r="J541" s="63">
        <v>481</v>
      </c>
      <c r="K541" s="63">
        <v>42504</v>
      </c>
      <c r="L541" s="63" t="s">
        <v>19116</v>
      </c>
    </row>
    <row r="542" spans="1:12" x14ac:dyDescent="0.2">
      <c r="A542" s="93" t="str">
        <f t="shared" si="8"/>
        <v>15OFdecember t/m maart</v>
      </c>
      <c r="B542" s="63" t="s">
        <v>10616</v>
      </c>
      <c r="C542" s="67" t="s">
        <v>15062</v>
      </c>
      <c r="D542" s="66">
        <v>6515.93</v>
      </c>
      <c r="E542" s="63">
        <v>7</v>
      </c>
      <c r="F542" s="63" t="s">
        <v>10617</v>
      </c>
      <c r="G542" s="63" t="s">
        <v>15028</v>
      </c>
      <c r="H542" s="63" t="s">
        <v>14908</v>
      </c>
      <c r="I542" s="63">
        <v>372</v>
      </c>
      <c r="J542" s="63">
        <v>431</v>
      </c>
      <c r="K542" s="63">
        <v>41792</v>
      </c>
      <c r="L542" s="63" t="s">
        <v>14839</v>
      </c>
    </row>
    <row r="543" spans="1:12" x14ac:dyDescent="0.2">
      <c r="A543" s="93" t="str">
        <f t="shared" si="8"/>
        <v>15PJdecember t/m maart</v>
      </c>
      <c r="B543" s="63" t="s">
        <v>10646</v>
      </c>
      <c r="C543" s="67" t="s">
        <v>15062</v>
      </c>
      <c r="D543" s="66">
        <v>19547.78</v>
      </c>
      <c r="E543" s="63">
        <v>21</v>
      </c>
      <c r="F543" s="63" t="s">
        <v>18060</v>
      </c>
      <c r="G543" s="63" t="s">
        <v>15029</v>
      </c>
      <c r="H543" s="63" t="s">
        <v>14877</v>
      </c>
      <c r="I543" s="63">
        <v>393</v>
      </c>
      <c r="J543" s="63">
        <v>398</v>
      </c>
      <c r="K543" s="63">
        <v>41390</v>
      </c>
      <c r="L543" s="63" t="s">
        <v>14839</v>
      </c>
    </row>
    <row r="544" spans="1:12" x14ac:dyDescent="0.2">
      <c r="A544" s="93" t="str">
        <f t="shared" si="8"/>
        <v>15PXdecember t/m maart</v>
      </c>
      <c r="B544" s="63" t="s">
        <v>10661</v>
      </c>
      <c r="C544" s="67" t="s">
        <v>15062</v>
      </c>
      <c r="D544" s="66">
        <v>31648.79</v>
      </c>
      <c r="E544" s="63">
        <v>34</v>
      </c>
      <c r="F544" s="63" t="s">
        <v>10662</v>
      </c>
      <c r="G544" s="63" t="s">
        <v>14903</v>
      </c>
      <c r="H544" s="63" t="s">
        <v>14877</v>
      </c>
      <c r="I544" s="63">
        <v>122</v>
      </c>
      <c r="J544" s="63">
        <v>124</v>
      </c>
      <c r="K544" s="63">
        <v>42504</v>
      </c>
      <c r="L544" s="63" t="s">
        <v>14839</v>
      </c>
    </row>
    <row r="545" spans="1:12" x14ac:dyDescent="0.2">
      <c r="A545" s="93" t="str">
        <f t="shared" si="8"/>
        <v>15PZdecember t/m maart</v>
      </c>
      <c r="B545" s="63" t="s">
        <v>10664</v>
      </c>
      <c r="C545" s="67" t="s">
        <v>15062</v>
      </c>
      <c r="D545" s="66">
        <v>9308.4699999999993</v>
      </c>
      <c r="E545" s="63">
        <v>10</v>
      </c>
      <c r="F545" s="63" t="s">
        <v>10665</v>
      </c>
      <c r="G545" s="63" t="s">
        <v>15015</v>
      </c>
      <c r="H545" s="63" t="s">
        <v>14877</v>
      </c>
      <c r="I545" s="63">
        <v>168</v>
      </c>
      <c r="J545" s="63">
        <v>175</v>
      </c>
      <c r="K545" s="63">
        <v>41441</v>
      </c>
      <c r="L545" s="63" t="s">
        <v>14839</v>
      </c>
    </row>
    <row r="546" spans="1:12" x14ac:dyDescent="0.2">
      <c r="A546" s="93" t="str">
        <f t="shared" si="8"/>
        <v>15RPdecember t/m maart</v>
      </c>
      <c r="B546" s="63" t="s">
        <v>10695</v>
      </c>
      <c r="C546" s="67" t="s">
        <v>15062</v>
      </c>
      <c r="D546" s="66">
        <v>109839.91</v>
      </c>
      <c r="E546" s="63">
        <v>118</v>
      </c>
      <c r="F546" s="63" t="s">
        <v>18069</v>
      </c>
      <c r="G546" s="63" t="s">
        <v>14904</v>
      </c>
      <c r="H546" s="63" t="s">
        <v>14886</v>
      </c>
      <c r="I546" s="63">
        <v>191</v>
      </c>
      <c r="J546" s="63">
        <v>281</v>
      </c>
      <c r="K546" s="63">
        <v>41858</v>
      </c>
      <c r="L546" s="63" t="s">
        <v>14839</v>
      </c>
    </row>
    <row r="547" spans="1:12" x14ac:dyDescent="0.2">
      <c r="A547" s="93" t="str">
        <f t="shared" si="8"/>
        <v>15SMdecember t/m maart</v>
      </c>
      <c r="B547" s="63" t="s">
        <v>10713</v>
      </c>
      <c r="C547" s="67" t="s">
        <v>15062</v>
      </c>
      <c r="D547" s="66">
        <v>127034.83</v>
      </c>
      <c r="E547" s="63">
        <v>125</v>
      </c>
      <c r="F547" s="63" t="s">
        <v>10714</v>
      </c>
      <c r="G547" s="63" t="s">
        <v>14917</v>
      </c>
      <c r="H547" s="63" t="s">
        <v>14872</v>
      </c>
      <c r="I547" s="63">
        <v>176</v>
      </c>
      <c r="J547" s="63">
        <v>166</v>
      </c>
      <c r="K547" s="63">
        <v>41862</v>
      </c>
      <c r="L547" s="63" t="s">
        <v>19116</v>
      </c>
    </row>
    <row r="548" spans="1:12" x14ac:dyDescent="0.2">
      <c r="A548" s="93" t="str">
        <f t="shared" si="8"/>
        <v>15TFdecember t/m maart</v>
      </c>
      <c r="B548" s="63" t="s">
        <v>10728</v>
      </c>
      <c r="C548" s="67" t="s">
        <v>15062</v>
      </c>
      <c r="D548" s="66">
        <v>5585.08</v>
      </c>
      <c r="E548" s="63">
        <v>6</v>
      </c>
      <c r="F548" s="63" t="s">
        <v>18077</v>
      </c>
      <c r="G548" s="63" t="s">
        <v>14999</v>
      </c>
      <c r="H548" s="63" t="s">
        <v>14900</v>
      </c>
      <c r="I548" s="63">
        <v>211</v>
      </c>
      <c r="J548" s="63">
        <v>205</v>
      </c>
      <c r="K548" s="63">
        <v>42610</v>
      </c>
      <c r="L548" s="63" t="s">
        <v>14839</v>
      </c>
    </row>
    <row r="549" spans="1:12" x14ac:dyDescent="0.2">
      <c r="A549" s="93" t="str">
        <f t="shared" si="8"/>
        <v>15TGdecember t/m maart</v>
      </c>
      <c r="B549" s="63" t="s">
        <v>10730</v>
      </c>
      <c r="C549" s="67" t="s">
        <v>15062</v>
      </c>
      <c r="D549" s="66">
        <v>42327.79</v>
      </c>
      <c r="E549" s="63">
        <v>34</v>
      </c>
      <c r="F549" s="63" t="s">
        <v>18078</v>
      </c>
      <c r="G549" s="63" t="s">
        <v>14906</v>
      </c>
      <c r="H549" s="63" t="s">
        <v>14888</v>
      </c>
      <c r="I549" s="63">
        <v>361</v>
      </c>
      <c r="J549" s="63">
        <v>328</v>
      </c>
      <c r="K549" s="63">
        <v>41850</v>
      </c>
      <c r="L549" s="63" t="s">
        <v>19116</v>
      </c>
    </row>
    <row r="550" spans="1:12" x14ac:dyDescent="0.2">
      <c r="A550" s="93" t="str">
        <f t="shared" si="8"/>
        <v>15UTdecember t/m maart</v>
      </c>
      <c r="B550" s="63" t="s">
        <v>10766</v>
      </c>
      <c r="C550" s="67" t="s">
        <v>15062</v>
      </c>
      <c r="D550" s="66">
        <v>23710.85</v>
      </c>
      <c r="E550" s="63">
        <v>14</v>
      </c>
      <c r="F550" s="63" t="s">
        <v>15378</v>
      </c>
      <c r="G550" s="63" t="s">
        <v>15029</v>
      </c>
      <c r="H550" s="63" t="s">
        <v>14877</v>
      </c>
      <c r="I550" s="63">
        <v>215</v>
      </c>
      <c r="J550" s="63">
        <v>218</v>
      </c>
      <c r="K550" s="63">
        <v>40377</v>
      </c>
      <c r="L550" s="63" t="s">
        <v>19116</v>
      </c>
    </row>
    <row r="551" spans="1:12" x14ac:dyDescent="0.2">
      <c r="A551" s="93" t="str">
        <f t="shared" si="8"/>
        <v>15VLdecember t/m maart</v>
      </c>
      <c r="B551" s="63" t="s">
        <v>10790</v>
      </c>
      <c r="C551" s="67" t="s">
        <v>15062</v>
      </c>
      <c r="D551" s="66">
        <v>14402.39</v>
      </c>
      <c r="E551" s="63">
        <v>4</v>
      </c>
      <c r="F551" s="63" t="s">
        <v>10791</v>
      </c>
      <c r="G551" s="63" t="s">
        <v>15028</v>
      </c>
      <c r="H551" s="63" t="s">
        <v>14908</v>
      </c>
      <c r="I551" s="63">
        <v>225</v>
      </c>
      <c r="J551" s="63">
        <v>246</v>
      </c>
      <c r="K551" s="63">
        <v>41792</v>
      </c>
      <c r="L551" s="63" t="s">
        <v>19116</v>
      </c>
    </row>
    <row r="552" spans="1:12" x14ac:dyDescent="0.2">
      <c r="A552" s="93" t="str">
        <f t="shared" si="8"/>
        <v>15VNdecember t/m maart</v>
      </c>
      <c r="B552" s="63" t="s">
        <v>10796</v>
      </c>
      <c r="C552" s="67" t="s">
        <v>15062</v>
      </c>
      <c r="D552" s="66">
        <v>5585.08</v>
      </c>
      <c r="E552" s="63">
        <v>6</v>
      </c>
      <c r="F552" s="63" t="s">
        <v>18090</v>
      </c>
      <c r="G552" s="63" t="s">
        <v>14999</v>
      </c>
      <c r="H552" s="63" t="s">
        <v>14900</v>
      </c>
      <c r="I552" s="63">
        <v>215</v>
      </c>
      <c r="J552" s="63">
        <v>219</v>
      </c>
      <c r="K552" s="63">
        <v>42610</v>
      </c>
      <c r="L552" s="63" t="s">
        <v>14839</v>
      </c>
    </row>
    <row r="553" spans="1:12" x14ac:dyDescent="0.2">
      <c r="A553" s="93" t="str">
        <f t="shared" si="8"/>
        <v>15VUdecember t/m maart</v>
      </c>
      <c r="B553" s="63" t="s">
        <v>10804</v>
      </c>
      <c r="C553" s="67" t="s">
        <v>15062</v>
      </c>
      <c r="D553" s="66">
        <v>16755.240000000002</v>
      </c>
      <c r="E553" s="63">
        <v>18</v>
      </c>
      <c r="F553" s="63" t="s">
        <v>5505</v>
      </c>
      <c r="G553" s="63" t="s">
        <v>14938</v>
      </c>
      <c r="H553" s="63" t="s">
        <v>14877</v>
      </c>
      <c r="I553" s="63">
        <v>592</v>
      </c>
      <c r="J553" s="63">
        <v>595</v>
      </c>
      <c r="K553" s="63">
        <v>20281</v>
      </c>
      <c r="L553" s="63" t="s">
        <v>14839</v>
      </c>
    </row>
    <row r="554" spans="1:12" x14ac:dyDescent="0.2">
      <c r="A554" s="93" t="str">
        <f t="shared" si="8"/>
        <v>15WTdecember t/m maart</v>
      </c>
      <c r="B554" s="63" t="s">
        <v>10825</v>
      </c>
      <c r="C554" s="67" t="s">
        <v>15062</v>
      </c>
      <c r="D554" s="66">
        <v>59574.19</v>
      </c>
      <c r="E554" s="63">
        <v>64</v>
      </c>
      <c r="F554" s="63" t="s">
        <v>17292</v>
      </c>
      <c r="G554" s="63" t="s">
        <v>15031</v>
      </c>
      <c r="H554" s="63" t="s">
        <v>14908</v>
      </c>
      <c r="I554" s="63">
        <v>238</v>
      </c>
      <c r="J554" s="63">
        <v>262</v>
      </c>
      <c r="K554" s="63">
        <v>41514</v>
      </c>
      <c r="L554" s="63" t="s">
        <v>14839</v>
      </c>
    </row>
    <row r="555" spans="1:12" x14ac:dyDescent="0.2">
      <c r="A555" s="93" t="str">
        <f t="shared" si="8"/>
        <v>15XAdecember t/m maart</v>
      </c>
      <c r="B555" s="63" t="s">
        <v>10834</v>
      </c>
      <c r="C555" s="67" t="s">
        <v>15062</v>
      </c>
      <c r="D555" s="66">
        <v>161036.47</v>
      </c>
      <c r="E555" s="63">
        <v>173</v>
      </c>
      <c r="F555" s="63" t="s">
        <v>10835</v>
      </c>
      <c r="G555" s="63" t="s">
        <v>15032</v>
      </c>
      <c r="H555" s="63" t="s">
        <v>14955</v>
      </c>
      <c r="I555" s="63">
        <v>124</v>
      </c>
      <c r="J555" s="63">
        <v>214</v>
      </c>
      <c r="K555" s="63">
        <v>40662</v>
      </c>
      <c r="L555" s="63" t="s">
        <v>14839</v>
      </c>
    </row>
    <row r="556" spans="1:12" x14ac:dyDescent="0.2">
      <c r="A556" s="93" t="str">
        <f t="shared" si="8"/>
        <v>15ZJdecember t/m maart</v>
      </c>
      <c r="B556" s="63" t="s">
        <v>10913</v>
      </c>
      <c r="C556" s="67" t="s">
        <v>15062</v>
      </c>
      <c r="D556" s="66">
        <v>14402.39</v>
      </c>
      <c r="E556" s="63">
        <v>4</v>
      </c>
      <c r="F556" s="63" t="s">
        <v>18113</v>
      </c>
      <c r="G556" s="63" t="s">
        <v>15040</v>
      </c>
      <c r="H556" s="63" t="s">
        <v>14880</v>
      </c>
      <c r="I556" s="63">
        <v>187</v>
      </c>
      <c r="J556" s="63">
        <v>193</v>
      </c>
      <c r="K556" s="63">
        <v>76806</v>
      </c>
      <c r="L556" s="63" t="s">
        <v>19116</v>
      </c>
    </row>
    <row r="557" spans="1:12" x14ac:dyDescent="0.2">
      <c r="A557" s="93" t="str">
        <f t="shared" si="8"/>
        <v>15ZZdecember t/m maart</v>
      </c>
      <c r="B557" s="63" t="s">
        <v>10930</v>
      </c>
      <c r="C557" s="67" t="s">
        <v>15062</v>
      </c>
      <c r="D557" s="66">
        <v>26994.55</v>
      </c>
      <c r="E557" s="63">
        <v>29</v>
      </c>
      <c r="F557" s="63" t="s">
        <v>3299</v>
      </c>
      <c r="G557" s="63" t="s">
        <v>14938</v>
      </c>
      <c r="H557" s="63" t="s">
        <v>14877</v>
      </c>
      <c r="I557" s="63">
        <v>158</v>
      </c>
      <c r="J557" s="63">
        <v>177</v>
      </c>
      <c r="K557" s="63">
        <v>20281</v>
      </c>
      <c r="L557" s="63" t="s">
        <v>14839</v>
      </c>
    </row>
    <row r="558" spans="1:12" x14ac:dyDescent="0.2">
      <c r="A558" s="93" t="str">
        <f t="shared" si="8"/>
        <v>16AAdecember t/m maart</v>
      </c>
      <c r="B558" s="63" t="s">
        <v>10932</v>
      </c>
      <c r="C558" s="67" t="s">
        <v>15062</v>
      </c>
      <c r="D558" s="66">
        <v>9308.4699999999993</v>
      </c>
      <c r="E558" s="63">
        <v>10</v>
      </c>
      <c r="F558" s="63" t="s">
        <v>18115</v>
      </c>
      <c r="G558" s="63" t="s">
        <v>14949</v>
      </c>
      <c r="H558" s="63" t="s">
        <v>14877</v>
      </c>
      <c r="I558" s="63">
        <v>378</v>
      </c>
      <c r="J558" s="63">
        <v>399</v>
      </c>
      <c r="K558" s="63">
        <v>40530</v>
      </c>
      <c r="L558" s="63" t="s">
        <v>14839</v>
      </c>
    </row>
    <row r="559" spans="1:12" x14ac:dyDescent="0.2">
      <c r="A559" s="93" t="str">
        <f t="shared" si="8"/>
        <v>16FIdecember t/m maart</v>
      </c>
      <c r="B559" s="63" t="s">
        <v>11072</v>
      </c>
      <c r="C559" s="67" t="s">
        <v>15062</v>
      </c>
      <c r="D559" s="66">
        <v>52127.41</v>
      </c>
      <c r="E559" s="63">
        <v>56</v>
      </c>
      <c r="F559" s="63" t="s">
        <v>11073</v>
      </c>
      <c r="G559" s="63" t="s">
        <v>14905</v>
      </c>
      <c r="H559" s="63" t="s">
        <v>14874</v>
      </c>
      <c r="I559" s="63">
        <v>255</v>
      </c>
      <c r="J559" s="63">
        <v>310</v>
      </c>
      <c r="K559" s="63">
        <v>69877</v>
      </c>
      <c r="L559" s="63" t="s">
        <v>14839</v>
      </c>
    </row>
    <row r="560" spans="1:12" x14ac:dyDescent="0.2">
      <c r="A560" s="93" t="str">
        <f t="shared" si="8"/>
        <v>16FTdecember t/m maart</v>
      </c>
      <c r="B560" s="63" t="s">
        <v>11082</v>
      </c>
      <c r="C560" s="67" t="s">
        <v>15062</v>
      </c>
      <c r="D560" s="66">
        <v>8377.6200000000008</v>
      </c>
      <c r="E560" s="63">
        <v>9</v>
      </c>
      <c r="F560" s="63" t="s">
        <v>11083</v>
      </c>
      <c r="G560" s="63" t="s">
        <v>15024</v>
      </c>
      <c r="H560" s="63" t="s">
        <v>14877</v>
      </c>
      <c r="I560" s="63">
        <v>502</v>
      </c>
      <c r="J560" s="63">
        <v>524</v>
      </c>
      <c r="K560" s="63">
        <v>24597</v>
      </c>
      <c r="L560" s="63" t="s">
        <v>14839</v>
      </c>
    </row>
    <row r="561" spans="1:12" x14ac:dyDescent="0.2">
      <c r="A561" s="93" t="str">
        <f t="shared" si="8"/>
        <v>16FUdecember t/m maart</v>
      </c>
      <c r="B561" s="63" t="s">
        <v>11085</v>
      </c>
      <c r="C561" s="67" t="s">
        <v>15062</v>
      </c>
      <c r="D561" s="66">
        <v>28365.09</v>
      </c>
      <c r="E561" s="63">
        <v>19</v>
      </c>
      <c r="F561" s="63" t="s">
        <v>18151</v>
      </c>
      <c r="G561" s="63" t="s">
        <v>14992</v>
      </c>
      <c r="H561" s="63" t="s">
        <v>14870</v>
      </c>
      <c r="I561" s="63">
        <v>81</v>
      </c>
      <c r="J561" s="63">
        <v>81</v>
      </c>
      <c r="K561" s="63">
        <v>41506</v>
      </c>
      <c r="L561" s="63" t="s">
        <v>19116</v>
      </c>
    </row>
    <row r="562" spans="1:12" x14ac:dyDescent="0.2">
      <c r="A562" s="93" t="str">
        <f t="shared" si="8"/>
        <v>16HVdecember t/m maart</v>
      </c>
      <c r="B562" s="63" t="s">
        <v>11145</v>
      </c>
      <c r="C562" s="67" t="s">
        <v>15062</v>
      </c>
      <c r="D562" s="66">
        <v>26063.71</v>
      </c>
      <c r="E562" s="63">
        <v>28</v>
      </c>
      <c r="F562" s="63" t="s">
        <v>18168</v>
      </c>
      <c r="G562" s="63" t="s">
        <v>15033</v>
      </c>
      <c r="H562" s="63" t="s">
        <v>14886</v>
      </c>
      <c r="I562" s="63">
        <v>194</v>
      </c>
      <c r="J562" s="63">
        <v>170</v>
      </c>
      <c r="K562" s="63">
        <v>41772</v>
      </c>
      <c r="L562" s="63" t="s">
        <v>14839</v>
      </c>
    </row>
    <row r="563" spans="1:12" x14ac:dyDescent="0.2">
      <c r="A563" s="93" t="str">
        <f t="shared" si="8"/>
        <v>16ICdecember t/m maart</v>
      </c>
      <c r="B563" s="63" t="s">
        <v>11151</v>
      </c>
      <c r="C563" s="67" t="s">
        <v>15062</v>
      </c>
      <c r="D563" s="66">
        <v>120079.22</v>
      </c>
      <c r="E563" s="63">
        <v>129</v>
      </c>
      <c r="F563" s="63" t="s">
        <v>16005</v>
      </c>
      <c r="G563" s="63" t="s">
        <v>15034</v>
      </c>
      <c r="H563" s="63" t="s">
        <v>14886</v>
      </c>
      <c r="I563" s="63">
        <v>277</v>
      </c>
      <c r="J563" s="63">
        <v>331</v>
      </c>
      <c r="K563" s="63">
        <v>83163</v>
      </c>
      <c r="L563" s="63" t="s">
        <v>14839</v>
      </c>
    </row>
    <row r="564" spans="1:12" x14ac:dyDescent="0.2">
      <c r="A564" s="93" t="str">
        <f t="shared" si="8"/>
        <v>16IQdecember t/m maart</v>
      </c>
      <c r="B564" s="63" t="s">
        <v>11164</v>
      </c>
      <c r="C564" s="67" t="s">
        <v>15062</v>
      </c>
      <c r="D564" s="66">
        <v>21409.47</v>
      </c>
      <c r="E564" s="63">
        <v>23</v>
      </c>
      <c r="F564" s="63" t="s">
        <v>15406</v>
      </c>
      <c r="G564" s="63" t="s">
        <v>15035</v>
      </c>
      <c r="H564" s="63" t="s">
        <v>14886</v>
      </c>
      <c r="I564" s="63">
        <v>143</v>
      </c>
      <c r="J564" s="63">
        <v>143</v>
      </c>
      <c r="K564" s="63">
        <v>60997</v>
      </c>
      <c r="L564" s="63" t="s">
        <v>14839</v>
      </c>
    </row>
    <row r="565" spans="1:12" x14ac:dyDescent="0.2">
      <c r="A565" s="93" t="str">
        <f t="shared" si="8"/>
        <v>16NGdecember t/m maart</v>
      </c>
      <c r="B565" s="63" t="s">
        <v>11270</v>
      </c>
      <c r="C565" s="67" t="s">
        <v>15062</v>
      </c>
      <c r="D565" s="66">
        <v>14402.39</v>
      </c>
      <c r="E565" s="63">
        <v>4</v>
      </c>
      <c r="F565" s="63" t="s">
        <v>11271</v>
      </c>
      <c r="G565" s="63" t="s">
        <v>15034</v>
      </c>
      <c r="H565" s="63" t="s">
        <v>14886</v>
      </c>
      <c r="I565" s="63">
        <v>516</v>
      </c>
      <c r="J565" s="63">
        <v>529</v>
      </c>
      <c r="K565" s="63">
        <v>41853</v>
      </c>
      <c r="L565" s="63" t="s">
        <v>19116</v>
      </c>
    </row>
    <row r="566" spans="1:12" x14ac:dyDescent="0.2">
      <c r="A566" s="93" t="str">
        <f t="shared" si="8"/>
        <v>16NSdecember t/m maart</v>
      </c>
      <c r="B566" s="63" t="s">
        <v>11282</v>
      </c>
      <c r="C566" s="67" t="s">
        <v>15062</v>
      </c>
      <c r="D566" s="66">
        <v>21849.16</v>
      </c>
      <c r="E566" s="63">
        <v>12</v>
      </c>
      <c r="F566" s="63" t="s">
        <v>11283</v>
      </c>
      <c r="G566" s="63" t="s">
        <v>14906</v>
      </c>
      <c r="H566" s="63" t="s">
        <v>14888</v>
      </c>
      <c r="I566" s="63">
        <v>220</v>
      </c>
      <c r="J566" s="63">
        <v>230</v>
      </c>
      <c r="K566" s="63">
        <v>41850</v>
      </c>
      <c r="L566" s="63" t="s">
        <v>19116</v>
      </c>
    </row>
    <row r="567" spans="1:12" x14ac:dyDescent="0.2">
      <c r="A567" s="93" t="str">
        <f t="shared" si="8"/>
        <v>16UJdecember t/m maart</v>
      </c>
      <c r="B567" s="63" t="s">
        <v>11303</v>
      </c>
      <c r="C567" s="67" t="s">
        <v>15062</v>
      </c>
      <c r="D567" s="66">
        <v>21409.47</v>
      </c>
      <c r="E567" s="63">
        <v>23</v>
      </c>
      <c r="F567" s="63" t="s">
        <v>18201</v>
      </c>
      <c r="G567" s="63" t="s">
        <v>15035</v>
      </c>
      <c r="H567" s="63" t="s">
        <v>14886</v>
      </c>
      <c r="I567" s="63">
        <v>303</v>
      </c>
      <c r="J567" s="63">
        <v>301</v>
      </c>
      <c r="K567" s="63">
        <v>42514</v>
      </c>
      <c r="L567" s="63" t="s">
        <v>14839</v>
      </c>
    </row>
    <row r="568" spans="1:12" x14ac:dyDescent="0.2">
      <c r="A568" s="93" t="str">
        <f t="shared" si="8"/>
        <v>16UNdecember t/m maart</v>
      </c>
      <c r="B568" s="63" t="s">
        <v>11309</v>
      </c>
      <c r="C568" s="67" t="s">
        <v>15062</v>
      </c>
      <c r="D568" s="66">
        <v>4654.2299999999996</v>
      </c>
      <c r="E568" s="63">
        <v>5</v>
      </c>
      <c r="F568" s="63" t="s">
        <v>11310</v>
      </c>
      <c r="G568" s="63" t="s">
        <v>14916</v>
      </c>
      <c r="H568" s="63" t="s">
        <v>14870</v>
      </c>
      <c r="I568" s="63">
        <v>156</v>
      </c>
      <c r="J568" s="63">
        <v>155</v>
      </c>
      <c r="K568" s="63">
        <v>41373</v>
      </c>
      <c r="L568" s="63" t="s">
        <v>14839</v>
      </c>
    </row>
    <row r="569" spans="1:12" x14ac:dyDescent="0.2">
      <c r="A569" s="93" t="str">
        <f t="shared" si="8"/>
        <v>16UWdecember t/m maart</v>
      </c>
      <c r="B569" s="63" t="s">
        <v>11325</v>
      </c>
      <c r="C569" s="67" t="s">
        <v>15062</v>
      </c>
      <c r="D569" s="66">
        <v>43749.79</v>
      </c>
      <c r="E569" s="63">
        <v>47</v>
      </c>
      <c r="F569" s="63" t="s">
        <v>11326</v>
      </c>
      <c r="G569" s="63" t="s">
        <v>14907</v>
      </c>
      <c r="H569" s="63" t="s">
        <v>14877</v>
      </c>
      <c r="I569" s="63">
        <v>217</v>
      </c>
      <c r="J569" s="63">
        <v>250</v>
      </c>
      <c r="K569" s="63">
        <v>47595</v>
      </c>
      <c r="L569" s="63" t="s">
        <v>14839</v>
      </c>
    </row>
    <row r="570" spans="1:12" x14ac:dyDescent="0.2">
      <c r="A570" s="93" t="str">
        <f t="shared" si="8"/>
        <v>16UZdecember t/m maart</v>
      </c>
      <c r="B570" s="63" t="s">
        <v>11328</v>
      </c>
      <c r="C570" s="67" t="s">
        <v>15062</v>
      </c>
      <c r="D570" s="66">
        <v>15333.23</v>
      </c>
      <c r="E570" s="63">
        <v>5</v>
      </c>
      <c r="F570" s="63" t="s">
        <v>18206</v>
      </c>
      <c r="G570" s="63" t="s">
        <v>15286</v>
      </c>
      <c r="H570" s="63" t="s">
        <v>14888</v>
      </c>
      <c r="I570" s="63">
        <v>459</v>
      </c>
      <c r="J570" s="63">
        <v>455</v>
      </c>
      <c r="K570" s="63">
        <v>41000</v>
      </c>
      <c r="L570" s="63" t="s">
        <v>19116</v>
      </c>
    </row>
    <row r="571" spans="1:12" x14ac:dyDescent="0.2">
      <c r="A571" s="93" t="str">
        <f t="shared" si="8"/>
        <v>16XQdecember t/m maart</v>
      </c>
      <c r="B571" s="63" t="s">
        <v>11380</v>
      </c>
      <c r="C571" s="67" t="s">
        <v>15062</v>
      </c>
      <c r="D571" s="66">
        <v>45611.49</v>
      </c>
      <c r="E571" s="63">
        <v>49</v>
      </c>
      <c r="F571" s="63" t="s">
        <v>16235</v>
      </c>
      <c r="G571" s="63" t="s">
        <v>15037</v>
      </c>
      <c r="H571" s="63" t="s">
        <v>14874</v>
      </c>
      <c r="I571" s="63">
        <v>258</v>
      </c>
      <c r="J571" s="63">
        <v>252</v>
      </c>
      <c r="K571" s="63">
        <v>10249</v>
      </c>
      <c r="L571" s="63" t="s">
        <v>14839</v>
      </c>
    </row>
    <row r="572" spans="1:12" x14ac:dyDescent="0.2">
      <c r="A572" s="93" t="str">
        <f t="shared" si="8"/>
        <v>16YBdecember t/m maart</v>
      </c>
      <c r="B572" s="63" t="s">
        <v>11393</v>
      </c>
      <c r="C572" s="67" t="s">
        <v>15062</v>
      </c>
      <c r="D572" s="66">
        <v>50265.72</v>
      </c>
      <c r="E572" s="63">
        <v>54</v>
      </c>
      <c r="F572" s="63" t="s">
        <v>11394</v>
      </c>
      <c r="G572" s="63" t="s">
        <v>14907</v>
      </c>
      <c r="H572" s="63" t="s">
        <v>14877</v>
      </c>
      <c r="I572" s="63">
        <v>202</v>
      </c>
      <c r="J572" s="63">
        <v>239</v>
      </c>
      <c r="K572" s="63">
        <v>47595</v>
      </c>
      <c r="L572" s="63" t="s">
        <v>14839</v>
      </c>
    </row>
    <row r="573" spans="1:12" x14ac:dyDescent="0.2">
      <c r="A573" s="93" t="str">
        <f t="shared" si="8"/>
        <v>16ZCdecember t/m maart</v>
      </c>
      <c r="B573" s="63" t="s">
        <v>11428</v>
      </c>
      <c r="C573" s="67" t="s">
        <v>15062</v>
      </c>
      <c r="D573" s="66">
        <v>80052.81</v>
      </c>
      <c r="E573" s="63">
        <v>86</v>
      </c>
      <c r="F573" s="63" t="s">
        <v>9419</v>
      </c>
      <c r="G573" s="63" t="s">
        <v>15030</v>
      </c>
      <c r="H573" s="63" t="s">
        <v>14955</v>
      </c>
      <c r="I573" s="63">
        <v>84</v>
      </c>
      <c r="J573" s="63">
        <v>115</v>
      </c>
      <c r="K573" s="63">
        <v>42552</v>
      </c>
      <c r="L573" s="63" t="s">
        <v>14839</v>
      </c>
    </row>
    <row r="574" spans="1:12" x14ac:dyDescent="0.2">
      <c r="A574" s="93" t="str">
        <f t="shared" si="8"/>
        <v>16ZOdecember t/m maart</v>
      </c>
      <c r="B574" s="63" t="s">
        <v>11441</v>
      </c>
      <c r="C574" s="67" t="s">
        <v>15062</v>
      </c>
      <c r="D574" s="66">
        <v>28856.25</v>
      </c>
      <c r="E574" s="63">
        <v>31</v>
      </c>
      <c r="F574" s="63" t="s">
        <v>18142</v>
      </c>
      <c r="G574" s="63" t="s">
        <v>15038</v>
      </c>
      <c r="H574" s="63" t="s">
        <v>14877</v>
      </c>
      <c r="I574" s="63">
        <v>358</v>
      </c>
      <c r="J574" s="63">
        <v>355</v>
      </c>
      <c r="K574" s="63">
        <v>40967</v>
      </c>
      <c r="L574" s="63" t="s">
        <v>14839</v>
      </c>
    </row>
    <row r="575" spans="1:12" x14ac:dyDescent="0.2">
      <c r="A575" s="93" t="str">
        <f t="shared" si="8"/>
        <v>17FEdecember t/m maart</v>
      </c>
      <c r="B575" s="63" t="s">
        <v>11599</v>
      </c>
      <c r="C575" s="67" t="s">
        <v>15062</v>
      </c>
      <c r="D575" s="66">
        <v>14402.39</v>
      </c>
      <c r="E575" s="63">
        <v>4</v>
      </c>
      <c r="F575" s="63" t="s">
        <v>18280</v>
      </c>
      <c r="G575" s="63" t="s">
        <v>14938</v>
      </c>
      <c r="H575" s="63" t="s">
        <v>14877</v>
      </c>
      <c r="I575" s="63">
        <v>395</v>
      </c>
      <c r="J575" s="63">
        <v>390</v>
      </c>
      <c r="K575" s="63">
        <v>41572</v>
      </c>
      <c r="L575" s="63" t="s">
        <v>19116</v>
      </c>
    </row>
    <row r="576" spans="1:12" x14ac:dyDescent="0.2">
      <c r="A576" s="93" t="str">
        <f t="shared" si="8"/>
        <v>17JGdecember t/m maart</v>
      </c>
      <c r="B576" s="63" t="s">
        <v>11633</v>
      </c>
      <c r="C576" s="67" t="s">
        <v>15062</v>
      </c>
      <c r="D576" s="66">
        <v>19547.78</v>
      </c>
      <c r="E576" s="63">
        <v>21</v>
      </c>
      <c r="F576" s="63" t="s">
        <v>18293</v>
      </c>
      <c r="G576" s="63" t="s">
        <v>14868</v>
      </c>
      <c r="H576" s="63" t="s">
        <v>14868</v>
      </c>
      <c r="I576" s="63">
        <v>744</v>
      </c>
      <c r="J576" s="63">
        <v>763</v>
      </c>
      <c r="K576" s="63">
        <v>42510</v>
      </c>
      <c r="L576" s="63" t="s">
        <v>14839</v>
      </c>
    </row>
    <row r="577" spans="1:12" x14ac:dyDescent="0.2">
      <c r="A577" s="93" t="str">
        <f t="shared" si="8"/>
        <v>17KWdecember t/m maart</v>
      </c>
      <c r="B577" s="63" t="s">
        <v>11671</v>
      </c>
      <c r="C577" s="67" t="s">
        <v>15062</v>
      </c>
      <c r="D577" s="66">
        <v>3723.39</v>
      </c>
      <c r="E577" s="63">
        <v>4</v>
      </c>
      <c r="F577" s="63" t="s">
        <v>18300</v>
      </c>
      <c r="G577" s="63" t="s">
        <v>15040</v>
      </c>
      <c r="H577" s="63" t="s">
        <v>14880</v>
      </c>
      <c r="I577" s="63">
        <v>167</v>
      </c>
      <c r="J577" s="63">
        <v>163</v>
      </c>
      <c r="K577" s="63">
        <v>82526</v>
      </c>
      <c r="L577" s="63" t="s">
        <v>14839</v>
      </c>
    </row>
    <row r="578" spans="1:12" x14ac:dyDescent="0.2">
      <c r="A578" s="93" t="str">
        <f t="shared" si="8"/>
        <v>17MDdecember t/m maart</v>
      </c>
      <c r="B578" s="63" t="s">
        <v>11703</v>
      </c>
      <c r="C578" s="67" t="s">
        <v>15062</v>
      </c>
      <c r="D578" s="66">
        <v>10239.31</v>
      </c>
      <c r="E578" s="63">
        <v>11</v>
      </c>
      <c r="F578" s="63" t="s">
        <v>18307</v>
      </c>
      <c r="G578" s="63" t="s">
        <v>15040</v>
      </c>
      <c r="H578" s="63" t="s">
        <v>14880</v>
      </c>
      <c r="I578" s="63">
        <v>101</v>
      </c>
      <c r="J578" s="63">
        <v>112</v>
      </c>
      <c r="K578" s="63">
        <v>41616</v>
      </c>
      <c r="L578" s="63" t="s">
        <v>14839</v>
      </c>
    </row>
    <row r="579" spans="1:12" x14ac:dyDescent="0.2">
      <c r="A579" s="93" t="str">
        <f t="shared" si="8"/>
        <v>17MFdecember t/m maart</v>
      </c>
      <c r="B579" s="63" t="s">
        <v>11705</v>
      </c>
      <c r="C579" s="67" t="s">
        <v>15062</v>
      </c>
      <c r="D579" s="66">
        <v>29295.93</v>
      </c>
      <c r="E579" s="63">
        <v>20</v>
      </c>
      <c r="F579" s="63" t="s">
        <v>11706</v>
      </c>
      <c r="G579" s="63" t="s">
        <v>14868</v>
      </c>
      <c r="H579" s="63" t="s">
        <v>14868</v>
      </c>
      <c r="I579" s="63">
        <v>386</v>
      </c>
      <c r="J579" s="63">
        <v>376</v>
      </c>
      <c r="K579" s="63">
        <v>42510</v>
      </c>
      <c r="L579" s="63" t="s">
        <v>19116</v>
      </c>
    </row>
    <row r="580" spans="1:12" x14ac:dyDescent="0.2">
      <c r="A580" s="93" t="str">
        <f t="shared" si="8"/>
        <v>17MQdecember t/m maart</v>
      </c>
      <c r="B580" s="63" t="s">
        <v>11720</v>
      </c>
      <c r="C580" s="67" t="s">
        <v>15062</v>
      </c>
      <c r="D580" s="66">
        <v>17686.09</v>
      </c>
      <c r="E580" s="63">
        <v>19</v>
      </c>
      <c r="F580" s="63" t="s">
        <v>17390</v>
      </c>
      <c r="G580" s="63" t="s">
        <v>14884</v>
      </c>
      <c r="H580" s="63" t="s">
        <v>14866</v>
      </c>
      <c r="I580" s="63">
        <v>244</v>
      </c>
      <c r="J580" s="63">
        <v>251</v>
      </c>
      <c r="K580" s="63">
        <v>48101</v>
      </c>
      <c r="L580" s="63" t="s">
        <v>14839</v>
      </c>
    </row>
    <row r="581" spans="1:12" x14ac:dyDescent="0.2">
      <c r="A581" s="93" t="str">
        <f t="shared" si="8"/>
        <v>17NQdecember t/m maart</v>
      </c>
      <c r="B581" s="63" t="s">
        <v>11758</v>
      </c>
      <c r="C581" s="67" t="s">
        <v>15062</v>
      </c>
      <c r="D581" s="66">
        <v>4654.2299999999996</v>
      </c>
      <c r="E581" s="63">
        <v>5</v>
      </c>
      <c r="F581" s="63" t="s">
        <v>11759</v>
      </c>
      <c r="G581" s="63" t="s">
        <v>14938</v>
      </c>
      <c r="H581" s="63" t="s">
        <v>14877</v>
      </c>
      <c r="I581" s="63">
        <v>230</v>
      </c>
      <c r="J581" s="63">
        <v>223</v>
      </c>
      <c r="K581" s="63">
        <v>41572</v>
      </c>
      <c r="L581" s="63" t="s">
        <v>14839</v>
      </c>
    </row>
    <row r="582" spans="1:12" x14ac:dyDescent="0.2">
      <c r="A582" s="93" t="str">
        <f t="shared" si="8"/>
        <v>17PKdecember t/m maart</v>
      </c>
      <c r="B582" s="63" t="s">
        <v>11821</v>
      </c>
      <c r="C582" s="67" t="s">
        <v>15062</v>
      </c>
      <c r="D582" s="66">
        <v>16755.240000000002</v>
      </c>
      <c r="E582" s="63">
        <v>18</v>
      </c>
      <c r="F582" s="63" t="s">
        <v>18327</v>
      </c>
      <c r="G582" s="63" t="s">
        <v>15040</v>
      </c>
      <c r="H582" s="63" t="s">
        <v>14880</v>
      </c>
      <c r="I582" s="63">
        <v>140</v>
      </c>
      <c r="J582" s="63">
        <v>136</v>
      </c>
      <c r="K582" s="63">
        <v>41616</v>
      </c>
      <c r="L582" s="63" t="s">
        <v>14839</v>
      </c>
    </row>
    <row r="583" spans="1:12" x14ac:dyDescent="0.2">
      <c r="A583" s="93" t="str">
        <f t="shared" si="8"/>
        <v>17TYdecember t/m maart</v>
      </c>
      <c r="B583" s="63" t="s">
        <v>11968</v>
      </c>
      <c r="C583" s="67" t="s">
        <v>15062</v>
      </c>
      <c r="D583" s="66">
        <v>3723.39</v>
      </c>
      <c r="E583" s="63">
        <v>4</v>
      </c>
      <c r="F583" s="63" t="s">
        <v>18363</v>
      </c>
      <c r="G583" s="63" t="s">
        <v>14938</v>
      </c>
      <c r="H583" s="63" t="s">
        <v>14877</v>
      </c>
      <c r="I583" s="63">
        <v>435</v>
      </c>
      <c r="J583" s="63">
        <v>430</v>
      </c>
      <c r="K583" s="63">
        <v>70176</v>
      </c>
      <c r="L583" s="63" t="s">
        <v>14839</v>
      </c>
    </row>
    <row r="584" spans="1:12" x14ac:dyDescent="0.2">
      <c r="A584" s="93" t="str">
        <f t="shared" si="8"/>
        <v>17YAdecember t/m maart</v>
      </c>
      <c r="B584" s="63" t="s">
        <v>12020</v>
      </c>
      <c r="C584" s="67" t="s">
        <v>15062</v>
      </c>
      <c r="D584" s="66">
        <v>17686.09</v>
      </c>
      <c r="E584" s="63">
        <v>19</v>
      </c>
      <c r="F584" s="63" t="s">
        <v>18376</v>
      </c>
      <c r="G584" s="63" t="s">
        <v>14938</v>
      </c>
      <c r="H584" s="63" t="s">
        <v>14877</v>
      </c>
      <c r="I584" s="63">
        <v>186</v>
      </c>
      <c r="J584" s="63">
        <v>195</v>
      </c>
      <c r="K584" s="63">
        <v>70176</v>
      </c>
      <c r="L584" s="63" t="s">
        <v>14839</v>
      </c>
    </row>
    <row r="585" spans="1:12" x14ac:dyDescent="0.2">
      <c r="A585" s="93" t="str">
        <f t="shared" si="8"/>
        <v>17YEdecember t/m maart</v>
      </c>
      <c r="B585" s="63" t="s">
        <v>12022</v>
      </c>
      <c r="C585" s="67" t="s">
        <v>15062</v>
      </c>
      <c r="D585" s="66">
        <v>13031.85</v>
      </c>
      <c r="E585" s="63">
        <v>14</v>
      </c>
      <c r="F585" s="63" t="s">
        <v>18377</v>
      </c>
      <c r="G585" s="63" t="s">
        <v>15041</v>
      </c>
      <c r="H585" s="63" t="s">
        <v>14866</v>
      </c>
      <c r="I585" s="63">
        <v>193</v>
      </c>
      <c r="J585" s="63">
        <v>194</v>
      </c>
      <c r="K585" s="63">
        <v>40517</v>
      </c>
      <c r="L585" s="63" t="s">
        <v>14839</v>
      </c>
    </row>
    <row r="586" spans="1:12" x14ac:dyDescent="0.2">
      <c r="A586" s="93" t="str">
        <f t="shared" ref="A586:A649" si="9">B586&amp;C586</f>
        <v>17YOdecember t/m maart</v>
      </c>
      <c r="B586" s="63" t="s">
        <v>12030</v>
      </c>
      <c r="C586" s="67" t="s">
        <v>15062</v>
      </c>
      <c r="D586" s="66">
        <v>11170.16</v>
      </c>
      <c r="E586" s="63">
        <v>12</v>
      </c>
      <c r="F586" s="63" t="s">
        <v>18378</v>
      </c>
      <c r="G586" s="63" t="s">
        <v>14938</v>
      </c>
      <c r="H586" s="63" t="s">
        <v>14877</v>
      </c>
      <c r="I586" s="63">
        <v>179</v>
      </c>
      <c r="J586" s="63">
        <v>169</v>
      </c>
      <c r="K586" s="63">
        <v>70176</v>
      </c>
      <c r="L586" s="63" t="s">
        <v>14839</v>
      </c>
    </row>
    <row r="587" spans="1:12" x14ac:dyDescent="0.2">
      <c r="A587" s="93" t="str">
        <f t="shared" si="9"/>
        <v>17YVdecember t/m maart</v>
      </c>
      <c r="B587" s="63" t="s">
        <v>12035</v>
      </c>
      <c r="C587" s="67" t="s">
        <v>15062</v>
      </c>
      <c r="D587" s="66">
        <v>15333.23</v>
      </c>
      <c r="E587" s="63">
        <v>5</v>
      </c>
      <c r="F587" s="63" t="s">
        <v>17677</v>
      </c>
      <c r="G587" s="63" t="s">
        <v>15040</v>
      </c>
      <c r="H587" s="63" t="s">
        <v>14880</v>
      </c>
      <c r="I587" s="63">
        <v>199</v>
      </c>
      <c r="J587" s="63">
        <v>222</v>
      </c>
      <c r="K587" s="63">
        <v>41616</v>
      </c>
      <c r="L587" s="63" t="s">
        <v>19116</v>
      </c>
    </row>
    <row r="588" spans="1:12" x14ac:dyDescent="0.2">
      <c r="A588" s="93" t="str">
        <f t="shared" si="9"/>
        <v>17ZHdecember t/m maart</v>
      </c>
      <c r="B588" s="63" t="s">
        <v>12046</v>
      </c>
      <c r="C588" s="67" t="s">
        <v>15062</v>
      </c>
      <c r="D588" s="66">
        <v>8377.6200000000008</v>
      </c>
      <c r="E588" s="63">
        <v>9</v>
      </c>
      <c r="F588" s="63" t="s">
        <v>12047</v>
      </c>
      <c r="G588" s="63" t="s">
        <v>14938</v>
      </c>
      <c r="H588" s="63" t="s">
        <v>14877</v>
      </c>
      <c r="I588" s="63">
        <v>197</v>
      </c>
      <c r="J588" s="63">
        <v>205</v>
      </c>
      <c r="K588" s="63">
        <v>70176</v>
      </c>
      <c r="L588" s="63" t="s">
        <v>14839</v>
      </c>
    </row>
    <row r="589" spans="1:12" x14ac:dyDescent="0.2">
      <c r="A589" s="93" t="str">
        <f t="shared" si="9"/>
        <v>17ZIdecember t/m maart</v>
      </c>
      <c r="B589" s="63" t="s">
        <v>12049</v>
      </c>
      <c r="C589" s="67" t="s">
        <v>15062</v>
      </c>
      <c r="D589" s="66">
        <v>35372.17</v>
      </c>
      <c r="E589" s="63">
        <v>38</v>
      </c>
      <c r="F589" s="63" t="s">
        <v>12050</v>
      </c>
      <c r="G589" s="63" t="s">
        <v>14907</v>
      </c>
      <c r="H589" s="63" t="s">
        <v>14877</v>
      </c>
      <c r="I589" s="63">
        <v>495</v>
      </c>
      <c r="J589" s="63">
        <v>549</v>
      </c>
      <c r="K589" s="63">
        <v>24597</v>
      </c>
      <c r="L589" s="63" t="s">
        <v>14839</v>
      </c>
    </row>
    <row r="590" spans="1:12" x14ac:dyDescent="0.2">
      <c r="A590" s="93" t="str">
        <f t="shared" si="9"/>
        <v>17ZRdecember t/m maart</v>
      </c>
      <c r="B590" s="63" t="s">
        <v>12067</v>
      </c>
      <c r="C590" s="67" t="s">
        <v>15062</v>
      </c>
      <c r="D590" s="66">
        <v>191754.41</v>
      </c>
      <c r="E590" s="63">
        <v>206</v>
      </c>
      <c r="F590" s="63" t="s">
        <v>12068</v>
      </c>
      <c r="G590" s="63" t="s">
        <v>14908</v>
      </c>
      <c r="H590" s="63" t="s">
        <v>14908</v>
      </c>
      <c r="I590" s="63">
        <v>636</v>
      </c>
      <c r="J590" s="63">
        <v>602</v>
      </c>
      <c r="K590" s="63">
        <v>62662</v>
      </c>
      <c r="L590" s="63" t="s">
        <v>14839</v>
      </c>
    </row>
    <row r="591" spans="1:12" x14ac:dyDescent="0.2">
      <c r="A591" s="93" t="str">
        <f t="shared" si="9"/>
        <v>18AAdecember t/m maart</v>
      </c>
      <c r="B591" s="63" t="s">
        <v>12078</v>
      </c>
      <c r="C591" s="67" t="s">
        <v>15062</v>
      </c>
      <c r="D591" s="66">
        <v>4654.2299999999996</v>
      </c>
      <c r="E591" s="63">
        <v>5</v>
      </c>
      <c r="F591" s="63" t="s">
        <v>12079</v>
      </c>
      <c r="G591" s="63" t="s">
        <v>14907</v>
      </c>
      <c r="H591" s="63" t="s">
        <v>14877</v>
      </c>
      <c r="I591" s="63">
        <v>798</v>
      </c>
      <c r="J591" s="63">
        <v>876</v>
      </c>
      <c r="K591" s="63">
        <v>24597</v>
      </c>
      <c r="L591" s="63" t="s">
        <v>14839</v>
      </c>
    </row>
    <row r="592" spans="1:12" x14ac:dyDescent="0.2">
      <c r="A592" s="93" t="str">
        <f t="shared" si="9"/>
        <v>18BJdecember t/m maart</v>
      </c>
      <c r="B592" s="63" t="s">
        <v>12113</v>
      </c>
      <c r="C592" s="67" t="s">
        <v>15062</v>
      </c>
      <c r="D592" s="66">
        <v>14402.39</v>
      </c>
      <c r="E592" s="63">
        <v>4</v>
      </c>
      <c r="F592" s="63" t="s">
        <v>12114</v>
      </c>
      <c r="G592" s="63" t="s">
        <v>14902</v>
      </c>
      <c r="H592" s="63" t="s">
        <v>14877</v>
      </c>
      <c r="I592" s="63">
        <v>129</v>
      </c>
      <c r="J592" s="63">
        <v>140</v>
      </c>
      <c r="K592" s="63">
        <v>24597</v>
      </c>
      <c r="L592" s="63" t="s">
        <v>19116</v>
      </c>
    </row>
    <row r="593" spans="1:12" x14ac:dyDescent="0.2">
      <c r="A593" s="93" t="str">
        <f t="shared" si="9"/>
        <v>18DRdecember t/m maart</v>
      </c>
      <c r="B593" s="63" t="s">
        <v>12131</v>
      </c>
      <c r="C593" s="67" t="s">
        <v>15062</v>
      </c>
      <c r="D593" s="66">
        <v>22780.01</v>
      </c>
      <c r="E593" s="63">
        <v>13</v>
      </c>
      <c r="F593" s="63" t="s">
        <v>12132</v>
      </c>
      <c r="G593" s="63" t="s">
        <v>14909</v>
      </c>
      <c r="H593" s="63" t="s">
        <v>14877</v>
      </c>
      <c r="I593" s="63">
        <v>123</v>
      </c>
      <c r="J593" s="63">
        <v>130</v>
      </c>
      <c r="K593" s="63">
        <v>41488</v>
      </c>
      <c r="L593" s="63" t="s">
        <v>19116</v>
      </c>
    </row>
    <row r="594" spans="1:12" x14ac:dyDescent="0.2">
      <c r="A594" s="93" t="str">
        <f t="shared" si="9"/>
        <v>18DSdecember t/m maart</v>
      </c>
      <c r="B594" s="63" t="s">
        <v>12133</v>
      </c>
      <c r="C594" s="67" t="s">
        <v>15062</v>
      </c>
      <c r="D594" s="66">
        <v>7446.77</v>
      </c>
      <c r="E594" s="63">
        <v>8</v>
      </c>
      <c r="F594" s="63" t="s">
        <v>18393</v>
      </c>
      <c r="G594" s="63" t="s">
        <v>15042</v>
      </c>
      <c r="H594" s="63" t="s">
        <v>14880</v>
      </c>
      <c r="I594" s="63">
        <v>292</v>
      </c>
      <c r="J594" s="63">
        <v>286</v>
      </c>
      <c r="K594" s="63">
        <v>41691</v>
      </c>
      <c r="L594" s="63" t="s">
        <v>14839</v>
      </c>
    </row>
    <row r="595" spans="1:12" x14ac:dyDescent="0.2">
      <c r="A595" s="93" t="str">
        <f t="shared" si="9"/>
        <v>18DUdecember t/m maart</v>
      </c>
      <c r="B595" s="63" t="s">
        <v>12137</v>
      </c>
      <c r="C595" s="67" t="s">
        <v>15062</v>
      </c>
      <c r="D595" s="66">
        <v>3723.39</v>
      </c>
      <c r="E595" s="63">
        <v>4</v>
      </c>
      <c r="F595" s="63" t="s">
        <v>18395</v>
      </c>
      <c r="G595" s="63" t="s">
        <v>15096</v>
      </c>
      <c r="H595" s="63" t="s">
        <v>14877</v>
      </c>
      <c r="I595" s="63">
        <v>311</v>
      </c>
      <c r="J595" s="63">
        <v>323</v>
      </c>
      <c r="K595" s="63">
        <v>41401</v>
      </c>
      <c r="L595" s="63" t="s">
        <v>14839</v>
      </c>
    </row>
    <row r="596" spans="1:12" x14ac:dyDescent="0.2">
      <c r="A596" s="93" t="str">
        <f t="shared" si="9"/>
        <v>18DWdecember t/m maart</v>
      </c>
      <c r="B596" s="63" t="s">
        <v>12141</v>
      </c>
      <c r="C596" s="67" t="s">
        <v>15062</v>
      </c>
      <c r="D596" s="66">
        <v>5585.08</v>
      </c>
      <c r="E596" s="63">
        <v>6</v>
      </c>
      <c r="F596" s="63" t="s">
        <v>18397</v>
      </c>
      <c r="G596" s="63" t="s">
        <v>15097</v>
      </c>
      <c r="H596" s="63" t="s">
        <v>14870</v>
      </c>
      <c r="I596" s="63">
        <v>193</v>
      </c>
      <c r="J596" s="63">
        <v>179</v>
      </c>
      <c r="K596" s="63">
        <v>41516</v>
      </c>
      <c r="L596" s="63" t="s">
        <v>14839</v>
      </c>
    </row>
    <row r="597" spans="1:12" x14ac:dyDescent="0.2">
      <c r="A597" s="93" t="str">
        <f t="shared" si="9"/>
        <v>18FAdecember t/m maart</v>
      </c>
      <c r="B597" s="63" t="s">
        <v>12182</v>
      </c>
      <c r="C597" s="67" t="s">
        <v>15062</v>
      </c>
      <c r="D597" s="66">
        <v>93084.67</v>
      </c>
      <c r="E597" s="63">
        <v>100</v>
      </c>
      <c r="F597" s="63" t="s">
        <v>12183</v>
      </c>
      <c r="G597" s="63" t="s">
        <v>14941</v>
      </c>
      <c r="H597" s="63" t="s">
        <v>14866</v>
      </c>
      <c r="I597" s="63">
        <v>330</v>
      </c>
      <c r="J597" s="63">
        <v>290</v>
      </c>
      <c r="K597" s="63">
        <v>31384</v>
      </c>
      <c r="L597" s="63" t="s">
        <v>14839</v>
      </c>
    </row>
    <row r="598" spans="1:12" x14ac:dyDescent="0.2">
      <c r="A598" s="93" t="str">
        <f t="shared" si="9"/>
        <v>18FGdecember t/m maart</v>
      </c>
      <c r="B598" s="63" t="s">
        <v>12193</v>
      </c>
      <c r="C598" s="67" t="s">
        <v>15062</v>
      </c>
      <c r="D598" s="66">
        <v>3723.39</v>
      </c>
      <c r="E598" s="63">
        <v>4</v>
      </c>
      <c r="F598" s="63" t="s">
        <v>1498</v>
      </c>
      <c r="G598" s="63" t="s">
        <v>15038</v>
      </c>
      <c r="H598" s="63" t="s">
        <v>14877</v>
      </c>
      <c r="I598" s="63">
        <v>356</v>
      </c>
      <c r="J598" s="63">
        <v>323</v>
      </c>
      <c r="K598" s="63">
        <v>41362</v>
      </c>
      <c r="L598" s="63" t="s">
        <v>14839</v>
      </c>
    </row>
    <row r="599" spans="1:12" x14ac:dyDescent="0.2">
      <c r="A599" s="93" t="str">
        <f t="shared" si="9"/>
        <v>18FMdecember t/m maart</v>
      </c>
      <c r="B599" s="63" t="s">
        <v>12201</v>
      </c>
      <c r="C599" s="67" t="s">
        <v>15062</v>
      </c>
      <c r="D599" s="66">
        <v>14402.39</v>
      </c>
      <c r="E599" s="63">
        <v>4</v>
      </c>
      <c r="F599" s="63" t="s">
        <v>18413</v>
      </c>
      <c r="G599" s="63" t="s">
        <v>15074</v>
      </c>
      <c r="H599" s="63" t="s">
        <v>14880</v>
      </c>
      <c r="I599" s="63">
        <v>214</v>
      </c>
      <c r="J599" s="63">
        <v>218</v>
      </c>
      <c r="K599" s="63">
        <v>41501</v>
      </c>
      <c r="L599" s="63" t="s">
        <v>19116</v>
      </c>
    </row>
    <row r="600" spans="1:12" x14ac:dyDescent="0.2">
      <c r="A600" s="93" t="str">
        <f t="shared" si="9"/>
        <v>18GFdecember t/m maart</v>
      </c>
      <c r="B600" s="63" t="s">
        <v>12217</v>
      </c>
      <c r="C600" s="67" t="s">
        <v>15062</v>
      </c>
      <c r="D600" s="66">
        <v>3723.39</v>
      </c>
      <c r="E600" s="63">
        <v>4</v>
      </c>
      <c r="F600" s="63" t="s">
        <v>567</v>
      </c>
      <c r="G600" s="63" t="s">
        <v>15045</v>
      </c>
      <c r="H600" s="63" t="s">
        <v>14908</v>
      </c>
      <c r="I600" s="63">
        <v>69</v>
      </c>
      <c r="J600" s="63">
        <v>77</v>
      </c>
      <c r="K600" s="63">
        <v>41376</v>
      </c>
      <c r="L600" s="63" t="s">
        <v>14839</v>
      </c>
    </row>
    <row r="601" spans="1:12" x14ac:dyDescent="0.2">
      <c r="A601" s="93" t="str">
        <f t="shared" si="9"/>
        <v>18GYdecember t/m maart</v>
      </c>
      <c r="B601" s="63" t="s">
        <v>12232</v>
      </c>
      <c r="C601" s="67" t="s">
        <v>15062</v>
      </c>
      <c r="D601" s="66">
        <v>67020.960000000006</v>
      </c>
      <c r="E601" s="63">
        <v>72</v>
      </c>
      <c r="F601" s="63" t="s">
        <v>9198</v>
      </c>
      <c r="G601" s="63" t="s">
        <v>14907</v>
      </c>
      <c r="H601" s="63" t="s">
        <v>14877</v>
      </c>
      <c r="I601" s="63">
        <v>404</v>
      </c>
      <c r="J601" s="63">
        <v>436</v>
      </c>
      <c r="K601" s="63">
        <v>41775</v>
      </c>
      <c r="L601" s="63" t="s">
        <v>14839</v>
      </c>
    </row>
    <row r="602" spans="1:12" x14ac:dyDescent="0.2">
      <c r="A602" s="93" t="str">
        <f t="shared" si="9"/>
        <v>18IQdecember t/m maart</v>
      </c>
      <c r="B602" s="63" t="s">
        <v>12279</v>
      </c>
      <c r="C602" s="67" t="s">
        <v>15062</v>
      </c>
      <c r="D602" s="66">
        <v>7446.77</v>
      </c>
      <c r="E602" s="63">
        <v>8</v>
      </c>
      <c r="F602" s="63" t="s">
        <v>12280</v>
      </c>
      <c r="G602" s="63" t="s">
        <v>15043</v>
      </c>
      <c r="H602" s="63" t="s">
        <v>14908</v>
      </c>
      <c r="I602" s="63">
        <v>345</v>
      </c>
      <c r="J602" s="63">
        <v>348</v>
      </c>
      <c r="K602" s="63">
        <v>41843</v>
      </c>
      <c r="L602" s="63" t="s">
        <v>14839</v>
      </c>
    </row>
    <row r="603" spans="1:12" x14ac:dyDescent="0.2">
      <c r="A603" s="93" t="str">
        <f t="shared" si="9"/>
        <v>18KFdecember t/m maart</v>
      </c>
      <c r="B603" s="63" t="s">
        <v>12327</v>
      </c>
      <c r="C603" s="67" t="s">
        <v>15062</v>
      </c>
      <c r="D603" s="66">
        <v>14402.39</v>
      </c>
      <c r="E603" s="63">
        <v>4</v>
      </c>
      <c r="F603" s="63" t="s">
        <v>18442</v>
      </c>
      <c r="G603" s="63" t="s">
        <v>14987</v>
      </c>
      <c r="H603" s="63" t="s">
        <v>14874</v>
      </c>
      <c r="I603" s="63">
        <v>196</v>
      </c>
      <c r="J603" s="63">
        <v>185</v>
      </c>
      <c r="K603" s="63">
        <v>41895</v>
      </c>
      <c r="L603" s="63" t="s">
        <v>19116</v>
      </c>
    </row>
    <row r="604" spans="1:12" x14ac:dyDescent="0.2">
      <c r="A604" s="93" t="str">
        <f t="shared" si="9"/>
        <v>18LEdecember t/m maart</v>
      </c>
      <c r="B604" s="63" t="s">
        <v>12352</v>
      </c>
      <c r="C604" s="67" t="s">
        <v>15062</v>
      </c>
      <c r="D604" s="66">
        <v>4654.2299999999996</v>
      </c>
      <c r="E604" s="63">
        <v>5</v>
      </c>
      <c r="F604" s="63" t="s">
        <v>18448</v>
      </c>
      <c r="G604" s="63" t="s">
        <v>15046</v>
      </c>
      <c r="H604" s="63" t="s">
        <v>14880</v>
      </c>
      <c r="I604" s="63">
        <v>231</v>
      </c>
      <c r="J604" s="63">
        <v>234</v>
      </c>
      <c r="K604" s="63">
        <v>41561</v>
      </c>
      <c r="L604" s="63" t="s">
        <v>14839</v>
      </c>
    </row>
    <row r="605" spans="1:12" x14ac:dyDescent="0.2">
      <c r="A605" s="93" t="str">
        <f t="shared" si="9"/>
        <v>18LJdecember t/m maart</v>
      </c>
      <c r="B605" s="63" t="s">
        <v>12362</v>
      </c>
      <c r="C605" s="67" t="s">
        <v>15062</v>
      </c>
      <c r="D605" s="66">
        <v>14402.39</v>
      </c>
      <c r="E605" s="63">
        <v>4</v>
      </c>
      <c r="F605" s="63" t="s">
        <v>1958</v>
      </c>
      <c r="G605" s="63" t="s">
        <v>15098</v>
      </c>
      <c r="H605" s="63" t="s">
        <v>14880</v>
      </c>
      <c r="I605" s="63">
        <v>290</v>
      </c>
      <c r="J605" s="63">
        <v>290</v>
      </c>
      <c r="K605" s="63">
        <v>41371</v>
      </c>
      <c r="L605" s="63" t="s">
        <v>19116</v>
      </c>
    </row>
    <row r="606" spans="1:12" x14ac:dyDescent="0.2">
      <c r="A606" s="93" t="str">
        <f t="shared" si="9"/>
        <v>18LNdecember t/m maart</v>
      </c>
      <c r="B606" s="63" t="s">
        <v>12369</v>
      </c>
      <c r="C606" s="67" t="s">
        <v>15062</v>
      </c>
      <c r="D606" s="66">
        <v>7446.77</v>
      </c>
      <c r="E606" s="63">
        <v>8</v>
      </c>
      <c r="F606" s="63" t="s">
        <v>10619</v>
      </c>
      <c r="G606" s="63" t="s">
        <v>15047</v>
      </c>
      <c r="H606" s="63" t="s">
        <v>14872</v>
      </c>
      <c r="I606" s="63">
        <v>156</v>
      </c>
      <c r="J606" s="63">
        <v>163</v>
      </c>
      <c r="K606" s="63">
        <v>41816</v>
      </c>
      <c r="L606" s="63" t="s">
        <v>14839</v>
      </c>
    </row>
    <row r="607" spans="1:12" x14ac:dyDescent="0.2">
      <c r="A607" s="93" t="str">
        <f t="shared" si="9"/>
        <v>18LSdecember t/m maart</v>
      </c>
      <c r="B607" s="63" t="s">
        <v>12377</v>
      </c>
      <c r="C607" s="67" t="s">
        <v>15062</v>
      </c>
      <c r="D607" s="66">
        <v>3723.39</v>
      </c>
      <c r="E607" s="63">
        <v>4</v>
      </c>
      <c r="F607" s="63" t="s">
        <v>18455</v>
      </c>
      <c r="G607" s="63" t="s">
        <v>14986</v>
      </c>
      <c r="H607" s="63" t="s">
        <v>14877</v>
      </c>
      <c r="I607" s="63">
        <v>445</v>
      </c>
      <c r="J607" s="63">
        <v>426</v>
      </c>
      <c r="K607" s="63">
        <v>41455</v>
      </c>
      <c r="L607" s="63" t="s">
        <v>14839</v>
      </c>
    </row>
    <row r="608" spans="1:12" x14ac:dyDescent="0.2">
      <c r="A608" s="93" t="str">
        <f t="shared" si="9"/>
        <v>18MCdecember t/m maart</v>
      </c>
      <c r="B608" s="63" t="s">
        <v>12395</v>
      </c>
      <c r="C608" s="67" t="s">
        <v>15062</v>
      </c>
      <c r="D608" s="66">
        <v>14402.39</v>
      </c>
      <c r="E608" s="63">
        <v>4</v>
      </c>
      <c r="F608" s="63" t="s">
        <v>18232</v>
      </c>
      <c r="G608" s="63" t="s">
        <v>14980</v>
      </c>
      <c r="H608" s="63" t="s">
        <v>14877</v>
      </c>
      <c r="I608" s="63">
        <v>268</v>
      </c>
      <c r="J608" s="63">
        <v>264</v>
      </c>
      <c r="K608" s="63">
        <v>41488</v>
      </c>
      <c r="L608" s="63" t="s">
        <v>19116</v>
      </c>
    </row>
    <row r="609" spans="1:12" x14ac:dyDescent="0.2">
      <c r="A609" s="93" t="str">
        <f t="shared" si="9"/>
        <v>18NSdecember t/m maart</v>
      </c>
      <c r="B609" s="63" t="s">
        <v>12451</v>
      </c>
      <c r="C609" s="67" t="s">
        <v>15062</v>
      </c>
      <c r="D609" s="66">
        <v>29295.93</v>
      </c>
      <c r="E609" s="63">
        <v>20</v>
      </c>
      <c r="F609" s="63" t="s">
        <v>9695</v>
      </c>
      <c r="G609" s="63" t="s">
        <v>14868</v>
      </c>
      <c r="H609" s="63" t="s">
        <v>14868</v>
      </c>
      <c r="I609" s="63">
        <v>200</v>
      </c>
      <c r="J609" s="63">
        <v>210</v>
      </c>
      <c r="K609" s="63">
        <v>69669</v>
      </c>
      <c r="L609" s="63" t="s">
        <v>19116</v>
      </c>
    </row>
    <row r="610" spans="1:12" x14ac:dyDescent="0.2">
      <c r="A610" s="93" t="str">
        <f t="shared" si="9"/>
        <v>18NVdecember t/m maart</v>
      </c>
      <c r="B610" s="63" t="s">
        <v>12455</v>
      </c>
      <c r="C610" s="67" t="s">
        <v>15062</v>
      </c>
      <c r="D610" s="66">
        <v>65159.27</v>
      </c>
      <c r="E610" s="63">
        <v>70</v>
      </c>
      <c r="F610" s="63" t="s">
        <v>18478</v>
      </c>
      <c r="G610" s="63" t="s">
        <v>15048</v>
      </c>
      <c r="H610" s="63" t="s">
        <v>14877</v>
      </c>
      <c r="I610" s="63">
        <v>276</v>
      </c>
      <c r="J610" s="63">
        <v>286</v>
      </c>
      <c r="K610" s="63">
        <v>41518</v>
      </c>
      <c r="L610" s="63" t="s">
        <v>14839</v>
      </c>
    </row>
    <row r="611" spans="1:12" x14ac:dyDescent="0.2">
      <c r="A611" s="93" t="str">
        <f t="shared" si="9"/>
        <v>18OFdecember t/m maart</v>
      </c>
      <c r="B611" s="63" t="s">
        <v>12470</v>
      </c>
      <c r="C611" s="67" t="s">
        <v>15062</v>
      </c>
      <c r="D611" s="66">
        <v>107978.21</v>
      </c>
      <c r="E611" s="63">
        <v>116</v>
      </c>
      <c r="F611" s="63" t="s">
        <v>6482</v>
      </c>
      <c r="G611" s="63" t="s">
        <v>14910</v>
      </c>
      <c r="H611" s="63" t="s">
        <v>14866</v>
      </c>
      <c r="I611" s="63">
        <v>375</v>
      </c>
      <c r="J611" s="63">
        <v>495</v>
      </c>
      <c r="K611" s="63">
        <v>40378</v>
      </c>
      <c r="L611" s="63" t="s">
        <v>14839</v>
      </c>
    </row>
    <row r="612" spans="1:12" x14ac:dyDescent="0.2">
      <c r="A612" s="93" t="str">
        <f t="shared" si="9"/>
        <v>18PCdecember t/m maart</v>
      </c>
      <c r="B612" s="63" t="s">
        <v>12495</v>
      </c>
      <c r="C612" s="67" t="s">
        <v>15062</v>
      </c>
      <c r="D612" s="66">
        <v>15824.39</v>
      </c>
      <c r="E612" s="63">
        <v>17</v>
      </c>
      <c r="F612" s="63" t="s">
        <v>12496</v>
      </c>
      <c r="G612" s="63" t="s">
        <v>14868</v>
      </c>
      <c r="H612" s="63" t="s">
        <v>14868</v>
      </c>
      <c r="I612" s="63">
        <v>212</v>
      </c>
      <c r="J612" s="63">
        <v>222</v>
      </c>
      <c r="K612" s="63">
        <v>69669</v>
      </c>
      <c r="L612" s="63" t="s">
        <v>14839</v>
      </c>
    </row>
    <row r="613" spans="1:12" x14ac:dyDescent="0.2">
      <c r="A613" s="93" t="str">
        <f t="shared" si="9"/>
        <v>18PQdecember t/m maart</v>
      </c>
      <c r="B613" s="63" t="s">
        <v>12513</v>
      </c>
      <c r="C613" s="67" t="s">
        <v>15062</v>
      </c>
      <c r="D613" s="66">
        <v>44680.639999999999</v>
      </c>
      <c r="E613" s="63">
        <v>48</v>
      </c>
      <c r="F613" s="63" t="s">
        <v>4128</v>
      </c>
      <c r="G613" s="63" t="s">
        <v>14938</v>
      </c>
      <c r="H613" s="63" t="s">
        <v>14877</v>
      </c>
      <c r="I613" s="63">
        <v>466</v>
      </c>
      <c r="J613" s="63">
        <v>435</v>
      </c>
      <c r="K613" s="63">
        <v>41572</v>
      </c>
      <c r="L613" s="63" t="s">
        <v>14839</v>
      </c>
    </row>
    <row r="614" spans="1:12" x14ac:dyDescent="0.2">
      <c r="A614" s="93" t="str">
        <f t="shared" si="9"/>
        <v>18PTdecember t/m maart</v>
      </c>
      <c r="B614" s="63" t="s">
        <v>12515</v>
      </c>
      <c r="C614" s="67" t="s">
        <v>15062</v>
      </c>
      <c r="D614" s="66">
        <v>81914.509999999995</v>
      </c>
      <c r="E614" s="63">
        <v>88</v>
      </c>
      <c r="F614" s="63" t="s">
        <v>18492</v>
      </c>
      <c r="G614" s="63" t="s">
        <v>15049</v>
      </c>
      <c r="H614" s="63" t="s">
        <v>14888</v>
      </c>
      <c r="I614" s="63">
        <v>300</v>
      </c>
      <c r="J614" s="63">
        <v>308</v>
      </c>
      <c r="K614" s="63">
        <v>41693</v>
      </c>
      <c r="L614" s="63" t="s">
        <v>14839</v>
      </c>
    </row>
    <row r="615" spans="1:12" x14ac:dyDescent="0.2">
      <c r="A615" s="93" t="str">
        <f t="shared" si="9"/>
        <v>18QZdecember t/m maart</v>
      </c>
      <c r="B615" s="63" t="s">
        <v>12561</v>
      </c>
      <c r="C615" s="67" t="s">
        <v>15062</v>
      </c>
      <c r="D615" s="66">
        <v>34441.33</v>
      </c>
      <c r="E615" s="63">
        <v>37</v>
      </c>
      <c r="F615" s="63" t="s">
        <v>18503</v>
      </c>
      <c r="G615" s="63" t="s">
        <v>14907</v>
      </c>
      <c r="H615" s="63" t="s">
        <v>14877</v>
      </c>
      <c r="I615" s="63">
        <v>353</v>
      </c>
      <c r="J615" s="63">
        <v>346</v>
      </c>
      <c r="K615" s="63">
        <v>41775</v>
      </c>
      <c r="L615" s="63" t="s">
        <v>14839</v>
      </c>
    </row>
    <row r="616" spans="1:12" x14ac:dyDescent="0.2">
      <c r="A616" s="93" t="str">
        <f t="shared" si="9"/>
        <v>18RAdecember t/m maart</v>
      </c>
      <c r="B616" s="63" t="s">
        <v>12563</v>
      </c>
      <c r="C616" s="67" t="s">
        <v>15062</v>
      </c>
      <c r="D616" s="66">
        <v>19056.62</v>
      </c>
      <c r="E616" s="63">
        <v>9</v>
      </c>
      <c r="F616" s="63" t="s">
        <v>12564</v>
      </c>
      <c r="G616" s="63" t="s">
        <v>15050</v>
      </c>
      <c r="H616" s="63" t="s">
        <v>14880</v>
      </c>
      <c r="I616" s="63">
        <v>115</v>
      </c>
      <c r="J616" s="63">
        <v>116</v>
      </c>
      <c r="K616" s="63">
        <v>41461</v>
      </c>
      <c r="L616" s="63" t="s">
        <v>19116</v>
      </c>
    </row>
    <row r="617" spans="1:12" x14ac:dyDescent="0.2">
      <c r="A617" s="93" t="str">
        <f t="shared" si="9"/>
        <v>18RRdecember t/m maart</v>
      </c>
      <c r="B617" s="63" t="s">
        <v>12585</v>
      </c>
      <c r="C617" s="67" t="s">
        <v>15062</v>
      </c>
      <c r="D617" s="66">
        <v>14402.39</v>
      </c>
      <c r="E617" s="63">
        <v>4</v>
      </c>
      <c r="F617" s="63" t="s">
        <v>12586</v>
      </c>
      <c r="G617" s="63" t="s">
        <v>15223</v>
      </c>
      <c r="H617" s="63" t="s">
        <v>14886</v>
      </c>
      <c r="I617" s="63">
        <v>184</v>
      </c>
      <c r="J617" s="63">
        <v>164</v>
      </c>
      <c r="K617" s="63">
        <v>41841</v>
      </c>
      <c r="L617" s="63" t="s">
        <v>19116</v>
      </c>
    </row>
    <row r="618" spans="1:12" x14ac:dyDescent="0.2">
      <c r="A618" s="93" t="str">
        <f t="shared" si="9"/>
        <v>18SHdecember t/m maart</v>
      </c>
      <c r="B618" s="63" t="s">
        <v>12599</v>
      </c>
      <c r="C618" s="67" t="s">
        <v>15062</v>
      </c>
      <c r="D618" s="66">
        <v>11170.16</v>
      </c>
      <c r="E618" s="63">
        <v>12</v>
      </c>
      <c r="F618" s="63" t="s">
        <v>18510</v>
      </c>
      <c r="G618" s="63" t="s">
        <v>15099</v>
      </c>
      <c r="H618" s="63" t="s">
        <v>14900</v>
      </c>
      <c r="I618" s="63">
        <v>195</v>
      </c>
      <c r="J618" s="63">
        <v>202</v>
      </c>
      <c r="K618" s="63">
        <v>41842</v>
      </c>
      <c r="L618" s="63" t="s">
        <v>14839</v>
      </c>
    </row>
    <row r="619" spans="1:12" x14ac:dyDescent="0.2">
      <c r="A619" s="93" t="str">
        <f t="shared" si="9"/>
        <v>18SLdecember t/m maart</v>
      </c>
      <c r="B619" s="63" t="s">
        <v>12603</v>
      </c>
      <c r="C619" s="67" t="s">
        <v>15062</v>
      </c>
      <c r="D619" s="66">
        <v>15333.23</v>
      </c>
      <c r="E619" s="63">
        <v>5</v>
      </c>
      <c r="F619" s="63" t="s">
        <v>12604</v>
      </c>
      <c r="G619" s="63" t="s">
        <v>15046</v>
      </c>
      <c r="H619" s="63" t="s">
        <v>14880</v>
      </c>
      <c r="I619" s="63">
        <v>133</v>
      </c>
      <c r="J619" s="63">
        <v>132</v>
      </c>
      <c r="K619" s="63">
        <v>41561</v>
      </c>
      <c r="L619" s="63" t="s">
        <v>19116</v>
      </c>
    </row>
    <row r="620" spans="1:12" x14ac:dyDescent="0.2">
      <c r="A620" s="93" t="str">
        <f t="shared" si="9"/>
        <v>18TNdecember t/m maart</v>
      </c>
      <c r="B620" s="63" t="s">
        <v>12643</v>
      </c>
      <c r="C620" s="67" t="s">
        <v>15062</v>
      </c>
      <c r="D620" s="66">
        <v>29787.09</v>
      </c>
      <c r="E620" s="63">
        <v>32</v>
      </c>
      <c r="F620" s="63" t="s">
        <v>12644</v>
      </c>
      <c r="G620" s="63" t="s">
        <v>15050</v>
      </c>
      <c r="H620" s="63" t="s">
        <v>14880</v>
      </c>
      <c r="I620" s="63">
        <v>125</v>
      </c>
      <c r="J620" s="63">
        <v>130</v>
      </c>
      <c r="K620" s="63">
        <v>41461</v>
      </c>
      <c r="L620" s="63" t="s">
        <v>14839</v>
      </c>
    </row>
    <row r="621" spans="1:12" x14ac:dyDescent="0.2">
      <c r="A621" s="93" t="str">
        <f t="shared" si="9"/>
        <v>18WNdecember t/m maart</v>
      </c>
      <c r="B621" s="63" t="s">
        <v>12738</v>
      </c>
      <c r="C621" s="67" t="s">
        <v>15062</v>
      </c>
      <c r="D621" s="66">
        <v>61435.88</v>
      </c>
      <c r="E621" s="63">
        <v>66</v>
      </c>
      <c r="F621" s="63" t="s">
        <v>18538</v>
      </c>
      <c r="G621" s="63" t="s">
        <v>14964</v>
      </c>
      <c r="H621" s="63" t="s">
        <v>14880</v>
      </c>
      <c r="I621" s="63">
        <v>351</v>
      </c>
      <c r="J621" s="63">
        <v>328</v>
      </c>
      <c r="K621" s="63">
        <v>41494</v>
      </c>
      <c r="L621" s="63" t="s">
        <v>14839</v>
      </c>
    </row>
    <row r="622" spans="1:12" x14ac:dyDescent="0.2">
      <c r="A622" s="93" t="str">
        <f t="shared" si="9"/>
        <v>18WXdecember t/m maart</v>
      </c>
      <c r="B622" s="63" t="s">
        <v>12752</v>
      </c>
      <c r="C622" s="67" t="s">
        <v>15062</v>
      </c>
      <c r="D622" s="66">
        <v>32579.63</v>
      </c>
      <c r="E622" s="63">
        <v>35</v>
      </c>
      <c r="F622" s="63" t="s">
        <v>10423</v>
      </c>
      <c r="G622" s="63" t="s">
        <v>14907</v>
      </c>
      <c r="H622" s="63" t="s">
        <v>14877</v>
      </c>
      <c r="I622" s="63">
        <v>345</v>
      </c>
      <c r="J622" s="63">
        <v>390</v>
      </c>
      <c r="K622" s="63">
        <v>41775</v>
      </c>
      <c r="L622" s="63" t="s">
        <v>14839</v>
      </c>
    </row>
    <row r="623" spans="1:12" x14ac:dyDescent="0.2">
      <c r="A623" s="93" t="str">
        <f t="shared" si="9"/>
        <v>18YHdecember t/m maart</v>
      </c>
      <c r="B623" s="63" t="s">
        <v>15100</v>
      </c>
      <c r="C623" s="67" t="s">
        <v>15062</v>
      </c>
      <c r="D623" s="66">
        <v>15333.23</v>
      </c>
      <c r="E623" s="63">
        <v>5</v>
      </c>
      <c r="F623" s="63" t="s">
        <v>19118</v>
      </c>
      <c r="G623" s="63" t="s">
        <v>15056</v>
      </c>
      <c r="H623" s="63" t="s">
        <v>14880</v>
      </c>
      <c r="I623" s="63">
        <v>114</v>
      </c>
      <c r="J623" s="63">
        <v>94</v>
      </c>
      <c r="K623" s="63">
        <v>41424</v>
      </c>
      <c r="L623" s="63" t="s">
        <v>22</v>
      </c>
    </row>
    <row r="624" spans="1:12" x14ac:dyDescent="0.2">
      <c r="A624" s="93" t="str">
        <f t="shared" si="9"/>
        <v>18YTdecember t/m maart</v>
      </c>
      <c r="B624" s="63" t="s">
        <v>12762</v>
      </c>
      <c r="C624" s="67" t="s">
        <v>15062</v>
      </c>
      <c r="D624" s="66">
        <v>21409.47</v>
      </c>
      <c r="E624" s="63">
        <v>23</v>
      </c>
      <c r="F624" s="63" t="s">
        <v>12763</v>
      </c>
      <c r="G624" s="63" t="s">
        <v>14885</v>
      </c>
      <c r="H624" s="63" t="s">
        <v>14886</v>
      </c>
      <c r="I624" s="63">
        <v>182</v>
      </c>
      <c r="J624" s="63">
        <v>186</v>
      </c>
      <c r="K624" s="63">
        <v>41716</v>
      </c>
      <c r="L624" s="63" t="s">
        <v>14839</v>
      </c>
    </row>
    <row r="625" spans="1:12" x14ac:dyDescent="0.2">
      <c r="A625" s="93" t="str">
        <f t="shared" si="9"/>
        <v>19AGdecember t/m maart</v>
      </c>
      <c r="B625" s="63" t="s">
        <v>12805</v>
      </c>
      <c r="C625" s="67" t="s">
        <v>15062</v>
      </c>
      <c r="D625" s="66">
        <v>107047.37</v>
      </c>
      <c r="E625" s="63">
        <v>115</v>
      </c>
      <c r="F625" s="63" t="s">
        <v>18552</v>
      </c>
      <c r="G625" s="63" t="s">
        <v>14911</v>
      </c>
      <c r="H625" s="63" t="s">
        <v>14886</v>
      </c>
      <c r="I625" s="63">
        <v>310</v>
      </c>
      <c r="J625" s="63">
        <v>294</v>
      </c>
      <c r="K625" s="63">
        <v>41852</v>
      </c>
      <c r="L625" s="63" t="s">
        <v>14839</v>
      </c>
    </row>
    <row r="626" spans="1:12" x14ac:dyDescent="0.2">
      <c r="A626" s="93" t="str">
        <f t="shared" si="9"/>
        <v>19BAdecember t/m maart</v>
      </c>
      <c r="B626" s="63" t="s">
        <v>12826</v>
      </c>
      <c r="C626" s="67" t="s">
        <v>15062</v>
      </c>
      <c r="D626" s="66">
        <v>74467.73</v>
      </c>
      <c r="E626" s="63">
        <v>80</v>
      </c>
      <c r="F626" s="63" t="s">
        <v>16260</v>
      </c>
      <c r="G626" s="63" t="s">
        <v>15051</v>
      </c>
      <c r="H626" s="63" t="s">
        <v>14880</v>
      </c>
      <c r="I626" s="63">
        <v>80</v>
      </c>
      <c r="J626" s="63">
        <v>86</v>
      </c>
      <c r="K626" s="63">
        <v>41674</v>
      </c>
      <c r="L626" s="63" t="s">
        <v>14839</v>
      </c>
    </row>
    <row r="627" spans="1:12" x14ac:dyDescent="0.2">
      <c r="A627" s="93" t="str">
        <f t="shared" si="9"/>
        <v>19DQdecember t/m maart</v>
      </c>
      <c r="B627" s="63" t="s">
        <v>12896</v>
      </c>
      <c r="C627" s="67" t="s">
        <v>15062</v>
      </c>
      <c r="D627" s="66">
        <v>10239.31</v>
      </c>
      <c r="E627" s="63">
        <v>11</v>
      </c>
      <c r="F627" s="63" t="s">
        <v>12897</v>
      </c>
      <c r="G627" s="63" t="s">
        <v>14907</v>
      </c>
      <c r="H627" s="63" t="s">
        <v>14877</v>
      </c>
      <c r="I627" s="63">
        <v>142</v>
      </c>
      <c r="J627" s="63">
        <v>149</v>
      </c>
      <c r="K627" s="63">
        <v>41775</v>
      </c>
      <c r="L627" s="63" t="s">
        <v>14839</v>
      </c>
    </row>
    <row r="628" spans="1:12" x14ac:dyDescent="0.2">
      <c r="A628" s="93" t="str">
        <f t="shared" si="9"/>
        <v>19LMdecember t/m maart</v>
      </c>
      <c r="B628" s="63" t="s">
        <v>12938</v>
      </c>
      <c r="C628" s="67" t="s">
        <v>15062</v>
      </c>
      <c r="D628" s="66">
        <v>95877.21</v>
      </c>
      <c r="E628" s="63">
        <v>103</v>
      </c>
      <c r="F628" s="63" t="s">
        <v>12939</v>
      </c>
      <c r="G628" s="63" t="s">
        <v>15052</v>
      </c>
      <c r="H628" s="63" t="s">
        <v>14886</v>
      </c>
      <c r="I628" s="63">
        <v>188</v>
      </c>
      <c r="J628" s="63">
        <v>247</v>
      </c>
      <c r="K628" s="63">
        <v>41493</v>
      </c>
      <c r="L628" s="63" t="s">
        <v>14839</v>
      </c>
    </row>
    <row r="629" spans="1:12" x14ac:dyDescent="0.2">
      <c r="A629" s="93" t="str">
        <f t="shared" si="9"/>
        <v>19MAdecember t/m maart</v>
      </c>
      <c r="B629" s="63" t="s">
        <v>12950</v>
      </c>
      <c r="C629" s="67" t="s">
        <v>15062</v>
      </c>
      <c r="D629" s="66">
        <v>7446.77</v>
      </c>
      <c r="E629" s="63">
        <v>8</v>
      </c>
      <c r="F629" s="63" t="s">
        <v>10762</v>
      </c>
      <c r="G629" s="63" t="s">
        <v>14912</v>
      </c>
      <c r="H629" s="63" t="s">
        <v>14877</v>
      </c>
      <c r="I629" s="63">
        <v>160</v>
      </c>
      <c r="J629" s="63">
        <v>189</v>
      </c>
      <c r="K629" s="63">
        <v>42562</v>
      </c>
      <c r="L629" s="63" t="s">
        <v>14839</v>
      </c>
    </row>
    <row r="630" spans="1:12" x14ac:dyDescent="0.2">
      <c r="A630" s="93" t="str">
        <f t="shared" si="9"/>
        <v>19MHdecember t/m maart</v>
      </c>
      <c r="B630" s="63" t="s">
        <v>12959</v>
      </c>
      <c r="C630" s="67" t="s">
        <v>15062</v>
      </c>
      <c r="D630" s="66">
        <v>21409.47</v>
      </c>
      <c r="E630" s="63">
        <v>23</v>
      </c>
      <c r="F630" s="63" t="s">
        <v>5603</v>
      </c>
      <c r="G630" s="63" t="s">
        <v>14938</v>
      </c>
      <c r="H630" s="63" t="s">
        <v>14877</v>
      </c>
      <c r="I630" s="63">
        <v>250</v>
      </c>
      <c r="J630" s="63">
        <v>231</v>
      </c>
      <c r="K630" s="63">
        <v>41572</v>
      </c>
      <c r="L630" s="63" t="s">
        <v>14839</v>
      </c>
    </row>
    <row r="631" spans="1:12" x14ac:dyDescent="0.2">
      <c r="A631" s="93" t="str">
        <f t="shared" si="9"/>
        <v>19MLdecember t/m maart</v>
      </c>
      <c r="B631" s="63" t="s">
        <v>12961</v>
      </c>
      <c r="C631" s="67" t="s">
        <v>15062</v>
      </c>
      <c r="D631" s="66">
        <v>6515.93</v>
      </c>
      <c r="E631" s="63">
        <v>7</v>
      </c>
      <c r="F631" s="63" t="s">
        <v>18595</v>
      </c>
      <c r="G631" s="63" t="s">
        <v>15054</v>
      </c>
      <c r="H631" s="63" t="s">
        <v>14880</v>
      </c>
      <c r="I631" s="63">
        <v>209</v>
      </c>
      <c r="J631" s="63">
        <v>202</v>
      </c>
      <c r="K631" s="63">
        <v>41345</v>
      </c>
      <c r="L631" s="63" t="s">
        <v>14839</v>
      </c>
    </row>
    <row r="632" spans="1:12" x14ac:dyDescent="0.2">
      <c r="A632" s="93" t="str">
        <f t="shared" si="9"/>
        <v>19NAdecember t/m maart</v>
      </c>
      <c r="B632" s="63" t="s">
        <v>12979</v>
      </c>
      <c r="C632" s="67" t="s">
        <v>15062</v>
      </c>
      <c r="D632" s="66">
        <v>104254.83</v>
      </c>
      <c r="E632" s="63">
        <v>112</v>
      </c>
      <c r="F632" s="63" t="s">
        <v>12980</v>
      </c>
      <c r="G632" s="63" t="s">
        <v>15052</v>
      </c>
      <c r="H632" s="63" t="s">
        <v>14886</v>
      </c>
      <c r="I632" s="63">
        <v>731</v>
      </c>
      <c r="J632" s="63">
        <v>754</v>
      </c>
      <c r="K632" s="63">
        <v>41493</v>
      </c>
      <c r="L632" s="63" t="s">
        <v>14839</v>
      </c>
    </row>
    <row r="633" spans="1:12" x14ac:dyDescent="0.2">
      <c r="A633" s="93" t="str">
        <f t="shared" si="9"/>
        <v>19NQdecember t/m maart</v>
      </c>
      <c r="B633" s="63" t="s">
        <v>12999</v>
      </c>
      <c r="C633" s="67" t="s">
        <v>15062</v>
      </c>
      <c r="D633" s="66">
        <v>13031.85</v>
      </c>
      <c r="E633" s="63">
        <v>14</v>
      </c>
      <c r="F633" s="63" t="s">
        <v>18601</v>
      </c>
      <c r="G633" s="63" t="s">
        <v>14938</v>
      </c>
      <c r="H633" s="63" t="s">
        <v>14877</v>
      </c>
      <c r="I633" s="63">
        <v>186</v>
      </c>
      <c r="J633" s="63">
        <v>206</v>
      </c>
      <c r="K633" s="63">
        <v>41572</v>
      </c>
      <c r="L633" s="63" t="s">
        <v>14839</v>
      </c>
    </row>
    <row r="634" spans="1:12" x14ac:dyDescent="0.2">
      <c r="A634" s="93" t="str">
        <f t="shared" si="9"/>
        <v>19NSdecember t/m maart</v>
      </c>
      <c r="B634" s="63" t="s">
        <v>13003</v>
      </c>
      <c r="C634" s="67" t="s">
        <v>15062</v>
      </c>
      <c r="D634" s="66">
        <v>92153.82</v>
      </c>
      <c r="E634" s="63">
        <v>99</v>
      </c>
      <c r="F634" s="63" t="s">
        <v>3447</v>
      </c>
      <c r="G634" s="63" t="s">
        <v>15055</v>
      </c>
      <c r="H634" s="63" t="s">
        <v>14872</v>
      </c>
      <c r="I634" s="63">
        <v>144</v>
      </c>
      <c r="J634" s="63">
        <v>185</v>
      </c>
      <c r="K634" s="63">
        <v>58761</v>
      </c>
      <c r="L634" s="63" t="s">
        <v>14839</v>
      </c>
    </row>
    <row r="635" spans="1:12" x14ac:dyDescent="0.2">
      <c r="A635" s="93" t="str">
        <f t="shared" si="9"/>
        <v>19OQdecember t/m maart</v>
      </c>
      <c r="B635" s="63" t="s">
        <v>13024</v>
      </c>
      <c r="C635" s="67" t="s">
        <v>15062</v>
      </c>
      <c r="D635" s="66">
        <v>42818.95</v>
      </c>
      <c r="E635" s="63">
        <v>46</v>
      </c>
      <c r="F635" s="63" t="s">
        <v>13025</v>
      </c>
      <c r="G635" s="63" t="s">
        <v>14938</v>
      </c>
      <c r="H635" s="63" t="s">
        <v>14877</v>
      </c>
      <c r="I635" s="63">
        <v>480</v>
      </c>
      <c r="J635" s="63">
        <v>504</v>
      </c>
      <c r="K635" s="63">
        <v>41572</v>
      </c>
      <c r="L635" s="63" t="s">
        <v>14839</v>
      </c>
    </row>
    <row r="636" spans="1:12" x14ac:dyDescent="0.2">
      <c r="A636" s="93" t="str">
        <f t="shared" si="9"/>
        <v>19QXdecember t/m maart</v>
      </c>
      <c r="B636" s="63" t="s">
        <v>15101</v>
      </c>
      <c r="C636" s="67" t="s">
        <v>15062</v>
      </c>
      <c r="D636" s="66">
        <v>19056.62</v>
      </c>
      <c r="E636" s="63">
        <v>9</v>
      </c>
      <c r="F636" s="63" t="s">
        <v>19119</v>
      </c>
      <c r="G636" s="63" t="s">
        <v>15091</v>
      </c>
      <c r="H636" s="63" t="s">
        <v>14888</v>
      </c>
      <c r="I636" s="63">
        <v>66</v>
      </c>
      <c r="J636" s="63">
        <v>61</v>
      </c>
      <c r="K636" s="63">
        <v>41631</v>
      </c>
      <c r="L636" s="63" t="s">
        <v>22</v>
      </c>
    </row>
    <row r="637" spans="1:12" x14ac:dyDescent="0.2">
      <c r="A637" s="93" t="str">
        <f t="shared" si="9"/>
        <v>19UKdecember t/m maart</v>
      </c>
      <c r="B637" s="63" t="s">
        <v>13084</v>
      </c>
      <c r="C637" s="67" t="s">
        <v>15062</v>
      </c>
      <c r="D637" s="66">
        <v>3723.39</v>
      </c>
      <c r="E637" s="63">
        <v>4</v>
      </c>
      <c r="F637" s="63" t="s">
        <v>5544</v>
      </c>
      <c r="G637" s="63" t="s">
        <v>14938</v>
      </c>
      <c r="H637" s="63" t="s">
        <v>14877</v>
      </c>
      <c r="I637" s="63">
        <v>207</v>
      </c>
      <c r="J637" s="63">
        <v>192</v>
      </c>
      <c r="K637" s="63">
        <v>41572</v>
      </c>
      <c r="L637" s="63" t="s">
        <v>14839</v>
      </c>
    </row>
    <row r="638" spans="1:12" x14ac:dyDescent="0.2">
      <c r="A638" s="93" t="str">
        <f t="shared" si="9"/>
        <v>19USdecember t/m maart</v>
      </c>
      <c r="B638" s="63" t="s">
        <v>13085</v>
      </c>
      <c r="C638" s="67" t="s">
        <v>15062</v>
      </c>
      <c r="D638" s="66">
        <v>78191.12</v>
      </c>
      <c r="E638" s="63">
        <v>84</v>
      </c>
      <c r="F638" s="63" t="s">
        <v>326</v>
      </c>
      <c r="G638" s="63" t="s">
        <v>14879</v>
      </c>
      <c r="H638" s="63" t="s">
        <v>14880</v>
      </c>
      <c r="I638" s="63">
        <v>481</v>
      </c>
      <c r="J638" s="63">
        <v>484</v>
      </c>
      <c r="K638" s="63">
        <v>41645</v>
      </c>
      <c r="L638" s="63" t="s">
        <v>14839</v>
      </c>
    </row>
    <row r="639" spans="1:12" x14ac:dyDescent="0.2">
      <c r="A639" s="93" t="str">
        <f t="shared" si="9"/>
        <v>19VBdecember t/m maart</v>
      </c>
      <c r="B639" s="63" t="s">
        <v>13092</v>
      </c>
      <c r="C639" s="67" t="s">
        <v>15062</v>
      </c>
      <c r="D639" s="66">
        <v>17686.09</v>
      </c>
      <c r="E639" s="63">
        <v>19</v>
      </c>
      <c r="F639" s="63" t="s">
        <v>5325</v>
      </c>
      <c r="G639" s="63" t="s">
        <v>14938</v>
      </c>
      <c r="H639" s="63" t="s">
        <v>14877</v>
      </c>
      <c r="I639" s="63">
        <v>238</v>
      </c>
      <c r="J639" s="63">
        <v>286</v>
      </c>
      <c r="K639" s="63">
        <v>41572</v>
      </c>
      <c r="L639" s="63" t="s">
        <v>14839</v>
      </c>
    </row>
    <row r="640" spans="1:12" x14ac:dyDescent="0.2">
      <c r="A640" s="93" t="str">
        <f t="shared" si="9"/>
        <v>19VHdecember t/m maart</v>
      </c>
      <c r="B640" s="63" t="s">
        <v>13094</v>
      </c>
      <c r="C640" s="67" t="s">
        <v>15062</v>
      </c>
      <c r="D640" s="66">
        <v>14893.55</v>
      </c>
      <c r="E640" s="63">
        <v>16</v>
      </c>
      <c r="F640" s="63" t="s">
        <v>18622</v>
      </c>
      <c r="G640" s="63" t="s">
        <v>14938</v>
      </c>
      <c r="H640" s="63" t="s">
        <v>14877</v>
      </c>
      <c r="I640" s="63">
        <v>255</v>
      </c>
      <c r="J640" s="63">
        <v>269</v>
      </c>
      <c r="K640" s="63">
        <v>70176</v>
      </c>
      <c r="L640" s="63" t="s">
        <v>14839</v>
      </c>
    </row>
    <row r="641" spans="1:12" x14ac:dyDescent="0.2">
      <c r="A641" s="93" t="str">
        <f t="shared" si="9"/>
        <v>19VPdecember t/m maart</v>
      </c>
      <c r="B641" s="63" t="s">
        <v>13103</v>
      </c>
      <c r="C641" s="67" t="s">
        <v>15062</v>
      </c>
      <c r="D641" s="66">
        <v>40957.25</v>
      </c>
      <c r="E641" s="63">
        <v>44</v>
      </c>
      <c r="F641" s="63" t="s">
        <v>18624</v>
      </c>
      <c r="G641" s="63" t="s">
        <v>14879</v>
      </c>
      <c r="H641" s="63" t="s">
        <v>14880</v>
      </c>
      <c r="I641" s="63">
        <v>301</v>
      </c>
      <c r="J641" s="63">
        <v>321</v>
      </c>
      <c r="K641" s="63">
        <v>41645</v>
      </c>
      <c r="L641" s="63" t="s">
        <v>14839</v>
      </c>
    </row>
    <row r="642" spans="1:12" x14ac:dyDescent="0.2">
      <c r="A642" s="93" t="str">
        <f t="shared" si="9"/>
        <v>19XUdecember t/m maart</v>
      </c>
      <c r="B642" s="63" t="s">
        <v>13122</v>
      </c>
      <c r="C642" s="67" t="s">
        <v>15062</v>
      </c>
      <c r="D642" s="66">
        <v>15333.23</v>
      </c>
      <c r="E642" s="63">
        <v>5</v>
      </c>
      <c r="F642" s="63" t="s">
        <v>567</v>
      </c>
      <c r="G642" s="63" t="s">
        <v>14938</v>
      </c>
      <c r="H642" s="63" t="s">
        <v>14877</v>
      </c>
      <c r="I642" s="63">
        <v>175</v>
      </c>
      <c r="J642" s="63">
        <v>176</v>
      </c>
      <c r="K642" s="63">
        <v>41572</v>
      </c>
      <c r="L642" s="63" t="s">
        <v>19116</v>
      </c>
    </row>
    <row r="643" spans="1:12" x14ac:dyDescent="0.2">
      <c r="A643" s="93" t="str">
        <f t="shared" si="9"/>
        <v>19YOdecember t/m maart</v>
      </c>
      <c r="B643" s="63" t="s">
        <v>13129</v>
      </c>
      <c r="C643" s="67" t="s">
        <v>15062</v>
      </c>
      <c r="D643" s="66">
        <v>14402.39</v>
      </c>
      <c r="E643" s="63">
        <v>4</v>
      </c>
      <c r="F643" s="63" t="s">
        <v>18628</v>
      </c>
      <c r="G643" s="63" t="s">
        <v>14994</v>
      </c>
      <c r="H643" s="63" t="s">
        <v>14880</v>
      </c>
      <c r="I643" s="63">
        <v>399</v>
      </c>
      <c r="J643" s="63">
        <v>381</v>
      </c>
      <c r="K643" s="63">
        <v>41424</v>
      </c>
      <c r="L643" s="63" t="s">
        <v>19116</v>
      </c>
    </row>
    <row r="644" spans="1:12" x14ac:dyDescent="0.2">
      <c r="A644" s="93" t="str">
        <f t="shared" si="9"/>
        <v>19YXdecember t/m maart</v>
      </c>
      <c r="B644" s="63" t="s">
        <v>13134</v>
      </c>
      <c r="C644" s="67" t="s">
        <v>15062</v>
      </c>
      <c r="D644" s="66">
        <v>6515.93</v>
      </c>
      <c r="E644" s="63">
        <v>7</v>
      </c>
      <c r="F644" s="63" t="s">
        <v>13135</v>
      </c>
      <c r="G644" s="63" t="s">
        <v>14938</v>
      </c>
      <c r="H644" s="63" t="s">
        <v>14877</v>
      </c>
      <c r="I644" s="63">
        <v>162</v>
      </c>
      <c r="J644" s="63">
        <v>172</v>
      </c>
      <c r="K644" s="63">
        <v>41572</v>
      </c>
      <c r="L644" s="63" t="s">
        <v>14839</v>
      </c>
    </row>
    <row r="645" spans="1:12" x14ac:dyDescent="0.2">
      <c r="A645" s="93" t="str">
        <f t="shared" si="9"/>
        <v>19ZFdecember t/m maart</v>
      </c>
      <c r="B645" s="63" t="s">
        <v>13140</v>
      </c>
      <c r="C645" s="67" t="s">
        <v>15062</v>
      </c>
      <c r="D645" s="66">
        <v>16264.08</v>
      </c>
      <c r="E645" s="63">
        <v>6</v>
      </c>
      <c r="F645" s="63" t="s">
        <v>5019</v>
      </c>
      <c r="G645" s="63" t="s">
        <v>14938</v>
      </c>
      <c r="H645" s="63" t="s">
        <v>14877</v>
      </c>
      <c r="I645" s="63">
        <v>276</v>
      </c>
      <c r="J645" s="63">
        <v>280</v>
      </c>
      <c r="K645" s="63">
        <v>41572</v>
      </c>
      <c r="L645" s="63" t="s">
        <v>19116</v>
      </c>
    </row>
    <row r="646" spans="1:12" x14ac:dyDescent="0.2">
      <c r="A646" s="93" t="str">
        <f t="shared" si="9"/>
        <v>19ZGdecember t/m maart</v>
      </c>
      <c r="B646" s="63" t="s">
        <v>13142</v>
      </c>
      <c r="C646" s="67" t="s">
        <v>15062</v>
      </c>
      <c r="D646" s="66">
        <v>13031.85</v>
      </c>
      <c r="E646" s="63">
        <v>14</v>
      </c>
      <c r="F646" s="63" t="s">
        <v>18631</v>
      </c>
      <c r="G646" s="63" t="s">
        <v>14885</v>
      </c>
      <c r="H646" s="63" t="s">
        <v>14886</v>
      </c>
      <c r="I646" s="63">
        <v>265</v>
      </c>
      <c r="J646" s="63">
        <v>269</v>
      </c>
      <c r="K646" s="63">
        <v>41579</v>
      </c>
      <c r="L646" s="63" t="s">
        <v>14839</v>
      </c>
    </row>
    <row r="647" spans="1:12" x14ac:dyDescent="0.2">
      <c r="A647" s="93" t="str">
        <f t="shared" si="9"/>
        <v>19ZJdecember t/m maart</v>
      </c>
      <c r="B647" s="63" t="s">
        <v>13145</v>
      </c>
      <c r="C647" s="67" t="s">
        <v>15062</v>
      </c>
      <c r="D647" s="66">
        <v>18125.77</v>
      </c>
      <c r="E647" s="63">
        <v>8</v>
      </c>
      <c r="F647" s="63" t="s">
        <v>13146</v>
      </c>
      <c r="G647" s="63" t="s">
        <v>14938</v>
      </c>
      <c r="H647" s="63" t="s">
        <v>14877</v>
      </c>
      <c r="I647" s="63">
        <v>202</v>
      </c>
      <c r="J647" s="63">
        <v>206</v>
      </c>
      <c r="K647" s="63">
        <v>41572</v>
      </c>
      <c r="L647" s="63" t="s">
        <v>19116</v>
      </c>
    </row>
    <row r="648" spans="1:12" x14ac:dyDescent="0.2">
      <c r="A648" s="93" t="str">
        <f t="shared" si="9"/>
        <v>20BWdecember t/m maart</v>
      </c>
      <c r="B648" s="63" t="s">
        <v>13148</v>
      </c>
      <c r="C648" s="67" t="s">
        <v>15062</v>
      </c>
      <c r="D648" s="66">
        <v>16755.240000000002</v>
      </c>
      <c r="E648" s="63">
        <v>18</v>
      </c>
      <c r="F648" s="63" t="s">
        <v>18633</v>
      </c>
      <c r="G648" s="63" t="s">
        <v>14876</v>
      </c>
      <c r="H648" s="63" t="s">
        <v>14877</v>
      </c>
      <c r="I648" s="63">
        <v>111</v>
      </c>
      <c r="J648" s="63">
        <v>108</v>
      </c>
      <c r="K648" s="63">
        <v>41362</v>
      </c>
      <c r="L648" s="63" t="s">
        <v>14839</v>
      </c>
    </row>
    <row r="649" spans="1:12" x14ac:dyDescent="0.2">
      <c r="A649" s="93" t="str">
        <f t="shared" si="9"/>
        <v>20DKdecember t/m maart</v>
      </c>
      <c r="B649" s="63" t="s">
        <v>13158</v>
      </c>
      <c r="C649" s="67" t="s">
        <v>15062</v>
      </c>
      <c r="D649" s="66">
        <v>3723.39</v>
      </c>
      <c r="E649" s="63">
        <v>4</v>
      </c>
      <c r="F649" s="63" t="s">
        <v>18636</v>
      </c>
      <c r="G649" s="63" t="s">
        <v>15056</v>
      </c>
      <c r="H649" s="63" t="s">
        <v>14880</v>
      </c>
      <c r="I649" s="63">
        <v>250</v>
      </c>
      <c r="J649" s="63">
        <v>253</v>
      </c>
      <c r="K649" s="63">
        <v>41424</v>
      </c>
      <c r="L649" s="63" t="s">
        <v>14839</v>
      </c>
    </row>
    <row r="650" spans="1:12" x14ac:dyDescent="0.2">
      <c r="A650" s="93" t="str">
        <f t="shared" ref="A650:A677" si="10">B650&amp;C650</f>
        <v>20SKdecember t/m maart</v>
      </c>
      <c r="B650" s="63" t="s">
        <v>13244</v>
      </c>
      <c r="C650" s="67" t="s">
        <v>15062</v>
      </c>
      <c r="D650" s="66">
        <v>48404.03</v>
      </c>
      <c r="E650" s="63">
        <v>52</v>
      </c>
      <c r="F650" s="63" t="s">
        <v>18653</v>
      </c>
      <c r="G650" s="63" t="s">
        <v>14885</v>
      </c>
      <c r="H650" s="63" t="s">
        <v>14886</v>
      </c>
      <c r="I650" s="63">
        <v>235</v>
      </c>
      <c r="J650" s="63">
        <v>241</v>
      </c>
      <c r="K650" s="63">
        <v>41579</v>
      </c>
      <c r="L650" s="63" t="s">
        <v>14839</v>
      </c>
    </row>
    <row r="651" spans="1:12" x14ac:dyDescent="0.2">
      <c r="A651" s="93" t="str">
        <f t="shared" si="10"/>
        <v>20SLdecember t/m maart</v>
      </c>
      <c r="B651" s="63" t="s">
        <v>13246</v>
      </c>
      <c r="C651" s="67" t="s">
        <v>15062</v>
      </c>
      <c r="D651" s="66">
        <v>20478.63</v>
      </c>
      <c r="E651" s="63">
        <v>22</v>
      </c>
      <c r="F651" s="63" t="s">
        <v>13247</v>
      </c>
      <c r="G651" s="63" t="s">
        <v>14885</v>
      </c>
      <c r="H651" s="63" t="s">
        <v>14886</v>
      </c>
      <c r="I651" s="63">
        <v>217</v>
      </c>
      <c r="J651" s="63">
        <v>217</v>
      </c>
      <c r="K651" s="63">
        <v>41579</v>
      </c>
      <c r="L651" s="63" t="s">
        <v>14839</v>
      </c>
    </row>
    <row r="652" spans="1:12" x14ac:dyDescent="0.2">
      <c r="A652" s="93" t="str">
        <f t="shared" si="10"/>
        <v>20UOdecember t/m maart</v>
      </c>
      <c r="B652" s="63" t="s">
        <v>13277</v>
      </c>
      <c r="C652" s="67" t="s">
        <v>15062</v>
      </c>
      <c r="D652" s="66">
        <v>6515.93</v>
      </c>
      <c r="E652" s="63">
        <v>7</v>
      </c>
      <c r="F652" s="63" t="s">
        <v>18661</v>
      </c>
      <c r="G652" s="63" t="s">
        <v>14892</v>
      </c>
      <c r="H652" s="63" t="s">
        <v>14877</v>
      </c>
      <c r="I652" s="63">
        <v>163</v>
      </c>
      <c r="J652" s="63">
        <v>156</v>
      </c>
      <c r="K652" s="63">
        <v>41447</v>
      </c>
      <c r="L652" s="63" t="s">
        <v>14839</v>
      </c>
    </row>
    <row r="653" spans="1:12" x14ac:dyDescent="0.2">
      <c r="A653" s="93" t="str">
        <f t="shared" si="10"/>
        <v>20VFdecember t/m maart</v>
      </c>
      <c r="B653" s="63" t="s">
        <v>13293</v>
      </c>
      <c r="C653" s="67" t="s">
        <v>15062</v>
      </c>
      <c r="D653" s="66">
        <v>18125.77</v>
      </c>
      <c r="E653" s="63">
        <v>8</v>
      </c>
      <c r="F653" s="63" t="s">
        <v>18670</v>
      </c>
      <c r="G653" s="63" t="s">
        <v>14903</v>
      </c>
      <c r="H653" s="63" t="s">
        <v>14877</v>
      </c>
      <c r="I653" s="63">
        <v>154</v>
      </c>
      <c r="J653" s="63">
        <v>144</v>
      </c>
      <c r="K653" s="63">
        <v>57266</v>
      </c>
      <c r="L653" s="63" t="s">
        <v>19116</v>
      </c>
    </row>
    <row r="654" spans="1:12" x14ac:dyDescent="0.2">
      <c r="A654" s="93" t="str">
        <f t="shared" si="10"/>
        <v>20VIdecember t/m maart</v>
      </c>
      <c r="B654" s="63" t="s">
        <v>13297</v>
      </c>
      <c r="C654" s="67" t="s">
        <v>15062</v>
      </c>
      <c r="D654" s="66">
        <v>11170.16</v>
      </c>
      <c r="E654" s="63">
        <v>12</v>
      </c>
      <c r="F654" s="63" t="s">
        <v>18671</v>
      </c>
      <c r="G654" s="63" t="s">
        <v>14885</v>
      </c>
      <c r="H654" s="63" t="s">
        <v>14886</v>
      </c>
      <c r="I654" s="63">
        <v>344</v>
      </c>
      <c r="J654" s="63">
        <v>348</v>
      </c>
      <c r="K654" s="63">
        <v>41716</v>
      </c>
      <c r="L654" s="63" t="s">
        <v>14839</v>
      </c>
    </row>
    <row r="655" spans="1:12" x14ac:dyDescent="0.2">
      <c r="A655" s="93" t="str">
        <f t="shared" si="10"/>
        <v>20XQdecember t/m maart</v>
      </c>
      <c r="B655" s="63" t="s">
        <v>13320</v>
      </c>
      <c r="C655" s="67" t="s">
        <v>15062</v>
      </c>
      <c r="D655" s="66">
        <v>22340.32</v>
      </c>
      <c r="E655" s="63">
        <v>24</v>
      </c>
      <c r="F655" s="63" t="s">
        <v>13321</v>
      </c>
      <c r="G655" s="63" t="s">
        <v>14885</v>
      </c>
      <c r="H655" s="63" t="s">
        <v>14886</v>
      </c>
      <c r="I655" s="63">
        <v>187</v>
      </c>
      <c r="J655" s="63">
        <v>185</v>
      </c>
      <c r="K655" s="63">
        <v>41663</v>
      </c>
      <c r="L655" s="63" t="s">
        <v>14839</v>
      </c>
    </row>
    <row r="656" spans="1:12" x14ac:dyDescent="0.2">
      <c r="A656" s="93" t="str">
        <f t="shared" si="10"/>
        <v>20ZGdecember t/m maart</v>
      </c>
      <c r="B656" s="63" t="s">
        <v>13351</v>
      </c>
      <c r="C656" s="67" t="s">
        <v>15062</v>
      </c>
      <c r="D656" s="66">
        <v>80983.66</v>
      </c>
      <c r="E656" s="63">
        <v>87</v>
      </c>
      <c r="F656" s="63" t="s">
        <v>18676</v>
      </c>
      <c r="G656" s="63" t="s">
        <v>14885</v>
      </c>
      <c r="H656" s="63" t="s">
        <v>14886</v>
      </c>
      <c r="I656" s="63">
        <v>323</v>
      </c>
      <c r="J656" s="63">
        <v>307</v>
      </c>
      <c r="K656" s="63">
        <v>41774</v>
      </c>
      <c r="L656" s="63" t="s">
        <v>14839</v>
      </c>
    </row>
    <row r="657" spans="1:12" x14ac:dyDescent="0.2">
      <c r="A657" s="93" t="str">
        <f t="shared" si="10"/>
        <v>21CZdecember t/m maart</v>
      </c>
      <c r="B657" s="63" t="s">
        <v>13385</v>
      </c>
      <c r="C657" s="67" t="s">
        <v>15062</v>
      </c>
      <c r="D657" s="66">
        <v>16264.08</v>
      </c>
      <c r="E657" s="63">
        <v>6</v>
      </c>
      <c r="F657" s="63" t="s">
        <v>18685</v>
      </c>
      <c r="G657" s="63" t="s">
        <v>15070</v>
      </c>
      <c r="H657" s="63" t="s">
        <v>14880</v>
      </c>
      <c r="I657" s="63">
        <v>180</v>
      </c>
      <c r="J657" s="63">
        <v>173</v>
      </c>
      <c r="K657" s="63">
        <v>41633</v>
      </c>
      <c r="L657" s="63" t="s">
        <v>19116</v>
      </c>
    </row>
    <row r="658" spans="1:12" x14ac:dyDescent="0.2">
      <c r="A658" s="93" t="str">
        <f t="shared" si="10"/>
        <v>21KEdecember t/m maart</v>
      </c>
      <c r="B658" s="63" t="s">
        <v>13395</v>
      </c>
      <c r="C658" s="67" t="s">
        <v>15062</v>
      </c>
      <c r="D658" s="66">
        <v>7446.77</v>
      </c>
      <c r="E658" s="63">
        <v>8</v>
      </c>
      <c r="F658" s="63" t="s">
        <v>18686</v>
      </c>
      <c r="G658" s="63" t="s">
        <v>14986</v>
      </c>
      <c r="H658" s="63" t="s">
        <v>14877</v>
      </c>
      <c r="I658" s="63">
        <v>213</v>
      </c>
      <c r="J658" s="63">
        <v>221</v>
      </c>
      <c r="K658" s="63">
        <v>41455</v>
      </c>
      <c r="L658" s="63" t="s">
        <v>14839</v>
      </c>
    </row>
    <row r="659" spans="1:12" x14ac:dyDescent="0.2">
      <c r="A659" s="93" t="str">
        <f t="shared" si="10"/>
        <v>21LXdecember t/m maart</v>
      </c>
      <c r="B659" s="63" t="s">
        <v>13413</v>
      </c>
      <c r="C659" s="67" t="s">
        <v>15062</v>
      </c>
      <c r="D659" s="66">
        <v>13031.85</v>
      </c>
      <c r="E659" s="63">
        <v>14</v>
      </c>
      <c r="F659" s="63" t="s">
        <v>18691</v>
      </c>
      <c r="G659" s="63" t="s">
        <v>15102</v>
      </c>
      <c r="H659" s="63" t="s">
        <v>14877</v>
      </c>
      <c r="I659" s="63">
        <v>295</v>
      </c>
      <c r="J659" s="63">
        <v>248</v>
      </c>
      <c r="K659" s="63">
        <v>42709</v>
      </c>
      <c r="L659" s="63" t="s">
        <v>14839</v>
      </c>
    </row>
    <row r="660" spans="1:12" x14ac:dyDescent="0.2">
      <c r="A660" s="93" t="str">
        <f t="shared" si="10"/>
        <v>21PAdecember t/m maart</v>
      </c>
      <c r="B660" s="63" t="s">
        <v>13475</v>
      </c>
      <c r="C660" s="67" t="s">
        <v>15062</v>
      </c>
      <c r="D660" s="66">
        <v>75838.27</v>
      </c>
      <c r="E660" s="63">
        <v>70</v>
      </c>
      <c r="F660" s="63" t="s">
        <v>18708</v>
      </c>
      <c r="G660" s="63" t="s">
        <v>15103</v>
      </c>
      <c r="H660" s="63" t="s">
        <v>14866</v>
      </c>
      <c r="I660" s="63">
        <v>296</v>
      </c>
      <c r="J660" s="63">
        <v>284</v>
      </c>
      <c r="K660" s="63">
        <v>77338</v>
      </c>
      <c r="L660" s="63" t="s">
        <v>19116</v>
      </c>
    </row>
    <row r="661" spans="1:12" x14ac:dyDescent="0.2">
      <c r="A661" s="93" t="str">
        <f t="shared" si="10"/>
        <v>22JGdecember t/m maart</v>
      </c>
      <c r="B661" s="63" t="s">
        <v>13547</v>
      </c>
      <c r="C661" s="63" t="s">
        <v>15062</v>
      </c>
      <c r="D661" s="63">
        <v>15333.23</v>
      </c>
      <c r="E661" s="63">
        <v>5</v>
      </c>
      <c r="F661" s="63" t="s">
        <v>13548</v>
      </c>
      <c r="G661" s="63" t="s">
        <v>15093</v>
      </c>
      <c r="H661" s="63" t="s">
        <v>14872</v>
      </c>
      <c r="I661" s="63">
        <v>239</v>
      </c>
      <c r="J661" s="63">
        <v>241</v>
      </c>
      <c r="K661" s="63">
        <v>42623</v>
      </c>
      <c r="L661" s="62" t="s">
        <v>19116</v>
      </c>
    </row>
    <row r="662" spans="1:12" x14ac:dyDescent="0.2">
      <c r="A662" s="93" t="str">
        <f t="shared" si="10"/>
        <v>22JRdecember t/m maart</v>
      </c>
      <c r="B662" s="63" t="s">
        <v>13567</v>
      </c>
      <c r="C662" s="63" t="s">
        <v>15062</v>
      </c>
      <c r="D662" s="63">
        <v>6515.93</v>
      </c>
      <c r="E662" s="63">
        <v>7</v>
      </c>
      <c r="F662" s="63" t="s">
        <v>13568</v>
      </c>
      <c r="G662" s="63" t="s">
        <v>15104</v>
      </c>
      <c r="H662" s="63" t="s">
        <v>14877</v>
      </c>
      <c r="I662" s="63">
        <v>140</v>
      </c>
      <c r="J662" s="63">
        <v>146</v>
      </c>
      <c r="K662" s="63">
        <v>41362</v>
      </c>
      <c r="L662" s="62" t="s">
        <v>14839</v>
      </c>
    </row>
    <row r="663" spans="1:12" x14ac:dyDescent="0.2">
      <c r="A663" s="93" t="str">
        <f t="shared" si="10"/>
        <v>22KNdecember t/m maart</v>
      </c>
      <c r="B663" s="63" t="s">
        <v>13598</v>
      </c>
      <c r="C663" s="63" t="s">
        <v>15062</v>
      </c>
      <c r="D663" s="63">
        <v>14402.39</v>
      </c>
      <c r="E663" s="63">
        <v>4</v>
      </c>
      <c r="F663" s="63" t="s">
        <v>18486</v>
      </c>
      <c r="G663" s="63" t="s">
        <v>14975</v>
      </c>
      <c r="H663" s="63" t="s">
        <v>14908</v>
      </c>
      <c r="I663" s="63">
        <v>146</v>
      </c>
      <c r="J663" s="63">
        <v>127</v>
      </c>
      <c r="K663" s="63">
        <v>41866</v>
      </c>
      <c r="L663" s="62" t="s">
        <v>19116</v>
      </c>
    </row>
    <row r="664" spans="1:12" x14ac:dyDescent="0.2">
      <c r="A664" s="93" t="str">
        <f t="shared" si="10"/>
        <v>23CWdecember t/m maart</v>
      </c>
      <c r="B664" s="63" t="s">
        <v>13706</v>
      </c>
      <c r="C664" s="63" t="s">
        <v>15062</v>
      </c>
      <c r="D664" s="63">
        <v>4654.2299999999996</v>
      </c>
      <c r="E664" s="63">
        <v>5</v>
      </c>
      <c r="F664" s="63" t="s">
        <v>18789</v>
      </c>
      <c r="G664" s="63" t="s">
        <v>15078</v>
      </c>
      <c r="H664" s="63" t="s">
        <v>14908</v>
      </c>
      <c r="I664" s="63">
        <v>415</v>
      </c>
      <c r="J664" s="63">
        <v>459</v>
      </c>
      <c r="K664" s="63">
        <v>41154</v>
      </c>
      <c r="L664" s="62" t="s">
        <v>14839</v>
      </c>
    </row>
    <row r="665" spans="1:12" x14ac:dyDescent="0.2">
      <c r="A665" s="93" t="str">
        <f t="shared" si="10"/>
        <v>23RRdecember t/m maart</v>
      </c>
      <c r="B665" s="63" t="s">
        <v>13841</v>
      </c>
      <c r="C665" s="63" t="s">
        <v>15062</v>
      </c>
      <c r="D665" s="63">
        <v>16264.08</v>
      </c>
      <c r="E665" s="63">
        <v>6</v>
      </c>
      <c r="F665" s="63" t="s">
        <v>18840</v>
      </c>
      <c r="G665" s="63" t="s">
        <v>14954</v>
      </c>
      <c r="H665" s="63" t="s">
        <v>14955</v>
      </c>
      <c r="I665" s="63">
        <v>134</v>
      </c>
      <c r="J665" s="63">
        <v>117</v>
      </c>
      <c r="K665" s="63">
        <v>41520</v>
      </c>
      <c r="L665" s="62" t="s">
        <v>19116</v>
      </c>
    </row>
    <row r="666" spans="1:12" x14ac:dyDescent="0.2">
      <c r="A666" s="93" t="str">
        <f t="shared" si="10"/>
        <v>23RWdecember t/m maart</v>
      </c>
      <c r="B666" s="63" t="s">
        <v>13845</v>
      </c>
      <c r="C666" s="63" t="s">
        <v>15062</v>
      </c>
      <c r="D666" s="63">
        <v>35811.86</v>
      </c>
      <c r="E666" s="63">
        <v>27</v>
      </c>
      <c r="F666" s="63" t="s">
        <v>18842</v>
      </c>
      <c r="G666" s="63" t="s">
        <v>14915</v>
      </c>
      <c r="H666" s="63" t="s">
        <v>14872</v>
      </c>
      <c r="I666" s="63">
        <v>698</v>
      </c>
      <c r="J666" s="63">
        <v>627</v>
      </c>
      <c r="K666" s="63">
        <v>65287</v>
      </c>
      <c r="L666" s="62" t="s">
        <v>19116</v>
      </c>
    </row>
    <row r="667" spans="1:12" x14ac:dyDescent="0.2">
      <c r="A667" s="93" t="str">
        <f t="shared" si="10"/>
        <v>23TXdecember t/m maart</v>
      </c>
      <c r="B667" s="63" t="s">
        <v>13873</v>
      </c>
      <c r="C667" s="63" t="s">
        <v>15062</v>
      </c>
      <c r="D667" s="63">
        <v>5585.08</v>
      </c>
      <c r="E667" s="63">
        <v>6</v>
      </c>
      <c r="F667" s="63" t="s">
        <v>18851</v>
      </c>
      <c r="G667" s="63" t="s">
        <v>14940</v>
      </c>
      <c r="H667" s="63" t="s">
        <v>14886</v>
      </c>
      <c r="I667" s="63">
        <v>373</v>
      </c>
      <c r="J667" s="63">
        <v>356</v>
      </c>
      <c r="K667" s="63">
        <v>41580</v>
      </c>
      <c r="L667" s="62" t="s">
        <v>14839</v>
      </c>
    </row>
    <row r="668" spans="1:12" x14ac:dyDescent="0.2">
      <c r="A668" s="93" t="str">
        <f t="shared" si="10"/>
        <v>24EEdecember t/m maart</v>
      </c>
      <c r="B668" s="63" t="s">
        <v>14016</v>
      </c>
      <c r="C668" s="63" t="s">
        <v>15062</v>
      </c>
      <c r="D668" s="63">
        <v>37233.870000000003</v>
      </c>
      <c r="E668" s="63">
        <v>40</v>
      </c>
      <c r="F668" s="63" t="s">
        <v>18896</v>
      </c>
      <c r="G668" s="63" t="s">
        <v>14916</v>
      </c>
      <c r="H668" s="63" t="s">
        <v>14870</v>
      </c>
      <c r="I668" s="63">
        <v>158</v>
      </c>
      <c r="J668" s="63">
        <v>182</v>
      </c>
      <c r="K668" s="63">
        <v>42669</v>
      </c>
      <c r="L668" s="62" t="s">
        <v>14839</v>
      </c>
    </row>
    <row r="669" spans="1:12" x14ac:dyDescent="0.2">
      <c r="A669" s="93" t="str">
        <f t="shared" si="10"/>
        <v>24JJdecember t/m maart</v>
      </c>
      <c r="B669" s="63" t="s">
        <v>14044</v>
      </c>
      <c r="C669" s="63" t="s">
        <v>15062</v>
      </c>
      <c r="D669" s="63">
        <v>11170.16</v>
      </c>
      <c r="E669" s="63">
        <v>12</v>
      </c>
      <c r="F669" s="63" t="s">
        <v>18904</v>
      </c>
      <c r="G669" s="63" t="s">
        <v>15059</v>
      </c>
      <c r="H669" s="63" t="s">
        <v>14870</v>
      </c>
      <c r="I669" s="63">
        <v>205</v>
      </c>
      <c r="J669" s="63">
        <v>215</v>
      </c>
      <c r="K669" s="63">
        <v>41516</v>
      </c>
      <c r="L669" s="62" t="s">
        <v>14839</v>
      </c>
    </row>
    <row r="670" spans="1:12" x14ac:dyDescent="0.2">
      <c r="A670" s="93" t="str">
        <f t="shared" si="10"/>
        <v>24NKdecember t/m maart</v>
      </c>
      <c r="B670" s="63" t="s">
        <v>14063</v>
      </c>
      <c r="C670" s="63" t="s">
        <v>15062</v>
      </c>
      <c r="D670" s="63">
        <v>5585.08</v>
      </c>
      <c r="E670" s="63">
        <v>6</v>
      </c>
      <c r="F670" s="63" t="s">
        <v>18911</v>
      </c>
      <c r="G670" s="63" t="s">
        <v>15060</v>
      </c>
      <c r="H670" s="63" t="s">
        <v>14870</v>
      </c>
      <c r="I670" s="63">
        <v>115</v>
      </c>
      <c r="J670" s="63">
        <v>117</v>
      </c>
      <c r="K670" s="63">
        <v>42669</v>
      </c>
      <c r="L670" s="62" t="s">
        <v>14839</v>
      </c>
    </row>
    <row r="671" spans="1:12" x14ac:dyDescent="0.2">
      <c r="A671" s="93" t="str">
        <f t="shared" si="10"/>
        <v>24TCdecember t/m maart</v>
      </c>
      <c r="B671" s="63" t="s">
        <v>14120</v>
      </c>
      <c r="C671" s="63" t="s">
        <v>15062</v>
      </c>
      <c r="D671" s="63">
        <v>34441.33</v>
      </c>
      <c r="E671" s="63">
        <v>37</v>
      </c>
      <c r="F671" s="63" t="s">
        <v>9435</v>
      </c>
      <c r="G671" s="63" t="s">
        <v>14885</v>
      </c>
      <c r="H671" s="63" t="s">
        <v>14886</v>
      </c>
      <c r="I671" s="63">
        <v>836</v>
      </c>
      <c r="J671" s="63">
        <v>932</v>
      </c>
      <c r="K671" s="63">
        <v>40586</v>
      </c>
      <c r="L671" s="62" t="s">
        <v>14839</v>
      </c>
    </row>
    <row r="672" spans="1:12" x14ac:dyDescent="0.2">
      <c r="A672" s="93" t="str">
        <f t="shared" si="10"/>
        <v>26PFdecember t/m maart</v>
      </c>
      <c r="B672" s="63" t="s">
        <v>14248</v>
      </c>
      <c r="C672" s="63" t="s">
        <v>15062</v>
      </c>
      <c r="D672" s="63">
        <v>41888.1</v>
      </c>
      <c r="E672" s="63">
        <v>45</v>
      </c>
      <c r="F672" s="63" t="s">
        <v>14249</v>
      </c>
      <c r="G672" s="63" t="s">
        <v>15061</v>
      </c>
      <c r="H672" s="63" t="s">
        <v>14955</v>
      </c>
      <c r="I672" s="63">
        <v>502</v>
      </c>
      <c r="J672" s="63">
        <v>482</v>
      </c>
      <c r="K672" s="63">
        <v>41676</v>
      </c>
      <c r="L672" s="62" t="s">
        <v>14839</v>
      </c>
    </row>
    <row r="673" spans="1:12" x14ac:dyDescent="0.2">
      <c r="A673" s="93" t="str">
        <f t="shared" si="10"/>
        <v>27CDdecember t/m maart</v>
      </c>
      <c r="B673" s="63" t="s">
        <v>14301</v>
      </c>
      <c r="C673" s="63" t="s">
        <v>15062</v>
      </c>
      <c r="D673" s="63">
        <v>8377.6200000000008</v>
      </c>
      <c r="E673" s="63">
        <v>9</v>
      </c>
      <c r="F673" s="63" t="s">
        <v>18982</v>
      </c>
      <c r="G673" s="63" t="s">
        <v>14916</v>
      </c>
      <c r="H673" s="63" t="s">
        <v>14870</v>
      </c>
      <c r="I673" s="63">
        <v>344</v>
      </c>
      <c r="J673" s="63">
        <v>359</v>
      </c>
      <c r="K673" s="63">
        <v>41891</v>
      </c>
      <c r="L673" s="62" t="s">
        <v>14839</v>
      </c>
    </row>
    <row r="674" spans="1:12" x14ac:dyDescent="0.2">
      <c r="A674" s="93" t="str">
        <f t="shared" si="10"/>
        <v>27CFdecember t/m maart</v>
      </c>
      <c r="B674" s="63" t="s">
        <v>14305</v>
      </c>
      <c r="C674" s="63" t="s">
        <v>15062</v>
      </c>
      <c r="D674" s="63">
        <v>4654.2299999999996</v>
      </c>
      <c r="E674" s="63">
        <v>5</v>
      </c>
      <c r="F674" s="63" t="s">
        <v>15331</v>
      </c>
      <c r="G674" s="63" t="s">
        <v>14938</v>
      </c>
      <c r="H674" s="63" t="s">
        <v>14877</v>
      </c>
      <c r="I674" s="63">
        <v>626</v>
      </c>
      <c r="J674" s="63">
        <v>609</v>
      </c>
      <c r="K674" s="63">
        <v>78782</v>
      </c>
      <c r="L674" s="62" t="s">
        <v>14839</v>
      </c>
    </row>
    <row r="675" spans="1:12" x14ac:dyDescent="0.2">
      <c r="A675" s="93" t="str">
        <f t="shared" si="10"/>
        <v>27UEdecember t/m maart</v>
      </c>
      <c r="B675" s="63" t="s">
        <v>14459</v>
      </c>
      <c r="C675" s="63" t="s">
        <v>15062</v>
      </c>
      <c r="D675" s="63">
        <v>14402.39</v>
      </c>
      <c r="E675" s="63">
        <v>4</v>
      </c>
      <c r="F675" s="63" t="s">
        <v>14460</v>
      </c>
      <c r="G675" s="63" t="s">
        <v>14965</v>
      </c>
      <c r="H675" s="63" t="s">
        <v>14866</v>
      </c>
      <c r="I675" s="63">
        <v>121</v>
      </c>
      <c r="J675" s="63">
        <v>110</v>
      </c>
      <c r="K675" s="63">
        <v>13674</v>
      </c>
      <c r="L675" s="62" t="s">
        <v>19116</v>
      </c>
    </row>
    <row r="676" spans="1:12" x14ac:dyDescent="0.2">
      <c r="A676" s="93" t="str">
        <f t="shared" si="10"/>
        <v>27YNdecember t/m maart</v>
      </c>
      <c r="B676" s="63" t="s">
        <v>14510</v>
      </c>
      <c r="C676" s="63" t="s">
        <v>15062</v>
      </c>
      <c r="D676" s="63">
        <v>85637.89</v>
      </c>
      <c r="E676" s="63">
        <v>92</v>
      </c>
      <c r="F676" s="63" t="s">
        <v>5968</v>
      </c>
      <c r="G676" s="63" t="s">
        <v>15061</v>
      </c>
      <c r="H676" s="63" t="s">
        <v>14955</v>
      </c>
      <c r="I676" s="63">
        <v>922</v>
      </c>
      <c r="J676" s="63">
        <v>986</v>
      </c>
      <c r="K676" s="63">
        <v>42535</v>
      </c>
      <c r="L676" s="62" t="s">
        <v>14839</v>
      </c>
    </row>
    <row r="677" spans="1:12" x14ac:dyDescent="0.2">
      <c r="A677" s="93" t="str">
        <f t="shared" si="10"/>
        <v>30FXdecember t/m maart</v>
      </c>
      <c r="B677" s="63" t="s">
        <v>14697</v>
      </c>
      <c r="C677" s="63" t="s">
        <v>15062</v>
      </c>
      <c r="D677" s="63">
        <v>14402.39</v>
      </c>
      <c r="E677" s="63">
        <v>4</v>
      </c>
      <c r="F677" s="63" t="s">
        <v>14698</v>
      </c>
      <c r="G677" s="63" t="s">
        <v>14954</v>
      </c>
      <c r="H677" s="63" t="s">
        <v>14955</v>
      </c>
      <c r="I677" s="63">
        <v>179</v>
      </c>
      <c r="J677" s="63">
        <v>204</v>
      </c>
      <c r="K677" s="63">
        <v>42523</v>
      </c>
      <c r="L677" s="62" t="s">
        <v>19116</v>
      </c>
    </row>
  </sheetData>
  <sheetProtection password="CB4B" sheet="1" objects="1" scenarios="1"/>
  <mergeCells count="1">
    <mergeCell ref="A7:A8"/>
  </mergeCells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7">
    <tabColor theme="6" tint="0.79998168889431442"/>
  </sheetPr>
  <dimension ref="A1:K37"/>
  <sheetViews>
    <sheetView showGridLines="0" workbookViewId="0">
      <selection activeCell="D24" sqref="D24"/>
    </sheetView>
  </sheetViews>
  <sheetFormatPr defaultColWidth="9.109375" defaultRowHeight="10.8" x14ac:dyDescent="0.2"/>
  <cols>
    <col min="1" max="1" width="36.109375" style="170" bestFit="1" customWidth="1"/>
    <col min="2" max="2" width="9.109375" style="62"/>
    <col min="3" max="3" width="9.44140625" style="62" bestFit="1" customWidth="1"/>
    <col min="4" max="4" width="11.6640625" style="62" bestFit="1" customWidth="1"/>
    <col min="5" max="5" width="10.6640625" style="62" bestFit="1" customWidth="1"/>
    <col min="6" max="6" width="21.109375" style="62" bestFit="1" customWidth="1"/>
    <col min="7" max="7" width="14.33203125" style="62" bestFit="1" customWidth="1"/>
    <col min="8" max="8" width="12.5546875" style="62" bestFit="1" customWidth="1"/>
    <col min="9" max="9" width="9.44140625" style="62" bestFit="1" customWidth="1"/>
    <col min="10" max="10" width="9.44140625" style="62" customWidth="1"/>
    <col min="11" max="11" width="6" style="62" bestFit="1" customWidth="1"/>
    <col min="12" max="16384" width="9.109375" style="62"/>
  </cols>
  <sheetData>
    <row r="1" spans="1:11" x14ac:dyDescent="0.2">
      <c r="A1" s="188" t="s">
        <v>15105</v>
      </c>
      <c r="B1" s="188"/>
      <c r="C1" s="188"/>
      <c r="D1" s="188"/>
      <c r="E1" s="188"/>
      <c r="F1" s="188"/>
      <c r="G1" s="188"/>
      <c r="H1" s="188"/>
    </row>
    <row r="2" spans="1:11" x14ac:dyDescent="0.2">
      <c r="A2" s="62"/>
    </row>
    <row r="3" spans="1:11" x14ac:dyDescent="0.2">
      <c r="A3" s="62"/>
    </row>
    <row r="4" spans="1:11" x14ac:dyDescent="0.2">
      <c r="A4" s="62"/>
    </row>
    <row r="5" spans="1:11" ht="10.5" customHeight="1" x14ac:dyDescent="0.2">
      <c r="A5" s="186" t="s">
        <v>15111</v>
      </c>
      <c r="B5" s="99"/>
      <c r="C5" s="99" t="s">
        <v>15106</v>
      </c>
      <c r="D5" s="99"/>
      <c r="E5" s="100" t="s">
        <v>15107</v>
      </c>
      <c r="F5" s="99"/>
      <c r="G5" s="99"/>
      <c r="H5" s="99"/>
      <c r="I5" s="99"/>
      <c r="J5" s="99"/>
      <c r="K5" s="99"/>
    </row>
    <row r="6" spans="1:11" ht="12.75" customHeight="1" x14ac:dyDescent="0.25">
      <c r="A6" s="187"/>
      <c r="B6" s="109" t="s">
        <v>14830</v>
      </c>
      <c r="C6" s="109" t="s">
        <v>15108</v>
      </c>
      <c r="D6" s="109" t="s">
        <v>14920</v>
      </c>
      <c r="E6" s="109" t="s">
        <v>15109</v>
      </c>
      <c r="F6" s="96" t="s">
        <v>14861</v>
      </c>
      <c r="G6" s="96" t="s">
        <v>14862</v>
      </c>
      <c r="H6" s="110" t="s">
        <v>14922</v>
      </c>
      <c r="I6" s="111">
        <v>41913</v>
      </c>
      <c r="J6" s="111">
        <v>42278</v>
      </c>
      <c r="K6" s="109" t="s">
        <v>14864</v>
      </c>
    </row>
    <row r="7" spans="1:11" x14ac:dyDescent="0.2">
      <c r="A7" s="93" t="str">
        <f>B7&amp;C7</f>
        <v>06CA42217</v>
      </c>
      <c r="B7" s="63" t="s">
        <v>2912</v>
      </c>
      <c r="C7" s="65">
        <v>42217</v>
      </c>
      <c r="D7" s="66">
        <v>141925</v>
      </c>
      <c r="E7" s="112">
        <v>175</v>
      </c>
      <c r="F7" s="63" t="s">
        <v>16289</v>
      </c>
      <c r="G7" s="63" t="s">
        <v>14876</v>
      </c>
      <c r="H7" s="63" t="s">
        <v>14877</v>
      </c>
      <c r="I7" s="63">
        <v>387</v>
      </c>
      <c r="J7" s="63">
        <v>507</v>
      </c>
      <c r="K7" s="63">
        <v>41362</v>
      </c>
    </row>
    <row r="8" spans="1:11" x14ac:dyDescent="0.2">
      <c r="A8" s="93" t="str">
        <f t="shared" ref="A8:A37" si="0">B8&amp;C8</f>
        <v>11QV42217</v>
      </c>
      <c r="B8" s="63" t="s">
        <v>7892</v>
      </c>
      <c r="C8" s="65">
        <v>42217</v>
      </c>
      <c r="D8" s="66">
        <v>15409</v>
      </c>
      <c r="E8" s="112">
        <v>19</v>
      </c>
      <c r="F8" s="63" t="s">
        <v>7893</v>
      </c>
      <c r="G8" s="63" t="s">
        <v>14995</v>
      </c>
      <c r="H8" s="63" t="s">
        <v>14886</v>
      </c>
      <c r="I8" s="63">
        <v>218</v>
      </c>
      <c r="J8" s="63">
        <v>240</v>
      </c>
      <c r="K8" s="63">
        <v>41012</v>
      </c>
    </row>
    <row r="9" spans="1:11" x14ac:dyDescent="0.2">
      <c r="A9" s="93" t="str">
        <f t="shared" si="0"/>
        <v>12TR42217</v>
      </c>
      <c r="B9" s="63" t="s">
        <v>8736</v>
      </c>
      <c r="C9" s="65">
        <v>42217</v>
      </c>
      <c r="D9" s="66">
        <v>89210</v>
      </c>
      <c r="E9" s="112">
        <v>110</v>
      </c>
      <c r="F9" s="63" t="s">
        <v>8737</v>
      </c>
      <c r="G9" s="63" t="s">
        <v>15086</v>
      </c>
      <c r="H9" s="63" t="s">
        <v>14868</v>
      </c>
      <c r="I9" s="63">
        <v>316</v>
      </c>
      <c r="J9" s="63">
        <v>246</v>
      </c>
      <c r="K9" s="63">
        <v>10925</v>
      </c>
    </row>
    <row r="10" spans="1:11" x14ac:dyDescent="0.2">
      <c r="A10" s="93" t="str">
        <f t="shared" si="0"/>
        <v>13UI42217</v>
      </c>
      <c r="B10" s="63" t="s">
        <v>9548</v>
      </c>
      <c r="C10" s="65">
        <v>42217</v>
      </c>
      <c r="D10" s="66">
        <v>42172</v>
      </c>
      <c r="E10" s="112">
        <v>52</v>
      </c>
      <c r="F10" s="63" t="s">
        <v>761</v>
      </c>
      <c r="G10" s="63" t="s">
        <v>15018</v>
      </c>
      <c r="H10" s="63" t="s">
        <v>14872</v>
      </c>
      <c r="I10" s="63">
        <v>342</v>
      </c>
      <c r="J10" s="63">
        <v>420</v>
      </c>
      <c r="K10" s="63">
        <v>41522</v>
      </c>
    </row>
    <row r="11" spans="1:11" x14ac:dyDescent="0.2">
      <c r="A11" s="93" t="str">
        <f t="shared" si="0"/>
        <v>14LQ42217</v>
      </c>
      <c r="B11" s="63" t="s">
        <v>10048</v>
      </c>
      <c r="C11" s="65">
        <v>42217</v>
      </c>
      <c r="D11" s="66">
        <v>44605</v>
      </c>
      <c r="E11" s="112">
        <v>55</v>
      </c>
      <c r="F11" s="63" t="s">
        <v>17937</v>
      </c>
      <c r="G11" s="63" t="s">
        <v>14904</v>
      </c>
      <c r="H11" s="63" t="s">
        <v>14886</v>
      </c>
      <c r="I11" s="63">
        <v>170</v>
      </c>
      <c r="J11" s="63">
        <v>143</v>
      </c>
      <c r="K11" s="63">
        <v>41858</v>
      </c>
    </row>
    <row r="12" spans="1:11" x14ac:dyDescent="0.2">
      <c r="A12" s="93" t="str">
        <f t="shared" si="0"/>
        <v>15RP42217</v>
      </c>
      <c r="B12" s="63" t="s">
        <v>10695</v>
      </c>
      <c r="C12" s="65">
        <v>42217</v>
      </c>
      <c r="D12" s="66">
        <v>5677</v>
      </c>
      <c r="E12" s="112">
        <v>7</v>
      </c>
      <c r="F12" s="63" t="s">
        <v>18069</v>
      </c>
      <c r="G12" s="63" t="s">
        <v>14904</v>
      </c>
      <c r="H12" s="63" t="s">
        <v>14886</v>
      </c>
      <c r="I12" s="63">
        <v>191</v>
      </c>
      <c r="J12" s="63">
        <v>281</v>
      </c>
      <c r="K12" s="63">
        <v>41858</v>
      </c>
    </row>
    <row r="13" spans="1:11" x14ac:dyDescent="0.2">
      <c r="A13" s="93" t="str">
        <f t="shared" si="0"/>
        <v>16XQ42217</v>
      </c>
      <c r="B13" s="63" t="s">
        <v>11380</v>
      </c>
      <c r="C13" s="65">
        <v>42217</v>
      </c>
      <c r="D13" s="66">
        <v>98131</v>
      </c>
      <c r="E13" s="112">
        <v>121</v>
      </c>
      <c r="F13" s="63" t="s">
        <v>16235</v>
      </c>
      <c r="G13" s="63" t="s">
        <v>15037</v>
      </c>
      <c r="H13" s="63" t="s">
        <v>14874</v>
      </c>
      <c r="I13" s="63">
        <v>258</v>
      </c>
      <c r="J13" s="63">
        <v>252</v>
      </c>
      <c r="K13" s="63">
        <v>10249</v>
      </c>
    </row>
    <row r="14" spans="1:11" x14ac:dyDescent="0.2">
      <c r="A14" s="93" t="str">
        <f t="shared" si="0"/>
        <v>19US42217</v>
      </c>
      <c r="B14" s="63" t="s">
        <v>13085</v>
      </c>
      <c r="C14" s="65">
        <v>42217</v>
      </c>
      <c r="D14" s="66">
        <v>30818</v>
      </c>
      <c r="E14" s="112">
        <v>38</v>
      </c>
      <c r="F14" s="63" t="s">
        <v>326</v>
      </c>
      <c r="G14" s="63" t="s">
        <v>14879</v>
      </c>
      <c r="H14" s="63" t="s">
        <v>14880</v>
      </c>
      <c r="I14" s="63">
        <v>481</v>
      </c>
      <c r="J14" s="63">
        <v>484</v>
      </c>
      <c r="K14" s="63">
        <v>41645</v>
      </c>
    </row>
    <row r="15" spans="1:11" x14ac:dyDescent="0.2">
      <c r="A15" s="93" t="str">
        <f t="shared" si="0"/>
        <v>06CA42278</v>
      </c>
      <c r="B15" s="63" t="s">
        <v>2912</v>
      </c>
      <c r="C15" s="65">
        <v>42278</v>
      </c>
      <c r="D15" s="66">
        <v>16895.830000000002</v>
      </c>
      <c r="E15" s="112">
        <v>25</v>
      </c>
      <c r="F15" s="63" t="s">
        <v>16289</v>
      </c>
      <c r="G15" s="63" t="s">
        <v>14876</v>
      </c>
      <c r="H15" s="63" t="s">
        <v>14877</v>
      </c>
      <c r="I15" s="63">
        <v>387</v>
      </c>
      <c r="J15" s="63">
        <v>507</v>
      </c>
      <c r="K15" s="63">
        <v>41362</v>
      </c>
    </row>
    <row r="16" spans="1:11" x14ac:dyDescent="0.2">
      <c r="A16" s="93" t="str">
        <f t="shared" si="0"/>
        <v>11DX42278</v>
      </c>
      <c r="B16" s="63" t="s">
        <v>7513</v>
      </c>
      <c r="C16" s="65">
        <v>42278</v>
      </c>
      <c r="D16" s="66">
        <v>31764.17</v>
      </c>
      <c r="E16" s="112">
        <v>47</v>
      </c>
      <c r="F16" s="63" t="s">
        <v>7514</v>
      </c>
      <c r="G16" s="63" t="s">
        <v>14891</v>
      </c>
      <c r="H16" s="63" t="s">
        <v>14886</v>
      </c>
      <c r="I16" s="63">
        <v>220</v>
      </c>
      <c r="J16" s="63">
        <v>241</v>
      </c>
      <c r="K16" s="63">
        <v>73919</v>
      </c>
    </row>
    <row r="17" spans="1:11" x14ac:dyDescent="0.2">
      <c r="A17" s="93" t="str">
        <f t="shared" si="0"/>
        <v>11DX42309</v>
      </c>
      <c r="B17" s="63" t="s">
        <v>7513</v>
      </c>
      <c r="C17" s="65">
        <v>42309</v>
      </c>
      <c r="D17" s="66">
        <v>31020.75</v>
      </c>
      <c r="E17" s="112">
        <v>51</v>
      </c>
      <c r="F17" s="63" t="s">
        <v>7514</v>
      </c>
      <c r="G17" s="63" t="s">
        <v>14891</v>
      </c>
      <c r="H17" s="63" t="s">
        <v>14886</v>
      </c>
      <c r="I17" s="63">
        <v>220</v>
      </c>
      <c r="J17" s="63">
        <v>241</v>
      </c>
      <c r="K17" s="63">
        <v>73919</v>
      </c>
    </row>
    <row r="18" spans="1:11" x14ac:dyDescent="0.2">
      <c r="A18" s="93" t="str">
        <f t="shared" si="0"/>
        <v>09MY42339</v>
      </c>
      <c r="B18" s="63" t="s">
        <v>6189</v>
      </c>
      <c r="C18" s="65">
        <v>42339</v>
      </c>
      <c r="D18" s="66">
        <v>7569.33</v>
      </c>
      <c r="E18" s="112">
        <v>14</v>
      </c>
      <c r="F18" s="63" t="s">
        <v>2026</v>
      </c>
      <c r="G18" s="63" t="s">
        <v>15110</v>
      </c>
      <c r="H18" s="63" t="s">
        <v>14886</v>
      </c>
      <c r="I18" s="63">
        <v>204</v>
      </c>
      <c r="J18" s="63">
        <v>179</v>
      </c>
      <c r="K18" s="63">
        <v>75753</v>
      </c>
    </row>
    <row r="19" spans="1:11" x14ac:dyDescent="0.2">
      <c r="A19" s="93" t="str">
        <f t="shared" si="0"/>
        <v>14FX42339</v>
      </c>
      <c r="B19" s="63" t="s">
        <v>9898</v>
      </c>
      <c r="C19" s="65">
        <v>42339</v>
      </c>
      <c r="D19" s="66">
        <v>10272.67</v>
      </c>
      <c r="E19" s="112">
        <v>19</v>
      </c>
      <c r="F19" s="63" t="s">
        <v>17264</v>
      </c>
      <c r="G19" s="63" t="s">
        <v>14899</v>
      </c>
      <c r="H19" s="63" t="s">
        <v>14900</v>
      </c>
      <c r="I19" s="63">
        <v>124</v>
      </c>
      <c r="J19" s="63">
        <v>140</v>
      </c>
      <c r="K19" s="63">
        <v>41670</v>
      </c>
    </row>
    <row r="20" spans="1:11" x14ac:dyDescent="0.2">
      <c r="A20" s="93" t="str">
        <f t="shared" si="0"/>
        <v>15RP42339</v>
      </c>
      <c r="B20" s="63" t="s">
        <v>10695</v>
      </c>
      <c r="C20" s="65">
        <v>42339</v>
      </c>
      <c r="D20" s="66">
        <v>36765.33</v>
      </c>
      <c r="E20" s="112">
        <v>68</v>
      </c>
      <c r="F20" s="63" t="s">
        <v>18069</v>
      </c>
      <c r="G20" s="63" t="s">
        <v>14904</v>
      </c>
      <c r="H20" s="63" t="s">
        <v>14886</v>
      </c>
      <c r="I20" s="63">
        <v>191</v>
      </c>
      <c r="J20" s="63">
        <v>281</v>
      </c>
      <c r="K20" s="63">
        <v>41858</v>
      </c>
    </row>
    <row r="21" spans="1:11" x14ac:dyDescent="0.2">
      <c r="A21" s="93" t="str">
        <f t="shared" si="0"/>
        <v>15XA42339</v>
      </c>
      <c r="B21" s="63" t="s">
        <v>10834</v>
      </c>
      <c r="C21" s="65">
        <v>42339</v>
      </c>
      <c r="D21" s="66">
        <v>125434.67</v>
      </c>
      <c r="E21" s="112">
        <v>232</v>
      </c>
      <c r="F21" s="63" t="s">
        <v>10835</v>
      </c>
      <c r="G21" s="63" t="s">
        <v>15032</v>
      </c>
      <c r="H21" s="63" t="s">
        <v>14955</v>
      </c>
      <c r="I21" s="63">
        <v>124</v>
      </c>
      <c r="J21" s="63">
        <v>214</v>
      </c>
      <c r="K21" s="63">
        <v>40662</v>
      </c>
    </row>
    <row r="22" spans="1:11" x14ac:dyDescent="0.2">
      <c r="A22" s="93" t="str">
        <f t="shared" si="0"/>
        <v>19US42339</v>
      </c>
      <c r="B22" s="63" t="s">
        <v>13085</v>
      </c>
      <c r="C22" s="65">
        <v>42339</v>
      </c>
      <c r="D22" s="66">
        <v>6488</v>
      </c>
      <c r="E22" s="112">
        <v>12</v>
      </c>
      <c r="F22" s="63" t="s">
        <v>326</v>
      </c>
      <c r="G22" s="63" t="s">
        <v>14879</v>
      </c>
      <c r="H22" s="63" t="s">
        <v>14880</v>
      </c>
      <c r="I22" s="63">
        <v>481</v>
      </c>
      <c r="J22" s="63">
        <v>484</v>
      </c>
      <c r="K22" s="63">
        <v>41645</v>
      </c>
    </row>
    <row r="23" spans="1:11" x14ac:dyDescent="0.2">
      <c r="A23" s="93" t="str">
        <f t="shared" si="0"/>
        <v>12MT42370</v>
      </c>
      <c r="B23" s="63" t="s">
        <v>8528</v>
      </c>
      <c r="C23" s="65">
        <v>42370</v>
      </c>
      <c r="D23" s="66">
        <v>16557.919999999998</v>
      </c>
      <c r="E23" s="112">
        <v>35</v>
      </c>
      <c r="F23" s="63" t="s">
        <v>17634</v>
      </c>
      <c r="G23" s="63" t="s">
        <v>14884</v>
      </c>
      <c r="H23" s="63" t="s">
        <v>14866</v>
      </c>
      <c r="I23" s="63">
        <v>197</v>
      </c>
      <c r="J23" s="63">
        <v>189</v>
      </c>
      <c r="K23" s="63">
        <v>41611</v>
      </c>
    </row>
    <row r="24" spans="1:11" x14ac:dyDescent="0.2">
      <c r="A24" s="93" t="str">
        <f t="shared" si="0"/>
        <v>19US42370</v>
      </c>
      <c r="B24" s="63" t="s">
        <v>13085</v>
      </c>
      <c r="C24" s="65">
        <v>42370</v>
      </c>
      <c r="D24" s="66">
        <v>5203.92</v>
      </c>
      <c r="E24" s="112">
        <v>11</v>
      </c>
      <c r="F24" s="63" t="s">
        <v>326</v>
      </c>
      <c r="G24" s="63" t="s">
        <v>14879</v>
      </c>
      <c r="H24" s="63" t="s">
        <v>14880</v>
      </c>
      <c r="I24" s="63">
        <v>481</v>
      </c>
      <c r="J24" s="63">
        <v>484</v>
      </c>
      <c r="K24" s="63">
        <v>41645</v>
      </c>
    </row>
    <row r="25" spans="1:11" x14ac:dyDescent="0.2">
      <c r="A25" s="93" t="str">
        <f t="shared" si="0"/>
        <v>09JY42401</v>
      </c>
      <c r="B25" s="63" t="s">
        <v>6075</v>
      </c>
      <c r="C25" s="65">
        <v>42401</v>
      </c>
      <c r="D25" s="66">
        <v>6893.5</v>
      </c>
      <c r="E25" s="112">
        <v>17</v>
      </c>
      <c r="F25" s="63" t="s">
        <v>17154</v>
      </c>
      <c r="G25" s="63" t="s">
        <v>14885</v>
      </c>
      <c r="H25" s="63" t="s">
        <v>14886</v>
      </c>
      <c r="I25" s="63">
        <v>192</v>
      </c>
      <c r="J25" s="63">
        <v>199</v>
      </c>
      <c r="K25" s="63">
        <v>27770</v>
      </c>
    </row>
    <row r="26" spans="1:11" x14ac:dyDescent="0.2">
      <c r="A26" s="93" t="str">
        <f t="shared" si="0"/>
        <v>10BC42401</v>
      </c>
      <c r="B26" s="63" t="s">
        <v>6615</v>
      </c>
      <c r="C26" s="65">
        <v>42401</v>
      </c>
      <c r="D26" s="66">
        <v>5677</v>
      </c>
      <c r="E26" s="112">
        <v>14</v>
      </c>
      <c r="F26" s="63" t="s">
        <v>17267</v>
      </c>
      <c r="G26" s="63" t="s">
        <v>14889</v>
      </c>
      <c r="H26" s="63" t="s">
        <v>14877</v>
      </c>
      <c r="I26" s="63">
        <v>31</v>
      </c>
      <c r="J26" s="63">
        <v>28</v>
      </c>
      <c r="K26" s="63">
        <v>41444</v>
      </c>
    </row>
    <row r="27" spans="1:11" x14ac:dyDescent="0.2">
      <c r="A27" s="93" t="str">
        <f t="shared" si="0"/>
        <v>12MT42401</v>
      </c>
      <c r="B27" s="63" t="s">
        <v>8528</v>
      </c>
      <c r="C27" s="65">
        <v>42401</v>
      </c>
      <c r="D27" s="66">
        <v>19058.5</v>
      </c>
      <c r="E27" s="112">
        <v>47</v>
      </c>
      <c r="F27" s="63" t="s">
        <v>17634</v>
      </c>
      <c r="G27" s="63" t="s">
        <v>14884</v>
      </c>
      <c r="H27" s="63" t="s">
        <v>14866</v>
      </c>
      <c r="I27" s="63">
        <v>197</v>
      </c>
      <c r="J27" s="63">
        <v>189</v>
      </c>
      <c r="K27" s="63">
        <v>41611</v>
      </c>
    </row>
    <row r="28" spans="1:11" x14ac:dyDescent="0.2">
      <c r="A28" s="93" t="str">
        <f t="shared" si="0"/>
        <v>13CD42401</v>
      </c>
      <c r="B28" s="63" t="s">
        <v>9029</v>
      </c>
      <c r="C28" s="65">
        <v>42401</v>
      </c>
      <c r="D28" s="66">
        <v>6082.5</v>
      </c>
      <c r="E28" s="112">
        <v>15</v>
      </c>
      <c r="F28" s="63" t="s">
        <v>17722</v>
      </c>
      <c r="G28" s="63" t="s">
        <v>14885</v>
      </c>
      <c r="H28" s="63" t="s">
        <v>14886</v>
      </c>
      <c r="I28" s="63">
        <v>321</v>
      </c>
      <c r="J28" s="63">
        <v>331</v>
      </c>
      <c r="K28" s="63">
        <v>81316</v>
      </c>
    </row>
    <row r="29" spans="1:11" x14ac:dyDescent="0.2">
      <c r="A29" s="93" t="str">
        <f t="shared" si="0"/>
        <v>16ZC42401</v>
      </c>
      <c r="B29" s="63" t="s">
        <v>11428</v>
      </c>
      <c r="C29" s="65">
        <v>42401</v>
      </c>
      <c r="D29" s="66">
        <v>21897</v>
      </c>
      <c r="E29" s="63">
        <v>54</v>
      </c>
      <c r="F29" s="63" t="s">
        <v>9419</v>
      </c>
      <c r="G29" s="63" t="s">
        <v>15030</v>
      </c>
      <c r="H29" s="63" t="s">
        <v>14955</v>
      </c>
      <c r="I29" s="63">
        <v>84</v>
      </c>
      <c r="J29" s="63">
        <v>115</v>
      </c>
      <c r="K29" s="63">
        <v>42552</v>
      </c>
    </row>
    <row r="30" spans="1:11" x14ac:dyDescent="0.2">
      <c r="A30" s="93" t="str">
        <f t="shared" si="0"/>
        <v>19US42401</v>
      </c>
      <c r="B30" s="63" t="s">
        <v>13085</v>
      </c>
      <c r="C30" s="65">
        <v>42401</v>
      </c>
      <c r="D30" s="66">
        <v>5271.5</v>
      </c>
      <c r="E30" s="63">
        <v>13</v>
      </c>
      <c r="F30" s="63" t="s">
        <v>326</v>
      </c>
      <c r="G30" s="63" t="s">
        <v>14879</v>
      </c>
      <c r="H30" s="63" t="s">
        <v>14880</v>
      </c>
      <c r="I30" s="63">
        <v>481</v>
      </c>
      <c r="J30" s="63">
        <v>484</v>
      </c>
      <c r="K30" s="63">
        <v>41645</v>
      </c>
    </row>
    <row r="31" spans="1:11" x14ac:dyDescent="0.2">
      <c r="A31" s="93" t="str">
        <f t="shared" si="0"/>
        <v>20SL42401</v>
      </c>
      <c r="B31" s="63" t="s">
        <v>13246</v>
      </c>
      <c r="C31" s="65">
        <v>42401</v>
      </c>
      <c r="D31" s="66">
        <v>4460.5</v>
      </c>
      <c r="E31" s="63">
        <v>11</v>
      </c>
      <c r="F31" s="63" t="s">
        <v>13247</v>
      </c>
      <c r="G31" s="63" t="s">
        <v>14885</v>
      </c>
      <c r="H31" s="63" t="s">
        <v>14886</v>
      </c>
      <c r="I31" s="63">
        <v>217</v>
      </c>
      <c r="J31" s="63">
        <v>217</v>
      </c>
      <c r="K31" s="63">
        <v>41579</v>
      </c>
    </row>
    <row r="32" spans="1:11" x14ac:dyDescent="0.2">
      <c r="A32" s="93" t="str">
        <f t="shared" si="0"/>
        <v>20XQ42401</v>
      </c>
      <c r="B32" s="63" t="s">
        <v>13320</v>
      </c>
      <c r="C32" s="65">
        <v>42401</v>
      </c>
      <c r="D32" s="66">
        <v>8921</v>
      </c>
      <c r="E32" s="63">
        <v>22</v>
      </c>
      <c r="F32" s="63" t="s">
        <v>13321</v>
      </c>
      <c r="G32" s="63" t="s">
        <v>14885</v>
      </c>
      <c r="H32" s="63" t="s">
        <v>14886</v>
      </c>
      <c r="I32" s="63">
        <v>187</v>
      </c>
      <c r="J32" s="63">
        <v>185</v>
      </c>
      <c r="K32" s="63">
        <v>41663</v>
      </c>
    </row>
    <row r="33" spans="1:11" x14ac:dyDescent="0.2">
      <c r="A33" s="93" t="str">
        <f t="shared" si="0"/>
        <v>13GC42430</v>
      </c>
      <c r="B33" s="63" t="s">
        <v>9128</v>
      </c>
      <c r="C33" s="65">
        <v>42430</v>
      </c>
      <c r="D33" s="66">
        <v>7096.25</v>
      </c>
      <c r="E33" s="63">
        <v>21</v>
      </c>
      <c r="F33" s="63" t="s">
        <v>9129</v>
      </c>
      <c r="G33" s="63" t="s">
        <v>14897</v>
      </c>
      <c r="H33" s="63" t="s">
        <v>14877</v>
      </c>
      <c r="I33" s="63">
        <v>123</v>
      </c>
      <c r="J33" s="63">
        <v>129</v>
      </c>
      <c r="K33" s="63">
        <v>41386</v>
      </c>
    </row>
    <row r="34" spans="1:11" x14ac:dyDescent="0.2">
      <c r="A34" s="93" t="str">
        <f t="shared" si="0"/>
        <v>15SM42430</v>
      </c>
      <c r="B34" s="63" t="s">
        <v>10713</v>
      </c>
      <c r="C34" s="65">
        <v>42430</v>
      </c>
      <c r="D34" s="66">
        <v>24667.919999999998</v>
      </c>
      <c r="E34" s="63">
        <v>73</v>
      </c>
      <c r="F34" s="63" t="s">
        <v>10714</v>
      </c>
      <c r="G34" s="63" t="s">
        <v>14917</v>
      </c>
      <c r="H34" s="63" t="s">
        <v>14872</v>
      </c>
      <c r="I34" s="63">
        <v>176</v>
      </c>
      <c r="J34" s="63">
        <v>166</v>
      </c>
      <c r="K34" s="63">
        <v>41862</v>
      </c>
    </row>
    <row r="35" spans="1:11" x14ac:dyDescent="0.2">
      <c r="A35" s="93" t="str">
        <f t="shared" si="0"/>
        <v>15TG42430</v>
      </c>
      <c r="B35" s="63" t="s">
        <v>10730</v>
      </c>
      <c r="C35" s="65">
        <v>42430</v>
      </c>
      <c r="D35" s="66">
        <v>11489.17</v>
      </c>
      <c r="E35" s="63">
        <v>34</v>
      </c>
      <c r="F35" s="63" t="s">
        <v>18078</v>
      </c>
      <c r="G35" s="63" t="s">
        <v>14906</v>
      </c>
      <c r="H35" s="63" t="s">
        <v>14888</v>
      </c>
      <c r="I35" s="63">
        <v>361</v>
      </c>
      <c r="J35" s="63">
        <v>328</v>
      </c>
      <c r="K35" s="63">
        <v>41850</v>
      </c>
    </row>
    <row r="36" spans="1:11" x14ac:dyDescent="0.2">
      <c r="A36" s="93" t="str">
        <f t="shared" si="0"/>
        <v>16NS42430</v>
      </c>
      <c r="B36" s="63" t="s">
        <v>11282</v>
      </c>
      <c r="C36" s="65">
        <v>42430</v>
      </c>
      <c r="D36" s="66">
        <v>4055</v>
      </c>
      <c r="E36" s="63">
        <v>12</v>
      </c>
      <c r="F36" s="63" t="s">
        <v>11283</v>
      </c>
      <c r="G36" s="63" t="s">
        <v>14906</v>
      </c>
      <c r="H36" s="63" t="s">
        <v>14888</v>
      </c>
      <c r="I36" s="63">
        <v>220</v>
      </c>
      <c r="J36" s="63">
        <v>230</v>
      </c>
      <c r="K36" s="63">
        <v>41850</v>
      </c>
    </row>
    <row r="37" spans="1:11" x14ac:dyDescent="0.2">
      <c r="A37" s="93" t="str">
        <f t="shared" si="0"/>
        <v>21PA42430</v>
      </c>
      <c r="B37" s="63" t="s">
        <v>13475</v>
      </c>
      <c r="C37" s="65">
        <v>42430</v>
      </c>
      <c r="D37" s="66">
        <v>23654.17</v>
      </c>
      <c r="E37" s="63">
        <v>70</v>
      </c>
      <c r="F37" s="63" t="s">
        <v>18708</v>
      </c>
      <c r="G37" s="63" t="s">
        <v>15103</v>
      </c>
      <c r="H37" s="63" t="s">
        <v>14866</v>
      </c>
      <c r="I37" s="63">
        <v>296</v>
      </c>
      <c r="J37" s="63">
        <v>284</v>
      </c>
      <c r="K37" s="63">
        <v>77338</v>
      </c>
    </row>
  </sheetData>
  <sheetProtection password="CB4B" sheet="1" objects="1" scenarios="1"/>
  <mergeCells count="2">
    <mergeCell ref="A1:H1"/>
    <mergeCell ref="A5:A6"/>
  </mergeCells>
  <pageMargins left="0.7" right="0.7" top="0.75" bottom="0.75" header="0.3" footer="0.3"/>
  <legacy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9">
    <tabColor theme="8" tint="0.79998168889431442"/>
  </sheetPr>
  <dimension ref="A2:T11575"/>
  <sheetViews>
    <sheetView workbookViewId="0">
      <selection activeCell="C39" sqref="C39"/>
    </sheetView>
  </sheetViews>
  <sheetFormatPr defaultRowHeight="10.8" x14ac:dyDescent="0.2"/>
  <cols>
    <col min="2" max="2" width="14" customWidth="1"/>
    <col min="3" max="3" width="30.33203125" bestFit="1" customWidth="1"/>
    <col min="4" max="5" width="14" customWidth="1"/>
    <col min="6" max="6" width="12.5546875" customWidth="1"/>
    <col min="9" max="9" width="32" bestFit="1" customWidth="1"/>
  </cols>
  <sheetData>
    <row r="2" spans="1:20" ht="13.2" x14ac:dyDescent="0.25">
      <c r="A2" s="33" t="s">
        <v>14830</v>
      </c>
      <c r="B2" s="33" t="s">
        <v>14831</v>
      </c>
      <c r="C2" s="33" t="s">
        <v>14834</v>
      </c>
      <c r="D2" s="33" t="s">
        <v>14837</v>
      </c>
      <c r="E2" s="33" t="s">
        <v>14836</v>
      </c>
      <c r="F2" s="34">
        <v>41913</v>
      </c>
      <c r="G2" s="34">
        <v>42278</v>
      </c>
      <c r="H2" s="33" t="s">
        <v>14832</v>
      </c>
      <c r="I2" t="s">
        <v>14835</v>
      </c>
    </row>
    <row r="3" spans="1:20" ht="14.4" x14ac:dyDescent="0.3">
      <c r="A3">
        <v>0</v>
      </c>
      <c r="C3" t="s">
        <v>14851</v>
      </c>
      <c r="D3" t="s">
        <v>14851</v>
      </c>
      <c r="E3" t="s">
        <v>14851</v>
      </c>
      <c r="F3" t="s">
        <v>14851</v>
      </c>
      <c r="G3" t="s">
        <v>14851</v>
      </c>
      <c r="H3" t="s">
        <v>14851</v>
      </c>
      <c r="I3" t="s">
        <v>14851</v>
      </c>
      <c r="N3" s="38"/>
      <c r="O3" s="38"/>
      <c r="P3" s="38"/>
      <c r="Q3" s="38"/>
      <c r="R3" s="38"/>
      <c r="S3" s="38"/>
      <c r="T3" s="38"/>
    </row>
    <row r="4" spans="1:20" ht="14.4" x14ac:dyDescent="0.3">
      <c r="A4" s="33" t="s">
        <v>58</v>
      </c>
      <c r="B4" s="33" t="s">
        <v>14833</v>
      </c>
      <c r="C4" s="33" t="s">
        <v>59</v>
      </c>
      <c r="D4" s="33" t="s">
        <v>60</v>
      </c>
      <c r="E4" s="33" t="s">
        <v>15029</v>
      </c>
      <c r="F4" s="33">
        <v>88</v>
      </c>
      <c r="G4" s="33">
        <v>87</v>
      </c>
      <c r="H4" s="33">
        <v>41646</v>
      </c>
      <c r="I4" t="s">
        <v>15120</v>
      </c>
      <c r="N4" s="37"/>
      <c r="O4" s="36"/>
      <c r="P4" s="36"/>
      <c r="Q4" s="36"/>
      <c r="R4" s="37"/>
      <c r="S4" s="36"/>
      <c r="T4" s="36"/>
    </row>
    <row r="5" spans="1:20" ht="14.4" x14ac:dyDescent="0.3">
      <c r="A5" s="33" t="s">
        <v>61</v>
      </c>
      <c r="B5" s="33" t="s">
        <v>14833</v>
      </c>
      <c r="C5" s="33" t="s">
        <v>15121</v>
      </c>
      <c r="D5" s="33" t="s">
        <v>62</v>
      </c>
      <c r="E5" s="33" t="s">
        <v>15122</v>
      </c>
      <c r="F5" s="33">
        <v>141</v>
      </c>
      <c r="G5" s="33">
        <v>139</v>
      </c>
      <c r="H5" s="33">
        <v>41797</v>
      </c>
      <c r="I5" t="s">
        <v>15123</v>
      </c>
      <c r="N5" s="37"/>
      <c r="O5" s="36"/>
      <c r="P5" s="36"/>
      <c r="Q5" s="36"/>
      <c r="R5" s="37"/>
      <c r="S5" s="36"/>
      <c r="T5" s="36"/>
    </row>
    <row r="6" spans="1:20" ht="14.4" x14ac:dyDescent="0.3">
      <c r="A6" s="33" t="s">
        <v>63</v>
      </c>
      <c r="B6" s="33" t="s">
        <v>14833</v>
      </c>
      <c r="C6" s="33" t="s">
        <v>15124</v>
      </c>
      <c r="D6" s="33" t="s">
        <v>65</v>
      </c>
      <c r="E6" s="33" t="s">
        <v>14902</v>
      </c>
      <c r="F6" s="33">
        <v>59</v>
      </c>
      <c r="G6" s="33">
        <v>70</v>
      </c>
      <c r="H6" s="33">
        <v>41646</v>
      </c>
      <c r="I6" t="s">
        <v>15120</v>
      </c>
      <c r="N6" s="37"/>
      <c r="O6" s="36"/>
      <c r="P6" s="36"/>
      <c r="Q6" s="36"/>
      <c r="R6" s="37"/>
      <c r="S6" s="36"/>
      <c r="T6" s="36"/>
    </row>
    <row r="7" spans="1:20" ht="14.4" x14ac:dyDescent="0.3">
      <c r="A7" s="33" t="s">
        <v>66</v>
      </c>
      <c r="B7" s="33" t="s">
        <v>14833</v>
      </c>
      <c r="C7" s="33" t="s">
        <v>67</v>
      </c>
      <c r="D7" s="33" t="s">
        <v>68</v>
      </c>
      <c r="E7" s="33" t="s">
        <v>15075</v>
      </c>
      <c r="F7" s="33">
        <v>133</v>
      </c>
      <c r="G7" s="33">
        <v>118</v>
      </c>
      <c r="H7" s="33">
        <v>41638</v>
      </c>
      <c r="I7" t="s">
        <v>15125</v>
      </c>
      <c r="N7" s="37"/>
      <c r="O7" s="36"/>
      <c r="P7" s="36"/>
      <c r="Q7" s="36"/>
      <c r="R7" s="37"/>
      <c r="S7" s="36"/>
      <c r="T7" s="36"/>
    </row>
    <row r="8" spans="1:20" ht="14.4" x14ac:dyDescent="0.3">
      <c r="A8" s="33" t="s">
        <v>69</v>
      </c>
      <c r="B8" s="33" t="s">
        <v>14833</v>
      </c>
      <c r="C8" s="33" t="s">
        <v>15126</v>
      </c>
      <c r="D8" s="33" t="s">
        <v>70</v>
      </c>
      <c r="E8" s="33" t="s">
        <v>15127</v>
      </c>
      <c r="F8" s="33">
        <v>106</v>
      </c>
      <c r="G8" s="33">
        <v>100</v>
      </c>
      <c r="H8" s="33">
        <v>41530</v>
      </c>
      <c r="I8" t="s">
        <v>15128</v>
      </c>
      <c r="N8" s="37"/>
      <c r="O8" s="36"/>
      <c r="P8" s="36"/>
      <c r="Q8" s="36"/>
      <c r="R8" s="37"/>
      <c r="S8" s="36"/>
      <c r="T8" s="36"/>
    </row>
    <row r="9" spans="1:20" ht="14.4" x14ac:dyDescent="0.3">
      <c r="A9" s="33" t="s">
        <v>71</v>
      </c>
      <c r="B9" s="33" t="s">
        <v>14833</v>
      </c>
      <c r="C9" s="33" t="s">
        <v>15129</v>
      </c>
      <c r="D9" s="33" t="s">
        <v>72</v>
      </c>
      <c r="E9" s="33" t="s">
        <v>15130</v>
      </c>
      <c r="F9" s="33">
        <v>98</v>
      </c>
      <c r="G9" s="33">
        <v>89</v>
      </c>
      <c r="H9" s="33">
        <v>41613</v>
      </c>
      <c r="I9" t="s">
        <v>15131</v>
      </c>
      <c r="N9" s="37"/>
      <c r="O9" s="36"/>
      <c r="P9" s="36"/>
      <c r="Q9" s="36"/>
      <c r="R9" s="37"/>
      <c r="S9" s="36"/>
      <c r="T9" s="36"/>
    </row>
    <row r="10" spans="1:20" ht="14.4" x14ac:dyDescent="0.3">
      <c r="A10" s="33" t="s">
        <v>73</v>
      </c>
      <c r="B10" s="33" t="s">
        <v>14833</v>
      </c>
      <c r="C10" s="33" t="s">
        <v>15132</v>
      </c>
      <c r="D10" s="33" t="s">
        <v>74</v>
      </c>
      <c r="E10" s="33" t="s">
        <v>15077</v>
      </c>
      <c r="F10" s="33">
        <v>128</v>
      </c>
      <c r="G10" s="33">
        <v>133</v>
      </c>
      <c r="H10" s="33">
        <v>41168</v>
      </c>
      <c r="I10" t="s">
        <v>15133</v>
      </c>
      <c r="N10" s="37"/>
      <c r="O10" s="36"/>
      <c r="P10" s="36"/>
      <c r="Q10" s="36"/>
      <c r="R10" s="37"/>
      <c r="S10" s="36"/>
      <c r="T10" s="36"/>
    </row>
    <row r="11" spans="1:20" ht="14.4" x14ac:dyDescent="0.3">
      <c r="A11" s="33" t="s">
        <v>75</v>
      </c>
      <c r="B11" s="33" t="s">
        <v>14833</v>
      </c>
      <c r="C11" s="33" t="s">
        <v>76</v>
      </c>
      <c r="D11" s="33" t="s">
        <v>77</v>
      </c>
      <c r="E11" s="33" t="s">
        <v>14960</v>
      </c>
      <c r="F11" s="33">
        <v>98</v>
      </c>
      <c r="G11" s="33">
        <v>98</v>
      </c>
      <c r="H11" s="33">
        <v>41516</v>
      </c>
      <c r="I11" t="s">
        <v>78</v>
      </c>
      <c r="N11" s="37"/>
      <c r="O11" s="36"/>
      <c r="P11" s="36"/>
      <c r="Q11" s="36"/>
      <c r="R11" s="37"/>
      <c r="S11" s="36"/>
      <c r="T11" s="36"/>
    </row>
    <row r="12" spans="1:20" ht="14.4" x14ac:dyDescent="0.3">
      <c r="A12" s="33" t="s">
        <v>79</v>
      </c>
      <c r="B12" s="33" t="s">
        <v>14833</v>
      </c>
      <c r="C12" s="33" t="s">
        <v>15134</v>
      </c>
      <c r="D12" s="33" t="s">
        <v>80</v>
      </c>
      <c r="E12" s="33" t="s">
        <v>14934</v>
      </c>
      <c r="F12" s="33">
        <v>160</v>
      </c>
      <c r="G12" s="33">
        <v>136</v>
      </c>
      <c r="H12" s="33">
        <v>41228</v>
      </c>
      <c r="I12" t="s">
        <v>15135</v>
      </c>
      <c r="N12" s="37"/>
      <c r="O12" s="36"/>
      <c r="P12" s="36"/>
      <c r="Q12" s="36"/>
      <c r="R12" s="37"/>
      <c r="S12" s="36"/>
      <c r="T12" s="36"/>
    </row>
    <row r="13" spans="1:20" ht="14.4" x14ac:dyDescent="0.3">
      <c r="A13" s="33" t="s">
        <v>81</v>
      </c>
      <c r="B13" s="33" t="s">
        <v>14833</v>
      </c>
      <c r="C13" s="33" t="s">
        <v>82</v>
      </c>
      <c r="D13" s="33" t="s">
        <v>83</v>
      </c>
      <c r="E13" s="33" t="s">
        <v>15058</v>
      </c>
      <c r="F13" s="33">
        <v>389</v>
      </c>
      <c r="G13" s="33">
        <v>410</v>
      </c>
      <c r="H13" s="33">
        <v>41516</v>
      </c>
      <c r="I13" t="s">
        <v>78</v>
      </c>
      <c r="N13" s="37"/>
      <c r="O13" s="36"/>
      <c r="P13" s="36"/>
      <c r="Q13" s="36"/>
      <c r="R13" s="37"/>
      <c r="S13" s="36"/>
      <c r="T13" s="36"/>
    </row>
    <row r="14" spans="1:20" ht="14.4" x14ac:dyDescent="0.3">
      <c r="A14" s="33" t="s">
        <v>84</v>
      </c>
      <c r="B14" s="33" t="s">
        <v>14833</v>
      </c>
      <c r="C14" s="33" t="s">
        <v>85</v>
      </c>
      <c r="D14" s="33" t="s">
        <v>86</v>
      </c>
      <c r="E14" s="33" t="s">
        <v>15130</v>
      </c>
      <c r="F14" s="33">
        <v>78</v>
      </c>
      <c r="G14" s="33">
        <v>81</v>
      </c>
      <c r="H14" s="33">
        <v>41025</v>
      </c>
      <c r="I14" t="s">
        <v>15136</v>
      </c>
      <c r="N14" s="37"/>
      <c r="O14" s="36"/>
      <c r="P14" s="36"/>
      <c r="Q14" s="36"/>
      <c r="R14" s="37"/>
      <c r="S14" s="36"/>
      <c r="T14" s="36"/>
    </row>
    <row r="15" spans="1:20" ht="14.4" x14ac:dyDescent="0.3">
      <c r="A15" s="33" t="s">
        <v>87</v>
      </c>
      <c r="B15" s="33" t="s">
        <v>14833</v>
      </c>
      <c r="C15" s="33" t="s">
        <v>88</v>
      </c>
      <c r="D15" s="33" t="s">
        <v>89</v>
      </c>
      <c r="E15" s="33" t="s">
        <v>14890</v>
      </c>
      <c r="F15" s="33">
        <v>71</v>
      </c>
      <c r="G15" s="33">
        <v>59</v>
      </c>
      <c r="H15" s="33">
        <v>41246</v>
      </c>
      <c r="I15" t="s">
        <v>90</v>
      </c>
      <c r="N15" s="37"/>
      <c r="O15" s="36"/>
      <c r="P15" s="36"/>
      <c r="Q15" s="36"/>
      <c r="R15" s="37"/>
      <c r="S15" s="36"/>
      <c r="T15" s="36"/>
    </row>
    <row r="16" spans="1:20" ht="14.4" x14ac:dyDescent="0.3">
      <c r="A16" s="33" t="s">
        <v>91</v>
      </c>
      <c r="B16" s="33" t="s">
        <v>14833</v>
      </c>
      <c r="C16" s="33" t="s">
        <v>92</v>
      </c>
      <c r="D16" s="33" t="s">
        <v>93</v>
      </c>
      <c r="E16" s="33" t="s">
        <v>15091</v>
      </c>
      <c r="F16" s="33">
        <v>41</v>
      </c>
      <c r="G16" s="33">
        <v>45</v>
      </c>
      <c r="H16" s="33">
        <v>20210</v>
      </c>
      <c r="I16" t="s">
        <v>94</v>
      </c>
      <c r="N16" s="37"/>
      <c r="O16" s="36"/>
      <c r="P16" s="36"/>
      <c r="Q16" s="36"/>
      <c r="R16" s="37"/>
      <c r="S16" s="36"/>
      <c r="T16" s="36"/>
    </row>
    <row r="17" spans="1:20" ht="14.4" x14ac:dyDescent="0.3">
      <c r="A17" s="33" t="s">
        <v>95</v>
      </c>
      <c r="B17" s="33" t="s">
        <v>14833</v>
      </c>
      <c r="C17" s="33" t="s">
        <v>15137</v>
      </c>
      <c r="D17" s="33" t="s">
        <v>96</v>
      </c>
      <c r="E17" s="33" t="s">
        <v>15138</v>
      </c>
      <c r="F17" s="33">
        <v>73</v>
      </c>
      <c r="G17" s="33">
        <v>72</v>
      </c>
      <c r="H17" s="33">
        <v>30051</v>
      </c>
      <c r="I17" t="s">
        <v>15139</v>
      </c>
      <c r="N17" s="37"/>
      <c r="O17" s="36"/>
      <c r="P17" s="36"/>
      <c r="Q17" s="36"/>
      <c r="R17" s="37"/>
      <c r="S17" s="36"/>
      <c r="T17" s="36"/>
    </row>
    <row r="18" spans="1:20" ht="14.4" x14ac:dyDescent="0.3">
      <c r="A18" s="33" t="s">
        <v>97</v>
      </c>
      <c r="B18" s="33" t="s">
        <v>14833</v>
      </c>
      <c r="C18" s="33" t="s">
        <v>15140</v>
      </c>
      <c r="D18" s="33" t="s">
        <v>98</v>
      </c>
      <c r="E18" s="33" t="s">
        <v>15007</v>
      </c>
      <c r="F18" s="33">
        <v>296</v>
      </c>
      <c r="G18" s="33">
        <v>279</v>
      </c>
      <c r="H18" s="33">
        <v>30090</v>
      </c>
      <c r="I18" t="s">
        <v>15141</v>
      </c>
      <c r="N18" s="37"/>
      <c r="O18" s="36"/>
      <c r="P18" s="36"/>
      <c r="Q18" s="36"/>
      <c r="R18" s="37"/>
      <c r="S18" s="36"/>
      <c r="T18" s="36"/>
    </row>
    <row r="19" spans="1:20" ht="14.4" x14ac:dyDescent="0.3">
      <c r="A19" s="33" t="s">
        <v>99</v>
      </c>
      <c r="B19" s="33" t="s">
        <v>14833</v>
      </c>
      <c r="C19" s="33" t="s">
        <v>100</v>
      </c>
      <c r="D19" s="33" t="s">
        <v>101</v>
      </c>
      <c r="E19" s="33" t="s">
        <v>15069</v>
      </c>
      <c r="F19" s="33">
        <v>157</v>
      </c>
      <c r="G19" s="33">
        <v>133</v>
      </c>
      <c r="H19" s="33">
        <v>13674</v>
      </c>
      <c r="I19" t="s">
        <v>15142</v>
      </c>
      <c r="N19" s="37"/>
      <c r="O19" s="36"/>
      <c r="P19" s="36"/>
      <c r="Q19" s="36"/>
      <c r="R19" s="37"/>
      <c r="S19" s="36"/>
      <c r="T19" s="36"/>
    </row>
    <row r="20" spans="1:20" ht="14.4" x14ac:dyDescent="0.3">
      <c r="A20" s="33" t="s">
        <v>102</v>
      </c>
      <c r="B20" s="33" t="s">
        <v>14833</v>
      </c>
      <c r="C20" s="33" t="s">
        <v>103</v>
      </c>
      <c r="D20" s="33" t="s">
        <v>104</v>
      </c>
      <c r="E20" s="33" t="s">
        <v>15143</v>
      </c>
      <c r="F20" s="33">
        <v>153</v>
      </c>
      <c r="G20" s="33">
        <v>168</v>
      </c>
      <c r="H20" s="33">
        <v>42669</v>
      </c>
      <c r="I20" t="s">
        <v>15144</v>
      </c>
      <c r="N20" s="37"/>
      <c r="O20" s="36"/>
      <c r="P20" s="36"/>
      <c r="Q20" s="36"/>
      <c r="R20" s="37"/>
      <c r="S20" s="36"/>
      <c r="T20" s="36"/>
    </row>
    <row r="21" spans="1:20" ht="14.4" x14ac:dyDescent="0.3">
      <c r="A21" s="33" t="s">
        <v>105</v>
      </c>
      <c r="B21" s="33" t="s">
        <v>14833</v>
      </c>
      <c r="C21" s="33" t="s">
        <v>106</v>
      </c>
      <c r="D21" s="33" t="s">
        <v>107</v>
      </c>
      <c r="E21" s="33" t="s">
        <v>14907</v>
      </c>
      <c r="F21" s="33">
        <v>157</v>
      </c>
      <c r="G21" s="33">
        <v>140</v>
      </c>
      <c r="H21" s="33">
        <v>41775</v>
      </c>
      <c r="I21" t="s">
        <v>108</v>
      </c>
      <c r="N21" s="37"/>
      <c r="O21" s="36"/>
      <c r="P21" s="36"/>
      <c r="Q21" s="36"/>
      <c r="R21" s="37"/>
      <c r="S21" s="36"/>
      <c r="T21" s="36"/>
    </row>
    <row r="22" spans="1:20" ht="14.4" x14ac:dyDescent="0.3">
      <c r="A22" s="33" t="s">
        <v>109</v>
      </c>
      <c r="B22" s="33" t="s">
        <v>14833</v>
      </c>
      <c r="C22" s="33" t="s">
        <v>110</v>
      </c>
      <c r="D22" s="33" t="s">
        <v>111</v>
      </c>
      <c r="E22" s="33" t="s">
        <v>15145</v>
      </c>
      <c r="F22" s="33">
        <v>170</v>
      </c>
      <c r="G22" s="33">
        <v>150</v>
      </c>
      <c r="H22" s="33">
        <v>61284</v>
      </c>
      <c r="I22" t="s">
        <v>15146</v>
      </c>
      <c r="N22" s="37"/>
      <c r="O22" s="36"/>
      <c r="P22" s="36"/>
      <c r="Q22" s="36"/>
      <c r="R22" s="37"/>
      <c r="S22" s="36"/>
      <c r="T22" s="36"/>
    </row>
    <row r="23" spans="1:20" ht="14.4" x14ac:dyDescent="0.3">
      <c r="A23" s="33" t="s">
        <v>112</v>
      </c>
      <c r="B23" s="33" t="s">
        <v>14833</v>
      </c>
      <c r="C23" s="33" t="s">
        <v>113</v>
      </c>
      <c r="D23" s="33" t="s">
        <v>114</v>
      </c>
      <c r="E23" s="33" t="s">
        <v>15027</v>
      </c>
      <c r="F23" s="33">
        <v>173</v>
      </c>
      <c r="G23" s="33">
        <v>170</v>
      </c>
      <c r="H23" s="33">
        <v>77456</v>
      </c>
      <c r="I23" t="s">
        <v>115</v>
      </c>
      <c r="N23" s="37"/>
      <c r="O23" s="36"/>
      <c r="P23" s="36"/>
      <c r="Q23" s="36"/>
      <c r="R23" s="37"/>
      <c r="S23" s="36"/>
      <c r="T23" s="36"/>
    </row>
    <row r="24" spans="1:20" ht="14.4" x14ac:dyDescent="0.3">
      <c r="A24" s="33" t="s">
        <v>116</v>
      </c>
      <c r="B24" s="33" t="s">
        <v>14833</v>
      </c>
      <c r="C24" s="33" t="s">
        <v>15147</v>
      </c>
      <c r="D24" s="33" t="s">
        <v>118</v>
      </c>
      <c r="E24" s="33" t="s">
        <v>14946</v>
      </c>
      <c r="F24" s="33">
        <v>121</v>
      </c>
      <c r="G24" s="33">
        <v>110</v>
      </c>
      <c r="H24" s="33">
        <v>41632</v>
      </c>
      <c r="I24" t="s">
        <v>15148</v>
      </c>
      <c r="N24" s="37"/>
      <c r="O24" s="36"/>
      <c r="P24" s="36"/>
      <c r="Q24" s="36"/>
      <c r="R24" s="37"/>
      <c r="S24" s="36"/>
      <c r="T24" s="36"/>
    </row>
    <row r="25" spans="1:20" ht="14.4" x14ac:dyDescent="0.3">
      <c r="A25" s="33" t="s">
        <v>119</v>
      </c>
      <c r="B25" s="33" t="s">
        <v>14833</v>
      </c>
      <c r="C25" s="33" t="s">
        <v>120</v>
      </c>
      <c r="D25" s="33" t="s">
        <v>121</v>
      </c>
      <c r="E25" s="33" t="s">
        <v>14946</v>
      </c>
      <c r="F25" s="33">
        <v>51</v>
      </c>
      <c r="G25" s="33">
        <v>81</v>
      </c>
      <c r="H25" s="33">
        <v>40950</v>
      </c>
      <c r="I25" t="s">
        <v>15149</v>
      </c>
      <c r="N25" s="37"/>
      <c r="O25" s="36"/>
      <c r="P25" s="36"/>
      <c r="Q25" s="36"/>
      <c r="R25" s="37"/>
      <c r="S25" s="36"/>
      <c r="T25" s="36"/>
    </row>
    <row r="26" spans="1:20" ht="14.4" x14ac:dyDescent="0.3">
      <c r="A26" s="33" t="s">
        <v>122</v>
      </c>
      <c r="B26" s="33" t="s">
        <v>14833</v>
      </c>
      <c r="C26" s="33" t="s">
        <v>15150</v>
      </c>
      <c r="D26" s="33" t="s">
        <v>123</v>
      </c>
      <c r="E26" s="33" t="s">
        <v>14865</v>
      </c>
      <c r="F26" s="33">
        <v>210</v>
      </c>
      <c r="G26" s="33">
        <v>196</v>
      </c>
      <c r="H26" s="33">
        <v>48348</v>
      </c>
      <c r="I26" t="s">
        <v>15151</v>
      </c>
      <c r="N26" s="37"/>
      <c r="O26" s="36"/>
      <c r="P26" s="36"/>
      <c r="Q26" s="36"/>
      <c r="R26" s="37"/>
      <c r="S26" s="36"/>
      <c r="T26" s="36"/>
    </row>
    <row r="27" spans="1:20" ht="14.4" x14ac:dyDescent="0.3">
      <c r="A27" s="33" t="s">
        <v>124</v>
      </c>
      <c r="B27" s="33" t="s">
        <v>14833</v>
      </c>
      <c r="C27" s="33" t="s">
        <v>15152</v>
      </c>
      <c r="D27" s="33" t="s">
        <v>125</v>
      </c>
      <c r="E27" s="33" t="s">
        <v>15153</v>
      </c>
      <c r="F27" s="33">
        <v>128</v>
      </c>
      <c r="G27" s="33">
        <v>134</v>
      </c>
      <c r="H27" s="33">
        <v>30133</v>
      </c>
      <c r="I27" t="s">
        <v>15154</v>
      </c>
      <c r="N27" s="37"/>
      <c r="O27" s="36"/>
      <c r="P27" s="36"/>
      <c r="Q27" s="36"/>
      <c r="R27" s="37"/>
      <c r="S27" s="36"/>
      <c r="T27" s="36"/>
    </row>
    <row r="28" spans="1:20" ht="14.4" x14ac:dyDescent="0.3">
      <c r="A28" s="33" t="s">
        <v>126</v>
      </c>
      <c r="B28" s="33" t="s">
        <v>14833</v>
      </c>
      <c r="C28" s="33" t="s">
        <v>15155</v>
      </c>
      <c r="D28" s="33" t="s">
        <v>127</v>
      </c>
      <c r="E28" s="33" t="s">
        <v>15156</v>
      </c>
      <c r="F28" s="33">
        <v>67</v>
      </c>
      <c r="G28" s="33">
        <v>68</v>
      </c>
      <c r="H28" s="33">
        <v>41646</v>
      </c>
      <c r="I28" t="s">
        <v>15120</v>
      </c>
      <c r="N28" s="37"/>
      <c r="O28" s="36"/>
      <c r="P28" s="36"/>
      <c r="Q28" s="36"/>
      <c r="R28" s="37"/>
      <c r="S28" s="36"/>
      <c r="T28" s="36"/>
    </row>
    <row r="29" spans="1:20" ht="14.4" x14ac:dyDescent="0.3">
      <c r="A29" s="33" t="s">
        <v>128</v>
      </c>
      <c r="B29" s="33" t="s">
        <v>14833</v>
      </c>
      <c r="C29" s="33" t="s">
        <v>2402</v>
      </c>
      <c r="D29" s="33" t="s">
        <v>129</v>
      </c>
      <c r="E29" s="33" t="s">
        <v>14915</v>
      </c>
      <c r="F29" s="33">
        <v>100</v>
      </c>
      <c r="G29" s="33">
        <v>95</v>
      </c>
      <c r="H29" s="33">
        <v>41624</v>
      </c>
      <c r="I29" t="s">
        <v>15157</v>
      </c>
      <c r="N29" s="37"/>
      <c r="O29" s="36"/>
      <c r="P29" s="36"/>
      <c r="Q29" s="36"/>
      <c r="R29" s="37"/>
      <c r="S29" s="36"/>
      <c r="T29" s="36"/>
    </row>
    <row r="30" spans="1:20" ht="14.4" x14ac:dyDescent="0.3">
      <c r="A30" s="33" t="s">
        <v>130</v>
      </c>
      <c r="B30" s="33" t="s">
        <v>14833</v>
      </c>
      <c r="C30" s="33" t="s">
        <v>15158</v>
      </c>
      <c r="D30" s="33" t="s">
        <v>131</v>
      </c>
      <c r="E30" s="33" t="s">
        <v>15086</v>
      </c>
      <c r="F30" s="33">
        <v>212</v>
      </c>
      <c r="G30" s="33">
        <v>220</v>
      </c>
      <c r="H30" s="33">
        <v>45000</v>
      </c>
      <c r="I30" t="s">
        <v>15159</v>
      </c>
      <c r="N30" s="37"/>
      <c r="O30" s="36"/>
      <c r="P30" s="36"/>
      <c r="Q30" s="36"/>
      <c r="R30" s="37"/>
      <c r="S30" s="36"/>
      <c r="T30" s="36"/>
    </row>
    <row r="31" spans="1:20" ht="14.4" x14ac:dyDescent="0.3">
      <c r="A31" s="33" t="s">
        <v>132</v>
      </c>
      <c r="B31" s="33" t="s">
        <v>14833</v>
      </c>
      <c r="C31" s="33" t="s">
        <v>15160</v>
      </c>
      <c r="D31" s="33" t="s">
        <v>133</v>
      </c>
      <c r="E31" s="33" t="s">
        <v>15099</v>
      </c>
      <c r="F31" s="33">
        <v>72</v>
      </c>
      <c r="G31" s="33">
        <v>66</v>
      </c>
      <c r="H31" s="33">
        <v>30124</v>
      </c>
      <c r="I31" t="s">
        <v>134</v>
      </c>
      <c r="N31" s="37"/>
      <c r="O31" s="36"/>
      <c r="P31" s="36"/>
      <c r="Q31" s="36"/>
      <c r="R31" s="37"/>
      <c r="S31" s="36"/>
      <c r="T31" s="36"/>
    </row>
    <row r="32" spans="1:20" ht="14.4" x14ac:dyDescent="0.3">
      <c r="A32" s="33" t="s">
        <v>135</v>
      </c>
      <c r="B32" s="33" t="s">
        <v>14833</v>
      </c>
      <c r="C32" s="33" t="s">
        <v>136</v>
      </c>
      <c r="D32" s="33" t="s">
        <v>137</v>
      </c>
      <c r="E32" s="33" t="s">
        <v>14949</v>
      </c>
      <c r="F32" s="33">
        <v>149</v>
      </c>
      <c r="G32" s="33">
        <v>147</v>
      </c>
      <c r="H32" s="33">
        <v>20183</v>
      </c>
      <c r="I32" t="s">
        <v>15161</v>
      </c>
      <c r="N32" s="37"/>
      <c r="O32" s="36"/>
      <c r="P32" s="36"/>
      <c r="Q32" s="36"/>
      <c r="R32" s="37"/>
      <c r="S32" s="36"/>
      <c r="T32" s="36"/>
    </row>
    <row r="33" spans="1:20" ht="14.4" x14ac:dyDescent="0.3">
      <c r="A33" s="33" t="s">
        <v>138</v>
      </c>
      <c r="B33" s="33" t="s">
        <v>14833</v>
      </c>
      <c r="C33" s="33" t="s">
        <v>15162</v>
      </c>
      <c r="D33" s="33" t="s">
        <v>139</v>
      </c>
      <c r="E33" s="33" t="s">
        <v>15008</v>
      </c>
      <c r="F33" s="33">
        <v>77</v>
      </c>
      <c r="G33" s="33">
        <v>92</v>
      </c>
      <c r="H33" s="33">
        <v>41632</v>
      </c>
      <c r="I33" t="s">
        <v>15148</v>
      </c>
      <c r="N33" s="37"/>
      <c r="O33" s="36"/>
      <c r="P33" s="36"/>
      <c r="Q33" s="36"/>
      <c r="R33" s="37"/>
      <c r="S33" s="36"/>
      <c r="T33" s="36"/>
    </row>
    <row r="34" spans="1:20" ht="14.4" x14ac:dyDescent="0.3">
      <c r="A34" s="33" t="s">
        <v>140</v>
      </c>
      <c r="B34" s="33" t="s">
        <v>14833</v>
      </c>
      <c r="C34" s="33" t="s">
        <v>15163</v>
      </c>
      <c r="D34" s="33" t="s">
        <v>141</v>
      </c>
      <c r="E34" s="33" t="s">
        <v>15164</v>
      </c>
      <c r="F34" s="33">
        <v>29</v>
      </c>
      <c r="G34" s="33">
        <v>16</v>
      </c>
      <c r="H34" s="33">
        <v>41856</v>
      </c>
      <c r="I34" t="s">
        <v>15165</v>
      </c>
      <c r="N34" s="37"/>
      <c r="O34" s="36"/>
      <c r="P34" s="36"/>
      <c r="Q34" s="36"/>
      <c r="R34" s="37"/>
      <c r="S34" s="36"/>
      <c r="T34" s="36"/>
    </row>
    <row r="35" spans="1:20" ht="14.4" x14ac:dyDescent="0.3">
      <c r="A35" s="33" t="s">
        <v>142</v>
      </c>
      <c r="B35" s="33" t="s">
        <v>14833</v>
      </c>
      <c r="C35" s="33" t="s">
        <v>143</v>
      </c>
      <c r="D35" s="33" t="s">
        <v>144</v>
      </c>
      <c r="E35" s="33" t="s">
        <v>15166</v>
      </c>
      <c r="F35" s="33">
        <v>182</v>
      </c>
      <c r="G35" s="33">
        <v>164</v>
      </c>
      <c r="H35" s="33">
        <v>50949</v>
      </c>
      <c r="I35" t="s">
        <v>145</v>
      </c>
      <c r="N35" s="37"/>
      <c r="O35" s="36"/>
      <c r="P35" s="36"/>
      <c r="Q35" s="36"/>
      <c r="R35" s="37"/>
      <c r="S35" s="36"/>
      <c r="T35" s="36"/>
    </row>
    <row r="36" spans="1:20" ht="14.4" x14ac:dyDescent="0.3">
      <c r="A36" s="33" t="s">
        <v>146</v>
      </c>
      <c r="B36" s="33" t="s">
        <v>14833</v>
      </c>
      <c r="C36" s="33" t="s">
        <v>15167</v>
      </c>
      <c r="D36" s="33" t="s">
        <v>147</v>
      </c>
      <c r="E36" s="33" t="s">
        <v>15127</v>
      </c>
      <c r="F36" s="33">
        <v>125</v>
      </c>
      <c r="G36" s="33">
        <v>111</v>
      </c>
      <c r="H36" s="33">
        <v>28147</v>
      </c>
      <c r="I36" t="s">
        <v>15168</v>
      </c>
      <c r="N36" s="37"/>
      <c r="O36" s="36"/>
      <c r="P36" s="36"/>
      <c r="Q36" s="36"/>
      <c r="R36" s="37"/>
      <c r="S36" s="36"/>
      <c r="T36" s="36"/>
    </row>
    <row r="37" spans="1:20" ht="14.4" x14ac:dyDescent="0.3">
      <c r="A37" s="33" t="s">
        <v>148</v>
      </c>
      <c r="B37" s="33" t="s">
        <v>14833</v>
      </c>
      <c r="C37" s="33" t="s">
        <v>149</v>
      </c>
      <c r="D37" s="33" t="s">
        <v>150</v>
      </c>
      <c r="E37" s="33" t="s">
        <v>15030</v>
      </c>
      <c r="F37" s="33">
        <v>108</v>
      </c>
      <c r="G37" s="33">
        <v>115</v>
      </c>
      <c r="H37" s="33">
        <v>41335</v>
      </c>
      <c r="I37" t="s">
        <v>15169</v>
      </c>
      <c r="N37" s="37"/>
      <c r="O37" s="36"/>
      <c r="P37" s="36"/>
      <c r="Q37" s="36"/>
      <c r="R37" s="37"/>
      <c r="S37" s="36"/>
      <c r="T37" s="36"/>
    </row>
    <row r="38" spans="1:20" ht="14.4" x14ac:dyDescent="0.3">
      <c r="A38" s="33" t="s">
        <v>151</v>
      </c>
      <c r="B38" s="33" t="s">
        <v>14833</v>
      </c>
      <c r="C38" s="33" t="s">
        <v>15170</v>
      </c>
      <c r="D38" s="33" t="s">
        <v>152</v>
      </c>
      <c r="E38" s="33" t="s">
        <v>15090</v>
      </c>
      <c r="F38" s="33">
        <v>250</v>
      </c>
      <c r="G38" s="33">
        <v>253</v>
      </c>
      <c r="H38" s="33">
        <v>30128</v>
      </c>
      <c r="I38" t="s">
        <v>15171</v>
      </c>
      <c r="N38" s="37"/>
      <c r="O38" s="36"/>
      <c r="P38" s="36"/>
      <c r="Q38" s="36"/>
      <c r="R38" s="37"/>
      <c r="S38" s="36"/>
      <c r="T38" s="36"/>
    </row>
    <row r="39" spans="1:20" ht="14.4" x14ac:dyDescent="0.3">
      <c r="A39" s="33" t="s">
        <v>153</v>
      </c>
      <c r="B39" s="33" t="s">
        <v>14833</v>
      </c>
      <c r="C39" s="33" t="s">
        <v>15172</v>
      </c>
      <c r="D39" s="33" t="s">
        <v>154</v>
      </c>
      <c r="E39" s="33" t="s">
        <v>15173</v>
      </c>
      <c r="F39" s="33">
        <v>88</v>
      </c>
      <c r="G39" s="33">
        <v>77</v>
      </c>
      <c r="H39" s="33">
        <v>41670</v>
      </c>
      <c r="I39" t="s">
        <v>15174</v>
      </c>
      <c r="N39" s="37"/>
      <c r="O39" s="36"/>
      <c r="P39" s="36"/>
      <c r="Q39" s="36"/>
      <c r="R39" s="37"/>
      <c r="S39" s="36"/>
      <c r="T39" s="36"/>
    </row>
    <row r="40" spans="1:20" ht="14.4" x14ac:dyDescent="0.3">
      <c r="A40" s="33" t="s">
        <v>155</v>
      </c>
      <c r="B40" s="33" t="s">
        <v>14833</v>
      </c>
      <c r="C40" s="33" t="s">
        <v>15175</v>
      </c>
      <c r="D40" s="33" t="s">
        <v>156</v>
      </c>
      <c r="E40" s="33" t="s">
        <v>15044</v>
      </c>
      <c r="F40" s="33">
        <v>207</v>
      </c>
      <c r="G40" s="33">
        <v>200</v>
      </c>
      <c r="H40" s="33">
        <v>20252</v>
      </c>
      <c r="I40" t="s">
        <v>15176</v>
      </c>
      <c r="N40" s="37"/>
      <c r="O40" s="36"/>
      <c r="P40" s="36"/>
      <c r="Q40" s="36"/>
      <c r="R40" s="37"/>
      <c r="S40" s="36"/>
      <c r="T40" s="36"/>
    </row>
    <row r="41" spans="1:20" ht="14.4" x14ac:dyDescent="0.3">
      <c r="A41" s="33" t="s">
        <v>157</v>
      </c>
      <c r="B41" s="33" t="s">
        <v>14833</v>
      </c>
      <c r="C41" s="33" t="s">
        <v>15177</v>
      </c>
      <c r="D41" s="33" t="s">
        <v>158</v>
      </c>
      <c r="E41" s="33" t="s">
        <v>15166</v>
      </c>
      <c r="F41" s="33">
        <v>104</v>
      </c>
      <c r="G41" s="33">
        <v>90</v>
      </c>
      <c r="H41" s="33">
        <v>50949</v>
      </c>
      <c r="I41" t="s">
        <v>145</v>
      </c>
      <c r="N41" s="37"/>
      <c r="O41" s="36"/>
      <c r="P41" s="36"/>
      <c r="Q41" s="36"/>
      <c r="R41" s="37"/>
      <c r="S41" s="36"/>
      <c r="T41" s="36"/>
    </row>
    <row r="42" spans="1:20" ht="14.4" x14ac:dyDescent="0.3">
      <c r="A42" s="33" t="s">
        <v>159</v>
      </c>
      <c r="B42" s="33" t="s">
        <v>14833</v>
      </c>
      <c r="C42" s="33" t="s">
        <v>15178</v>
      </c>
      <c r="D42" s="33" t="s">
        <v>160</v>
      </c>
      <c r="E42" s="33" t="s">
        <v>15179</v>
      </c>
      <c r="F42" s="33">
        <v>265</v>
      </c>
      <c r="G42" s="33">
        <v>258</v>
      </c>
      <c r="H42" s="33">
        <v>85600</v>
      </c>
      <c r="I42" t="s">
        <v>15180</v>
      </c>
      <c r="N42" s="37"/>
      <c r="O42" s="36"/>
      <c r="P42" s="36"/>
      <c r="Q42" s="36"/>
      <c r="R42" s="37"/>
      <c r="S42" s="36"/>
      <c r="T42" s="36"/>
    </row>
    <row r="43" spans="1:20" ht="14.4" x14ac:dyDescent="0.3">
      <c r="A43" s="33" t="s">
        <v>161</v>
      </c>
      <c r="B43" s="33" t="s">
        <v>14833</v>
      </c>
      <c r="C43" s="33" t="s">
        <v>15181</v>
      </c>
      <c r="D43" s="33" t="s">
        <v>162</v>
      </c>
      <c r="E43" s="33" t="s">
        <v>15182</v>
      </c>
      <c r="F43" s="33">
        <v>103</v>
      </c>
      <c r="G43" s="33">
        <v>113</v>
      </c>
      <c r="H43" s="33">
        <v>30145</v>
      </c>
      <c r="I43" t="s">
        <v>15183</v>
      </c>
      <c r="N43" s="37"/>
      <c r="O43" s="36"/>
      <c r="P43" s="36"/>
      <c r="Q43" s="36"/>
      <c r="R43" s="37"/>
      <c r="S43" s="36"/>
      <c r="T43" s="36"/>
    </row>
    <row r="44" spans="1:20" ht="14.4" x14ac:dyDescent="0.3">
      <c r="A44" s="33" t="s">
        <v>163</v>
      </c>
      <c r="B44" s="33" t="s">
        <v>14833</v>
      </c>
      <c r="C44" s="33" t="s">
        <v>15184</v>
      </c>
      <c r="D44" s="33" t="s">
        <v>164</v>
      </c>
      <c r="E44" s="33" t="s">
        <v>14961</v>
      </c>
      <c r="F44" s="33">
        <v>91</v>
      </c>
      <c r="G44" s="33">
        <v>90</v>
      </c>
      <c r="H44" s="33">
        <v>40945</v>
      </c>
      <c r="I44" t="s">
        <v>15185</v>
      </c>
      <c r="N44" s="37"/>
      <c r="O44" s="36"/>
      <c r="P44" s="36"/>
      <c r="Q44" s="36"/>
      <c r="R44" s="37"/>
      <c r="S44" s="36"/>
      <c r="T44" s="36"/>
    </row>
    <row r="45" spans="1:20" ht="14.4" x14ac:dyDescent="0.3">
      <c r="A45" s="33" t="s">
        <v>165</v>
      </c>
      <c r="B45" s="33" t="s">
        <v>14833</v>
      </c>
      <c r="C45" s="33" t="s">
        <v>166</v>
      </c>
      <c r="D45" s="33" t="s">
        <v>167</v>
      </c>
      <c r="E45" s="33" t="s">
        <v>15017</v>
      </c>
      <c r="F45" s="33">
        <v>295</v>
      </c>
      <c r="G45" s="33">
        <v>314</v>
      </c>
      <c r="H45" s="33">
        <v>40865</v>
      </c>
      <c r="I45" t="s">
        <v>15186</v>
      </c>
      <c r="N45" s="37"/>
      <c r="O45" s="36"/>
      <c r="P45" s="36"/>
      <c r="Q45" s="36"/>
      <c r="R45" s="37"/>
      <c r="S45" s="36"/>
      <c r="T45" s="36"/>
    </row>
    <row r="46" spans="1:20" ht="14.4" x14ac:dyDescent="0.3">
      <c r="A46" s="33" t="s">
        <v>168</v>
      </c>
      <c r="B46" s="33" t="s">
        <v>14833</v>
      </c>
      <c r="C46" s="33" t="s">
        <v>15187</v>
      </c>
      <c r="D46" s="33" t="s">
        <v>169</v>
      </c>
      <c r="E46" s="33" t="s">
        <v>15031</v>
      </c>
      <c r="F46" s="33">
        <v>302</v>
      </c>
      <c r="G46" s="33">
        <v>298</v>
      </c>
      <c r="H46" s="33">
        <v>30010</v>
      </c>
      <c r="I46" t="s">
        <v>15188</v>
      </c>
      <c r="N46" s="37"/>
      <c r="O46" s="36"/>
      <c r="P46" s="36"/>
      <c r="Q46" s="36"/>
      <c r="R46" s="37"/>
      <c r="S46" s="36"/>
      <c r="T46" s="36"/>
    </row>
    <row r="47" spans="1:20" ht="14.4" x14ac:dyDescent="0.3">
      <c r="A47" s="33" t="s">
        <v>170</v>
      </c>
      <c r="B47" s="33" t="s">
        <v>14833</v>
      </c>
      <c r="C47" s="33" t="s">
        <v>171</v>
      </c>
      <c r="D47" s="33" t="s">
        <v>172</v>
      </c>
      <c r="E47" s="33" t="s">
        <v>15189</v>
      </c>
      <c r="F47" s="33">
        <v>410</v>
      </c>
      <c r="G47" s="33">
        <v>433</v>
      </c>
      <c r="H47" s="33">
        <v>40257</v>
      </c>
      <c r="I47" t="s">
        <v>15190</v>
      </c>
      <c r="N47" s="37"/>
      <c r="O47" s="36"/>
      <c r="P47" s="36"/>
      <c r="Q47" s="36"/>
      <c r="R47" s="37"/>
      <c r="S47" s="36"/>
      <c r="T47" s="36"/>
    </row>
    <row r="48" spans="1:20" ht="14.4" x14ac:dyDescent="0.3">
      <c r="A48" s="33" t="s">
        <v>173</v>
      </c>
      <c r="B48" s="33" t="s">
        <v>14833</v>
      </c>
      <c r="C48" s="33" t="s">
        <v>174</v>
      </c>
      <c r="D48" s="33" t="s">
        <v>175</v>
      </c>
      <c r="E48" s="33" t="s">
        <v>14980</v>
      </c>
      <c r="F48" s="33">
        <v>224</v>
      </c>
      <c r="G48" s="33">
        <v>224</v>
      </c>
      <c r="H48" s="33">
        <v>41226</v>
      </c>
      <c r="I48" t="s">
        <v>176</v>
      </c>
      <c r="N48" s="37"/>
      <c r="O48" s="36"/>
      <c r="P48" s="36"/>
      <c r="Q48" s="36"/>
      <c r="R48" s="37"/>
      <c r="S48" s="36"/>
      <c r="T48" s="36"/>
    </row>
    <row r="49" spans="1:20" ht="14.4" x14ac:dyDescent="0.3">
      <c r="A49" s="33" t="s">
        <v>177</v>
      </c>
      <c r="B49" s="33" t="s">
        <v>14833</v>
      </c>
      <c r="C49" s="33" t="s">
        <v>15191</v>
      </c>
      <c r="D49" s="33" t="s">
        <v>178</v>
      </c>
      <c r="E49" s="33" t="s">
        <v>15072</v>
      </c>
      <c r="F49" s="33">
        <v>245</v>
      </c>
      <c r="G49" s="33">
        <v>240</v>
      </c>
      <c r="H49" s="33">
        <v>41638</v>
      </c>
      <c r="I49" t="s">
        <v>15125</v>
      </c>
      <c r="N49" s="37"/>
      <c r="O49" s="36"/>
      <c r="P49" s="36"/>
      <c r="Q49" s="36"/>
      <c r="R49" s="37"/>
      <c r="S49" s="36"/>
      <c r="T49" s="36"/>
    </row>
    <row r="50" spans="1:20" ht="14.4" x14ac:dyDescent="0.3">
      <c r="A50" s="33" t="s">
        <v>179</v>
      </c>
      <c r="B50" s="33" t="s">
        <v>14833</v>
      </c>
      <c r="C50" s="33" t="s">
        <v>15192</v>
      </c>
      <c r="D50" s="33" t="s">
        <v>180</v>
      </c>
      <c r="E50" s="33" t="s">
        <v>15193</v>
      </c>
      <c r="F50" s="33">
        <v>98</v>
      </c>
      <c r="G50" s="33">
        <v>112</v>
      </c>
      <c r="H50" s="33">
        <v>42607</v>
      </c>
      <c r="I50" t="s">
        <v>15194</v>
      </c>
      <c r="N50" s="37"/>
      <c r="O50" s="36"/>
      <c r="P50" s="36"/>
      <c r="Q50" s="36"/>
      <c r="R50" s="37"/>
      <c r="S50" s="36"/>
      <c r="T50" s="36"/>
    </row>
    <row r="51" spans="1:20" ht="14.4" x14ac:dyDescent="0.3">
      <c r="A51" s="33" t="s">
        <v>181</v>
      </c>
      <c r="B51" s="33" t="s">
        <v>14833</v>
      </c>
      <c r="C51" s="33" t="s">
        <v>182</v>
      </c>
      <c r="D51" s="33" t="s">
        <v>183</v>
      </c>
      <c r="E51" s="33" t="s">
        <v>15090</v>
      </c>
      <c r="F51" s="33">
        <v>50</v>
      </c>
      <c r="G51" s="33">
        <v>57</v>
      </c>
      <c r="H51" s="33">
        <v>40945</v>
      </c>
      <c r="I51" t="s">
        <v>15185</v>
      </c>
      <c r="N51" s="37"/>
      <c r="O51" s="36"/>
      <c r="P51" s="36"/>
      <c r="Q51" s="36"/>
      <c r="R51" s="37"/>
      <c r="S51" s="36"/>
      <c r="T51" s="36"/>
    </row>
    <row r="52" spans="1:20" ht="14.4" x14ac:dyDescent="0.3">
      <c r="A52" s="33" t="s">
        <v>184</v>
      </c>
      <c r="B52" s="33" t="s">
        <v>14833</v>
      </c>
      <c r="C52" s="33" t="s">
        <v>15195</v>
      </c>
      <c r="D52" s="33" t="s">
        <v>185</v>
      </c>
      <c r="E52" s="33" t="s">
        <v>14910</v>
      </c>
      <c r="F52" s="33">
        <v>435</v>
      </c>
      <c r="G52" s="33">
        <v>444</v>
      </c>
      <c r="H52" s="33">
        <v>30027</v>
      </c>
      <c r="I52" t="s">
        <v>15196</v>
      </c>
      <c r="N52" s="37"/>
      <c r="O52" s="36"/>
      <c r="P52" s="36"/>
      <c r="Q52" s="36"/>
      <c r="R52" s="37"/>
      <c r="S52" s="36"/>
      <c r="T52" s="36"/>
    </row>
    <row r="53" spans="1:20" ht="14.4" x14ac:dyDescent="0.3">
      <c r="A53" s="33" t="s">
        <v>186</v>
      </c>
      <c r="B53" s="33" t="s">
        <v>14833</v>
      </c>
      <c r="C53" s="33" t="s">
        <v>187</v>
      </c>
      <c r="D53" s="33" t="s">
        <v>188</v>
      </c>
      <c r="E53" s="33" t="s">
        <v>15075</v>
      </c>
      <c r="F53" s="33">
        <v>123</v>
      </c>
      <c r="G53" s="33">
        <v>125</v>
      </c>
      <c r="H53" s="33">
        <v>41638</v>
      </c>
      <c r="I53" t="s">
        <v>15125</v>
      </c>
      <c r="N53" s="37"/>
      <c r="O53" s="36"/>
      <c r="P53" s="36"/>
      <c r="Q53" s="36"/>
      <c r="R53" s="37"/>
      <c r="S53" s="36"/>
      <c r="T53" s="36"/>
    </row>
    <row r="54" spans="1:20" ht="14.4" x14ac:dyDescent="0.3">
      <c r="A54" s="33" t="s">
        <v>189</v>
      </c>
      <c r="B54" s="33" t="s">
        <v>14833</v>
      </c>
      <c r="C54" s="33" t="s">
        <v>190</v>
      </c>
      <c r="D54" s="33" t="s">
        <v>191</v>
      </c>
      <c r="E54" s="33" t="s">
        <v>14907</v>
      </c>
      <c r="F54" s="33">
        <v>423</v>
      </c>
      <c r="G54" s="33">
        <v>426</v>
      </c>
      <c r="H54" s="33">
        <v>40774</v>
      </c>
      <c r="I54" t="s">
        <v>15197</v>
      </c>
      <c r="N54" s="37"/>
      <c r="O54" s="36"/>
      <c r="P54" s="36"/>
      <c r="Q54" s="36"/>
      <c r="R54" s="37"/>
      <c r="S54" s="36"/>
      <c r="T54" s="36"/>
    </row>
    <row r="55" spans="1:20" ht="14.4" x14ac:dyDescent="0.3">
      <c r="A55" s="33" t="s">
        <v>192</v>
      </c>
      <c r="B55" s="33" t="s">
        <v>14833</v>
      </c>
      <c r="C55" s="33" t="s">
        <v>15198</v>
      </c>
      <c r="D55" s="33" t="s">
        <v>193</v>
      </c>
      <c r="E55" s="33" t="s">
        <v>15199</v>
      </c>
      <c r="F55" s="33">
        <v>64</v>
      </c>
      <c r="G55" s="33">
        <v>66</v>
      </c>
      <c r="H55" s="33">
        <v>41638</v>
      </c>
      <c r="I55" t="s">
        <v>15125</v>
      </c>
      <c r="N55" s="37"/>
      <c r="O55" s="36"/>
      <c r="P55" s="36"/>
      <c r="Q55" s="36"/>
      <c r="R55" s="37"/>
      <c r="S55" s="36"/>
      <c r="T55" s="36"/>
    </row>
    <row r="56" spans="1:20" ht="14.4" x14ac:dyDescent="0.3">
      <c r="A56" s="33" t="s">
        <v>194</v>
      </c>
      <c r="B56" s="33" t="s">
        <v>14833</v>
      </c>
      <c r="C56" s="33" t="s">
        <v>15200</v>
      </c>
      <c r="D56" s="33" t="s">
        <v>195</v>
      </c>
      <c r="E56" s="33" t="s">
        <v>15040</v>
      </c>
      <c r="F56" s="33">
        <v>163</v>
      </c>
      <c r="G56" s="33">
        <v>171</v>
      </c>
      <c r="H56" s="33">
        <v>40945</v>
      </c>
      <c r="I56" t="s">
        <v>15185</v>
      </c>
      <c r="N56" s="37"/>
      <c r="O56" s="36"/>
      <c r="P56" s="36"/>
      <c r="Q56" s="36"/>
      <c r="R56" s="37"/>
      <c r="S56" s="36"/>
      <c r="T56" s="36"/>
    </row>
    <row r="57" spans="1:20" ht="14.4" x14ac:dyDescent="0.3">
      <c r="A57" s="33" t="s">
        <v>196</v>
      </c>
      <c r="B57" s="33" t="s">
        <v>14833</v>
      </c>
      <c r="C57" s="33" t="s">
        <v>15201</v>
      </c>
      <c r="D57" s="33" t="s">
        <v>197</v>
      </c>
      <c r="E57" s="33" t="s">
        <v>14899</v>
      </c>
      <c r="F57" s="33">
        <v>225</v>
      </c>
      <c r="G57" s="33">
        <v>240</v>
      </c>
      <c r="H57" s="33">
        <v>41646</v>
      </c>
      <c r="I57" t="s">
        <v>15120</v>
      </c>
      <c r="N57" s="37"/>
      <c r="O57" s="36"/>
      <c r="P57" s="36"/>
      <c r="Q57" s="36"/>
      <c r="R57" s="37"/>
      <c r="S57" s="36"/>
      <c r="T57" s="36"/>
    </row>
    <row r="58" spans="1:20" ht="14.4" x14ac:dyDescent="0.3">
      <c r="A58" s="33" t="s">
        <v>198</v>
      </c>
      <c r="B58" s="33" t="s">
        <v>14833</v>
      </c>
      <c r="C58" s="33" t="s">
        <v>15202</v>
      </c>
      <c r="D58" s="33" t="s">
        <v>172</v>
      </c>
      <c r="E58" s="33" t="s">
        <v>15189</v>
      </c>
      <c r="F58" s="33">
        <v>194</v>
      </c>
      <c r="G58" s="33">
        <v>201</v>
      </c>
      <c r="H58" s="33">
        <v>26158</v>
      </c>
      <c r="I58" t="s">
        <v>199</v>
      </c>
      <c r="N58" s="37"/>
      <c r="O58" s="36"/>
      <c r="P58" s="36"/>
      <c r="Q58" s="36"/>
      <c r="R58" s="37"/>
      <c r="S58" s="36"/>
      <c r="T58" s="36"/>
    </row>
    <row r="59" spans="1:20" ht="14.4" x14ac:dyDescent="0.3">
      <c r="A59" s="33" t="s">
        <v>200</v>
      </c>
      <c r="B59" s="33" t="s">
        <v>14833</v>
      </c>
      <c r="C59" s="33" t="s">
        <v>201</v>
      </c>
      <c r="D59" s="33" t="s">
        <v>202</v>
      </c>
      <c r="E59" s="33" t="s">
        <v>14869</v>
      </c>
      <c r="F59" s="33">
        <v>274</v>
      </c>
      <c r="G59" s="33">
        <v>89</v>
      </c>
      <c r="H59" s="33">
        <v>41167</v>
      </c>
      <c r="I59" t="s">
        <v>15203</v>
      </c>
      <c r="N59" s="37"/>
      <c r="O59" s="36"/>
      <c r="P59" s="36"/>
      <c r="Q59" s="36"/>
      <c r="R59" s="37"/>
      <c r="S59" s="36"/>
      <c r="T59" s="36"/>
    </row>
    <row r="60" spans="1:20" ht="14.4" x14ac:dyDescent="0.3">
      <c r="A60" s="33" t="s">
        <v>203</v>
      </c>
      <c r="B60" s="33" t="s">
        <v>14833</v>
      </c>
      <c r="C60" s="33" t="s">
        <v>15204</v>
      </c>
      <c r="D60" s="33" t="s">
        <v>205</v>
      </c>
      <c r="E60" s="33" t="s">
        <v>15005</v>
      </c>
      <c r="F60" s="33">
        <v>78</v>
      </c>
      <c r="G60" s="33">
        <v>80</v>
      </c>
      <c r="H60" s="33">
        <v>77456</v>
      </c>
      <c r="I60" t="s">
        <v>115</v>
      </c>
      <c r="N60" s="37"/>
      <c r="O60" s="36"/>
      <c r="P60" s="36"/>
      <c r="Q60" s="36"/>
      <c r="R60" s="37"/>
      <c r="S60" s="36"/>
      <c r="T60" s="36"/>
    </row>
    <row r="61" spans="1:20" ht="14.4" x14ac:dyDescent="0.3">
      <c r="A61" s="33" t="s">
        <v>206</v>
      </c>
      <c r="B61" s="33" t="s">
        <v>14833</v>
      </c>
      <c r="C61" s="33" t="s">
        <v>207</v>
      </c>
      <c r="D61" s="33" t="s">
        <v>208</v>
      </c>
      <c r="E61" s="33" t="s">
        <v>15205</v>
      </c>
      <c r="F61" s="33">
        <v>40</v>
      </c>
      <c r="G61" s="33">
        <v>43</v>
      </c>
      <c r="H61" s="33">
        <v>41785</v>
      </c>
      <c r="I61" t="s">
        <v>15206</v>
      </c>
      <c r="N61" s="37"/>
      <c r="O61" s="36"/>
      <c r="P61" s="36"/>
      <c r="Q61" s="36"/>
      <c r="R61" s="37"/>
      <c r="S61" s="36"/>
      <c r="T61" s="36"/>
    </row>
    <row r="62" spans="1:20" ht="14.4" x14ac:dyDescent="0.3">
      <c r="A62" s="33" t="s">
        <v>209</v>
      </c>
      <c r="B62" s="33" t="s">
        <v>14833</v>
      </c>
      <c r="C62" s="33" t="s">
        <v>210</v>
      </c>
      <c r="D62" s="33" t="s">
        <v>211</v>
      </c>
      <c r="E62" s="33" t="s">
        <v>14966</v>
      </c>
      <c r="F62" s="33">
        <v>91</v>
      </c>
      <c r="G62" s="33">
        <v>82</v>
      </c>
      <c r="H62" s="33">
        <v>41662</v>
      </c>
      <c r="I62" t="s">
        <v>15207</v>
      </c>
      <c r="N62" s="37"/>
      <c r="O62" s="36"/>
      <c r="P62" s="36"/>
      <c r="Q62" s="36"/>
      <c r="R62" s="37"/>
      <c r="S62" s="36"/>
      <c r="T62" s="36"/>
    </row>
    <row r="63" spans="1:20" ht="14.4" x14ac:dyDescent="0.3">
      <c r="A63" s="33" t="s">
        <v>212</v>
      </c>
      <c r="B63" s="33" t="s">
        <v>14833</v>
      </c>
      <c r="C63" s="33" t="s">
        <v>15192</v>
      </c>
      <c r="D63" s="33" t="s">
        <v>213</v>
      </c>
      <c r="E63" s="33" t="s">
        <v>15035</v>
      </c>
      <c r="F63" s="33">
        <v>135</v>
      </c>
      <c r="G63" s="33">
        <v>139</v>
      </c>
      <c r="H63" s="33">
        <v>41646</v>
      </c>
      <c r="I63" t="s">
        <v>15120</v>
      </c>
      <c r="N63" s="37"/>
      <c r="O63" s="36"/>
      <c r="P63" s="36"/>
      <c r="Q63" s="36"/>
      <c r="R63" s="37"/>
      <c r="S63" s="36"/>
      <c r="T63" s="36"/>
    </row>
    <row r="64" spans="1:20" ht="14.4" x14ac:dyDescent="0.3">
      <c r="A64" s="33" t="s">
        <v>214</v>
      </c>
      <c r="B64" s="33" t="s">
        <v>14833</v>
      </c>
      <c r="C64" s="33" t="s">
        <v>15208</v>
      </c>
      <c r="D64" s="33" t="s">
        <v>215</v>
      </c>
      <c r="E64" s="33" t="s">
        <v>15052</v>
      </c>
      <c r="F64" s="33">
        <v>72</v>
      </c>
      <c r="G64" s="33">
        <v>83</v>
      </c>
      <c r="H64" s="33">
        <v>30013</v>
      </c>
      <c r="I64" t="s">
        <v>15209</v>
      </c>
      <c r="N64" s="37"/>
      <c r="O64" s="36"/>
      <c r="P64" s="36"/>
      <c r="Q64" s="36"/>
      <c r="R64" s="37"/>
      <c r="S64" s="36"/>
      <c r="T64" s="36"/>
    </row>
    <row r="65" spans="1:20" ht="14.4" x14ac:dyDescent="0.3">
      <c r="A65" s="33" t="s">
        <v>216</v>
      </c>
      <c r="B65" s="33" t="s">
        <v>14833</v>
      </c>
      <c r="C65" s="33" t="s">
        <v>217</v>
      </c>
      <c r="D65" s="33" t="s">
        <v>218</v>
      </c>
      <c r="E65" s="33" t="s">
        <v>15210</v>
      </c>
      <c r="F65" s="33">
        <v>101</v>
      </c>
      <c r="G65" s="33">
        <v>156</v>
      </c>
      <c r="H65" s="33">
        <v>83280</v>
      </c>
      <c r="I65" t="s">
        <v>15211</v>
      </c>
      <c r="N65" s="37"/>
      <c r="O65" s="36"/>
      <c r="P65" s="36"/>
      <c r="Q65" s="36"/>
      <c r="R65" s="37"/>
      <c r="S65" s="36"/>
      <c r="T65" s="36"/>
    </row>
    <row r="66" spans="1:20" ht="14.4" x14ac:dyDescent="0.3">
      <c r="A66" s="33" t="s">
        <v>219</v>
      </c>
      <c r="B66" s="33" t="s">
        <v>14833</v>
      </c>
      <c r="C66" s="33" t="s">
        <v>15212</v>
      </c>
      <c r="D66" s="33" t="s">
        <v>220</v>
      </c>
      <c r="E66" s="33" t="s">
        <v>14871</v>
      </c>
      <c r="F66" s="33">
        <v>150</v>
      </c>
      <c r="G66" s="33">
        <v>150</v>
      </c>
      <c r="H66" s="33">
        <v>41565</v>
      </c>
      <c r="I66" t="s">
        <v>221</v>
      </c>
      <c r="N66" s="37"/>
      <c r="O66" s="36"/>
      <c r="P66" s="36"/>
      <c r="Q66" s="36"/>
      <c r="R66" s="37"/>
      <c r="S66" s="36"/>
      <c r="T66" s="36"/>
    </row>
    <row r="67" spans="1:20" ht="14.4" x14ac:dyDescent="0.3">
      <c r="A67" s="33" t="s">
        <v>222</v>
      </c>
      <c r="B67" s="33" t="s">
        <v>14833</v>
      </c>
      <c r="C67" s="33" t="s">
        <v>15213</v>
      </c>
      <c r="D67" s="33" t="s">
        <v>223</v>
      </c>
      <c r="E67" s="33" t="s">
        <v>15214</v>
      </c>
      <c r="F67" s="33">
        <v>65</v>
      </c>
      <c r="G67" s="33">
        <v>70</v>
      </c>
      <c r="H67" s="33">
        <v>41630</v>
      </c>
      <c r="I67" t="s">
        <v>224</v>
      </c>
      <c r="N67" s="37"/>
      <c r="O67" s="36"/>
      <c r="P67" s="36"/>
      <c r="Q67" s="36"/>
      <c r="R67" s="37"/>
      <c r="S67" s="36"/>
      <c r="T67" s="36"/>
    </row>
    <row r="68" spans="1:20" ht="14.4" x14ac:dyDescent="0.3">
      <c r="A68" s="33" t="s">
        <v>225</v>
      </c>
      <c r="B68" s="33" t="s">
        <v>14833</v>
      </c>
      <c r="C68" s="33" t="s">
        <v>15215</v>
      </c>
      <c r="D68" s="33" t="s">
        <v>226</v>
      </c>
      <c r="E68" s="33" t="s">
        <v>15216</v>
      </c>
      <c r="F68" s="33">
        <v>103</v>
      </c>
      <c r="G68" s="33">
        <v>102</v>
      </c>
      <c r="H68" s="33">
        <v>41500</v>
      </c>
      <c r="I68" t="s">
        <v>15217</v>
      </c>
      <c r="N68" s="37"/>
      <c r="O68" s="36"/>
      <c r="P68" s="36"/>
      <c r="Q68" s="36"/>
      <c r="R68" s="37"/>
      <c r="S68" s="36"/>
      <c r="T68" s="36"/>
    </row>
    <row r="69" spans="1:20" ht="14.4" x14ac:dyDescent="0.3">
      <c r="A69" s="33" t="s">
        <v>227</v>
      </c>
      <c r="B69" s="33" t="s">
        <v>14833</v>
      </c>
      <c r="C69" s="33" t="s">
        <v>228</v>
      </c>
      <c r="D69" s="33" t="s">
        <v>229</v>
      </c>
      <c r="E69" s="33" t="s">
        <v>15218</v>
      </c>
      <c r="F69" s="33">
        <v>176</v>
      </c>
      <c r="G69" s="33">
        <v>175</v>
      </c>
      <c r="H69" s="33">
        <v>41662</v>
      </c>
      <c r="I69" t="s">
        <v>15207</v>
      </c>
      <c r="N69" s="37"/>
      <c r="O69" s="36"/>
      <c r="P69" s="36"/>
      <c r="Q69" s="36"/>
      <c r="R69" s="37"/>
      <c r="S69" s="36"/>
      <c r="T69" s="36"/>
    </row>
    <row r="70" spans="1:20" ht="14.4" x14ac:dyDescent="0.3">
      <c r="A70" s="33" t="s">
        <v>230</v>
      </c>
      <c r="B70" s="33" t="s">
        <v>14833</v>
      </c>
      <c r="C70" s="33" t="s">
        <v>15219</v>
      </c>
      <c r="D70" s="33" t="s">
        <v>231</v>
      </c>
      <c r="E70" s="33" t="s">
        <v>14972</v>
      </c>
      <c r="F70" s="33">
        <v>245</v>
      </c>
      <c r="G70" s="33">
        <v>230</v>
      </c>
      <c r="H70" s="33">
        <v>41401</v>
      </c>
      <c r="I70" t="s">
        <v>232</v>
      </c>
      <c r="N70" s="37"/>
      <c r="O70" s="36"/>
      <c r="P70" s="36"/>
      <c r="Q70" s="36"/>
      <c r="R70" s="37"/>
      <c r="S70" s="36"/>
      <c r="T70" s="36"/>
    </row>
    <row r="71" spans="1:20" ht="14.4" x14ac:dyDescent="0.3">
      <c r="A71" s="33" t="s">
        <v>233</v>
      </c>
      <c r="B71" s="33" t="s">
        <v>14833</v>
      </c>
      <c r="C71" s="33" t="s">
        <v>15220</v>
      </c>
      <c r="D71" s="33" t="s">
        <v>234</v>
      </c>
      <c r="E71" s="33" t="s">
        <v>14925</v>
      </c>
      <c r="F71" s="33">
        <v>132</v>
      </c>
      <c r="G71" s="33">
        <v>151</v>
      </c>
      <c r="H71" s="33">
        <v>41340</v>
      </c>
      <c r="I71" t="s">
        <v>15221</v>
      </c>
      <c r="N71" s="37"/>
      <c r="O71" s="36"/>
      <c r="P71" s="36"/>
      <c r="Q71" s="36"/>
      <c r="R71" s="37"/>
      <c r="S71" s="36"/>
      <c r="T71" s="36"/>
    </row>
    <row r="72" spans="1:20" ht="14.4" x14ac:dyDescent="0.3">
      <c r="A72" s="33" t="s">
        <v>235</v>
      </c>
      <c r="B72" s="33" t="s">
        <v>14833</v>
      </c>
      <c r="C72" s="33" t="s">
        <v>174</v>
      </c>
      <c r="D72" s="33" t="s">
        <v>236</v>
      </c>
      <c r="E72" s="33" t="s">
        <v>14899</v>
      </c>
      <c r="F72" s="33">
        <v>130</v>
      </c>
      <c r="G72" s="33">
        <v>135</v>
      </c>
      <c r="H72" s="33">
        <v>77533</v>
      </c>
      <c r="I72" t="s">
        <v>15222</v>
      </c>
      <c r="N72" s="37"/>
      <c r="O72" s="36"/>
      <c r="P72" s="36"/>
      <c r="Q72" s="36"/>
      <c r="R72" s="37"/>
      <c r="S72" s="36"/>
      <c r="T72" s="36"/>
    </row>
    <row r="73" spans="1:20" ht="14.4" x14ac:dyDescent="0.3">
      <c r="A73" s="33" t="s">
        <v>237</v>
      </c>
      <c r="B73" s="33" t="s">
        <v>14833</v>
      </c>
      <c r="C73" s="33" t="s">
        <v>238</v>
      </c>
      <c r="D73" s="33" t="s">
        <v>239</v>
      </c>
      <c r="E73" s="33" t="s">
        <v>15223</v>
      </c>
      <c r="F73" s="33">
        <v>63</v>
      </c>
      <c r="G73" s="33">
        <v>69</v>
      </c>
      <c r="H73" s="33">
        <v>41841</v>
      </c>
      <c r="I73" t="s">
        <v>240</v>
      </c>
      <c r="N73" s="37"/>
      <c r="O73" s="36"/>
      <c r="P73" s="36"/>
      <c r="Q73" s="36"/>
      <c r="R73" s="37"/>
      <c r="S73" s="36"/>
      <c r="T73" s="36"/>
    </row>
    <row r="74" spans="1:20" ht="14.4" x14ac:dyDescent="0.3">
      <c r="A74" s="33" t="s">
        <v>241</v>
      </c>
      <c r="B74" s="33" t="s">
        <v>14833</v>
      </c>
      <c r="C74" s="33" t="s">
        <v>15147</v>
      </c>
      <c r="D74" s="33" t="s">
        <v>242</v>
      </c>
      <c r="E74" s="33" t="s">
        <v>15092</v>
      </c>
      <c r="F74" s="33">
        <v>64</v>
      </c>
      <c r="G74" s="33">
        <v>72</v>
      </c>
      <c r="H74" s="33">
        <v>41168</v>
      </c>
      <c r="I74" t="s">
        <v>15133</v>
      </c>
      <c r="N74" s="37"/>
      <c r="O74" s="36"/>
      <c r="P74" s="36"/>
      <c r="Q74" s="36"/>
      <c r="R74" s="37"/>
      <c r="S74" s="36"/>
      <c r="T74" s="36"/>
    </row>
    <row r="75" spans="1:20" ht="14.4" x14ac:dyDescent="0.3">
      <c r="A75" s="33" t="s">
        <v>243</v>
      </c>
      <c r="B75" s="33" t="s">
        <v>14833</v>
      </c>
      <c r="C75" s="33" t="s">
        <v>244</v>
      </c>
      <c r="D75" s="33" t="s">
        <v>245</v>
      </c>
      <c r="E75" s="33" t="s">
        <v>15065</v>
      </c>
      <c r="F75" s="33">
        <v>120</v>
      </c>
      <c r="G75" s="33">
        <v>118</v>
      </c>
      <c r="H75" s="33">
        <v>42610</v>
      </c>
      <c r="I75" t="s">
        <v>246</v>
      </c>
      <c r="N75" s="37"/>
      <c r="O75" s="36"/>
      <c r="P75" s="36"/>
      <c r="Q75" s="36"/>
      <c r="R75" s="37"/>
      <c r="S75" s="36"/>
      <c r="T75" s="36"/>
    </row>
    <row r="76" spans="1:20" ht="14.4" x14ac:dyDescent="0.3">
      <c r="A76" s="33" t="s">
        <v>247</v>
      </c>
      <c r="B76" s="33" t="s">
        <v>14833</v>
      </c>
      <c r="C76" s="33" t="s">
        <v>248</v>
      </c>
      <c r="D76" s="33" t="s">
        <v>249</v>
      </c>
      <c r="E76" s="33" t="s">
        <v>15224</v>
      </c>
      <c r="F76" s="33">
        <v>75</v>
      </c>
      <c r="G76" s="33">
        <v>78</v>
      </c>
      <c r="H76" s="33">
        <v>41438</v>
      </c>
      <c r="I76" t="s">
        <v>15225</v>
      </c>
      <c r="N76" s="37"/>
      <c r="O76" s="36"/>
      <c r="P76" s="36"/>
      <c r="Q76" s="36"/>
      <c r="R76" s="37"/>
      <c r="S76" s="36"/>
      <c r="T76" s="36"/>
    </row>
    <row r="77" spans="1:20" ht="14.4" x14ac:dyDescent="0.3">
      <c r="A77" s="33" t="s">
        <v>250</v>
      </c>
      <c r="B77" s="33" t="s">
        <v>14833</v>
      </c>
      <c r="C77" s="33" t="s">
        <v>15226</v>
      </c>
      <c r="D77" s="33" t="s">
        <v>251</v>
      </c>
      <c r="E77" s="33" t="s">
        <v>15002</v>
      </c>
      <c r="F77" s="33">
        <v>113</v>
      </c>
      <c r="G77" s="33">
        <v>107</v>
      </c>
      <c r="H77" s="33">
        <v>41869</v>
      </c>
      <c r="I77" t="s">
        <v>252</v>
      </c>
      <c r="N77" s="37"/>
      <c r="O77" s="36"/>
      <c r="P77" s="36"/>
      <c r="Q77" s="36"/>
      <c r="R77" s="37"/>
      <c r="S77" s="36"/>
      <c r="T77" s="36"/>
    </row>
    <row r="78" spans="1:20" ht="14.4" x14ac:dyDescent="0.3">
      <c r="A78" s="33" t="s">
        <v>253</v>
      </c>
      <c r="B78" s="33" t="s">
        <v>14833</v>
      </c>
      <c r="C78" s="33" t="s">
        <v>15227</v>
      </c>
      <c r="D78" s="33" t="s">
        <v>254</v>
      </c>
      <c r="E78" s="33" t="s">
        <v>15228</v>
      </c>
      <c r="F78" s="33">
        <v>56</v>
      </c>
      <c r="G78" s="33">
        <v>60</v>
      </c>
      <c r="H78" s="33">
        <v>13683</v>
      </c>
      <c r="I78" t="s">
        <v>15229</v>
      </c>
      <c r="N78" s="37"/>
      <c r="O78" s="36"/>
      <c r="P78" s="36"/>
      <c r="Q78" s="36"/>
      <c r="R78" s="37"/>
      <c r="S78" s="36"/>
      <c r="T78" s="36"/>
    </row>
    <row r="79" spans="1:20" ht="14.4" x14ac:dyDescent="0.3">
      <c r="A79" s="33" t="s">
        <v>255</v>
      </c>
      <c r="B79" s="33" t="s">
        <v>14833</v>
      </c>
      <c r="C79" s="33" t="s">
        <v>15230</v>
      </c>
      <c r="D79" s="33" t="s">
        <v>256</v>
      </c>
      <c r="E79" s="33" t="s">
        <v>14998</v>
      </c>
      <c r="F79" s="33">
        <v>62</v>
      </c>
      <c r="G79" s="33">
        <v>58</v>
      </c>
      <c r="H79" s="33">
        <v>13683</v>
      </c>
      <c r="I79" t="s">
        <v>15229</v>
      </c>
      <c r="N79" s="37"/>
      <c r="O79" s="36"/>
      <c r="P79" s="36"/>
      <c r="Q79" s="36"/>
      <c r="R79" s="37"/>
      <c r="S79" s="36"/>
      <c r="T79" s="36"/>
    </row>
    <row r="80" spans="1:20" ht="14.4" x14ac:dyDescent="0.3">
      <c r="A80" s="33" t="s">
        <v>257</v>
      </c>
      <c r="B80" s="33" t="s">
        <v>14833</v>
      </c>
      <c r="C80" s="33" t="s">
        <v>15231</v>
      </c>
      <c r="D80" s="33" t="s">
        <v>258</v>
      </c>
      <c r="E80" s="33" t="s">
        <v>15232</v>
      </c>
      <c r="F80" s="33">
        <v>142</v>
      </c>
      <c r="G80" s="33">
        <v>140</v>
      </c>
      <c r="H80" s="33">
        <v>41398</v>
      </c>
      <c r="I80" t="s">
        <v>15233</v>
      </c>
      <c r="N80" s="37"/>
      <c r="O80" s="36"/>
      <c r="P80" s="36"/>
      <c r="Q80" s="36"/>
      <c r="R80" s="37"/>
      <c r="S80" s="36"/>
      <c r="T80" s="36"/>
    </row>
    <row r="81" spans="1:20" ht="14.4" x14ac:dyDescent="0.3">
      <c r="A81" s="33" t="s">
        <v>259</v>
      </c>
      <c r="B81" s="33" t="s">
        <v>14833</v>
      </c>
      <c r="C81" s="33" t="s">
        <v>260</v>
      </c>
      <c r="D81" s="33" t="s">
        <v>261</v>
      </c>
      <c r="E81" s="33" t="s">
        <v>15234</v>
      </c>
      <c r="F81" s="33">
        <v>85</v>
      </c>
      <c r="G81" s="33">
        <v>78</v>
      </c>
      <c r="H81" s="33">
        <v>10928</v>
      </c>
      <c r="I81" t="s">
        <v>262</v>
      </c>
      <c r="N81" s="37"/>
      <c r="O81" s="36"/>
      <c r="P81" s="36"/>
      <c r="Q81" s="36"/>
      <c r="R81" s="37"/>
      <c r="S81" s="36"/>
      <c r="T81" s="36"/>
    </row>
    <row r="82" spans="1:20" ht="14.4" x14ac:dyDescent="0.3">
      <c r="A82" s="33" t="s">
        <v>263</v>
      </c>
      <c r="B82" s="33" t="s">
        <v>14833</v>
      </c>
      <c r="C82" s="33" t="s">
        <v>264</v>
      </c>
      <c r="D82" s="33" t="s">
        <v>265</v>
      </c>
      <c r="E82" s="33" t="s">
        <v>14939</v>
      </c>
      <c r="F82" s="33">
        <v>117</v>
      </c>
      <c r="G82" s="33">
        <v>114</v>
      </c>
      <c r="H82" s="33">
        <v>41371</v>
      </c>
      <c r="I82" t="s">
        <v>266</v>
      </c>
      <c r="N82" s="37"/>
      <c r="O82" s="36"/>
      <c r="P82" s="36"/>
      <c r="Q82" s="36"/>
      <c r="R82" s="37"/>
      <c r="S82" s="36"/>
      <c r="T82" s="36"/>
    </row>
    <row r="83" spans="1:20" ht="14.4" x14ac:dyDescent="0.3">
      <c r="A83" s="33" t="s">
        <v>267</v>
      </c>
      <c r="B83" s="33" t="s">
        <v>14833</v>
      </c>
      <c r="C83" s="33" t="s">
        <v>15235</v>
      </c>
      <c r="D83" s="33" t="s">
        <v>268</v>
      </c>
      <c r="E83" s="33" t="s">
        <v>14972</v>
      </c>
      <c r="F83" s="33">
        <v>171</v>
      </c>
      <c r="G83" s="33">
        <v>164</v>
      </c>
      <c r="H83" s="33">
        <v>41401</v>
      </c>
      <c r="I83" t="s">
        <v>232</v>
      </c>
      <c r="N83" s="37"/>
      <c r="O83" s="36"/>
      <c r="P83" s="36"/>
      <c r="Q83" s="36"/>
      <c r="R83" s="37"/>
      <c r="S83" s="36"/>
      <c r="T83" s="36"/>
    </row>
    <row r="84" spans="1:20" ht="14.4" x14ac:dyDescent="0.3">
      <c r="A84" s="33" t="s">
        <v>269</v>
      </c>
      <c r="B84" s="33" t="s">
        <v>14833</v>
      </c>
      <c r="C84" s="33" t="s">
        <v>15236</v>
      </c>
      <c r="D84" s="33" t="s">
        <v>270</v>
      </c>
      <c r="E84" s="33" t="s">
        <v>15130</v>
      </c>
      <c r="F84" s="33">
        <v>112</v>
      </c>
      <c r="G84" s="33">
        <v>108</v>
      </c>
      <c r="H84" s="33">
        <v>41613</v>
      </c>
      <c r="I84" t="s">
        <v>15131</v>
      </c>
      <c r="N84" s="37"/>
      <c r="O84" s="36"/>
      <c r="P84" s="36"/>
      <c r="Q84" s="36"/>
      <c r="R84" s="37"/>
      <c r="S84" s="36"/>
      <c r="T84" s="36"/>
    </row>
    <row r="85" spans="1:20" ht="14.4" x14ac:dyDescent="0.3">
      <c r="A85" s="33" t="s">
        <v>271</v>
      </c>
      <c r="B85" s="33" t="s">
        <v>14833</v>
      </c>
      <c r="C85" s="33" t="s">
        <v>272</v>
      </c>
      <c r="D85" s="33" t="s">
        <v>273</v>
      </c>
      <c r="E85" s="33" t="s">
        <v>14907</v>
      </c>
      <c r="F85" s="33">
        <v>354</v>
      </c>
      <c r="G85" s="33">
        <v>328</v>
      </c>
      <c r="H85" s="33">
        <v>41775</v>
      </c>
      <c r="I85" t="s">
        <v>108</v>
      </c>
      <c r="N85" s="37"/>
      <c r="O85" s="36"/>
      <c r="P85" s="36"/>
      <c r="Q85" s="36"/>
      <c r="R85" s="37"/>
      <c r="S85" s="36"/>
      <c r="T85" s="36"/>
    </row>
    <row r="86" spans="1:20" ht="14.4" x14ac:dyDescent="0.3">
      <c r="A86" s="33" t="s">
        <v>274</v>
      </c>
      <c r="B86" s="33" t="s">
        <v>14833</v>
      </c>
      <c r="C86" s="33" t="s">
        <v>15237</v>
      </c>
      <c r="D86" s="33" t="s">
        <v>275</v>
      </c>
      <c r="E86" s="33" t="s">
        <v>14926</v>
      </c>
      <c r="F86" s="33">
        <v>186</v>
      </c>
      <c r="G86" s="33">
        <v>180</v>
      </c>
      <c r="H86" s="33">
        <v>40803</v>
      </c>
      <c r="I86" t="s">
        <v>276</v>
      </c>
      <c r="N86" s="37"/>
      <c r="O86" s="36"/>
      <c r="P86" s="36"/>
      <c r="Q86" s="36"/>
      <c r="R86" s="37"/>
      <c r="S86" s="36"/>
      <c r="T86" s="36"/>
    </row>
    <row r="87" spans="1:20" ht="14.4" x14ac:dyDescent="0.3">
      <c r="A87" s="33" t="s">
        <v>277</v>
      </c>
      <c r="B87" s="33" t="s">
        <v>14833</v>
      </c>
      <c r="C87" s="33" t="s">
        <v>15238</v>
      </c>
      <c r="D87" s="33" t="s">
        <v>278</v>
      </c>
      <c r="E87" s="33" t="s">
        <v>14927</v>
      </c>
      <c r="F87" s="33">
        <v>68</v>
      </c>
      <c r="G87" s="33">
        <v>66</v>
      </c>
      <c r="H87" s="33">
        <v>41345</v>
      </c>
      <c r="I87" t="s">
        <v>279</v>
      </c>
      <c r="N87" s="37"/>
      <c r="O87" s="36"/>
      <c r="P87" s="36"/>
      <c r="Q87" s="36"/>
      <c r="R87" s="37"/>
      <c r="S87" s="36"/>
      <c r="T87" s="36"/>
    </row>
    <row r="88" spans="1:20" ht="14.4" x14ac:dyDescent="0.3">
      <c r="A88" s="33" t="s">
        <v>280</v>
      </c>
      <c r="B88" s="33" t="s">
        <v>14833</v>
      </c>
      <c r="C88" s="33" t="s">
        <v>15239</v>
      </c>
      <c r="D88" s="33" t="s">
        <v>281</v>
      </c>
      <c r="E88" s="33" t="s">
        <v>14998</v>
      </c>
      <c r="F88" s="33">
        <v>86</v>
      </c>
      <c r="G88" s="33">
        <v>89</v>
      </c>
      <c r="H88" s="33">
        <v>13683</v>
      </c>
      <c r="I88" t="s">
        <v>15229</v>
      </c>
      <c r="N88" s="37"/>
      <c r="O88" s="36"/>
      <c r="P88" s="36"/>
      <c r="Q88" s="36"/>
      <c r="R88" s="37"/>
      <c r="S88" s="36"/>
      <c r="T88" s="36"/>
    </row>
    <row r="89" spans="1:20" ht="14.4" x14ac:dyDescent="0.3">
      <c r="A89" s="33" t="s">
        <v>282</v>
      </c>
      <c r="B89" s="33" t="s">
        <v>14833</v>
      </c>
      <c r="C89" s="33" t="s">
        <v>283</v>
      </c>
      <c r="D89" s="33" t="s">
        <v>284</v>
      </c>
      <c r="E89" s="33" t="s">
        <v>14928</v>
      </c>
      <c r="F89" s="33">
        <v>77</v>
      </c>
      <c r="G89" s="33">
        <v>56</v>
      </c>
      <c r="H89" s="33">
        <v>41630</v>
      </c>
      <c r="I89" t="s">
        <v>224</v>
      </c>
      <c r="N89" s="37"/>
      <c r="O89" s="36"/>
      <c r="P89" s="36"/>
      <c r="Q89" s="36"/>
      <c r="R89" s="37"/>
      <c r="S89" s="36"/>
      <c r="T89" s="36"/>
    </row>
    <row r="90" spans="1:20" ht="14.4" x14ac:dyDescent="0.3">
      <c r="A90" s="33" t="s">
        <v>285</v>
      </c>
      <c r="B90" s="33" t="s">
        <v>14833</v>
      </c>
      <c r="C90" s="33" t="s">
        <v>15240</v>
      </c>
      <c r="D90" s="33" t="s">
        <v>286</v>
      </c>
      <c r="E90" s="33" t="s">
        <v>14949</v>
      </c>
      <c r="F90" s="33">
        <v>96</v>
      </c>
      <c r="G90" s="33">
        <v>96</v>
      </c>
      <c r="H90" s="33">
        <v>41431</v>
      </c>
      <c r="I90" t="s">
        <v>15241</v>
      </c>
      <c r="N90" s="37"/>
      <c r="O90" s="36"/>
      <c r="P90" s="36"/>
      <c r="Q90" s="36"/>
      <c r="R90" s="37"/>
      <c r="S90" s="36"/>
      <c r="T90" s="36"/>
    </row>
    <row r="91" spans="1:20" ht="14.4" x14ac:dyDescent="0.3">
      <c r="A91" s="33" t="s">
        <v>287</v>
      </c>
      <c r="B91" s="33" t="s">
        <v>14833</v>
      </c>
      <c r="C91" s="33" t="s">
        <v>288</v>
      </c>
      <c r="D91" s="33" t="s">
        <v>289</v>
      </c>
      <c r="E91" s="33" t="s">
        <v>15242</v>
      </c>
      <c r="F91" s="33">
        <v>54</v>
      </c>
      <c r="G91" s="33">
        <v>64</v>
      </c>
      <c r="H91" s="33">
        <v>41431</v>
      </c>
      <c r="I91" t="s">
        <v>15241</v>
      </c>
      <c r="N91" s="37"/>
      <c r="O91" s="36"/>
      <c r="P91" s="36"/>
      <c r="Q91" s="36"/>
      <c r="R91" s="37"/>
      <c r="S91" s="36"/>
      <c r="T91" s="36"/>
    </row>
    <row r="92" spans="1:20" ht="14.4" x14ac:dyDescent="0.3">
      <c r="A92" s="33" t="s">
        <v>290</v>
      </c>
      <c r="B92" s="33" t="s">
        <v>14833</v>
      </c>
      <c r="C92" s="33" t="s">
        <v>15243</v>
      </c>
      <c r="D92" s="33" t="s">
        <v>291</v>
      </c>
      <c r="E92" s="33" t="s">
        <v>14944</v>
      </c>
      <c r="F92" s="33">
        <v>407</v>
      </c>
      <c r="G92" s="33">
        <v>390</v>
      </c>
      <c r="H92" s="33">
        <v>41488</v>
      </c>
      <c r="I92" t="s">
        <v>15244</v>
      </c>
      <c r="N92" s="37"/>
      <c r="O92" s="36"/>
      <c r="P92" s="36"/>
      <c r="Q92" s="36"/>
      <c r="R92" s="37"/>
      <c r="S92" s="36"/>
      <c r="T92" s="36"/>
    </row>
    <row r="93" spans="1:20" ht="14.4" x14ac:dyDescent="0.3">
      <c r="A93" s="33" t="s">
        <v>292</v>
      </c>
      <c r="B93" s="33" t="s">
        <v>14833</v>
      </c>
      <c r="C93" s="33" t="s">
        <v>15245</v>
      </c>
      <c r="D93" s="33" t="s">
        <v>293</v>
      </c>
      <c r="E93" s="33" t="s">
        <v>15246</v>
      </c>
      <c r="F93" s="33">
        <v>234</v>
      </c>
      <c r="G93" s="33">
        <v>237</v>
      </c>
      <c r="H93" s="33">
        <v>41662</v>
      </c>
      <c r="I93" t="s">
        <v>15207</v>
      </c>
      <c r="N93" s="37"/>
      <c r="O93" s="36"/>
      <c r="P93" s="36"/>
      <c r="Q93" s="36"/>
      <c r="R93" s="37"/>
      <c r="S93" s="36"/>
      <c r="T93" s="36"/>
    </row>
    <row r="94" spans="1:20" ht="14.4" x14ac:dyDescent="0.3">
      <c r="A94" s="33" t="s">
        <v>294</v>
      </c>
      <c r="B94" s="33" t="s">
        <v>14833</v>
      </c>
      <c r="C94" s="33" t="s">
        <v>295</v>
      </c>
      <c r="D94" s="33" t="s">
        <v>296</v>
      </c>
      <c r="E94" s="33" t="s">
        <v>15067</v>
      </c>
      <c r="F94" s="33">
        <v>89</v>
      </c>
      <c r="G94" s="33">
        <v>93</v>
      </c>
      <c r="H94" s="33">
        <v>41455</v>
      </c>
      <c r="I94" t="s">
        <v>15247</v>
      </c>
      <c r="N94" s="37"/>
      <c r="O94" s="36"/>
      <c r="P94" s="36"/>
      <c r="Q94" s="36"/>
      <c r="R94" s="37"/>
      <c r="S94" s="36"/>
      <c r="T94" s="36"/>
    </row>
    <row r="95" spans="1:20" ht="14.4" x14ac:dyDescent="0.3">
      <c r="A95" s="33" t="s">
        <v>297</v>
      </c>
      <c r="B95" s="33" t="s">
        <v>14833</v>
      </c>
      <c r="C95" s="33" t="s">
        <v>15248</v>
      </c>
      <c r="D95" s="33" t="s">
        <v>298</v>
      </c>
      <c r="E95" s="33" t="s">
        <v>15096</v>
      </c>
      <c r="F95" s="33">
        <v>267</v>
      </c>
      <c r="G95" s="33">
        <v>258</v>
      </c>
      <c r="H95" s="33">
        <v>41401</v>
      </c>
      <c r="I95" t="s">
        <v>232</v>
      </c>
      <c r="N95" s="37"/>
      <c r="O95" s="36"/>
      <c r="P95" s="36"/>
      <c r="Q95" s="36"/>
      <c r="R95" s="37"/>
      <c r="S95" s="36"/>
      <c r="T95" s="36"/>
    </row>
    <row r="96" spans="1:20" ht="14.4" x14ac:dyDescent="0.3">
      <c r="A96" s="33" t="s">
        <v>299</v>
      </c>
      <c r="B96" s="33" t="s">
        <v>14833</v>
      </c>
      <c r="C96" s="33" t="s">
        <v>300</v>
      </c>
      <c r="D96" s="33" t="s">
        <v>301</v>
      </c>
      <c r="E96" s="33" t="s">
        <v>14881</v>
      </c>
      <c r="F96" s="33">
        <v>186</v>
      </c>
      <c r="G96" s="33">
        <v>170</v>
      </c>
      <c r="H96" s="33">
        <v>41443</v>
      </c>
      <c r="I96" t="s">
        <v>15249</v>
      </c>
      <c r="N96" s="37"/>
      <c r="O96" s="36"/>
      <c r="P96" s="36"/>
      <c r="Q96" s="36"/>
      <c r="R96" s="37"/>
      <c r="S96" s="36"/>
      <c r="T96" s="36"/>
    </row>
    <row r="97" spans="1:20" ht="14.4" x14ac:dyDescent="0.3">
      <c r="A97" s="33" t="s">
        <v>302</v>
      </c>
      <c r="B97" s="33" t="s">
        <v>14833</v>
      </c>
      <c r="C97" s="33" t="s">
        <v>303</v>
      </c>
      <c r="D97" s="33" t="s">
        <v>8083</v>
      </c>
      <c r="E97" s="33" t="s">
        <v>15004</v>
      </c>
      <c r="F97" s="33">
        <v>317</v>
      </c>
      <c r="G97" s="33">
        <v>342</v>
      </c>
      <c r="H97" s="33">
        <v>41846</v>
      </c>
      <c r="I97" t="s">
        <v>305</v>
      </c>
      <c r="N97" s="37"/>
      <c r="O97" s="36"/>
      <c r="P97" s="36"/>
      <c r="Q97" s="36"/>
      <c r="R97" s="37"/>
      <c r="S97" s="36"/>
      <c r="T97" s="36"/>
    </row>
    <row r="98" spans="1:20" ht="14.4" x14ac:dyDescent="0.3">
      <c r="A98" s="33" t="s">
        <v>306</v>
      </c>
      <c r="B98" s="33" t="s">
        <v>14833</v>
      </c>
      <c r="C98" s="33" t="s">
        <v>307</v>
      </c>
      <c r="D98" s="33" t="s">
        <v>308</v>
      </c>
      <c r="E98" s="33" t="s">
        <v>15047</v>
      </c>
      <c r="F98" s="33">
        <v>219</v>
      </c>
      <c r="G98" s="33">
        <v>215</v>
      </c>
      <c r="H98" s="33">
        <v>41816</v>
      </c>
      <c r="I98" t="s">
        <v>15250</v>
      </c>
      <c r="N98" s="37"/>
      <c r="O98" s="36"/>
      <c r="P98" s="36"/>
      <c r="Q98" s="36"/>
      <c r="R98" s="37"/>
      <c r="S98" s="36"/>
      <c r="T98" s="36"/>
    </row>
    <row r="99" spans="1:20" ht="14.4" x14ac:dyDescent="0.3">
      <c r="A99" s="33" t="s">
        <v>309</v>
      </c>
      <c r="B99" s="33" t="s">
        <v>14833</v>
      </c>
      <c r="C99" s="33" t="s">
        <v>15251</v>
      </c>
      <c r="D99" s="33" t="s">
        <v>310</v>
      </c>
      <c r="E99" s="33" t="s">
        <v>15252</v>
      </c>
      <c r="F99" s="33">
        <v>160</v>
      </c>
      <c r="G99" s="33">
        <v>168</v>
      </c>
      <c r="H99" s="33">
        <v>41534</v>
      </c>
      <c r="I99" t="s">
        <v>311</v>
      </c>
      <c r="N99" s="37"/>
      <c r="O99" s="36"/>
      <c r="P99" s="36"/>
      <c r="Q99" s="36"/>
      <c r="R99" s="37"/>
      <c r="S99" s="36"/>
      <c r="T99" s="36"/>
    </row>
    <row r="100" spans="1:20" ht="14.4" x14ac:dyDescent="0.3">
      <c r="A100" s="33" t="s">
        <v>312</v>
      </c>
      <c r="B100" s="33" t="s">
        <v>14833</v>
      </c>
      <c r="C100" s="33" t="s">
        <v>313</v>
      </c>
      <c r="D100" s="33" t="s">
        <v>314</v>
      </c>
      <c r="E100" s="33" t="s">
        <v>14907</v>
      </c>
      <c r="F100" s="33">
        <v>360</v>
      </c>
      <c r="G100" s="33">
        <v>361</v>
      </c>
      <c r="H100" s="33">
        <v>40237</v>
      </c>
      <c r="I100" t="s">
        <v>315</v>
      </c>
      <c r="N100" s="37"/>
      <c r="O100" s="36"/>
      <c r="P100" s="36"/>
      <c r="Q100" s="36"/>
      <c r="R100" s="37"/>
      <c r="S100" s="36"/>
      <c r="T100" s="36"/>
    </row>
    <row r="101" spans="1:20" ht="14.4" x14ac:dyDescent="0.3">
      <c r="A101" s="33" t="s">
        <v>316</v>
      </c>
      <c r="B101" s="33" t="s">
        <v>14833</v>
      </c>
      <c r="C101" s="33" t="s">
        <v>317</v>
      </c>
      <c r="D101" s="33" t="s">
        <v>318</v>
      </c>
      <c r="E101" s="33" t="s">
        <v>14899</v>
      </c>
      <c r="F101" s="33">
        <v>87</v>
      </c>
      <c r="G101" s="33">
        <v>89</v>
      </c>
      <c r="H101" s="33">
        <v>41582</v>
      </c>
      <c r="I101" t="s">
        <v>15253</v>
      </c>
      <c r="N101" s="37"/>
      <c r="O101" s="36"/>
      <c r="P101" s="36"/>
      <c r="Q101" s="36"/>
      <c r="R101" s="37"/>
      <c r="S101" s="36"/>
      <c r="T101" s="36"/>
    </row>
    <row r="102" spans="1:20" ht="14.4" x14ac:dyDescent="0.3">
      <c r="A102" s="33" t="s">
        <v>319</v>
      </c>
      <c r="B102" s="33" t="s">
        <v>14833</v>
      </c>
      <c r="C102" s="33" t="s">
        <v>320</v>
      </c>
      <c r="D102" s="33" t="s">
        <v>321</v>
      </c>
      <c r="E102" s="33" t="s">
        <v>14881</v>
      </c>
      <c r="F102" s="33">
        <v>58</v>
      </c>
      <c r="G102" s="33">
        <v>61</v>
      </c>
      <c r="H102" s="33">
        <v>48348</v>
      </c>
      <c r="I102" t="s">
        <v>15151</v>
      </c>
      <c r="N102" s="37"/>
      <c r="O102" s="36"/>
      <c r="P102" s="36"/>
      <c r="Q102" s="36"/>
      <c r="R102" s="37"/>
      <c r="S102" s="36"/>
      <c r="T102" s="36"/>
    </row>
    <row r="103" spans="1:20" ht="14.4" x14ac:dyDescent="0.3">
      <c r="A103" s="33" t="s">
        <v>322</v>
      </c>
      <c r="B103" s="33" t="s">
        <v>14833</v>
      </c>
      <c r="C103" s="33" t="s">
        <v>15254</v>
      </c>
      <c r="D103" s="33" t="s">
        <v>323</v>
      </c>
      <c r="E103" s="33" t="s">
        <v>15064</v>
      </c>
      <c r="F103" s="33">
        <v>58</v>
      </c>
      <c r="G103" s="33">
        <v>54</v>
      </c>
      <c r="H103" s="33">
        <v>40517</v>
      </c>
      <c r="I103" t="s">
        <v>324</v>
      </c>
      <c r="N103" s="37"/>
      <c r="O103" s="36"/>
      <c r="P103" s="36"/>
      <c r="Q103" s="36"/>
      <c r="R103" s="37"/>
      <c r="S103" s="36"/>
      <c r="T103" s="36"/>
    </row>
    <row r="104" spans="1:20" ht="14.4" x14ac:dyDescent="0.3">
      <c r="A104" s="33" t="s">
        <v>325</v>
      </c>
      <c r="B104" s="33" t="s">
        <v>14833</v>
      </c>
      <c r="C104" s="33" t="s">
        <v>326</v>
      </c>
      <c r="D104" s="33" t="s">
        <v>327</v>
      </c>
      <c r="E104" s="33" t="s">
        <v>14905</v>
      </c>
      <c r="F104" s="33">
        <v>325</v>
      </c>
      <c r="G104" s="33">
        <v>315</v>
      </c>
      <c r="H104" s="33">
        <v>40655</v>
      </c>
      <c r="I104" t="s">
        <v>15255</v>
      </c>
      <c r="N104" s="37"/>
      <c r="O104" s="36"/>
      <c r="P104" s="36"/>
      <c r="Q104" s="36"/>
      <c r="R104" s="37"/>
      <c r="S104" s="36"/>
      <c r="T104" s="36"/>
    </row>
    <row r="105" spans="1:20" ht="14.4" x14ac:dyDescent="0.3">
      <c r="A105" s="33" t="s">
        <v>328</v>
      </c>
      <c r="B105" s="33" t="s">
        <v>14833</v>
      </c>
      <c r="C105" s="33" t="s">
        <v>15256</v>
      </c>
      <c r="D105" s="33" t="s">
        <v>329</v>
      </c>
      <c r="E105" s="33" t="s">
        <v>15164</v>
      </c>
      <c r="F105" s="33">
        <v>114</v>
      </c>
      <c r="G105" s="33">
        <v>107</v>
      </c>
      <c r="H105" s="33">
        <v>42604</v>
      </c>
      <c r="I105" t="s">
        <v>15257</v>
      </c>
      <c r="N105" s="37"/>
      <c r="O105" s="36"/>
      <c r="P105" s="36"/>
      <c r="Q105" s="36"/>
      <c r="R105" s="37"/>
      <c r="S105" s="36"/>
      <c r="T105" s="36"/>
    </row>
    <row r="106" spans="1:20" ht="14.4" x14ac:dyDescent="0.3">
      <c r="A106" s="33" t="s">
        <v>330</v>
      </c>
      <c r="B106" s="33" t="s">
        <v>14833</v>
      </c>
      <c r="C106" s="33" t="s">
        <v>331</v>
      </c>
      <c r="D106" s="33" t="s">
        <v>77</v>
      </c>
      <c r="E106" s="33" t="s">
        <v>14960</v>
      </c>
      <c r="F106" s="33">
        <v>220</v>
      </c>
      <c r="G106" s="33">
        <v>202</v>
      </c>
      <c r="H106" s="33">
        <v>83280</v>
      </c>
      <c r="I106" t="s">
        <v>15211</v>
      </c>
      <c r="N106" s="37"/>
      <c r="O106" s="36"/>
      <c r="P106" s="36"/>
      <c r="Q106" s="36"/>
      <c r="R106" s="37"/>
      <c r="S106" s="36"/>
      <c r="T106" s="36"/>
    </row>
    <row r="107" spans="1:20" ht="14.4" x14ac:dyDescent="0.3">
      <c r="A107" s="33" t="s">
        <v>332</v>
      </c>
      <c r="B107" s="33" t="s">
        <v>14833</v>
      </c>
      <c r="C107" s="33" t="s">
        <v>15258</v>
      </c>
      <c r="D107" s="33" t="s">
        <v>333</v>
      </c>
      <c r="E107" s="33" t="s">
        <v>15069</v>
      </c>
      <c r="F107" s="33">
        <v>459</v>
      </c>
      <c r="G107" s="33">
        <v>468</v>
      </c>
      <c r="H107" s="33">
        <v>41228</v>
      </c>
      <c r="I107" t="s">
        <v>15135</v>
      </c>
      <c r="N107" s="37"/>
      <c r="O107" s="36"/>
      <c r="P107" s="36"/>
      <c r="Q107" s="36"/>
      <c r="R107" s="37"/>
      <c r="S107" s="36"/>
      <c r="T107" s="36"/>
    </row>
    <row r="108" spans="1:20" ht="14.4" x14ac:dyDescent="0.3">
      <c r="A108" s="33" t="s">
        <v>334</v>
      </c>
      <c r="B108" s="33" t="s">
        <v>14833</v>
      </c>
      <c r="C108" s="33" t="s">
        <v>335</v>
      </c>
      <c r="D108" s="33" t="s">
        <v>336</v>
      </c>
      <c r="E108" s="33" t="s">
        <v>14899</v>
      </c>
      <c r="F108" s="33">
        <v>226</v>
      </c>
      <c r="G108" s="33">
        <v>219</v>
      </c>
      <c r="H108" s="33">
        <v>42724</v>
      </c>
      <c r="I108" t="s">
        <v>15259</v>
      </c>
      <c r="N108" s="37"/>
      <c r="O108" s="36"/>
      <c r="P108" s="36"/>
      <c r="Q108" s="36"/>
      <c r="R108" s="37"/>
      <c r="S108" s="36"/>
      <c r="T108" s="36"/>
    </row>
    <row r="109" spans="1:20" ht="14.4" x14ac:dyDescent="0.3">
      <c r="A109" s="33" t="s">
        <v>337</v>
      </c>
      <c r="B109" s="33" t="s">
        <v>14833</v>
      </c>
      <c r="C109" s="33" t="s">
        <v>338</v>
      </c>
      <c r="D109" s="33" t="s">
        <v>339</v>
      </c>
      <c r="E109" s="33" t="s">
        <v>15260</v>
      </c>
      <c r="F109" s="33">
        <v>63</v>
      </c>
      <c r="G109" s="33">
        <v>70</v>
      </c>
      <c r="H109" s="33">
        <v>76715</v>
      </c>
      <c r="I109" t="s">
        <v>15261</v>
      </c>
      <c r="N109" s="37"/>
      <c r="O109" s="36"/>
      <c r="P109" s="36"/>
      <c r="Q109" s="36"/>
      <c r="R109" s="37"/>
      <c r="S109" s="36"/>
      <c r="T109" s="36"/>
    </row>
    <row r="110" spans="1:20" ht="14.4" x14ac:dyDescent="0.3">
      <c r="A110" s="33" t="s">
        <v>340</v>
      </c>
      <c r="B110" s="33" t="s">
        <v>14833</v>
      </c>
      <c r="C110" s="33" t="s">
        <v>341</v>
      </c>
      <c r="D110" s="33" t="s">
        <v>342</v>
      </c>
      <c r="E110" s="33" t="s">
        <v>15262</v>
      </c>
      <c r="F110" s="33">
        <v>346</v>
      </c>
      <c r="G110" s="33">
        <v>312</v>
      </c>
      <c r="H110" s="33">
        <v>41366</v>
      </c>
      <c r="I110" t="s">
        <v>15263</v>
      </c>
      <c r="N110" s="37"/>
      <c r="O110" s="36"/>
      <c r="P110" s="36"/>
      <c r="Q110" s="36"/>
      <c r="R110" s="37"/>
      <c r="S110" s="36"/>
      <c r="T110" s="36"/>
    </row>
    <row r="111" spans="1:20" ht="14.4" x14ac:dyDescent="0.3">
      <c r="A111" s="33" t="s">
        <v>343</v>
      </c>
      <c r="B111" s="33" t="s">
        <v>14833</v>
      </c>
      <c r="C111" s="33" t="s">
        <v>344</v>
      </c>
      <c r="D111" s="33" t="s">
        <v>345</v>
      </c>
      <c r="E111" s="33" t="s">
        <v>15262</v>
      </c>
      <c r="F111" s="33">
        <v>295</v>
      </c>
      <c r="G111" s="33">
        <v>279</v>
      </c>
      <c r="H111" s="33">
        <v>22765</v>
      </c>
      <c r="I111" t="s">
        <v>15264</v>
      </c>
      <c r="N111" s="37"/>
      <c r="O111" s="36"/>
      <c r="P111" s="36"/>
      <c r="Q111" s="36"/>
      <c r="R111" s="37"/>
      <c r="S111" s="36"/>
      <c r="T111" s="36"/>
    </row>
    <row r="112" spans="1:20" ht="14.4" x14ac:dyDescent="0.3">
      <c r="A112" s="33" t="s">
        <v>346</v>
      </c>
      <c r="B112" s="33" t="s">
        <v>14833</v>
      </c>
      <c r="C112" s="33" t="s">
        <v>15265</v>
      </c>
      <c r="D112" s="33" t="s">
        <v>347</v>
      </c>
      <c r="E112" s="33" t="s">
        <v>15266</v>
      </c>
      <c r="F112" s="33">
        <v>262</v>
      </c>
      <c r="G112" s="33">
        <v>262</v>
      </c>
      <c r="H112" s="33">
        <v>41506</v>
      </c>
      <c r="I112" t="s">
        <v>15267</v>
      </c>
      <c r="N112" s="37"/>
      <c r="O112" s="36"/>
      <c r="P112" s="36"/>
      <c r="Q112" s="36"/>
      <c r="R112" s="37"/>
      <c r="S112" s="36"/>
      <c r="T112" s="36"/>
    </row>
    <row r="113" spans="1:20" ht="14.4" x14ac:dyDescent="0.3">
      <c r="A113" s="33" t="s">
        <v>348</v>
      </c>
      <c r="B113" s="33" t="s">
        <v>14833</v>
      </c>
      <c r="C113" s="33" t="s">
        <v>349</v>
      </c>
      <c r="D113" s="33" t="s">
        <v>350</v>
      </c>
      <c r="E113" s="33" t="s">
        <v>15071</v>
      </c>
      <c r="F113" s="33">
        <v>128</v>
      </c>
      <c r="G113" s="33">
        <v>117</v>
      </c>
      <c r="H113" s="33">
        <v>50819</v>
      </c>
      <c r="I113" t="s">
        <v>15268</v>
      </c>
      <c r="N113" s="37"/>
      <c r="O113" s="36"/>
      <c r="P113" s="36"/>
      <c r="Q113" s="36"/>
      <c r="R113" s="37"/>
      <c r="S113" s="36"/>
      <c r="T113" s="36"/>
    </row>
    <row r="114" spans="1:20" ht="14.4" x14ac:dyDescent="0.3">
      <c r="A114" s="33" t="s">
        <v>351</v>
      </c>
      <c r="B114" s="33" t="s">
        <v>14833</v>
      </c>
      <c r="C114" s="33" t="s">
        <v>15269</v>
      </c>
      <c r="D114" s="33" t="s">
        <v>352</v>
      </c>
      <c r="E114" s="33" t="s">
        <v>14909</v>
      </c>
      <c r="F114" s="33">
        <v>207</v>
      </c>
      <c r="G114" s="33">
        <v>190</v>
      </c>
      <c r="H114" s="33">
        <v>41646</v>
      </c>
      <c r="I114" t="s">
        <v>15120</v>
      </c>
      <c r="N114" s="37"/>
      <c r="O114" s="36"/>
      <c r="P114" s="36"/>
      <c r="Q114" s="36"/>
      <c r="R114" s="37"/>
      <c r="S114" s="36"/>
      <c r="T114" s="36"/>
    </row>
    <row r="115" spans="1:20" ht="14.4" x14ac:dyDescent="0.3">
      <c r="A115" s="33" t="s">
        <v>353</v>
      </c>
      <c r="B115" s="33" t="s">
        <v>14833</v>
      </c>
      <c r="C115" s="33" t="s">
        <v>354</v>
      </c>
      <c r="D115" s="33" t="s">
        <v>355</v>
      </c>
      <c r="E115" s="33" t="s">
        <v>15020</v>
      </c>
      <c r="F115" s="33">
        <v>89</v>
      </c>
      <c r="G115" s="33">
        <v>88</v>
      </c>
      <c r="H115" s="33">
        <v>41646</v>
      </c>
      <c r="I115" t="s">
        <v>15120</v>
      </c>
      <c r="N115" s="37"/>
      <c r="O115" s="36"/>
      <c r="P115" s="36"/>
      <c r="Q115" s="36"/>
      <c r="R115" s="37"/>
      <c r="S115" s="36"/>
      <c r="T115" s="36"/>
    </row>
    <row r="116" spans="1:20" ht="14.4" x14ac:dyDescent="0.3">
      <c r="A116" s="33" t="s">
        <v>356</v>
      </c>
      <c r="B116" s="33" t="s">
        <v>14833</v>
      </c>
      <c r="C116" s="33" t="s">
        <v>15270</v>
      </c>
      <c r="D116" s="33" t="s">
        <v>357</v>
      </c>
      <c r="E116" s="33" t="s">
        <v>14894</v>
      </c>
      <c r="F116" s="33">
        <v>253</v>
      </c>
      <c r="G116" s="33">
        <v>253</v>
      </c>
      <c r="H116" s="33">
        <v>41624</v>
      </c>
      <c r="I116" t="s">
        <v>15157</v>
      </c>
      <c r="N116" s="37"/>
      <c r="O116" s="36"/>
      <c r="P116" s="36"/>
      <c r="Q116" s="36"/>
      <c r="R116" s="37"/>
      <c r="S116" s="36"/>
      <c r="T116" s="36"/>
    </row>
    <row r="117" spans="1:20" ht="14.4" x14ac:dyDescent="0.3">
      <c r="A117" s="33" t="s">
        <v>358</v>
      </c>
      <c r="B117" s="33" t="s">
        <v>14833</v>
      </c>
      <c r="C117" s="33" t="s">
        <v>15271</v>
      </c>
      <c r="D117" s="33" t="s">
        <v>359</v>
      </c>
      <c r="E117" s="33" t="s">
        <v>15272</v>
      </c>
      <c r="F117" s="33">
        <v>313</v>
      </c>
      <c r="G117" s="33">
        <v>292</v>
      </c>
      <c r="H117" s="33">
        <v>23961</v>
      </c>
      <c r="I117" t="s">
        <v>15273</v>
      </c>
      <c r="N117" s="37"/>
      <c r="O117" s="36"/>
      <c r="P117" s="36"/>
      <c r="Q117" s="36"/>
      <c r="R117" s="37"/>
      <c r="S117" s="36"/>
      <c r="T117" s="36"/>
    </row>
    <row r="118" spans="1:20" ht="14.4" x14ac:dyDescent="0.3">
      <c r="A118" s="33" t="s">
        <v>360</v>
      </c>
      <c r="B118" s="33" t="s">
        <v>14833</v>
      </c>
      <c r="C118" s="33" t="s">
        <v>361</v>
      </c>
      <c r="D118" s="33" t="s">
        <v>362</v>
      </c>
      <c r="E118" s="33" t="s">
        <v>15077</v>
      </c>
      <c r="F118" s="33">
        <v>153</v>
      </c>
      <c r="G118" s="33">
        <v>147</v>
      </c>
      <c r="H118" s="33">
        <v>41632</v>
      </c>
      <c r="I118" t="s">
        <v>15148</v>
      </c>
      <c r="N118" s="37"/>
      <c r="O118" s="36"/>
      <c r="P118" s="36"/>
      <c r="Q118" s="36"/>
      <c r="R118" s="37"/>
      <c r="S118" s="36"/>
      <c r="T118" s="36"/>
    </row>
    <row r="119" spans="1:20" ht="14.4" x14ac:dyDescent="0.3">
      <c r="A119" s="33" t="s">
        <v>363</v>
      </c>
      <c r="B119" s="33" t="s">
        <v>14833</v>
      </c>
      <c r="C119" s="33" t="s">
        <v>364</v>
      </c>
      <c r="D119" s="33" t="s">
        <v>365</v>
      </c>
      <c r="E119" s="33" t="s">
        <v>15053</v>
      </c>
      <c r="F119" s="33">
        <v>72</v>
      </c>
      <c r="G119" s="33">
        <v>71</v>
      </c>
      <c r="H119" s="33">
        <v>41025</v>
      </c>
      <c r="I119" t="s">
        <v>15136</v>
      </c>
      <c r="N119" s="37"/>
      <c r="O119" s="36"/>
      <c r="P119" s="36"/>
      <c r="Q119" s="36"/>
      <c r="R119" s="37"/>
      <c r="S119" s="36"/>
      <c r="T119" s="36"/>
    </row>
    <row r="120" spans="1:20" ht="14.4" x14ac:dyDescent="0.3">
      <c r="A120" s="33" t="s">
        <v>366</v>
      </c>
      <c r="B120" s="33" t="s">
        <v>14833</v>
      </c>
      <c r="C120" s="33" t="s">
        <v>367</v>
      </c>
      <c r="D120" s="33" t="s">
        <v>368</v>
      </c>
      <c r="E120" s="33" t="s">
        <v>15047</v>
      </c>
      <c r="F120" s="33">
        <v>246</v>
      </c>
      <c r="G120" s="33">
        <v>245</v>
      </c>
      <c r="H120" s="33">
        <v>24195</v>
      </c>
      <c r="I120" t="s">
        <v>15274</v>
      </c>
      <c r="N120" s="37"/>
      <c r="O120" s="36"/>
      <c r="P120" s="36"/>
      <c r="Q120" s="36"/>
      <c r="R120" s="37"/>
      <c r="S120" s="36"/>
      <c r="T120" s="36"/>
    </row>
    <row r="121" spans="1:20" ht="14.4" x14ac:dyDescent="0.3">
      <c r="A121" s="33" t="s">
        <v>369</v>
      </c>
      <c r="B121" s="33" t="s">
        <v>14833</v>
      </c>
      <c r="C121" s="33" t="s">
        <v>370</v>
      </c>
      <c r="D121" s="33" t="s">
        <v>371</v>
      </c>
      <c r="E121" s="33" t="s">
        <v>15275</v>
      </c>
      <c r="F121" s="33">
        <v>165</v>
      </c>
      <c r="G121" s="33">
        <v>180</v>
      </c>
      <c r="H121" s="33">
        <v>41168</v>
      </c>
      <c r="I121" t="s">
        <v>15133</v>
      </c>
      <c r="N121" s="37"/>
      <c r="O121" s="36"/>
      <c r="P121" s="36"/>
      <c r="Q121" s="36"/>
      <c r="R121" s="37"/>
      <c r="S121" s="36"/>
      <c r="T121" s="36"/>
    </row>
    <row r="122" spans="1:20" ht="14.4" x14ac:dyDescent="0.3">
      <c r="A122" s="33" t="s">
        <v>372</v>
      </c>
      <c r="B122" s="33" t="s">
        <v>14833</v>
      </c>
      <c r="C122" s="33" t="s">
        <v>15276</v>
      </c>
      <c r="D122" s="33" t="s">
        <v>373</v>
      </c>
      <c r="E122" s="33" t="s">
        <v>15027</v>
      </c>
      <c r="F122" s="33">
        <v>191</v>
      </c>
      <c r="G122" s="33">
        <v>198</v>
      </c>
      <c r="H122" s="33">
        <v>41025</v>
      </c>
      <c r="I122" t="s">
        <v>15136</v>
      </c>
      <c r="N122" s="37"/>
      <c r="O122" s="36"/>
      <c r="P122" s="36"/>
      <c r="Q122" s="36"/>
      <c r="R122" s="37"/>
      <c r="S122" s="36"/>
      <c r="T122" s="36"/>
    </row>
    <row r="123" spans="1:20" ht="14.4" x14ac:dyDescent="0.3">
      <c r="A123" s="33" t="s">
        <v>374</v>
      </c>
      <c r="B123" s="33" t="s">
        <v>14833</v>
      </c>
      <c r="C123" s="33" t="s">
        <v>15277</v>
      </c>
      <c r="D123" s="33" t="s">
        <v>375</v>
      </c>
      <c r="E123" s="33" t="s">
        <v>15084</v>
      </c>
      <c r="F123" s="33">
        <v>86</v>
      </c>
      <c r="G123" s="33">
        <v>90</v>
      </c>
      <c r="H123" s="33">
        <v>42607</v>
      </c>
      <c r="I123" t="s">
        <v>15194</v>
      </c>
      <c r="N123" s="37"/>
      <c r="O123" s="36"/>
      <c r="P123" s="36"/>
      <c r="Q123" s="36"/>
      <c r="R123" s="37"/>
      <c r="S123" s="36"/>
      <c r="T123" s="36"/>
    </row>
    <row r="124" spans="1:20" ht="14.4" x14ac:dyDescent="0.3">
      <c r="A124" s="33" t="s">
        <v>376</v>
      </c>
      <c r="B124" s="33" t="s">
        <v>14833</v>
      </c>
      <c r="C124" s="33" t="s">
        <v>377</v>
      </c>
      <c r="D124" s="33" t="s">
        <v>15278</v>
      </c>
      <c r="E124" s="33" t="s">
        <v>14961</v>
      </c>
      <c r="F124" s="33">
        <v>573</v>
      </c>
      <c r="G124" s="33">
        <v>585</v>
      </c>
      <c r="H124" s="33">
        <v>24481</v>
      </c>
      <c r="I124" t="s">
        <v>15279</v>
      </c>
      <c r="N124" s="37"/>
      <c r="O124" s="36"/>
      <c r="P124" s="36"/>
      <c r="Q124" s="36"/>
      <c r="R124" s="37"/>
      <c r="S124" s="36"/>
      <c r="T124" s="36"/>
    </row>
    <row r="125" spans="1:20" ht="14.4" x14ac:dyDescent="0.3">
      <c r="A125" s="33" t="s">
        <v>379</v>
      </c>
      <c r="B125" s="33" t="s">
        <v>14833</v>
      </c>
      <c r="C125" s="33" t="s">
        <v>15280</v>
      </c>
      <c r="D125" s="33" t="s">
        <v>380</v>
      </c>
      <c r="E125" s="33" t="s">
        <v>15024</v>
      </c>
      <c r="F125" s="33">
        <v>331</v>
      </c>
      <c r="G125" s="33">
        <v>345</v>
      </c>
      <c r="H125" s="33">
        <v>41646</v>
      </c>
      <c r="I125" t="s">
        <v>15120</v>
      </c>
      <c r="N125" s="37"/>
      <c r="O125" s="36"/>
      <c r="P125" s="36"/>
      <c r="Q125" s="36"/>
      <c r="R125" s="37"/>
      <c r="S125" s="36"/>
      <c r="T125" s="36"/>
    </row>
    <row r="126" spans="1:20" ht="14.4" x14ac:dyDescent="0.3">
      <c r="A126" s="33" t="s">
        <v>381</v>
      </c>
      <c r="B126" s="33" t="s">
        <v>14833</v>
      </c>
      <c r="C126" s="33" t="s">
        <v>15281</v>
      </c>
      <c r="D126" s="33" t="s">
        <v>382</v>
      </c>
      <c r="E126" s="33" t="s">
        <v>15042</v>
      </c>
      <c r="F126" s="33">
        <v>388</v>
      </c>
      <c r="G126" s="33">
        <v>390</v>
      </c>
      <c r="H126" s="33">
        <v>24715</v>
      </c>
      <c r="I126" t="s">
        <v>15282</v>
      </c>
      <c r="N126" s="37"/>
      <c r="O126" s="36"/>
      <c r="P126" s="36"/>
      <c r="Q126" s="36"/>
      <c r="R126" s="37"/>
      <c r="S126" s="36"/>
      <c r="T126" s="36"/>
    </row>
    <row r="127" spans="1:20" ht="14.4" x14ac:dyDescent="0.3">
      <c r="A127" s="33" t="s">
        <v>383</v>
      </c>
      <c r="B127" s="33" t="s">
        <v>14833</v>
      </c>
      <c r="C127" s="33" t="s">
        <v>384</v>
      </c>
      <c r="D127" s="33" t="s">
        <v>385</v>
      </c>
      <c r="E127" s="33" t="s">
        <v>14969</v>
      </c>
      <c r="F127" s="33">
        <v>47</v>
      </c>
      <c r="G127" s="33">
        <v>36</v>
      </c>
      <c r="H127" s="33">
        <v>41424</v>
      </c>
      <c r="I127" t="s">
        <v>15283</v>
      </c>
      <c r="N127" s="37"/>
      <c r="O127" s="36"/>
      <c r="P127" s="36"/>
      <c r="Q127" s="36"/>
      <c r="R127" s="37"/>
      <c r="S127" s="36"/>
      <c r="T127" s="36"/>
    </row>
    <row r="128" spans="1:20" ht="14.4" x14ac:dyDescent="0.3">
      <c r="A128" s="33" t="s">
        <v>386</v>
      </c>
      <c r="B128" s="33" t="s">
        <v>14833</v>
      </c>
      <c r="C128" s="33" t="s">
        <v>15284</v>
      </c>
      <c r="D128" s="33" t="s">
        <v>387</v>
      </c>
      <c r="E128" s="33" t="s">
        <v>14999</v>
      </c>
      <c r="F128" s="33">
        <v>131</v>
      </c>
      <c r="G128" s="33">
        <v>137</v>
      </c>
      <c r="H128" s="33">
        <v>42724</v>
      </c>
      <c r="I128" t="s">
        <v>15259</v>
      </c>
      <c r="N128" s="37"/>
      <c r="O128" s="36"/>
      <c r="P128" s="36"/>
      <c r="Q128" s="36"/>
      <c r="R128" s="37"/>
      <c r="S128" s="36"/>
      <c r="T128" s="36"/>
    </row>
    <row r="129" spans="1:20" ht="14.4" x14ac:dyDescent="0.3">
      <c r="A129" s="33" t="s">
        <v>388</v>
      </c>
      <c r="B129" s="33" t="s">
        <v>14833</v>
      </c>
      <c r="C129" s="33" t="s">
        <v>15285</v>
      </c>
      <c r="D129" s="33" t="s">
        <v>389</v>
      </c>
      <c r="E129" s="33" t="s">
        <v>15286</v>
      </c>
      <c r="F129" s="33">
        <v>55</v>
      </c>
      <c r="G129" s="33">
        <v>47</v>
      </c>
      <c r="H129" s="33">
        <v>42604</v>
      </c>
      <c r="I129" t="s">
        <v>15257</v>
      </c>
      <c r="N129" s="37"/>
      <c r="O129" s="36"/>
      <c r="P129" s="36"/>
      <c r="Q129" s="36"/>
      <c r="R129" s="37"/>
      <c r="S129" s="36"/>
      <c r="T129" s="36"/>
    </row>
    <row r="130" spans="1:20" ht="14.4" x14ac:dyDescent="0.3">
      <c r="A130" s="33" t="s">
        <v>390</v>
      </c>
      <c r="B130" s="33" t="s">
        <v>14833</v>
      </c>
      <c r="C130" s="33" t="s">
        <v>15287</v>
      </c>
      <c r="D130" s="33" t="s">
        <v>391</v>
      </c>
      <c r="E130" s="33" t="s">
        <v>15205</v>
      </c>
      <c r="F130" s="33">
        <v>141</v>
      </c>
      <c r="G130" s="33">
        <v>129</v>
      </c>
      <c r="H130" s="33">
        <v>25131</v>
      </c>
      <c r="I130" t="s">
        <v>15288</v>
      </c>
      <c r="N130" s="37"/>
      <c r="O130" s="36"/>
      <c r="P130" s="36"/>
      <c r="Q130" s="36"/>
      <c r="R130" s="37"/>
      <c r="S130" s="36"/>
      <c r="T130" s="36"/>
    </row>
    <row r="131" spans="1:20" ht="14.4" x14ac:dyDescent="0.3">
      <c r="A131" s="33" t="s">
        <v>392</v>
      </c>
      <c r="B131" s="33" t="s">
        <v>14833</v>
      </c>
      <c r="C131" s="33" t="s">
        <v>15289</v>
      </c>
      <c r="D131" s="33" t="s">
        <v>394</v>
      </c>
      <c r="E131" s="33" t="s">
        <v>15122</v>
      </c>
      <c r="F131" s="33">
        <v>52</v>
      </c>
      <c r="G131" s="33">
        <v>39</v>
      </c>
      <c r="H131" s="33">
        <v>25170</v>
      </c>
      <c r="I131" t="s">
        <v>15290</v>
      </c>
      <c r="N131" s="37"/>
      <c r="O131" s="36"/>
      <c r="P131" s="36"/>
      <c r="Q131" s="36"/>
      <c r="R131" s="37"/>
      <c r="S131" s="36"/>
      <c r="T131" s="36"/>
    </row>
    <row r="132" spans="1:20" ht="14.4" x14ac:dyDescent="0.3">
      <c r="A132" s="33" t="s">
        <v>395</v>
      </c>
      <c r="B132" s="33" t="s">
        <v>14833</v>
      </c>
      <c r="C132" s="33" t="s">
        <v>15291</v>
      </c>
      <c r="D132" s="33" t="s">
        <v>396</v>
      </c>
      <c r="E132" s="33" t="s">
        <v>15110</v>
      </c>
      <c r="F132" s="33">
        <v>336</v>
      </c>
      <c r="G132" s="33">
        <v>329</v>
      </c>
      <c r="H132" s="33">
        <v>25664</v>
      </c>
      <c r="I132" t="s">
        <v>15292</v>
      </c>
      <c r="N132" s="37"/>
      <c r="O132" s="36"/>
      <c r="P132" s="36"/>
      <c r="Q132" s="36"/>
      <c r="R132" s="37"/>
      <c r="S132" s="36"/>
      <c r="T132" s="36"/>
    </row>
    <row r="133" spans="1:20" ht="14.4" x14ac:dyDescent="0.3">
      <c r="A133" s="33" t="s">
        <v>397</v>
      </c>
      <c r="B133" s="33" t="s">
        <v>14833</v>
      </c>
      <c r="C133" s="33" t="s">
        <v>398</v>
      </c>
      <c r="D133" s="33" t="s">
        <v>399</v>
      </c>
      <c r="E133" s="33" t="s">
        <v>15099</v>
      </c>
      <c r="F133" s="33">
        <v>323</v>
      </c>
      <c r="G133" s="33">
        <v>312</v>
      </c>
      <c r="H133" s="33">
        <v>25833</v>
      </c>
      <c r="I133" t="s">
        <v>15293</v>
      </c>
      <c r="N133" s="37"/>
      <c r="O133" s="36"/>
      <c r="P133" s="36"/>
      <c r="Q133" s="36"/>
      <c r="R133" s="37"/>
      <c r="S133" s="36"/>
      <c r="T133" s="36"/>
    </row>
    <row r="134" spans="1:20" ht="14.4" x14ac:dyDescent="0.3">
      <c r="A134" s="33" t="s">
        <v>400</v>
      </c>
      <c r="B134" s="33" t="s">
        <v>14833</v>
      </c>
      <c r="C134" s="33" t="s">
        <v>401</v>
      </c>
      <c r="D134" s="33" t="s">
        <v>402</v>
      </c>
      <c r="E134" s="33" t="s">
        <v>14869</v>
      </c>
      <c r="F134" s="33">
        <v>269</v>
      </c>
      <c r="G134" s="33">
        <v>276</v>
      </c>
      <c r="H134" s="33">
        <v>75597</v>
      </c>
      <c r="I134" t="s">
        <v>15294</v>
      </c>
      <c r="N134" s="37"/>
      <c r="O134" s="36"/>
      <c r="P134" s="36"/>
      <c r="Q134" s="36"/>
      <c r="R134" s="37"/>
      <c r="S134" s="36"/>
      <c r="T134" s="36"/>
    </row>
    <row r="135" spans="1:20" ht="14.4" x14ac:dyDescent="0.3">
      <c r="A135" s="33" t="s">
        <v>403</v>
      </c>
      <c r="B135" s="33" t="s">
        <v>14833</v>
      </c>
      <c r="C135" s="33" t="s">
        <v>15295</v>
      </c>
      <c r="D135" s="33" t="s">
        <v>405</v>
      </c>
      <c r="E135" s="33" t="s">
        <v>15006</v>
      </c>
      <c r="F135" s="33">
        <v>246</v>
      </c>
      <c r="G135" s="33">
        <v>252</v>
      </c>
      <c r="H135" s="33">
        <v>41582</v>
      </c>
      <c r="I135" t="s">
        <v>15253</v>
      </c>
      <c r="N135" s="37"/>
      <c r="O135" s="36"/>
      <c r="P135" s="36"/>
      <c r="Q135" s="36"/>
      <c r="R135" s="37"/>
      <c r="S135" s="36"/>
      <c r="T135" s="36"/>
    </row>
    <row r="136" spans="1:20" ht="14.4" x14ac:dyDescent="0.3">
      <c r="A136" s="33" t="s">
        <v>406</v>
      </c>
      <c r="B136" s="33" t="s">
        <v>14833</v>
      </c>
      <c r="C136" s="33" t="s">
        <v>407</v>
      </c>
      <c r="D136" s="33" t="s">
        <v>408</v>
      </c>
      <c r="E136" s="33" t="s">
        <v>14929</v>
      </c>
      <c r="F136" s="33">
        <v>210</v>
      </c>
      <c r="G136" s="33">
        <v>196</v>
      </c>
      <c r="H136" s="33">
        <v>69447</v>
      </c>
      <c r="I136" t="s">
        <v>15296</v>
      </c>
      <c r="N136" s="37"/>
      <c r="O136" s="36"/>
      <c r="P136" s="36"/>
      <c r="Q136" s="36"/>
      <c r="R136" s="37"/>
      <c r="S136" s="36"/>
      <c r="T136" s="36"/>
    </row>
    <row r="137" spans="1:20" ht="14.4" x14ac:dyDescent="0.3">
      <c r="A137" s="33" t="s">
        <v>409</v>
      </c>
      <c r="B137" s="33" t="s">
        <v>14833</v>
      </c>
      <c r="C137" s="33" t="s">
        <v>410</v>
      </c>
      <c r="D137" s="33" t="s">
        <v>411</v>
      </c>
      <c r="E137" s="33" t="s">
        <v>14916</v>
      </c>
      <c r="F137" s="33">
        <v>590</v>
      </c>
      <c r="G137" s="33">
        <v>586</v>
      </c>
      <c r="H137" s="33">
        <v>41373</v>
      </c>
      <c r="I137" t="s">
        <v>15297</v>
      </c>
      <c r="N137" s="37"/>
      <c r="O137" s="36"/>
      <c r="P137" s="36"/>
      <c r="Q137" s="36"/>
      <c r="R137" s="37"/>
      <c r="S137" s="36"/>
      <c r="T137" s="36"/>
    </row>
    <row r="138" spans="1:20" ht="14.4" x14ac:dyDescent="0.3">
      <c r="A138" s="33" t="s">
        <v>412</v>
      </c>
      <c r="B138" s="33" t="s">
        <v>14833</v>
      </c>
      <c r="C138" s="33" t="s">
        <v>413</v>
      </c>
      <c r="D138" s="33" t="s">
        <v>414</v>
      </c>
      <c r="E138" s="33" t="s">
        <v>15298</v>
      </c>
      <c r="F138" s="33">
        <v>190</v>
      </c>
      <c r="G138" s="33">
        <v>185</v>
      </c>
      <c r="H138" s="33">
        <v>37663</v>
      </c>
      <c r="I138" t="s">
        <v>15299</v>
      </c>
      <c r="N138" s="37"/>
      <c r="O138" s="36"/>
      <c r="P138" s="36"/>
      <c r="Q138" s="36"/>
      <c r="R138" s="37"/>
      <c r="S138" s="36"/>
      <c r="T138" s="36"/>
    </row>
    <row r="139" spans="1:20" ht="14.4" x14ac:dyDescent="0.3">
      <c r="A139" s="33" t="s">
        <v>415</v>
      </c>
      <c r="B139" s="33" t="s">
        <v>14833</v>
      </c>
      <c r="C139" s="33" t="s">
        <v>15300</v>
      </c>
      <c r="D139" s="33" t="s">
        <v>417</v>
      </c>
      <c r="E139" s="33" t="s">
        <v>15301</v>
      </c>
      <c r="F139" s="33">
        <v>75</v>
      </c>
      <c r="G139" s="33">
        <v>63</v>
      </c>
      <c r="H139" s="33">
        <v>26977</v>
      </c>
      <c r="I139" t="s">
        <v>418</v>
      </c>
      <c r="N139" s="37"/>
      <c r="O139" s="36"/>
      <c r="P139" s="36"/>
      <c r="Q139" s="36"/>
      <c r="R139" s="37"/>
      <c r="S139" s="36"/>
      <c r="T139" s="36"/>
    </row>
    <row r="140" spans="1:20" ht="14.4" x14ac:dyDescent="0.3">
      <c r="A140" s="33" t="s">
        <v>419</v>
      </c>
      <c r="B140" s="33" t="s">
        <v>14833</v>
      </c>
      <c r="C140" s="33" t="s">
        <v>420</v>
      </c>
      <c r="D140" s="33" t="s">
        <v>421</v>
      </c>
      <c r="E140" s="33" t="s">
        <v>15002</v>
      </c>
      <c r="F140" s="33">
        <v>436</v>
      </c>
      <c r="G140" s="33">
        <v>421</v>
      </c>
      <c r="H140" s="33">
        <v>41407</v>
      </c>
      <c r="I140" t="s">
        <v>15302</v>
      </c>
      <c r="N140" s="37"/>
      <c r="O140" s="36"/>
      <c r="P140" s="36"/>
      <c r="Q140" s="36"/>
      <c r="R140" s="37"/>
      <c r="S140" s="36"/>
      <c r="T140" s="36"/>
    </row>
    <row r="141" spans="1:20" ht="14.4" x14ac:dyDescent="0.3">
      <c r="A141" s="33" t="s">
        <v>422</v>
      </c>
      <c r="B141" s="33" t="s">
        <v>14833</v>
      </c>
      <c r="C141" s="33" t="s">
        <v>15303</v>
      </c>
      <c r="D141" s="33" t="s">
        <v>423</v>
      </c>
      <c r="E141" s="33" t="s">
        <v>14879</v>
      </c>
      <c r="F141" s="33">
        <v>220</v>
      </c>
      <c r="G141" s="33">
        <v>227</v>
      </c>
      <c r="H141" s="33">
        <v>40945</v>
      </c>
      <c r="I141" t="s">
        <v>15185</v>
      </c>
      <c r="N141" s="37"/>
      <c r="O141" s="36"/>
      <c r="P141" s="36"/>
      <c r="Q141" s="36"/>
      <c r="R141" s="37"/>
      <c r="S141" s="36"/>
      <c r="T141" s="36"/>
    </row>
    <row r="142" spans="1:20" ht="14.4" x14ac:dyDescent="0.3">
      <c r="A142" s="33" t="s">
        <v>424</v>
      </c>
      <c r="B142" s="33" t="s">
        <v>14833</v>
      </c>
      <c r="C142" s="33" t="s">
        <v>425</v>
      </c>
      <c r="D142" s="33" t="s">
        <v>426</v>
      </c>
      <c r="E142" s="33" t="s">
        <v>15304</v>
      </c>
      <c r="F142" s="33">
        <v>155</v>
      </c>
      <c r="G142" s="33">
        <v>136</v>
      </c>
      <c r="H142" s="33">
        <v>41528</v>
      </c>
      <c r="I142" t="s">
        <v>15305</v>
      </c>
      <c r="N142" s="37"/>
      <c r="O142" s="36"/>
      <c r="P142" s="36"/>
      <c r="Q142" s="36"/>
      <c r="R142" s="37"/>
      <c r="S142" s="36"/>
      <c r="T142" s="36"/>
    </row>
    <row r="143" spans="1:20" ht="14.4" x14ac:dyDescent="0.3">
      <c r="A143" s="33" t="s">
        <v>427</v>
      </c>
      <c r="B143" s="33" t="s">
        <v>14833</v>
      </c>
      <c r="C143" s="33" t="s">
        <v>15306</v>
      </c>
      <c r="D143" s="33" t="s">
        <v>428</v>
      </c>
      <c r="E143" s="33" t="s">
        <v>15307</v>
      </c>
      <c r="F143" s="33">
        <v>153</v>
      </c>
      <c r="G143" s="33">
        <v>152</v>
      </c>
      <c r="H143" s="33">
        <v>40974</v>
      </c>
      <c r="I143" t="s">
        <v>15308</v>
      </c>
      <c r="N143" s="37"/>
      <c r="O143" s="36"/>
      <c r="P143" s="36"/>
      <c r="Q143" s="36"/>
      <c r="R143" s="37"/>
      <c r="S143" s="36"/>
      <c r="T143" s="36"/>
    </row>
    <row r="144" spans="1:20" ht="14.4" x14ac:dyDescent="0.3">
      <c r="A144" s="33" t="s">
        <v>429</v>
      </c>
      <c r="B144" s="33" t="s">
        <v>14833</v>
      </c>
      <c r="C144" s="33" t="s">
        <v>430</v>
      </c>
      <c r="D144" s="33" t="s">
        <v>431</v>
      </c>
      <c r="E144" s="33" t="s">
        <v>15309</v>
      </c>
      <c r="F144" s="33">
        <v>373</v>
      </c>
      <c r="G144" s="33">
        <v>378</v>
      </c>
      <c r="H144" s="33">
        <v>74049</v>
      </c>
      <c r="I144" t="s">
        <v>432</v>
      </c>
      <c r="N144" s="37"/>
      <c r="O144" s="36"/>
      <c r="P144" s="36"/>
      <c r="Q144" s="36"/>
      <c r="R144" s="37"/>
      <c r="S144" s="36"/>
      <c r="T144" s="36"/>
    </row>
    <row r="145" spans="1:20" ht="14.4" x14ac:dyDescent="0.3">
      <c r="A145" s="33" t="s">
        <v>433</v>
      </c>
      <c r="B145" s="33" t="s">
        <v>14833</v>
      </c>
      <c r="C145" s="33" t="s">
        <v>15310</v>
      </c>
      <c r="D145" s="33" t="s">
        <v>434</v>
      </c>
      <c r="E145" s="33" t="s">
        <v>15073</v>
      </c>
      <c r="F145" s="33">
        <v>130</v>
      </c>
      <c r="G145" s="33">
        <v>127</v>
      </c>
      <c r="H145" s="33">
        <v>76806</v>
      </c>
      <c r="I145" t="s">
        <v>15311</v>
      </c>
      <c r="N145" s="37"/>
      <c r="O145" s="36"/>
      <c r="P145" s="36"/>
      <c r="Q145" s="36"/>
      <c r="R145" s="37"/>
      <c r="S145" s="36"/>
      <c r="T145" s="36"/>
    </row>
    <row r="146" spans="1:20" ht="14.4" x14ac:dyDescent="0.3">
      <c r="A146" s="33" t="s">
        <v>435</v>
      </c>
      <c r="B146" s="33" t="s">
        <v>14833</v>
      </c>
      <c r="C146" s="33" t="s">
        <v>15312</v>
      </c>
      <c r="D146" s="33" t="s">
        <v>436</v>
      </c>
      <c r="E146" s="33" t="s">
        <v>15059</v>
      </c>
      <c r="F146" s="33">
        <v>245</v>
      </c>
      <c r="G146" s="33">
        <v>242</v>
      </c>
      <c r="H146" s="33">
        <v>41516</v>
      </c>
      <c r="I146" t="s">
        <v>78</v>
      </c>
      <c r="N146" s="37"/>
      <c r="O146" s="36"/>
      <c r="P146" s="36"/>
      <c r="Q146" s="36"/>
      <c r="R146" s="37"/>
      <c r="S146" s="36"/>
      <c r="T146" s="36"/>
    </row>
    <row r="147" spans="1:20" ht="14.4" x14ac:dyDescent="0.3">
      <c r="A147" s="33" t="s">
        <v>437</v>
      </c>
      <c r="B147" s="33" t="s">
        <v>14833</v>
      </c>
      <c r="C147" s="33" t="s">
        <v>15313</v>
      </c>
      <c r="D147" s="33" t="s">
        <v>438</v>
      </c>
      <c r="E147" s="33" t="s">
        <v>14930</v>
      </c>
      <c r="F147" s="33">
        <v>194</v>
      </c>
      <c r="G147" s="33">
        <v>189</v>
      </c>
      <c r="H147" s="33">
        <v>31017</v>
      </c>
      <c r="I147" t="s">
        <v>439</v>
      </c>
      <c r="N147" s="37"/>
      <c r="O147" s="36"/>
      <c r="P147" s="36"/>
      <c r="Q147" s="36"/>
      <c r="R147" s="37"/>
      <c r="S147" s="36"/>
      <c r="T147" s="36"/>
    </row>
    <row r="148" spans="1:20" ht="14.4" x14ac:dyDescent="0.3">
      <c r="A148" s="33" t="s">
        <v>440</v>
      </c>
      <c r="B148" s="33" t="s">
        <v>14833</v>
      </c>
      <c r="C148" s="33" t="s">
        <v>441</v>
      </c>
      <c r="D148" s="33" t="s">
        <v>442</v>
      </c>
      <c r="E148" s="33" t="s">
        <v>15272</v>
      </c>
      <c r="F148" s="33">
        <v>192</v>
      </c>
      <c r="G148" s="33">
        <v>178</v>
      </c>
      <c r="H148" s="33">
        <v>23961</v>
      </c>
      <c r="I148" t="s">
        <v>15273</v>
      </c>
      <c r="N148" s="37"/>
      <c r="O148" s="36"/>
      <c r="P148" s="36"/>
      <c r="Q148" s="36"/>
      <c r="R148" s="37"/>
      <c r="S148" s="36"/>
      <c r="T148" s="36"/>
    </row>
    <row r="149" spans="1:20" ht="14.4" x14ac:dyDescent="0.3">
      <c r="A149" s="33" t="s">
        <v>443</v>
      </c>
      <c r="B149" s="33" t="s">
        <v>14833</v>
      </c>
      <c r="C149" s="33" t="s">
        <v>444</v>
      </c>
      <c r="D149" s="33" t="s">
        <v>445</v>
      </c>
      <c r="E149" s="33" t="s">
        <v>14913</v>
      </c>
      <c r="F149" s="33">
        <v>346</v>
      </c>
      <c r="G149" s="33">
        <v>332</v>
      </c>
      <c r="H149" s="33">
        <v>28212</v>
      </c>
      <c r="I149" t="s">
        <v>15314</v>
      </c>
      <c r="N149" s="37"/>
      <c r="O149" s="36"/>
      <c r="P149" s="36"/>
      <c r="Q149" s="36"/>
      <c r="R149" s="37"/>
      <c r="S149" s="36"/>
      <c r="T149" s="36"/>
    </row>
    <row r="150" spans="1:20" ht="14.4" x14ac:dyDescent="0.3">
      <c r="A150" s="33" t="s">
        <v>446</v>
      </c>
      <c r="B150" s="33" t="s">
        <v>14833</v>
      </c>
      <c r="C150" s="33" t="s">
        <v>447</v>
      </c>
      <c r="D150" s="33" t="s">
        <v>448</v>
      </c>
      <c r="E150" s="33" t="s">
        <v>14957</v>
      </c>
      <c r="F150" s="33">
        <v>168</v>
      </c>
      <c r="G150" s="33">
        <v>160</v>
      </c>
      <c r="H150" s="33">
        <v>42540</v>
      </c>
      <c r="I150" t="s">
        <v>15315</v>
      </c>
      <c r="N150" s="37"/>
      <c r="O150" s="36"/>
      <c r="P150" s="36"/>
      <c r="Q150" s="36"/>
      <c r="R150" s="37"/>
      <c r="S150" s="36"/>
      <c r="T150" s="36"/>
    </row>
    <row r="151" spans="1:20" ht="14.4" x14ac:dyDescent="0.3">
      <c r="A151" s="33" t="s">
        <v>449</v>
      </c>
      <c r="B151" s="33" t="s">
        <v>14833</v>
      </c>
      <c r="C151" s="33" t="s">
        <v>450</v>
      </c>
      <c r="D151" s="33" t="s">
        <v>451</v>
      </c>
      <c r="E151" s="33" t="s">
        <v>15316</v>
      </c>
      <c r="F151" s="33">
        <v>121</v>
      </c>
      <c r="G151" s="33">
        <v>116</v>
      </c>
      <c r="H151" s="33">
        <v>42669</v>
      </c>
      <c r="I151" t="s">
        <v>15144</v>
      </c>
      <c r="N151" s="37"/>
      <c r="O151" s="36"/>
      <c r="P151" s="36"/>
      <c r="Q151" s="36"/>
      <c r="R151" s="37"/>
      <c r="S151" s="36"/>
      <c r="T151" s="36"/>
    </row>
    <row r="152" spans="1:20" ht="14.4" x14ac:dyDescent="0.3">
      <c r="A152" s="33" t="s">
        <v>452</v>
      </c>
      <c r="B152" s="33" t="s">
        <v>14833</v>
      </c>
      <c r="C152" s="33" t="s">
        <v>15317</v>
      </c>
      <c r="D152" s="33" t="s">
        <v>453</v>
      </c>
      <c r="E152" s="33" t="s">
        <v>14979</v>
      </c>
      <c r="F152" s="33">
        <v>173</v>
      </c>
      <c r="G152" s="33">
        <v>158</v>
      </c>
      <c r="H152" s="33">
        <v>77533</v>
      </c>
      <c r="I152" t="s">
        <v>15222</v>
      </c>
      <c r="N152" s="37"/>
      <c r="O152" s="36"/>
      <c r="P152" s="36"/>
      <c r="Q152" s="36"/>
      <c r="R152" s="37"/>
      <c r="S152" s="36"/>
      <c r="T152" s="36"/>
    </row>
    <row r="153" spans="1:20" ht="14.4" x14ac:dyDescent="0.3">
      <c r="A153" s="33" t="s">
        <v>454</v>
      </c>
      <c r="B153" s="33" t="s">
        <v>14833</v>
      </c>
      <c r="C153" s="33" t="s">
        <v>15318</v>
      </c>
      <c r="D153" s="33" t="s">
        <v>455</v>
      </c>
      <c r="E153" s="33" t="s">
        <v>14977</v>
      </c>
      <c r="F153" s="33">
        <v>413</v>
      </c>
      <c r="G153" s="33">
        <v>426</v>
      </c>
      <c r="H153" s="33">
        <v>28849</v>
      </c>
      <c r="I153" t="s">
        <v>15319</v>
      </c>
      <c r="N153" s="37"/>
      <c r="O153" s="36"/>
      <c r="P153" s="36"/>
      <c r="Q153" s="36"/>
      <c r="R153" s="37"/>
      <c r="S153" s="36"/>
      <c r="T153" s="36"/>
    </row>
    <row r="154" spans="1:20" ht="14.4" x14ac:dyDescent="0.3">
      <c r="A154" s="33" t="s">
        <v>456</v>
      </c>
      <c r="B154" s="33" t="s">
        <v>14833</v>
      </c>
      <c r="C154" s="33" t="s">
        <v>15320</v>
      </c>
      <c r="D154" s="33" t="s">
        <v>457</v>
      </c>
      <c r="E154" s="33" t="s">
        <v>14930</v>
      </c>
      <c r="F154" s="33">
        <v>132</v>
      </c>
      <c r="G154" s="33">
        <v>131</v>
      </c>
      <c r="H154" s="33">
        <v>31017</v>
      </c>
      <c r="I154" t="s">
        <v>439</v>
      </c>
      <c r="N154" s="37"/>
      <c r="O154" s="36"/>
      <c r="P154" s="36"/>
      <c r="Q154" s="36"/>
      <c r="R154" s="37"/>
      <c r="S154" s="36"/>
      <c r="T154" s="36"/>
    </row>
    <row r="155" spans="1:20" ht="14.4" x14ac:dyDescent="0.3">
      <c r="A155" s="33" t="s">
        <v>458</v>
      </c>
      <c r="B155" s="33" t="s">
        <v>14833</v>
      </c>
      <c r="C155" s="33" t="s">
        <v>459</v>
      </c>
      <c r="D155" s="33" t="s">
        <v>460</v>
      </c>
      <c r="E155" s="33" t="s">
        <v>14869</v>
      </c>
      <c r="F155" s="33">
        <v>183</v>
      </c>
      <c r="G155" s="33">
        <v>177</v>
      </c>
      <c r="H155" s="33">
        <v>41018</v>
      </c>
      <c r="I155" t="s">
        <v>461</v>
      </c>
      <c r="N155" s="37"/>
      <c r="O155" s="36"/>
      <c r="P155" s="36"/>
      <c r="Q155" s="36"/>
      <c r="R155" s="37"/>
      <c r="S155" s="36"/>
      <c r="T155" s="36"/>
    </row>
    <row r="156" spans="1:20" ht="14.4" x14ac:dyDescent="0.3">
      <c r="A156" s="33" t="s">
        <v>462</v>
      </c>
      <c r="B156" s="33" t="s">
        <v>14833</v>
      </c>
      <c r="C156" s="33" t="s">
        <v>15321</v>
      </c>
      <c r="D156" s="33" t="s">
        <v>463</v>
      </c>
      <c r="E156" s="33" t="s">
        <v>15322</v>
      </c>
      <c r="F156" s="33">
        <v>166</v>
      </c>
      <c r="G156" s="33">
        <v>162</v>
      </c>
      <c r="H156" s="33">
        <v>40894</v>
      </c>
      <c r="I156" t="s">
        <v>15323</v>
      </c>
      <c r="N156" s="37"/>
      <c r="O156" s="36"/>
      <c r="P156" s="36"/>
      <c r="Q156" s="36"/>
      <c r="R156" s="37"/>
      <c r="S156" s="36"/>
      <c r="T156" s="36"/>
    </row>
    <row r="157" spans="1:20" ht="14.4" x14ac:dyDescent="0.3">
      <c r="A157" s="33" t="s">
        <v>464</v>
      </c>
      <c r="B157" s="33" t="s">
        <v>14833</v>
      </c>
      <c r="C157" s="33" t="s">
        <v>15324</v>
      </c>
      <c r="D157" s="33" t="s">
        <v>465</v>
      </c>
      <c r="E157" s="33" t="s">
        <v>14998</v>
      </c>
      <c r="F157" s="33">
        <v>125</v>
      </c>
      <c r="G157" s="33">
        <v>119</v>
      </c>
      <c r="H157" s="33">
        <v>41261</v>
      </c>
      <c r="I157" t="s">
        <v>15325</v>
      </c>
      <c r="N157" s="37"/>
      <c r="O157" s="36"/>
      <c r="P157" s="36"/>
      <c r="Q157" s="36"/>
      <c r="R157" s="37"/>
      <c r="S157" s="36"/>
      <c r="T157" s="36"/>
    </row>
    <row r="158" spans="1:20" ht="14.4" x14ac:dyDescent="0.3">
      <c r="A158" s="33" t="s">
        <v>466</v>
      </c>
      <c r="B158" s="33" t="s">
        <v>14833</v>
      </c>
      <c r="C158" s="33" t="s">
        <v>467</v>
      </c>
      <c r="D158" s="33" t="s">
        <v>468</v>
      </c>
      <c r="E158" s="33" t="s">
        <v>15017</v>
      </c>
      <c r="F158" s="33">
        <v>122</v>
      </c>
      <c r="G158" s="33">
        <v>119</v>
      </c>
      <c r="H158" s="33">
        <v>41025</v>
      </c>
      <c r="I158" t="s">
        <v>15136</v>
      </c>
      <c r="N158" s="37"/>
      <c r="O158" s="36"/>
      <c r="P158" s="36"/>
      <c r="Q158" s="36"/>
      <c r="R158" s="37"/>
      <c r="S158" s="36"/>
      <c r="T158" s="36"/>
    </row>
    <row r="159" spans="1:20" ht="14.4" x14ac:dyDescent="0.3">
      <c r="A159" s="33" t="s">
        <v>469</v>
      </c>
      <c r="B159" s="33" t="s">
        <v>14833</v>
      </c>
      <c r="C159" s="33" t="s">
        <v>470</v>
      </c>
      <c r="D159" s="33" t="s">
        <v>471</v>
      </c>
      <c r="E159" s="33" t="s">
        <v>15326</v>
      </c>
      <c r="F159" s="33">
        <v>232</v>
      </c>
      <c r="G159" s="33">
        <v>227</v>
      </c>
      <c r="H159" s="33">
        <v>76806</v>
      </c>
      <c r="I159" t="s">
        <v>15311</v>
      </c>
      <c r="N159" s="37"/>
      <c r="O159" s="36"/>
      <c r="P159" s="36"/>
      <c r="Q159" s="36"/>
      <c r="R159" s="37"/>
      <c r="S159" s="36"/>
      <c r="T159" s="36"/>
    </row>
    <row r="160" spans="1:20" ht="14.4" x14ac:dyDescent="0.3">
      <c r="A160" s="33" t="s">
        <v>472</v>
      </c>
      <c r="B160" s="33" t="s">
        <v>14833</v>
      </c>
      <c r="C160" s="33" t="s">
        <v>473</v>
      </c>
      <c r="D160" s="33" t="s">
        <v>474</v>
      </c>
      <c r="E160" s="33" t="s">
        <v>15032</v>
      </c>
      <c r="F160" s="33">
        <v>170</v>
      </c>
      <c r="G160" s="33">
        <v>151</v>
      </c>
      <c r="H160" s="33">
        <v>41632</v>
      </c>
      <c r="I160" t="s">
        <v>15148</v>
      </c>
      <c r="N160" s="37"/>
      <c r="O160" s="36"/>
      <c r="P160" s="36"/>
      <c r="Q160" s="36"/>
      <c r="R160" s="37"/>
      <c r="S160" s="36"/>
      <c r="T160" s="36"/>
    </row>
    <row r="161" spans="1:20" ht="14.4" x14ac:dyDescent="0.3">
      <c r="A161" s="33" t="s">
        <v>475</v>
      </c>
      <c r="B161" s="33" t="s">
        <v>14833</v>
      </c>
      <c r="C161" s="33" t="s">
        <v>476</v>
      </c>
      <c r="D161" s="33" t="s">
        <v>477</v>
      </c>
      <c r="E161" s="33" t="s">
        <v>15006</v>
      </c>
      <c r="F161" s="33">
        <v>259</v>
      </c>
      <c r="G161" s="33">
        <v>258</v>
      </c>
      <c r="H161" s="33">
        <v>29473</v>
      </c>
      <c r="I161" t="s">
        <v>15327</v>
      </c>
      <c r="N161" s="37"/>
      <c r="O161" s="36"/>
      <c r="P161" s="36"/>
      <c r="Q161" s="36"/>
      <c r="R161" s="37"/>
      <c r="S161" s="36"/>
      <c r="T161" s="36"/>
    </row>
    <row r="162" spans="1:20" ht="14.4" x14ac:dyDescent="0.3">
      <c r="A162" s="33" t="s">
        <v>478</v>
      </c>
      <c r="B162" s="33" t="s">
        <v>14833</v>
      </c>
      <c r="C162" s="33" t="s">
        <v>479</v>
      </c>
      <c r="D162" s="33" t="s">
        <v>480</v>
      </c>
      <c r="E162" s="33" t="s">
        <v>15010</v>
      </c>
      <c r="F162" s="33">
        <v>350</v>
      </c>
      <c r="G162" s="33">
        <v>358</v>
      </c>
      <c r="H162" s="33">
        <v>29577</v>
      </c>
      <c r="I162" t="s">
        <v>15328</v>
      </c>
      <c r="N162" s="37"/>
      <c r="O162" s="36"/>
      <c r="P162" s="36"/>
      <c r="Q162" s="36"/>
      <c r="R162" s="37"/>
      <c r="S162" s="36"/>
      <c r="T162" s="36"/>
    </row>
    <row r="163" spans="1:20" ht="14.4" x14ac:dyDescent="0.3">
      <c r="A163" s="33" t="s">
        <v>481</v>
      </c>
      <c r="B163" s="33" t="s">
        <v>14833</v>
      </c>
      <c r="C163" s="33" t="s">
        <v>15329</v>
      </c>
      <c r="D163" s="33" t="s">
        <v>482</v>
      </c>
      <c r="E163" s="33" t="s">
        <v>15223</v>
      </c>
      <c r="F163" s="33">
        <v>168</v>
      </c>
      <c r="G163" s="33">
        <v>160</v>
      </c>
      <c r="H163" s="33">
        <v>79874</v>
      </c>
      <c r="I163" t="s">
        <v>483</v>
      </c>
      <c r="N163" s="37"/>
      <c r="O163" s="36"/>
      <c r="P163" s="36"/>
      <c r="Q163" s="36"/>
      <c r="R163" s="37"/>
      <c r="S163" s="36"/>
      <c r="T163" s="36"/>
    </row>
    <row r="164" spans="1:20" ht="14.4" x14ac:dyDescent="0.3">
      <c r="A164" s="33" t="s">
        <v>484</v>
      </c>
      <c r="B164" s="33" t="s">
        <v>14833</v>
      </c>
      <c r="C164" s="33" t="s">
        <v>485</v>
      </c>
      <c r="D164" s="33" t="s">
        <v>486</v>
      </c>
      <c r="E164" s="33" t="s">
        <v>15330</v>
      </c>
      <c r="F164" s="33">
        <v>228</v>
      </c>
      <c r="G164" s="33">
        <v>228</v>
      </c>
      <c r="H164" s="33">
        <v>29863</v>
      </c>
      <c r="I164" t="s">
        <v>487</v>
      </c>
      <c r="N164" s="37"/>
      <c r="O164" s="36"/>
      <c r="P164" s="36"/>
      <c r="Q164" s="36"/>
      <c r="R164" s="37"/>
      <c r="S164" s="36"/>
      <c r="T164" s="36"/>
    </row>
    <row r="165" spans="1:20" ht="14.4" x14ac:dyDescent="0.3">
      <c r="A165" s="33" t="s">
        <v>488</v>
      </c>
      <c r="B165" s="33" t="s">
        <v>14833</v>
      </c>
      <c r="C165" s="33" t="s">
        <v>15331</v>
      </c>
      <c r="D165" s="33" t="s">
        <v>489</v>
      </c>
      <c r="E165" s="33" t="s">
        <v>14928</v>
      </c>
      <c r="F165" s="33">
        <v>83</v>
      </c>
      <c r="G165" s="33">
        <v>74</v>
      </c>
      <c r="H165" s="33">
        <v>41052</v>
      </c>
      <c r="I165" t="s">
        <v>15332</v>
      </c>
      <c r="N165" s="37"/>
      <c r="O165" s="36"/>
      <c r="P165" s="36"/>
      <c r="Q165" s="36"/>
      <c r="R165" s="37"/>
      <c r="S165" s="36"/>
      <c r="T165" s="36"/>
    </row>
    <row r="166" spans="1:20" ht="14.4" x14ac:dyDescent="0.3">
      <c r="A166" s="33" t="s">
        <v>490</v>
      </c>
      <c r="B166" s="33" t="s">
        <v>14833</v>
      </c>
      <c r="C166" s="33" t="s">
        <v>491</v>
      </c>
      <c r="D166" s="33" t="s">
        <v>492</v>
      </c>
      <c r="E166" s="33" t="s">
        <v>14875</v>
      </c>
      <c r="F166" s="33">
        <v>299</v>
      </c>
      <c r="G166" s="33">
        <v>285</v>
      </c>
      <c r="H166" s="33">
        <v>41692</v>
      </c>
      <c r="I166" t="s">
        <v>15333</v>
      </c>
      <c r="N166" s="37"/>
      <c r="O166" s="36"/>
      <c r="P166" s="36"/>
      <c r="Q166" s="36"/>
      <c r="R166" s="37"/>
      <c r="S166" s="36"/>
      <c r="T166" s="36"/>
    </row>
    <row r="167" spans="1:20" ht="14.4" x14ac:dyDescent="0.3">
      <c r="A167" s="33" t="s">
        <v>493</v>
      </c>
      <c r="B167" s="33" t="s">
        <v>14833</v>
      </c>
      <c r="C167" s="33" t="s">
        <v>15334</v>
      </c>
      <c r="D167" s="33" t="s">
        <v>494</v>
      </c>
      <c r="E167" s="33" t="s">
        <v>14875</v>
      </c>
      <c r="F167" s="33">
        <v>151</v>
      </c>
      <c r="G167" s="33">
        <v>157</v>
      </c>
      <c r="H167" s="33">
        <v>41692</v>
      </c>
      <c r="I167" t="s">
        <v>15333</v>
      </c>
      <c r="N167" s="37"/>
      <c r="O167" s="36"/>
      <c r="P167" s="36"/>
      <c r="Q167" s="36"/>
      <c r="R167" s="37"/>
      <c r="S167" s="36"/>
      <c r="T167" s="36"/>
    </row>
    <row r="168" spans="1:20" ht="14.4" x14ac:dyDescent="0.3">
      <c r="A168" s="33" t="s">
        <v>495</v>
      </c>
      <c r="B168" s="33" t="s">
        <v>14833</v>
      </c>
      <c r="C168" s="33" t="s">
        <v>496</v>
      </c>
      <c r="D168" s="33" t="s">
        <v>497</v>
      </c>
      <c r="E168" s="33" t="s">
        <v>15009</v>
      </c>
      <c r="F168" s="33">
        <v>62</v>
      </c>
      <c r="G168" s="33">
        <v>48</v>
      </c>
      <c r="H168" s="33">
        <v>41125</v>
      </c>
      <c r="I168" t="s">
        <v>15335</v>
      </c>
      <c r="N168" s="37"/>
      <c r="O168" s="36"/>
      <c r="P168" s="36"/>
      <c r="Q168" s="36"/>
      <c r="R168" s="37"/>
      <c r="S168" s="36"/>
      <c r="T168" s="36"/>
    </row>
    <row r="169" spans="1:20" ht="14.4" x14ac:dyDescent="0.3">
      <c r="A169" s="33" t="s">
        <v>498</v>
      </c>
      <c r="B169" s="33" t="s">
        <v>14833</v>
      </c>
      <c r="C169" s="33" t="s">
        <v>15336</v>
      </c>
      <c r="D169" s="33" t="s">
        <v>499</v>
      </c>
      <c r="E169" s="33" t="s">
        <v>15074</v>
      </c>
      <c r="F169" s="33">
        <v>206</v>
      </c>
      <c r="G169" s="33">
        <v>188</v>
      </c>
      <c r="H169" s="33">
        <v>50129</v>
      </c>
      <c r="I169" t="s">
        <v>500</v>
      </c>
      <c r="N169" s="37"/>
      <c r="O169" s="36"/>
      <c r="P169" s="36"/>
      <c r="Q169" s="36"/>
      <c r="R169" s="37"/>
      <c r="S169" s="36"/>
      <c r="T169" s="36"/>
    </row>
    <row r="170" spans="1:20" ht="14.4" x14ac:dyDescent="0.3">
      <c r="A170" s="33" t="s">
        <v>501</v>
      </c>
      <c r="B170" s="33" t="s">
        <v>14833</v>
      </c>
      <c r="C170" s="33" t="s">
        <v>502</v>
      </c>
      <c r="D170" s="33" t="s">
        <v>503</v>
      </c>
      <c r="E170" s="33" t="s">
        <v>15337</v>
      </c>
      <c r="F170" s="33">
        <v>388</v>
      </c>
      <c r="G170" s="33">
        <v>409</v>
      </c>
      <c r="H170" s="33">
        <v>31189</v>
      </c>
      <c r="I170" t="s">
        <v>15338</v>
      </c>
      <c r="N170" s="37"/>
      <c r="O170" s="36"/>
      <c r="P170" s="36"/>
      <c r="Q170" s="36"/>
      <c r="R170" s="37"/>
      <c r="S170" s="36"/>
      <c r="T170" s="36"/>
    </row>
    <row r="171" spans="1:20" ht="14.4" x14ac:dyDescent="0.3">
      <c r="A171" s="33" t="s">
        <v>504</v>
      </c>
      <c r="B171" s="33" t="s">
        <v>14833</v>
      </c>
      <c r="C171" s="33" t="s">
        <v>15339</v>
      </c>
      <c r="D171" s="33" t="s">
        <v>505</v>
      </c>
      <c r="E171" s="33" t="s">
        <v>15340</v>
      </c>
      <c r="F171" s="33">
        <v>581</v>
      </c>
      <c r="G171" s="33">
        <v>575</v>
      </c>
      <c r="H171" s="33">
        <v>31077</v>
      </c>
      <c r="I171" t="s">
        <v>15341</v>
      </c>
      <c r="N171" s="37"/>
      <c r="O171" s="36"/>
      <c r="P171" s="36"/>
      <c r="Q171" s="36"/>
      <c r="R171" s="37"/>
      <c r="S171" s="36"/>
      <c r="T171" s="36"/>
    </row>
    <row r="172" spans="1:20" ht="14.4" x14ac:dyDescent="0.3">
      <c r="A172" s="33" t="s">
        <v>506</v>
      </c>
      <c r="B172" s="33" t="s">
        <v>14833</v>
      </c>
      <c r="C172" s="33" t="s">
        <v>507</v>
      </c>
      <c r="D172" s="33" t="s">
        <v>508</v>
      </c>
      <c r="E172" s="33" t="s">
        <v>15342</v>
      </c>
      <c r="F172" s="33">
        <v>86</v>
      </c>
      <c r="G172" s="33">
        <v>78</v>
      </c>
      <c r="H172" s="33">
        <v>41571</v>
      </c>
      <c r="I172" t="s">
        <v>509</v>
      </c>
      <c r="N172" s="37"/>
      <c r="O172" s="36"/>
      <c r="P172" s="36"/>
      <c r="Q172" s="36"/>
      <c r="R172" s="37"/>
      <c r="S172" s="36"/>
      <c r="T172" s="36"/>
    </row>
    <row r="173" spans="1:20" ht="14.4" x14ac:dyDescent="0.3">
      <c r="A173" s="33" t="s">
        <v>510</v>
      </c>
      <c r="B173" s="33" t="s">
        <v>14833</v>
      </c>
      <c r="C173" s="33" t="s">
        <v>511</v>
      </c>
      <c r="D173" s="33" t="s">
        <v>512</v>
      </c>
      <c r="E173" s="33" t="s">
        <v>15343</v>
      </c>
      <c r="F173" s="33">
        <v>219</v>
      </c>
      <c r="G173" s="33">
        <v>206</v>
      </c>
      <c r="H173" s="33">
        <v>68836</v>
      </c>
      <c r="I173" t="s">
        <v>15344</v>
      </c>
      <c r="N173" s="37"/>
      <c r="O173" s="36"/>
      <c r="P173" s="36"/>
      <c r="Q173" s="36"/>
      <c r="R173" s="37"/>
      <c r="S173" s="36"/>
      <c r="T173" s="36"/>
    </row>
    <row r="174" spans="1:20" ht="14.4" x14ac:dyDescent="0.3">
      <c r="A174" s="33" t="s">
        <v>513</v>
      </c>
      <c r="B174" s="33" t="s">
        <v>14833</v>
      </c>
      <c r="C174" s="33" t="s">
        <v>514</v>
      </c>
      <c r="D174" s="33" t="s">
        <v>515</v>
      </c>
      <c r="E174" s="33" t="s">
        <v>14997</v>
      </c>
      <c r="F174" s="33">
        <v>291</v>
      </c>
      <c r="G174" s="33">
        <v>288</v>
      </c>
      <c r="H174" s="33">
        <v>47100</v>
      </c>
      <c r="I174" t="s">
        <v>516</v>
      </c>
      <c r="N174" s="37"/>
      <c r="O174" s="36"/>
      <c r="P174" s="36"/>
      <c r="Q174" s="36"/>
      <c r="R174" s="37"/>
      <c r="S174" s="36"/>
      <c r="T174" s="36"/>
    </row>
    <row r="175" spans="1:20" ht="14.4" x14ac:dyDescent="0.3">
      <c r="A175" s="33" t="s">
        <v>517</v>
      </c>
      <c r="B175" s="33" t="s">
        <v>14833</v>
      </c>
      <c r="C175" s="33" t="s">
        <v>15345</v>
      </c>
      <c r="D175" s="33" t="s">
        <v>518</v>
      </c>
      <c r="E175" s="33" t="s">
        <v>14908</v>
      </c>
      <c r="F175" s="33">
        <v>665</v>
      </c>
      <c r="G175" s="33">
        <v>647</v>
      </c>
      <c r="H175" s="33">
        <v>32099</v>
      </c>
      <c r="I175" t="s">
        <v>15346</v>
      </c>
      <c r="N175" s="37"/>
      <c r="O175" s="36"/>
      <c r="P175" s="36"/>
      <c r="Q175" s="36"/>
      <c r="R175" s="37"/>
      <c r="S175" s="36"/>
      <c r="T175" s="36"/>
    </row>
    <row r="176" spans="1:20" ht="14.4" x14ac:dyDescent="0.3">
      <c r="A176" s="33" t="s">
        <v>519</v>
      </c>
      <c r="B176" s="33" t="s">
        <v>14833</v>
      </c>
      <c r="C176" s="33" t="s">
        <v>15347</v>
      </c>
      <c r="D176" s="33" t="s">
        <v>520</v>
      </c>
      <c r="E176" s="33" t="s">
        <v>15002</v>
      </c>
      <c r="F176" s="33">
        <v>824</v>
      </c>
      <c r="G176" s="33">
        <v>798</v>
      </c>
      <c r="H176" s="33">
        <v>32203</v>
      </c>
      <c r="I176" t="s">
        <v>15348</v>
      </c>
      <c r="N176" s="37"/>
      <c r="O176" s="36"/>
      <c r="P176" s="36"/>
      <c r="Q176" s="36"/>
      <c r="R176" s="37"/>
      <c r="S176" s="36"/>
      <c r="T176" s="36"/>
    </row>
    <row r="177" spans="1:20" ht="14.4" x14ac:dyDescent="0.3">
      <c r="A177" s="33" t="s">
        <v>521</v>
      </c>
      <c r="B177" s="33" t="s">
        <v>14833</v>
      </c>
      <c r="C177" s="33" t="s">
        <v>522</v>
      </c>
      <c r="D177" s="33" t="s">
        <v>523</v>
      </c>
      <c r="E177" s="33" t="s">
        <v>14934</v>
      </c>
      <c r="F177" s="33">
        <v>112</v>
      </c>
      <c r="G177" s="33">
        <v>89</v>
      </c>
      <c r="H177" s="33">
        <v>48348</v>
      </c>
      <c r="I177" t="s">
        <v>15151</v>
      </c>
      <c r="N177" s="37"/>
      <c r="O177" s="36"/>
      <c r="P177" s="36"/>
      <c r="Q177" s="36"/>
      <c r="R177" s="37"/>
      <c r="S177" s="36"/>
      <c r="T177" s="36"/>
    </row>
    <row r="178" spans="1:20" ht="14.4" x14ac:dyDescent="0.3">
      <c r="A178" s="33" t="s">
        <v>524</v>
      </c>
      <c r="B178" s="33" t="s">
        <v>14833</v>
      </c>
      <c r="C178" s="33" t="s">
        <v>354</v>
      </c>
      <c r="D178" s="33" t="s">
        <v>525</v>
      </c>
      <c r="E178" s="33" t="s">
        <v>15040</v>
      </c>
      <c r="F178" s="33">
        <v>331</v>
      </c>
      <c r="G178" s="33">
        <v>318</v>
      </c>
      <c r="H178" s="33">
        <v>35297</v>
      </c>
      <c r="I178" t="s">
        <v>15349</v>
      </c>
      <c r="N178" s="37"/>
      <c r="O178" s="36"/>
      <c r="P178" s="36"/>
      <c r="Q178" s="36"/>
      <c r="R178" s="37"/>
      <c r="S178" s="36"/>
      <c r="T178" s="36"/>
    </row>
    <row r="179" spans="1:20" ht="14.4" x14ac:dyDescent="0.3">
      <c r="A179" s="33" t="s">
        <v>526</v>
      </c>
      <c r="B179" s="33" t="s">
        <v>14833</v>
      </c>
      <c r="C179" s="33" t="s">
        <v>15350</v>
      </c>
      <c r="D179" s="33" t="s">
        <v>527</v>
      </c>
      <c r="E179" s="33" t="s">
        <v>15351</v>
      </c>
      <c r="F179" s="33">
        <v>124</v>
      </c>
      <c r="G179" s="33">
        <v>112</v>
      </c>
      <c r="H179" s="33">
        <v>73712</v>
      </c>
      <c r="I179" t="s">
        <v>15352</v>
      </c>
      <c r="N179" s="37"/>
      <c r="O179" s="36"/>
      <c r="P179" s="36"/>
      <c r="Q179" s="36"/>
      <c r="R179" s="37"/>
      <c r="S179" s="36"/>
      <c r="T179" s="36"/>
    </row>
    <row r="180" spans="1:20" ht="14.4" x14ac:dyDescent="0.3">
      <c r="A180" s="33" t="s">
        <v>528</v>
      </c>
      <c r="B180" s="33" t="s">
        <v>14833</v>
      </c>
      <c r="C180" s="33" t="s">
        <v>529</v>
      </c>
      <c r="D180" s="33" t="s">
        <v>530</v>
      </c>
      <c r="E180" s="33" t="s">
        <v>15353</v>
      </c>
      <c r="F180" s="33">
        <v>204</v>
      </c>
      <c r="G180" s="33">
        <v>207</v>
      </c>
      <c r="H180" s="33">
        <v>41794</v>
      </c>
      <c r="I180" t="s">
        <v>15354</v>
      </c>
      <c r="N180" s="37"/>
      <c r="O180" s="36"/>
      <c r="P180" s="36"/>
      <c r="Q180" s="36"/>
      <c r="R180" s="37"/>
      <c r="S180" s="36"/>
      <c r="T180" s="36"/>
    </row>
    <row r="181" spans="1:20" ht="14.4" x14ac:dyDescent="0.3">
      <c r="A181" s="33" t="s">
        <v>531</v>
      </c>
      <c r="B181" s="33" t="s">
        <v>14833</v>
      </c>
      <c r="C181" s="33" t="s">
        <v>15355</v>
      </c>
      <c r="D181" s="33" t="s">
        <v>532</v>
      </c>
      <c r="E181" s="33" t="s">
        <v>14908</v>
      </c>
      <c r="F181" s="33">
        <v>104</v>
      </c>
      <c r="G181" s="33">
        <v>103</v>
      </c>
      <c r="H181" s="33">
        <v>41534</v>
      </c>
      <c r="I181" t="s">
        <v>311</v>
      </c>
      <c r="N181" s="37"/>
      <c r="O181" s="36"/>
      <c r="P181" s="36"/>
      <c r="Q181" s="36"/>
      <c r="R181" s="37"/>
      <c r="S181" s="36"/>
      <c r="T181" s="36"/>
    </row>
    <row r="182" spans="1:20" ht="14.4" x14ac:dyDescent="0.3">
      <c r="A182" s="33" t="s">
        <v>533</v>
      </c>
      <c r="B182" s="33" t="s">
        <v>14833</v>
      </c>
      <c r="C182" s="33" t="s">
        <v>534</v>
      </c>
      <c r="D182" s="33" t="s">
        <v>535</v>
      </c>
      <c r="E182" s="33" t="s">
        <v>14884</v>
      </c>
      <c r="F182" s="33">
        <v>540</v>
      </c>
      <c r="G182" s="33">
        <v>482</v>
      </c>
      <c r="H182" s="33">
        <v>40971</v>
      </c>
      <c r="I182" t="s">
        <v>15356</v>
      </c>
      <c r="N182" s="37"/>
      <c r="O182" s="36"/>
      <c r="P182" s="36"/>
      <c r="Q182" s="36"/>
      <c r="R182" s="37"/>
      <c r="S182" s="36"/>
      <c r="T182" s="36"/>
    </row>
    <row r="183" spans="1:20" ht="14.4" x14ac:dyDescent="0.3">
      <c r="A183" s="33" t="s">
        <v>536</v>
      </c>
      <c r="B183" s="33" t="s">
        <v>14833</v>
      </c>
      <c r="C183" s="33" t="s">
        <v>15357</v>
      </c>
      <c r="D183" s="33" t="s">
        <v>537</v>
      </c>
      <c r="E183" s="33" t="s">
        <v>15275</v>
      </c>
      <c r="F183" s="33">
        <v>292</v>
      </c>
      <c r="G183" s="33">
        <v>289</v>
      </c>
      <c r="H183" s="33">
        <v>36831</v>
      </c>
      <c r="I183" t="s">
        <v>15358</v>
      </c>
      <c r="N183" s="37"/>
      <c r="O183" s="36"/>
      <c r="P183" s="36"/>
      <c r="Q183" s="36"/>
      <c r="R183" s="37"/>
      <c r="S183" s="36"/>
      <c r="T183" s="36"/>
    </row>
    <row r="184" spans="1:20" ht="14.4" x14ac:dyDescent="0.3">
      <c r="A184" s="33" t="s">
        <v>538</v>
      </c>
      <c r="B184" s="33" t="s">
        <v>14833</v>
      </c>
      <c r="C184" s="33" t="s">
        <v>15359</v>
      </c>
      <c r="D184" s="33" t="s">
        <v>539</v>
      </c>
      <c r="E184" s="33" t="s">
        <v>15064</v>
      </c>
      <c r="F184" s="33">
        <v>158</v>
      </c>
      <c r="G184" s="33">
        <v>151</v>
      </c>
      <c r="H184" s="33">
        <v>40517</v>
      </c>
      <c r="I184" t="s">
        <v>324</v>
      </c>
      <c r="N184" s="37"/>
      <c r="O184" s="36"/>
      <c r="P184" s="36"/>
      <c r="Q184" s="36"/>
      <c r="R184" s="37"/>
      <c r="S184" s="36"/>
      <c r="T184" s="36"/>
    </row>
    <row r="185" spans="1:20" ht="14.4" x14ac:dyDescent="0.3">
      <c r="A185" s="33" t="s">
        <v>540</v>
      </c>
      <c r="B185" s="33" t="s">
        <v>14833</v>
      </c>
      <c r="C185" s="33" t="s">
        <v>541</v>
      </c>
      <c r="D185" s="33" t="s">
        <v>542</v>
      </c>
      <c r="E185" s="33" t="s">
        <v>15360</v>
      </c>
      <c r="F185" s="33">
        <v>113</v>
      </c>
      <c r="G185" s="33">
        <v>108</v>
      </c>
      <c r="H185" s="33">
        <v>37663</v>
      </c>
      <c r="I185" t="s">
        <v>15299</v>
      </c>
      <c r="N185" s="37"/>
      <c r="O185" s="36"/>
      <c r="P185" s="36"/>
      <c r="Q185" s="36"/>
      <c r="R185" s="37"/>
      <c r="S185" s="36"/>
      <c r="T185" s="36"/>
    </row>
    <row r="186" spans="1:20" ht="14.4" x14ac:dyDescent="0.3">
      <c r="A186" s="33" t="s">
        <v>543</v>
      </c>
      <c r="B186" s="33" t="s">
        <v>14833</v>
      </c>
      <c r="C186" s="33" t="s">
        <v>544</v>
      </c>
      <c r="D186" s="33" t="s">
        <v>545</v>
      </c>
      <c r="E186" s="33" t="s">
        <v>15002</v>
      </c>
      <c r="F186" s="33">
        <v>484</v>
      </c>
      <c r="G186" s="33">
        <v>481</v>
      </c>
      <c r="H186" s="33">
        <v>41407</v>
      </c>
      <c r="I186" t="s">
        <v>15302</v>
      </c>
      <c r="N186" s="37"/>
      <c r="O186" s="36"/>
      <c r="P186" s="36"/>
      <c r="Q186" s="36"/>
      <c r="R186" s="37"/>
      <c r="S186" s="36"/>
      <c r="T186" s="36"/>
    </row>
    <row r="187" spans="1:20" ht="14.4" x14ac:dyDescent="0.3">
      <c r="A187" s="33" t="s">
        <v>546</v>
      </c>
      <c r="B187" s="33" t="s">
        <v>14833</v>
      </c>
      <c r="C187" s="33" t="s">
        <v>15361</v>
      </c>
      <c r="D187" s="33" t="s">
        <v>547</v>
      </c>
      <c r="E187" s="33" t="s">
        <v>15362</v>
      </c>
      <c r="F187" s="33">
        <v>86</v>
      </c>
      <c r="G187" s="33">
        <v>113</v>
      </c>
      <c r="H187" s="33">
        <v>37299</v>
      </c>
      <c r="I187" t="s">
        <v>15363</v>
      </c>
      <c r="N187" s="37"/>
      <c r="O187" s="36"/>
      <c r="P187" s="36"/>
      <c r="Q187" s="36"/>
      <c r="R187" s="37"/>
      <c r="S187" s="36"/>
      <c r="T187" s="36"/>
    </row>
    <row r="188" spans="1:20" ht="14.4" x14ac:dyDescent="0.3">
      <c r="A188" s="33" t="s">
        <v>548</v>
      </c>
      <c r="B188" s="33" t="s">
        <v>14833</v>
      </c>
      <c r="C188" s="33" t="s">
        <v>13637</v>
      </c>
      <c r="D188" s="33" t="s">
        <v>549</v>
      </c>
      <c r="E188" s="33" t="s">
        <v>15041</v>
      </c>
      <c r="F188" s="33">
        <v>111</v>
      </c>
      <c r="G188" s="33">
        <v>103</v>
      </c>
      <c r="H188" s="33">
        <v>40517</v>
      </c>
      <c r="I188" t="s">
        <v>324</v>
      </c>
      <c r="N188" s="37"/>
      <c r="O188" s="36"/>
      <c r="P188" s="36"/>
      <c r="Q188" s="36"/>
      <c r="R188" s="37"/>
      <c r="S188" s="36"/>
      <c r="T188" s="36"/>
    </row>
    <row r="189" spans="1:20" ht="14.4" x14ac:dyDescent="0.3">
      <c r="A189" s="33" t="s">
        <v>550</v>
      </c>
      <c r="B189" s="33" t="s">
        <v>14833</v>
      </c>
      <c r="C189" s="33" t="s">
        <v>551</v>
      </c>
      <c r="D189" s="33" t="s">
        <v>552</v>
      </c>
      <c r="E189" s="33" t="s">
        <v>15059</v>
      </c>
      <c r="F189" s="33">
        <v>282</v>
      </c>
      <c r="G189" s="33">
        <v>259</v>
      </c>
      <c r="H189" s="33">
        <v>41516</v>
      </c>
      <c r="I189" t="s">
        <v>78</v>
      </c>
      <c r="N189" s="37"/>
      <c r="O189" s="36"/>
      <c r="P189" s="36"/>
      <c r="Q189" s="36"/>
      <c r="R189" s="37"/>
      <c r="S189" s="36"/>
      <c r="T189" s="36"/>
    </row>
    <row r="190" spans="1:20" ht="14.4" x14ac:dyDescent="0.3">
      <c r="A190" s="33" t="s">
        <v>553</v>
      </c>
      <c r="B190" s="33" t="s">
        <v>14833</v>
      </c>
      <c r="C190" s="33" t="s">
        <v>554</v>
      </c>
      <c r="D190" s="33" t="s">
        <v>555</v>
      </c>
      <c r="E190" s="33" t="s">
        <v>14907</v>
      </c>
      <c r="F190" s="33">
        <v>361</v>
      </c>
      <c r="G190" s="33">
        <v>346</v>
      </c>
      <c r="H190" s="33">
        <v>24597</v>
      </c>
      <c r="I190" t="s">
        <v>15364</v>
      </c>
      <c r="N190" s="37"/>
      <c r="O190" s="36"/>
      <c r="P190" s="36"/>
      <c r="Q190" s="36"/>
      <c r="R190" s="37"/>
      <c r="S190" s="36"/>
      <c r="T190" s="36"/>
    </row>
    <row r="191" spans="1:20" ht="14.4" x14ac:dyDescent="0.3">
      <c r="A191" s="33" t="s">
        <v>556</v>
      </c>
      <c r="B191" s="33" t="s">
        <v>14833</v>
      </c>
      <c r="C191" s="33" t="s">
        <v>557</v>
      </c>
      <c r="D191" s="33" t="s">
        <v>558</v>
      </c>
      <c r="E191" s="33" t="s">
        <v>14916</v>
      </c>
      <c r="F191" s="33">
        <v>434</v>
      </c>
      <c r="G191" s="33">
        <v>429</v>
      </c>
      <c r="H191" s="33">
        <v>41373</v>
      </c>
      <c r="I191" t="s">
        <v>15297</v>
      </c>
      <c r="N191" s="37"/>
      <c r="O191" s="36"/>
      <c r="P191" s="36"/>
      <c r="Q191" s="36"/>
      <c r="R191" s="37"/>
      <c r="S191" s="36"/>
      <c r="T191" s="36"/>
    </row>
    <row r="192" spans="1:20" ht="14.4" x14ac:dyDescent="0.3">
      <c r="A192" s="33" t="s">
        <v>559</v>
      </c>
      <c r="B192" s="33" t="s">
        <v>14833</v>
      </c>
      <c r="C192" s="33" t="s">
        <v>560</v>
      </c>
      <c r="D192" s="33" t="s">
        <v>561</v>
      </c>
      <c r="E192" s="33" t="s">
        <v>15365</v>
      </c>
      <c r="F192" s="33">
        <v>323</v>
      </c>
      <c r="G192" s="33">
        <v>319</v>
      </c>
      <c r="H192" s="33">
        <v>31017</v>
      </c>
      <c r="I192" t="s">
        <v>439</v>
      </c>
      <c r="N192" s="37"/>
      <c r="O192" s="36"/>
      <c r="P192" s="36"/>
      <c r="Q192" s="36"/>
      <c r="R192" s="37"/>
      <c r="S192" s="36"/>
      <c r="T192" s="36"/>
    </row>
    <row r="193" spans="1:20" ht="14.4" x14ac:dyDescent="0.3">
      <c r="A193" s="33" t="s">
        <v>562</v>
      </c>
      <c r="B193" s="33" t="s">
        <v>14833</v>
      </c>
      <c r="C193" s="33" t="s">
        <v>15366</v>
      </c>
      <c r="D193" s="33" t="s">
        <v>563</v>
      </c>
      <c r="E193" s="33" t="s">
        <v>15360</v>
      </c>
      <c r="F193" s="33">
        <v>210</v>
      </c>
      <c r="G193" s="33">
        <v>209</v>
      </c>
      <c r="H193" s="33">
        <v>37663</v>
      </c>
      <c r="I193" t="s">
        <v>15299</v>
      </c>
      <c r="N193" s="37"/>
      <c r="O193" s="36"/>
      <c r="P193" s="36"/>
      <c r="Q193" s="36"/>
      <c r="R193" s="37"/>
      <c r="S193" s="36"/>
      <c r="T193" s="36"/>
    </row>
    <row r="194" spans="1:20" ht="14.4" x14ac:dyDescent="0.3">
      <c r="A194" s="33" t="s">
        <v>564</v>
      </c>
      <c r="B194" s="33" t="s">
        <v>14833</v>
      </c>
      <c r="C194" s="33" t="s">
        <v>15367</v>
      </c>
      <c r="D194" s="33" t="s">
        <v>565</v>
      </c>
      <c r="E194" s="33" t="s">
        <v>15362</v>
      </c>
      <c r="F194" s="33">
        <v>29</v>
      </c>
      <c r="G194" s="33">
        <v>32</v>
      </c>
      <c r="H194" s="33">
        <v>37299</v>
      </c>
      <c r="I194" t="s">
        <v>15363</v>
      </c>
      <c r="N194" s="37"/>
      <c r="O194" s="36"/>
      <c r="P194" s="36"/>
      <c r="Q194" s="36"/>
      <c r="R194" s="37"/>
      <c r="S194" s="36"/>
      <c r="T194" s="36"/>
    </row>
    <row r="195" spans="1:20" ht="14.4" x14ac:dyDescent="0.3">
      <c r="A195" s="33" t="s">
        <v>566</v>
      </c>
      <c r="B195" s="33" t="s">
        <v>14833</v>
      </c>
      <c r="C195" s="33" t="s">
        <v>567</v>
      </c>
      <c r="D195" s="33" t="s">
        <v>568</v>
      </c>
      <c r="E195" s="33" t="s">
        <v>14985</v>
      </c>
      <c r="F195" s="33">
        <v>351</v>
      </c>
      <c r="G195" s="33">
        <v>329</v>
      </c>
      <c r="H195" s="33">
        <v>40775</v>
      </c>
      <c r="I195" t="s">
        <v>15368</v>
      </c>
      <c r="N195" s="37"/>
      <c r="O195" s="36"/>
      <c r="P195" s="36"/>
      <c r="Q195" s="36"/>
      <c r="R195" s="37"/>
      <c r="S195" s="36"/>
      <c r="T195" s="36"/>
    </row>
    <row r="196" spans="1:20" ht="14.4" x14ac:dyDescent="0.3">
      <c r="A196" s="33" t="s">
        <v>569</v>
      </c>
      <c r="B196" s="33" t="s">
        <v>14833</v>
      </c>
      <c r="C196" s="33" t="s">
        <v>15369</v>
      </c>
      <c r="D196" s="33" t="s">
        <v>570</v>
      </c>
      <c r="E196" s="33" t="s">
        <v>14936</v>
      </c>
      <c r="F196" s="33">
        <v>229</v>
      </c>
      <c r="G196" s="33">
        <v>226</v>
      </c>
      <c r="H196" s="33">
        <v>40775</v>
      </c>
      <c r="I196" t="s">
        <v>15368</v>
      </c>
      <c r="N196" s="37"/>
      <c r="O196" s="36"/>
      <c r="P196" s="36"/>
      <c r="Q196" s="36"/>
      <c r="R196" s="37"/>
      <c r="S196" s="36"/>
      <c r="T196" s="36"/>
    </row>
    <row r="197" spans="1:20" ht="14.4" x14ac:dyDescent="0.3">
      <c r="A197" s="33" t="s">
        <v>571</v>
      </c>
      <c r="B197" s="33" t="s">
        <v>14833</v>
      </c>
      <c r="C197" s="33" t="s">
        <v>15370</v>
      </c>
      <c r="D197" s="33" t="s">
        <v>572</v>
      </c>
      <c r="E197" s="33" t="s">
        <v>15371</v>
      </c>
      <c r="F197" s="33">
        <v>296</v>
      </c>
      <c r="G197" s="33">
        <v>274</v>
      </c>
      <c r="H197" s="33">
        <v>32060</v>
      </c>
      <c r="I197" t="s">
        <v>15372</v>
      </c>
      <c r="N197" s="37"/>
      <c r="O197" s="36"/>
      <c r="P197" s="36"/>
      <c r="Q197" s="36"/>
      <c r="R197" s="37"/>
      <c r="S197" s="36"/>
      <c r="T197" s="36"/>
    </row>
    <row r="198" spans="1:20" ht="14.4" x14ac:dyDescent="0.3">
      <c r="A198" s="33" t="s">
        <v>573</v>
      </c>
      <c r="B198" s="33" t="s">
        <v>14833</v>
      </c>
      <c r="C198" s="33" t="s">
        <v>15373</v>
      </c>
      <c r="D198" s="33" t="s">
        <v>574</v>
      </c>
      <c r="E198" s="33" t="s">
        <v>15374</v>
      </c>
      <c r="F198" s="33">
        <v>119</v>
      </c>
      <c r="G198" s="33">
        <v>114</v>
      </c>
      <c r="H198" s="33">
        <v>78066</v>
      </c>
      <c r="I198" t="s">
        <v>15375</v>
      </c>
      <c r="N198" s="37"/>
      <c r="O198" s="36"/>
      <c r="P198" s="36"/>
      <c r="Q198" s="36"/>
      <c r="R198" s="37"/>
      <c r="S198" s="36"/>
      <c r="T198" s="36"/>
    </row>
    <row r="199" spans="1:20" ht="14.4" x14ac:dyDescent="0.3">
      <c r="A199" s="33" t="s">
        <v>575</v>
      </c>
      <c r="B199" s="33" t="s">
        <v>14833</v>
      </c>
      <c r="C199" s="33" t="s">
        <v>15376</v>
      </c>
      <c r="D199" s="33" t="s">
        <v>576</v>
      </c>
      <c r="E199" s="33" t="s">
        <v>15179</v>
      </c>
      <c r="F199" s="33">
        <v>191</v>
      </c>
      <c r="G199" s="33">
        <v>195</v>
      </c>
      <c r="H199" s="33">
        <v>68836</v>
      </c>
      <c r="I199" t="s">
        <v>15344</v>
      </c>
      <c r="N199" s="37"/>
      <c r="O199" s="36"/>
      <c r="P199" s="36"/>
      <c r="Q199" s="36"/>
      <c r="R199" s="37"/>
      <c r="S199" s="36"/>
      <c r="T199" s="36"/>
    </row>
    <row r="200" spans="1:20" ht="14.4" x14ac:dyDescent="0.3">
      <c r="A200" s="33" t="s">
        <v>577</v>
      </c>
      <c r="B200" s="33" t="s">
        <v>14833</v>
      </c>
      <c r="C200" s="33" t="s">
        <v>15377</v>
      </c>
      <c r="D200" s="33" t="s">
        <v>578</v>
      </c>
      <c r="E200" s="33" t="s">
        <v>14930</v>
      </c>
      <c r="F200" s="33">
        <v>245</v>
      </c>
      <c r="G200" s="33">
        <v>230</v>
      </c>
      <c r="H200" s="33">
        <v>31017</v>
      </c>
      <c r="I200" t="s">
        <v>439</v>
      </c>
      <c r="N200" s="37"/>
      <c r="O200" s="36"/>
      <c r="P200" s="36"/>
      <c r="Q200" s="36"/>
      <c r="R200" s="37"/>
      <c r="S200" s="36"/>
      <c r="T200" s="36"/>
    </row>
    <row r="201" spans="1:20" ht="14.4" x14ac:dyDescent="0.3">
      <c r="A201" s="33" t="s">
        <v>579</v>
      </c>
      <c r="B201" s="33" t="s">
        <v>14833</v>
      </c>
      <c r="C201" s="33" t="s">
        <v>580</v>
      </c>
      <c r="D201" s="33" t="s">
        <v>581</v>
      </c>
      <c r="E201" s="33" t="s">
        <v>14926</v>
      </c>
      <c r="F201" s="33">
        <v>72</v>
      </c>
      <c r="G201" s="33">
        <v>65</v>
      </c>
      <c r="H201" s="33">
        <v>40803</v>
      </c>
      <c r="I201" t="s">
        <v>276</v>
      </c>
      <c r="N201" s="37"/>
      <c r="O201" s="36"/>
      <c r="P201" s="36"/>
      <c r="Q201" s="36"/>
      <c r="R201" s="37"/>
      <c r="S201" s="36"/>
      <c r="T201" s="36"/>
    </row>
    <row r="202" spans="1:20" ht="14.4" x14ac:dyDescent="0.3">
      <c r="A202" s="33" t="s">
        <v>582</v>
      </c>
      <c r="B202" s="33" t="s">
        <v>14833</v>
      </c>
      <c r="C202" s="33" t="s">
        <v>15378</v>
      </c>
      <c r="D202" s="33" t="s">
        <v>583</v>
      </c>
      <c r="E202" s="33" t="s">
        <v>15379</v>
      </c>
      <c r="F202" s="33">
        <v>319</v>
      </c>
      <c r="G202" s="33">
        <v>328</v>
      </c>
      <c r="H202" s="33">
        <v>41447</v>
      </c>
      <c r="I202" t="s">
        <v>15380</v>
      </c>
      <c r="N202" s="37"/>
      <c r="O202" s="36"/>
      <c r="P202" s="36"/>
      <c r="Q202" s="36"/>
      <c r="R202" s="37"/>
      <c r="S202" s="36"/>
      <c r="T202" s="36"/>
    </row>
    <row r="203" spans="1:20" ht="14.4" x14ac:dyDescent="0.3">
      <c r="A203" s="33" t="s">
        <v>584</v>
      </c>
      <c r="B203" s="33" t="s">
        <v>14833</v>
      </c>
      <c r="C203" s="33" t="s">
        <v>585</v>
      </c>
      <c r="D203" s="33" t="s">
        <v>586</v>
      </c>
      <c r="E203" s="33" t="s">
        <v>14869</v>
      </c>
      <c r="F203" s="33">
        <v>253</v>
      </c>
      <c r="G203" s="33">
        <v>238</v>
      </c>
      <c r="H203" s="33">
        <v>41018</v>
      </c>
      <c r="I203" t="s">
        <v>461</v>
      </c>
      <c r="N203" s="37"/>
      <c r="O203" s="36"/>
      <c r="P203" s="36"/>
      <c r="Q203" s="36"/>
      <c r="R203" s="37"/>
      <c r="S203" s="36"/>
      <c r="T203" s="36"/>
    </row>
    <row r="204" spans="1:20" ht="14.4" x14ac:dyDescent="0.3">
      <c r="A204" s="33" t="s">
        <v>587</v>
      </c>
      <c r="B204" s="33" t="s">
        <v>14833</v>
      </c>
      <c r="C204" s="33" t="s">
        <v>588</v>
      </c>
      <c r="D204" s="33" t="s">
        <v>589</v>
      </c>
      <c r="E204" s="33" t="s">
        <v>15002</v>
      </c>
      <c r="F204" s="33">
        <v>783</v>
      </c>
      <c r="G204" s="33">
        <v>780</v>
      </c>
      <c r="H204" s="33">
        <v>41407</v>
      </c>
      <c r="I204" t="s">
        <v>15302</v>
      </c>
      <c r="N204" s="37"/>
      <c r="O204" s="36"/>
      <c r="P204" s="36"/>
      <c r="Q204" s="36"/>
      <c r="R204" s="37"/>
      <c r="S204" s="36"/>
      <c r="T204" s="36"/>
    </row>
    <row r="205" spans="1:20" ht="14.4" x14ac:dyDescent="0.3">
      <c r="A205" s="33" t="s">
        <v>590</v>
      </c>
      <c r="B205" s="33" t="s">
        <v>14833</v>
      </c>
      <c r="C205" s="33" t="s">
        <v>15310</v>
      </c>
      <c r="D205" s="33" t="s">
        <v>591</v>
      </c>
      <c r="E205" s="33" t="s">
        <v>15252</v>
      </c>
      <c r="F205" s="33">
        <v>110</v>
      </c>
      <c r="G205" s="33">
        <v>94</v>
      </c>
      <c r="H205" s="33">
        <v>40765</v>
      </c>
      <c r="I205" t="s">
        <v>15381</v>
      </c>
      <c r="N205" s="37"/>
      <c r="O205" s="36"/>
      <c r="P205" s="36"/>
      <c r="Q205" s="36"/>
      <c r="R205" s="37"/>
      <c r="S205" s="36"/>
      <c r="T205" s="36"/>
    </row>
    <row r="206" spans="1:20" ht="14.4" x14ac:dyDescent="0.3">
      <c r="A206" s="33" t="s">
        <v>592</v>
      </c>
      <c r="B206" s="33" t="s">
        <v>14833</v>
      </c>
      <c r="C206" s="33" t="s">
        <v>15382</v>
      </c>
      <c r="D206" s="33" t="s">
        <v>593</v>
      </c>
      <c r="E206" s="33" t="s">
        <v>15242</v>
      </c>
      <c r="F206" s="33">
        <v>166</v>
      </c>
      <c r="G206" s="33">
        <v>151</v>
      </c>
      <c r="H206" s="33">
        <v>40974</v>
      </c>
      <c r="I206" t="s">
        <v>15308</v>
      </c>
      <c r="N206" s="37"/>
      <c r="O206" s="36"/>
      <c r="P206" s="36"/>
      <c r="Q206" s="36"/>
      <c r="R206" s="37"/>
      <c r="S206" s="36"/>
      <c r="T206" s="36"/>
    </row>
    <row r="207" spans="1:20" ht="14.4" x14ac:dyDescent="0.3">
      <c r="A207" s="33" t="s">
        <v>594</v>
      </c>
      <c r="B207" s="33" t="s">
        <v>14833</v>
      </c>
      <c r="C207" s="33" t="s">
        <v>15383</v>
      </c>
      <c r="D207" s="33" t="s">
        <v>15384</v>
      </c>
      <c r="E207" s="33" t="s">
        <v>15096</v>
      </c>
      <c r="F207" s="33">
        <v>113</v>
      </c>
      <c r="G207" s="33">
        <v>96</v>
      </c>
      <c r="H207" s="33">
        <v>40765</v>
      </c>
      <c r="I207" t="s">
        <v>15381</v>
      </c>
      <c r="N207" s="37"/>
      <c r="O207" s="36"/>
      <c r="P207" s="36"/>
      <c r="Q207" s="36"/>
      <c r="R207" s="37"/>
      <c r="S207" s="36"/>
      <c r="T207" s="36"/>
    </row>
    <row r="208" spans="1:20" ht="14.4" x14ac:dyDescent="0.3">
      <c r="A208" s="33" t="s">
        <v>595</v>
      </c>
      <c r="B208" s="33" t="s">
        <v>14833</v>
      </c>
      <c r="C208" s="33" t="s">
        <v>15385</v>
      </c>
      <c r="D208" s="33" t="s">
        <v>596</v>
      </c>
      <c r="E208" s="33" t="s">
        <v>15052</v>
      </c>
      <c r="F208" s="33">
        <v>65</v>
      </c>
      <c r="G208" s="33">
        <v>60</v>
      </c>
      <c r="H208" s="33">
        <v>38872</v>
      </c>
      <c r="I208" t="s">
        <v>15386</v>
      </c>
      <c r="N208" s="37"/>
      <c r="O208" s="36"/>
      <c r="P208" s="36"/>
      <c r="Q208" s="36"/>
      <c r="R208" s="37"/>
      <c r="S208" s="36"/>
      <c r="T208" s="36"/>
    </row>
    <row r="209" spans="1:20" ht="14.4" x14ac:dyDescent="0.3">
      <c r="A209" s="33" t="s">
        <v>597</v>
      </c>
      <c r="B209" s="33" t="s">
        <v>14833</v>
      </c>
      <c r="C209" s="33" t="s">
        <v>598</v>
      </c>
      <c r="D209" s="33" t="s">
        <v>599</v>
      </c>
      <c r="E209" s="33" t="s">
        <v>15387</v>
      </c>
      <c r="F209" s="33">
        <v>172</v>
      </c>
      <c r="G209" s="33">
        <v>164</v>
      </c>
      <c r="H209" s="33">
        <v>41506</v>
      </c>
      <c r="I209" t="s">
        <v>15267</v>
      </c>
      <c r="N209" s="37"/>
      <c r="O209" s="36"/>
      <c r="P209" s="36"/>
      <c r="Q209" s="36"/>
      <c r="R209" s="37"/>
      <c r="S209" s="36"/>
      <c r="T209" s="36"/>
    </row>
    <row r="210" spans="1:20" ht="14.4" x14ac:dyDescent="0.3">
      <c r="A210" s="33" t="s">
        <v>600</v>
      </c>
      <c r="B210" s="33" t="s">
        <v>14833</v>
      </c>
      <c r="C210" s="33" t="s">
        <v>15388</v>
      </c>
      <c r="D210" s="33" t="s">
        <v>601</v>
      </c>
      <c r="E210" s="33" t="s">
        <v>15205</v>
      </c>
      <c r="F210" s="33">
        <v>118</v>
      </c>
      <c r="G210" s="33">
        <v>119</v>
      </c>
      <c r="H210" s="33">
        <v>27910</v>
      </c>
      <c r="I210" t="s">
        <v>15389</v>
      </c>
      <c r="N210" s="37"/>
      <c r="O210" s="36"/>
      <c r="P210" s="36"/>
      <c r="Q210" s="36"/>
      <c r="R210" s="37"/>
      <c r="S210" s="36"/>
      <c r="T210" s="36"/>
    </row>
    <row r="211" spans="1:20" ht="14.4" x14ac:dyDescent="0.3">
      <c r="A211" s="33" t="s">
        <v>602</v>
      </c>
      <c r="B211" s="33" t="s">
        <v>14833</v>
      </c>
      <c r="C211" s="33" t="s">
        <v>15390</v>
      </c>
      <c r="D211" s="33" t="s">
        <v>603</v>
      </c>
      <c r="E211" s="33" t="s">
        <v>14976</v>
      </c>
      <c r="F211" s="33">
        <v>576</v>
      </c>
      <c r="G211" s="33">
        <v>588</v>
      </c>
      <c r="H211" s="33">
        <v>39275</v>
      </c>
      <c r="I211" t="s">
        <v>15391</v>
      </c>
      <c r="N211" s="37"/>
      <c r="O211" s="36"/>
      <c r="P211" s="36"/>
      <c r="Q211" s="36"/>
      <c r="R211" s="37"/>
      <c r="S211" s="36"/>
      <c r="T211" s="36"/>
    </row>
    <row r="212" spans="1:20" ht="14.4" x14ac:dyDescent="0.3">
      <c r="A212" s="33" t="s">
        <v>604</v>
      </c>
      <c r="B212" s="33" t="s">
        <v>14833</v>
      </c>
      <c r="C212" s="33" t="s">
        <v>15392</v>
      </c>
      <c r="D212" s="33" t="s">
        <v>605</v>
      </c>
      <c r="E212" s="33" t="s">
        <v>14869</v>
      </c>
      <c r="F212" s="33">
        <v>251</v>
      </c>
      <c r="G212" s="33">
        <v>251</v>
      </c>
      <c r="H212" s="33">
        <v>41018</v>
      </c>
      <c r="I212" t="s">
        <v>461</v>
      </c>
      <c r="N212" s="37"/>
      <c r="O212" s="36"/>
      <c r="P212" s="36"/>
      <c r="Q212" s="36"/>
      <c r="R212" s="37"/>
      <c r="S212" s="36"/>
      <c r="T212" s="36"/>
    </row>
    <row r="213" spans="1:20" ht="14.4" x14ac:dyDescent="0.3">
      <c r="A213" s="33" t="s">
        <v>606</v>
      </c>
      <c r="B213" s="33" t="s">
        <v>14833</v>
      </c>
      <c r="C213" s="33" t="s">
        <v>15393</v>
      </c>
      <c r="D213" s="33" t="s">
        <v>607</v>
      </c>
      <c r="E213" s="33" t="s">
        <v>15266</v>
      </c>
      <c r="F213" s="33">
        <v>296</v>
      </c>
      <c r="G213" s="33">
        <v>287</v>
      </c>
      <c r="H213" s="33">
        <v>41692</v>
      </c>
      <c r="I213" t="s">
        <v>15333</v>
      </c>
      <c r="N213" s="37"/>
      <c r="O213" s="36"/>
      <c r="P213" s="36"/>
      <c r="Q213" s="36"/>
      <c r="R213" s="37"/>
      <c r="S213" s="36"/>
      <c r="T213" s="36"/>
    </row>
    <row r="214" spans="1:20" ht="14.4" x14ac:dyDescent="0.3">
      <c r="A214" s="33" t="s">
        <v>608</v>
      </c>
      <c r="B214" s="33" t="s">
        <v>14833</v>
      </c>
      <c r="C214" s="33" t="s">
        <v>609</v>
      </c>
      <c r="D214" s="33" t="s">
        <v>610</v>
      </c>
      <c r="E214" s="33" t="s">
        <v>15017</v>
      </c>
      <c r="F214" s="33">
        <v>123</v>
      </c>
      <c r="G214" s="33">
        <v>134</v>
      </c>
      <c r="H214" s="33">
        <v>45000</v>
      </c>
      <c r="I214" t="s">
        <v>15159</v>
      </c>
      <c r="N214" s="37"/>
      <c r="O214" s="36"/>
      <c r="P214" s="36"/>
      <c r="Q214" s="36"/>
      <c r="R214" s="37"/>
      <c r="S214" s="36"/>
      <c r="T214" s="36"/>
    </row>
    <row r="215" spans="1:20" ht="14.4" x14ac:dyDescent="0.3">
      <c r="A215" s="33" t="s">
        <v>611</v>
      </c>
      <c r="B215" s="33" t="s">
        <v>14833</v>
      </c>
      <c r="C215" s="33" t="s">
        <v>612</v>
      </c>
      <c r="D215" s="33" t="s">
        <v>613</v>
      </c>
      <c r="E215" s="33" t="s">
        <v>14916</v>
      </c>
      <c r="F215" s="33">
        <v>176</v>
      </c>
      <c r="G215" s="33">
        <v>189</v>
      </c>
      <c r="H215" s="33">
        <v>41373</v>
      </c>
      <c r="I215" t="s">
        <v>15297</v>
      </c>
      <c r="N215" s="37"/>
      <c r="O215" s="36"/>
      <c r="P215" s="36"/>
      <c r="Q215" s="36"/>
      <c r="R215" s="37"/>
      <c r="S215" s="36"/>
      <c r="T215" s="36"/>
    </row>
    <row r="216" spans="1:20" ht="14.4" x14ac:dyDescent="0.3">
      <c r="A216" s="33" t="s">
        <v>614</v>
      </c>
      <c r="B216" s="33" t="s">
        <v>14833</v>
      </c>
      <c r="C216" s="33" t="s">
        <v>615</v>
      </c>
      <c r="D216" s="33" t="s">
        <v>616</v>
      </c>
      <c r="E216" s="33" t="s">
        <v>14933</v>
      </c>
      <c r="F216" s="33">
        <v>122</v>
      </c>
      <c r="G216" s="33">
        <v>132</v>
      </c>
      <c r="H216" s="33">
        <v>41646</v>
      </c>
      <c r="I216" t="s">
        <v>15120</v>
      </c>
      <c r="N216" s="37"/>
      <c r="O216" s="36"/>
      <c r="P216" s="36"/>
      <c r="Q216" s="36"/>
      <c r="R216" s="37"/>
      <c r="S216" s="36"/>
      <c r="T216" s="36"/>
    </row>
    <row r="217" spans="1:20" ht="14.4" x14ac:dyDescent="0.3">
      <c r="A217" s="33" t="s">
        <v>617</v>
      </c>
      <c r="B217" s="33" t="s">
        <v>14833</v>
      </c>
      <c r="C217" s="33" t="s">
        <v>618</v>
      </c>
      <c r="D217" s="33" t="s">
        <v>619</v>
      </c>
      <c r="E217" s="33" t="s">
        <v>14869</v>
      </c>
      <c r="F217" s="33">
        <v>187</v>
      </c>
      <c r="G217" s="33">
        <v>335</v>
      </c>
      <c r="H217" s="33">
        <v>41018</v>
      </c>
      <c r="I217" t="s">
        <v>461</v>
      </c>
      <c r="N217" s="37"/>
      <c r="O217" s="36"/>
      <c r="P217" s="36"/>
      <c r="Q217" s="36"/>
      <c r="R217" s="37"/>
      <c r="S217" s="36"/>
      <c r="T217" s="36"/>
    </row>
    <row r="218" spans="1:20" ht="14.4" x14ac:dyDescent="0.3">
      <c r="A218" s="33" t="s">
        <v>620</v>
      </c>
      <c r="B218" s="33" t="s">
        <v>14833</v>
      </c>
      <c r="C218" s="33" t="s">
        <v>15394</v>
      </c>
      <c r="D218" s="33" t="s">
        <v>621</v>
      </c>
      <c r="E218" s="33" t="s">
        <v>15395</v>
      </c>
      <c r="F218" s="33">
        <v>326</v>
      </c>
      <c r="G218" s="33">
        <v>329</v>
      </c>
      <c r="H218" s="33">
        <v>39912</v>
      </c>
      <c r="I218" t="s">
        <v>15396</v>
      </c>
      <c r="N218" s="37"/>
      <c r="O218" s="36"/>
      <c r="P218" s="36"/>
      <c r="Q218" s="36"/>
      <c r="R218" s="37"/>
      <c r="S218" s="36"/>
      <c r="T218" s="36"/>
    </row>
    <row r="219" spans="1:20" ht="14.4" x14ac:dyDescent="0.3">
      <c r="A219" s="33" t="s">
        <v>622</v>
      </c>
      <c r="B219" s="33" t="s">
        <v>14833</v>
      </c>
      <c r="C219" s="33" t="s">
        <v>15397</v>
      </c>
      <c r="D219" s="33" t="s">
        <v>623</v>
      </c>
      <c r="E219" s="33" t="s">
        <v>15036</v>
      </c>
      <c r="F219" s="33">
        <v>158</v>
      </c>
      <c r="G219" s="33">
        <v>186</v>
      </c>
      <c r="H219" s="33">
        <v>71008</v>
      </c>
      <c r="I219" t="s">
        <v>624</v>
      </c>
      <c r="N219" s="37"/>
      <c r="O219" s="36"/>
      <c r="P219" s="36"/>
      <c r="Q219" s="36"/>
      <c r="R219" s="37"/>
      <c r="S219" s="36"/>
      <c r="T219" s="36"/>
    </row>
    <row r="220" spans="1:20" ht="14.4" x14ac:dyDescent="0.3">
      <c r="A220" s="33" t="s">
        <v>625</v>
      </c>
      <c r="B220" s="33" t="s">
        <v>14833</v>
      </c>
      <c r="C220" s="33" t="s">
        <v>626</v>
      </c>
      <c r="D220" s="33" t="s">
        <v>627</v>
      </c>
      <c r="E220" s="33" t="s">
        <v>14875</v>
      </c>
      <c r="F220" s="33">
        <v>318</v>
      </c>
      <c r="G220" s="33">
        <v>316</v>
      </c>
      <c r="H220" s="33">
        <v>41692</v>
      </c>
      <c r="I220" t="s">
        <v>15333</v>
      </c>
      <c r="N220" s="37"/>
      <c r="O220" s="36"/>
      <c r="P220" s="36"/>
      <c r="Q220" s="36"/>
      <c r="R220" s="37"/>
      <c r="S220" s="36"/>
      <c r="T220" s="36"/>
    </row>
    <row r="221" spans="1:20" ht="14.4" x14ac:dyDescent="0.3">
      <c r="A221" s="33" t="s">
        <v>628</v>
      </c>
      <c r="B221" s="33" t="s">
        <v>14833</v>
      </c>
      <c r="C221" s="33" t="s">
        <v>629</v>
      </c>
      <c r="D221" s="33" t="s">
        <v>630</v>
      </c>
      <c r="E221" s="33" t="s">
        <v>15398</v>
      </c>
      <c r="F221" s="33">
        <v>370</v>
      </c>
      <c r="G221" s="33">
        <v>363</v>
      </c>
      <c r="H221" s="33">
        <v>41516</v>
      </c>
      <c r="I221" t="s">
        <v>78</v>
      </c>
      <c r="N221" s="37"/>
      <c r="O221" s="36"/>
      <c r="P221" s="36"/>
      <c r="Q221" s="36"/>
      <c r="R221" s="37"/>
      <c r="S221" s="36"/>
      <c r="T221" s="36"/>
    </row>
    <row r="222" spans="1:20" ht="14.4" x14ac:dyDescent="0.3">
      <c r="A222" s="33" t="s">
        <v>631</v>
      </c>
      <c r="B222" s="33" t="s">
        <v>14833</v>
      </c>
      <c r="C222" s="33" t="s">
        <v>632</v>
      </c>
      <c r="D222" s="33" t="s">
        <v>633</v>
      </c>
      <c r="E222" s="33" t="s">
        <v>15307</v>
      </c>
      <c r="F222" s="33">
        <v>270</v>
      </c>
      <c r="G222" s="33">
        <v>270</v>
      </c>
      <c r="H222" s="33">
        <v>40969</v>
      </c>
      <c r="I222" t="s">
        <v>15399</v>
      </c>
      <c r="N222" s="37"/>
      <c r="O222" s="36"/>
      <c r="P222" s="36"/>
      <c r="Q222" s="36"/>
      <c r="R222" s="37"/>
      <c r="S222" s="36"/>
      <c r="T222" s="36"/>
    </row>
    <row r="223" spans="1:20" ht="14.4" x14ac:dyDescent="0.3">
      <c r="A223" s="33" t="s">
        <v>634</v>
      </c>
      <c r="B223" s="33" t="s">
        <v>14833</v>
      </c>
      <c r="C223" s="33" t="s">
        <v>15400</v>
      </c>
      <c r="D223" s="33" t="s">
        <v>635</v>
      </c>
      <c r="E223" s="33" t="s">
        <v>14941</v>
      </c>
      <c r="F223" s="33">
        <v>148</v>
      </c>
      <c r="G223" s="33">
        <v>143</v>
      </c>
      <c r="H223" s="33">
        <v>31384</v>
      </c>
      <c r="I223" t="s">
        <v>15401</v>
      </c>
      <c r="N223" s="37"/>
      <c r="O223" s="36"/>
      <c r="P223" s="36"/>
      <c r="Q223" s="36"/>
      <c r="R223" s="37"/>
      <c r="S223" s="36"/>
      <c r="T223" s="36"/>
    </row>
    <row r="224" spans="1:20" ht="14.4" x14ac:dyDescent="0.3">
      <c r="A224" s="33" t="s">
        <v>636</v>
      </c>
      <c r="B224" s="33" t="s">
        <v>14833</v>
      </c>
      <c r="C224" s="33" t="s">
        <v>637</v>
      </c>
      <c r="D224" s="33" t="s">
        <v>638</v>
      </c>
      <c r="E224" s="33" t="s">
        <v>15402</v>
      </c>
      <c r="F224" s="33">
        <v>120</v>
      </c>
      <c r="G224" s="33">
        <v>106</v>
      </c>
      <c r="H224" s="33">
        <v>40672</v>
      </c>
      <c r="I224" t="s">
        <v>15403</v>
      </c>
      <c r="N224" s="37"/>
      <c r="O224" s="36"/>
      <c r="P224" s="36"/>
      <c r="Q224" s="36"/>
      <c r="R224" s="37"/>
      <c r="S224" s="36"/>
      <c r="T224" s="36"/>
    </row>
    <row r="225" spans="1:20" ht="14.4" x14ac:dyDescent="0.3">
      <c r="A225" s="33" t="s">
        <v>639</v>
      </c>
      <c r="B225" s="33" t="s">
        <v>14833</v>
      </c>
      <c r="C225" s="33" t="s">
        <v>15404</v>
      </c>
      <c r="D225" s="33" t="s">
        <v>640</v>
      </c>
      <c r="E225" s="33" t="s">
        <v>15405</v>
      </c>
      <c r="F225" s="33">
        <v>86</v>
      </c>
      <c r="G225" s="33">
        <v>79</v>
      </c>
      <c r="H225" s="33">
        <v>31017</v>
      </c>
      <c r="I225" t="s">
        <v>439</v>
      </c>
      <c r="N225" s="37"/>
      <c r="O225" s="36"/>
      <c r="P225" s="36"/>
      <c r="Q225" s="36"/>
      <c r="R225" s="37"/>
      <c r="S225" s="36"/>
      <c r="T225" s="36"/>
    </row>
    <row r="226" spans="1:20" ht="14.4" x14ac:dyDescent="0.3">
      <c r="A226" s="33" t="s">
        <v>641</v>
      </c>
      <c r="B226" s="33" t="s">
        <v>14833</v>
      </c>
      <c r="C226" s="33" t="s">
        <v>15406</v>
      </c>
      <c r="D226" s="33" t="s">
        <v>642</v>
      </c>
      <c r="E226" s="33" t="s">
        <v>15407</v>
      </c>
      <c r="F226" s="33">
        <v>217</v>
      </c>
      <c r="G226" s="33">
        <v>201</v>
      </c>
      <c r="H226" s="33">
        <v>40848</v>
      </c>
      <c r="I226" t="s">
        <v>15408</v>
      </c>
      <c r="N226" s="37"/>
      <c r="O226" s="36"/>
      <c r="P226" s="36"/>
      <c r="Q226" s="36"/>
      <c r="R226" s="37"/>
      <c r="S226" s="36"/>
      <c r="T226" s="36"/>
    </row>
    <row r="227" spans="1:20" ht="14.4" x14ac:dyDescent="0.3">
      <c r="A227" s="33" t="s">
        <v>643</v>
      </c>
      <c r="B227" s="33" t="s">
        <v>14833</v>
      </c>
      <c r="C227" s="33" t="s">
        <v>644</v>
      </c>
      <c r="D227" s="33" t="s">
        <v>645</v>
      </c>
      <c r="E227" s="33" t="s">
        <v>14926</v>
      </c>
      <c r="F227" s="33">
        <v>63</v>
      </c>
      <c r="G227" s="33">
        <v>62</v>
      </c>
      <c r="H227" s="33">
        <v>40803</v>
      </c>
      <c r="I227" t="s">
        <v>276</v>
      </c>
      <c r="N227" s="37"/>
      <c r="O227" s="36"/>
      <c r="P227" s="36"/>
      <c r="Q227" s="36"/>
      <c r="R227" s="37"/>
      <c r="S227" s="36"/>
      <c r="T227" s="36"/>
    </row>
    <row r="228" spans="1:20" ht="14.4" x14ac:dyDescent="0.3">
      <c r="A228" s="33" t="s">
        <v>646</v>
      </c>
      <c r="B228" s="33" t="s">
        <v>14833</v>
      </c>
      <c r="C228" s="33" t="s">
        <v>15409</v>
      </c>
      <c r="D228" s="33" t="s">
        <v>647</v>
      </c>
      <c r="E228" s="33" t="s">
        <v>15410</v>
      </c>
      <c r="F228" s="33">
        <v>206</v>
      </c>
      <c r="G228" s="33">
        <v>204</v>
      </c>
      <c r="H228" s="33">
        <v>40557</v>
      </c>
      <c r="I228" t="s">
        <v>15411</v>
      </c>
      <c r="N228" s="37"/>
      <c r="O228" s="36"/>
      <c r="P228" s="36"/>
      <c r="Q228" s="36"/>
      <c r="R228" s="37"/>
      <c r="S228" s="36"/>
      <c r="T228" s="36"/>
    </row>
    <row r="229" spans="1:20" ht="14.4" x14ac:dyDescent="0.3">
      <c r="A229" s="33" t="s">
        <v>648</v>
      </c>
      <c r="B229" s="33" t="s">
        <v>14833</v>
      </c>
      <c r="C229" s="33" t="s">
        <v>15412</v>
      </c>
      <c r="D229" s="33" t="s">
        <v>649</v>
      </c>
      <c r="E229" s="33" t="s">
        <v>15021</v>
      </c>
      <c r="F229" s="33">
        <v>287</v>
      </c>
      <c r="G229" s="33">
        <v>285</v>
      </c>
      <c r="H229" s="33">
        <v>40928</v>
      </c>
      <c r="I229" t="s">
        <v>15413</v>
      </c>
      <c r="N229" s="37"/>
      <c r="O229" s="36"/>
      <c r="P229" s="36"/>
      <c r="Q229" s="36"/>
      <c r="R229" s="37"/>
      <c r="S229" s="36"/>
      <c r="T229" s="36"/>
    </row>
    <row r="230" spans="1:20" ht="14.4" x14ac:dyDescent="0.3">
      <c r="A230" s="33" t="s">
        <v>650</v>
      </c>
      <c r="B230" s="33" t="s">
        <v>14833</v>
      </c>
      <c r="C230" s="33" t="s">
        <v>15414</v>
      </c>
      <c r="D230" s="33" t="s">
        <v>651</v>
      </c>
      <c r="E230" s="33" t="s">
        <v>15415</v>
      </c>
      <c r="F230" s="33">
        <v>224</v>
      </c>
      <c r="G230" s="33">
        <v>226</v>
      </c>
      <c r="H230" s="33">
        <v>40586</v>
      </c>
      <c r="I230" t="s">
        <v>652</v>
      </c>
      <c r="N230" s="37"/>
      <c r="O230" s="36"/>
      <c r="P230" s="36"/>
      <c r="Q230" s="36"/>
      <c r="R230" s="37"/>
      <c r="S230" s="36"/>
      <c r="T230" s="36"/>
    </row>
    <row r="231" spans="1:20" ht="14.4" x14ac:dyDescent="0.3">
      <c r="A231" s="33" t="s">
        <v>653</v>
      </c>
      <c r="B231" s="33" t="s">
        <v>14833</v>
      </c>
      <c r="C231" s="33" t="s">
        <v>654</v>
      </c>
      <c r="D231" s="33" t="s">
        <v>655</v>
      </c>
      <c r="E231" s="33" t="s">
        <v>15266</v>
      </c>
      <c r="F231" s="33">
        <v>175</v>
      </c>
      <c r="G231" s="33">
        <v>181</v>
      </c>
      <c r="H231" s="33">
        <v>41692</v>
      </c>
      <c r="I231" t="s">
        <v>15333</v>
      </c>
      <c r="N231" s="37"/>
      <c r="O231" s="36"/>
      <c r="P231" s="36"/>
      <c r="Q231" s="36"/>
      <c r="R231" s="37"/>
      <c r="S231" s="36"/>
      <c r="T231" s="36"/>
    </row>
    <row r="232" spans="1:20" ht="14.4" x14ac:dyDescent="0.3">
      <c r="A232" s="33" t="s">
        <v>656</v>
      </c>
      <c r="B232" s="33" t="s">
        <v>14833</v>
      </c>
      <c r="C232" s="33" t="s">
        <v>657</v>
      </c>
      <c r="D232" s="33" t="s">
        <v>658</v>
      </c>
      <c r="E232" s="33" t="s">
        <v>15309</v>
      </c>
      <c r="F232" s="33">
        <v>187</v>
      </c>
      <c r="G232" s="33">
        <v>171</v>
      </c>
      <c r="H232" s="33">
        <v>41228</v>
      </c>
      <c r="I232" t="s">
        <v>15135</v>
      </c>
      <c r="N232" s="37"/>
      <c r="O232" s="36"/>
      <c r="P232" s="36"/>
      <c r="Q232" s="36"/>
      <c r="R232" s="37"/>
      <c r="S232" s="36"/>
      <c r="T232" s="36"/>
    </row>
    <row r="233" spans="1:20" ht="14.4" x14ac:dyDescent="0.3">
      <c r="A233" s="33" t="s">
        <v>659</v>
      </c>
      <c r="B233" s="33" t="s">
        <v>14833</v>
      </c>
      <c r="C233" s="33" t="s">
        <v>660</v>
      </c>
      <c r="D233" s="33" t="s">
        <v>661</v>
      </c>
      <c r="E233" s="33" t="s">
        <v>15070</v>
      </c>
      <c r="F233" s="33">
        <v>212</v>
      </c>
      <c r="G233" s="33">
        <v>195</v>
      </c>
      <c r="H233" s="33">
        <v>41090</v>
      </c>
      <c r="I233" t="s">
        <v>15416</v>
      </c>
      <c r="N233" s="37"/>
      <c r="O233" s="36"/>
      <c r="P233" s="36"/>
      <c r="Q233" s="36"/>
      <c r="R233" s="37"/>
      <c r="S233" s="36"/>
      <c r="T233" s="36"/>
    </row>
    <row r="234" spans="1:20" ht="14.4" x14ac:dyDescent="0.3">
      <c r="A234" s="33" t="s">
        <v>662</v>
      </c>
      <c r="B234" s="33" t="s">
        <v>14833</v>
      </c>
      <c r="C234" s="33" t="s">
        <v>663</v>
      </c>
      <c r="D234" s="33" t="s">
        <v>664</v>
      </c>
      <c r="E234" s="33" t="s">
        <v>14938</v>
      </c>
      <c r="F234" s="33">
        <v>516</v>
      </c>
      <c r="G234" s="33">
        <v>507</v>
      </c>
      <c r="H234" s="33">
        <v>20281</v>
      </c>
      <c r="I234" t="s">
        <v>665</v>
      </c>
      <c r="N234" s="37"/>
      <c r="O234" s="36"/>
      <c r="P234" s="36"/>
      <c r="Q234" s="36"/>
      <c r="R234" s="37"/>
      <c r="S234" s="36"/>
      <c r="T234" s="36"/>
    </row>
    <row r="235" spans="1:20" ht="14.4" x14ac:dyDescent="0.3">
      <c r="A235" s="33" t="s">
        <v>666</v>
      </c>
      <c r="B235" s="33" t="s">
        <v>14833</v>
      </c>
      <c r="C235" s="33" t="s">
        <v>15417</v>
      </c>
      <c r="D235" s="33" t="s">
        <v>667</v>
      </c>
      <c r="E235" s="33" t="s">
        <v>15074</v>
      </c>
      <c r="F235" s="33">
        <v>338</v>
      </c>
      <c r="G235" s="33">
        <v>341</v>
      </c>
      <c r="H235" s="33">
        <v>41563</v>
      </c>
      <c r="I235" t="s">
        <v>15418</v>
      </c>
      <c r="N235" s="37"/>
      <c r="O235" s="36"/>
      <c r="P235" s="36"/>
      <c r="Q235" s="36"/>
      <c r="R235" s="37"/>
      <c r="S235" s="36"/>
      <c r="T235" s="36"/>
    </row>
    <row r="236" spans="1:20" ht="14.4" x14ac:dyDescent="0.3">
      <c r="A236" s="33" t="s">
        <v>668</v>
      </c>
      <c r="B236" s="33" t="s">
        <v>14833</v>
      </c>
      <c r="C236" s="33" t="s">
        <v>15419</v>
      </c>
      <c r="D236" s="33" t="s">
        <v>670</v>
      </c>
      <c r="E236" s="33" t="s">
        <v>14926</v>
      </c>
      <c r="F236" s="33">
        <v>82</v>
      </c>
      <c r="G236" s="33">
        <v>76</v>
      </c>
      <c r="H236" s="33">
        <v>40803</v>
      </c>
      <c r="I236" t="s">
        <v>276</v>
      </c>
      <c r="N236" s="37"/>
      <c r="O236" s="36"/>
      <c r="P236" s="36"/>
      <c r="Q236" s="36"/>
      <c r="R236" s="37"/>
      <c r="S236" s="36"/>
      <c r="T236" s="36"/>
    </row>
    <row r="237" spans="1:20" ht="14.4" x14ac:dyDescent="0.3">
      <c r="A237" s="33" t="s">
        <v>671</v>
      </c>
      <c r="B237" s="33" t="s">
        <v>14833</v>
      </c>
      <c r="C237" s="33" t="s">
        <v>15420</v>
      </c>
      <c r="D237" s="33" t="s">
        <v>672</v>
      </c>
      <c r="E237" s="33" t="s">
        <v>15099</v>
      </c>
      <c r="F237" s="33">
        <v>77</v>
      </c>
      <c r="G237" s="33">
        <v>76</v>
      </c>
      <c r="H237" s="33">
        <v>40517</v>
      </c>
      <c r="I237" t="s">
        <v>324</v>
      </c>
      <c r="N237" s="37"/>
      <c r="O237" s="36"/>
      <c r="P237" s="36"/>
      <c r="Q237" s="36"/>
      <c r="R237" s="37"/>
      <c r="S237" s="36"/>
      <c r="T237" s="36"/>
    </row>
    <row r="238" spans="1:20" ht="14.4" x14ac:dyDescent="0.3">
      <c r="A238" s="33" t="s">
        <v>673</v>
      </c>
      <c r="B238" s="33" t="s">
        <v>14833</v>
      </c>
      <c r="C238" s="33" t="s">
        <v>15350</v>
      </c>
      <c r="D238" s="33" t="s">
        <v>674</v>
      </c>
      <c r="E238" s="33" t="s">
        <v>14916</v>
      </c>
      <c r="F238" s="33">
        <v>193</v>
      </c>
      <c r="G238" s="33">
        <v>204</v>
      </c>
      <c r="H238" s="33">
        <v>41373</v>
      </c>
      <c r="I238" t="s">
        <v>15297</v>
      </c>
      <c r="N238" s="37"/>
      <c r="O238" s="36"/>
      <c r="P238" s="36"/>
      <c r="Q238" s="36"/>
      <c r="R238" s="37"/>
      <c r="S238" s="36"/>
      <c r="T238" s="36"/>
    </row>
    <row r="239" spans="1:20" ht="14.4" x14ac:dyDescent="0.3">
      <c r="A239" s="33" t="s">
        <v>675</v>
      </c>
      <c r="B239" s="33" t="s">
        <v>14833</v>
      </c>
      <c r="C239" s="33" t="s">
        <v>676</v>
      </c>
      <c r="D239" s="33" t="s">
        <v>677</v>
      </c>
      <c r="E239" s="33" t="s">
        <v>14948</v>
      </c>
      <c r="F239" s="33">
        <v>99</v>
      </c>
      <c r="G239" s="33">
        <v>92</v>
      </c>
      <c r="H239" s="33">
        <v>47920</v>
      </c>
      <c r="I239" t="s">
        <v>15421</v>
      </c>
      <c r="N239" s="37"/>
      <c r="O239" s="36"/>
      <c r="P239" s="36"/>
      <c r="Q239" s="36"/>
      <c r="R239" s="37"/>
      <c r="S239" s="36"/>
      <c r="T239" s="36"/>
    </row>
    <row r="240" spans="1:20" ht="14.4" x14ac:dyDescent="0.3">
      <c r="A240" s="33" t="s">
        <v>678</v>
      </c>
      <c r="B240" s="33" t="s">
        <v>14833</v>
      </c>
      <c r="C240" s="33" t="s">
        <v>679</v>
      </c>
      <c r="D240" s="33" t="s">
        <v>680</v>
      </c>
      <c r="E240" s="33" t="s">
        <v>14970</v>
      </c>
      <c r="F240" s="33">
        <v>88</v>
      </c>
      <c r="G240" s="33">
        <v>87</v>
      </c>
      <c r="H240" s="33">
        <v>47920</v>
      </c>
      <c r="I240" t="s">
        <v>15421</v>
      </c>
      <c r="N240" s="37"/>
      <c r="O240" s="36"/>
      <c r="P240" s="36"/>
      <c r="Q240" s="36"/>
      <c r="R240" s="37"/>
      <c r="S240" s="36"/>
      <c r="T240" s="36"/>
    </row>
    <row r="241" spans="1:20" ht="14.4" x14ac:dyDescent="0.3">
      <c r="A241" s="33" t="s">
        <v>681</v>
      </c>
      <c r="B241" s="33" t="s">
        <v>14833</v>
      </c>
      <c r="C241" s="33" t="s">
        <v>682</v>
      </c>
      <c r="D241" s="33" t="s">
        <v>683</v>
      </c>
      <c r="E241" s="33" t="s">
        <v>14948</v>
      </c>
      <c r="F241" s="33">
        <v>109</v>
      </c>
      <c r="G241" s="33">
        <v>122</v>
      </c>
      <c r="H241" s="33">
        <v>47920</v>
      </c>
      <c r="I241" t="s">
        <v>15421</v>
      </c>
      <c r="N241" s="37"/>
      <c r="O241" s="36"/>
      <c r="P241" s="36"/>
      <c r="Q241" s="36"/>
      <c r="R241" s="37"/>
      <c r="S241" s="36"/>
      <c r="T241" s="36"/>
    </row>
    <row r="242" spans="1:20" ht="14.4" x14ac:dyDescent="0.3">
      <c r="A242" s="33" t="s">
        <v>684</v>
      </c>
      <c r="B242" s="33" t="s">
        <v>14833</v>
      </c>
      <c r="C242" s="33" t="s">
        <v>685</v>
      </c>
      <c r="D242" s="33" t="s">
        <v>686</v>
      </c>
      <c r="E242" s="33" t="s">
        <v>14948</v>
      </c>
      <c r="F242" s="33">
        <v>185</v>
      </c>
      <c r="G242" s="33">
        <v>185</v>
      </c>
      <c r="H242" s="33">
        <v>47920</v>
      </c>
      <c r="I242" t="s">
        <v>15421</v>
      </c>
      <c r="N242" s="37"/>
      <c r="O242" s="36"/>
      <c r="P242" s="36"/>
      <c r="Q242" s="36"/>
      <c r="R242" s="37"/>
      <c r="S242" s="36"/>
      <c r="T242" s="36"/>
    </row>
    <row r="243" spans="1:20" ht="14.4" x14ac:dyDescent="0.3">
      <c r="A243" s="33" t="s">
        <v>687</v>
      </c>
      <c r="B243" s="33" t="s">
        <v>14833</v>
      </c>
      <c r="C243" s="33" t="s">
        <v>688</v>
      </c>
      <c r="D243" s="33" t="s">
        <v>689</v>
      </c>
      <c r="E243" s="33" t="s">
        <v>15272</v>
      </c>
      <c r="F243" s="33">
        <v>112</v>
      </c>
      <c r="G243" s="33">
        <v>108</v>
      </c>
      <c r="H243" s="33">
        <v>23961</v>
      </c>
      <c r="I243" t="s">
        <v>15273</v>
      </c>
      <c r="N243" s="37"/>
      <c r="O243" s="36"/>
      <c r="P243" s="36"/>
      <c r="Q243" s="36"/>
      <c r="R243" s="37"/>
      <c r="S243" s="36"/>
      <c r="T243" s="36"/>
    </row>
    <row r="244" spans="1:20" ht="14.4" x14ac:dyDescent="0.3">
      <c r="A244" s="33" t="s">
        <v>690</v>
      </c>
      <c r="B244" s="33" t="s">
        <v>14833</v>
      </c>
      <c r="C244" s="33" t="s">
        <v>691</v>
      </c>
      <c r="D244" s="33" t="s">
        <v>692</v>
      </c>
      <c r="E244" s="33" t="s">
        <v>15422</v>
      </c>
      <c r="F244" s="33">
        <v>131</v>
      </c>
      <c r="G244" s="33">
        <v>122</v>
      </c>
      <c r="H244" s="33">
        <v>26158</v>
      </c>
      <c r="I244" t="s">
        <v>199</v>
      </c>
      <c r="N244" s="37"/>
      <c r="O244" s="36"/>
      <c r="P244" s="36"/>
      <c r="Q244" s="36"/>
      <c r="R244" s="37"/>
      <c r="S244" s="36"/>
      <c r="T244" s="36"/>
    </row>
    <row r="245" spans="1:20" ht="14.4" x14ac:dyDescent="0.3">
      <c r="A245" s="33" t="s">
        <v>693</v>
      </c>
      <c r="B245" s="33" t="s">
        <v>14833</v>
      </c>
      <c r="C245" s="33" t="s">
        <v>15423</v>
      </c>
      <c r="D245" s="33" t="s">
        <v>694</v>
      </c>
      <c r="E245" s="33" t="s">
        <v>15362</v>
      </c>
      <c r="F245" s="33">
        <v>59</v>
      </c>
      <c r="G245" s="33">
        <v>55</v>
      </c>
      <c r="H245" s="33">
        <v>37299</v>
      </c>
      <c r="I245" t="s">
        <v>15363</v>
      </c>
      <c r="N245" s="37"/>
      <c r="O245" s="36"/>
      <c r="P245" s="36"/>
      <c r="Q245" s="36"/>
      <c r="R245" s="37"/>
      <c r="S245" s="36"/>
      <c r="T245" s="36"/>
    </row>
    <row r="246" spans="1:20" ht="14.4" x14ac:dyDescent="0.3">
      <c r="A246" s="33" t="s">
        <v>695</v>
      </c>
      <c r="B246" s="33" t="s">
        <v>14833</v>
      </c>
      <c r="C246" s="33" t="s">
        <v>696</v>
      </c>
      <c r="D246" s="33" t="s">
        <v>697</v>
      </c>
      <c r="E246" s="33" t="s">
        <v>15351</v>
      </c>
      <c r="F246" s="33">
        <v>140</v>
      </c>
      <c r="G246" s="33">
        <v>136</v>
      </c>
      <c r="H246" s="33">
        <v>73712</v>
      </c>
      <c r="I246" t="s">
        <v>15352</v>
      </c>
      <c r="N246" s="37"/>
      <c r="O246" s="36"/>
      <c r="P246" s="36"/>
      <c r="Q246" s="36"/>
      <c r="R246" s="37"/>
      <c r="S246" s="36"/>
      <c r="T246" s="36"/>
    </row>
    <row r="247" spans="1:20" ht="14.4" x14ac:dyDescent="0.3">
      <c r="A247" s="33" t="s">
        <v>698</v>
      </c>
      <c r="B247" s="33" t="s">
        <v>14833</v>
      </c>
      <c r="C247" s="33" t="s">
        <v>699</v>
      </c>
      <c r="D247" s="33" t="s">
        <v>700</v>
      </c>
      <c r="E247" s="33" t="s">
        <v>14934</v>
      </c>
      <c r="F247" s="33">
        <v>209</v>
      </c>
      <c r="G247" s="33">
        <v>201</v>
      </c>
      <c r="H247" s="33">
        <v>48348</v>
      </c>
      <c r="I247" t="s">
        <v>15151</v>
      </c>
      <c r="N247" s="37"/>
      <c r="O247" s="36"/>
      <c r="P247" s="36"/>
      <c r="Q247" s="36"/>
      <c r="R247" s="37"/>
      <c r="S247" s="36"/>
      <c r="T247" s="36"/>
    </row>
    <row r="248" spans="1:20" ht="14.4" x14ac:dyDescent="0.3">
      <c r="A248" s="33" t="s">
        <v>701</v>
      </c>
      <c r="B248" s="33" t="s">
        <v>14833</v>
      </c>
      <c r="C248" s="33" t="s">
        <v>702</v>
      </c>
      <c r="D248" s="33" t="s">
        <v>703</v>
      </c>
      <c r="E248" s="33" t="s">
        <v>15032</v>
      </c>
      <c r="F248" s="33">
        <v>121</v>
      </c>
      <c r="G248" s="33">
        <v>110</v>
      </c>
      <c r="H248" s="33">
        <v>40662</v>
      </c>
      <c r="I248" t="s">
        <v>704</v>
      </c>
      <c r="N248" s="37"/>
      <c r="O248" s="36"/>
      <c r="P248" s="36"/>
      <c r="Q248" s="36"/>
      <c r="R248" s="37"/>
      <c r="S248" s="36"/>
      <c r="T248" s="36"/>
    </row>
    <row r="249" spans="1:20" ht="14.4" x14ac:dyDescent="0.3">
      <c r="A249" s="33" t="s">
        <v>705</v>
      </c>
      <c r="B249" s="33" t="s">
        <v>14833</v>
      </c>
      <c r="C249" s="33" t="s">
        <v>706</v>
      </c>
      <c r="D249" s="33" t="s">
        <v>707</v>
      </c>
      <c r="E249" s="33" t="s">
        <v>15424</v>
      </c>
      <c r="F249" s="33">
        <v>233</v>
      </c>
      <c r="G249" s="33">
        <v>212</v>
      </c>
      <c r="H249" s="33">
        <v>77235</v>
      </c>
      <c r="I249" t="s">
        <v>15425</v>
      </c>
      <c r="N249" s="37"/>
      <c r="O249" s="36"/>
      <c r="P249" s="36"/>
      <c r="Q249" s="36"/>
      <c r="R249" s="37"/>
      <c r="S249" s="36"/>
      <c r="T249" s="36"/>
    </row>
    <row r="250" spans="1:20" ht="14.4" x14ac:dyDescent="0.3">
      <c r="A250" s="33" t="s">
        <v>708</v>
      </c>
      <c r="B250" s="33" t="s">
        <v>14833</v>
      </c>
      <c r="C250" s="33" t="s">
        <v>709</v>
      </c>
      <c r="D250" s="33" t="s">
        <v>710</v>
      </c>
      <c r="E250" s="33" t="s">
        <v>15426</v>
      </c>
      <c r="F250" s="33">
        <v>438</v>
      </c>
      <c r="G250" s="33">
        <v>424</v>
      </c>
      <c r="H250" s="33">
        <v>28147</v>
      </c>
      <c r="I250" t="s">
        <v>15168</v>
      </c>
      <c r="N250" s="37"/>
      <c r="O250" s="36"/>
      <c r="P250" s="36"/>
      <c r="Q250" s="36"/>
      <c r="R250" s="37"/>
      <c r="S250" s="36"/>
      <c r="T250" s="36"/>
    </row>
    <row r="251" spans="1:20" ht="14.4" x14ac:dyDescent="0.3">
      <c r="A251" s="33" t="s">
        <v>711</v>
      </c>
      <c r="B251" s="33" t="s">
        <v>14833</v>
      </c>
      <c r="C251" s="33" t="s">
        <v>15427</v>
      </c>
      <c r="D251" s="33" t="s">
        <v>712</v>
      </c>
      <c r="E251" s="33" t="s">
        <v>15063</v>
      </c>
      <c r="F251" s="33">
        <v>240</v>
      </c>
      <c r="G251" s="33">
        <v>247</v>
      </c>
      <c r="H251" s="33">
        <v>42330</v>
      </c>
      <c r="I251" t="s">
        <v>15428</v>
      </c>
      <c r="N251" s="37"/>
      <c r="O251" s="36"/>
      <c r="P251" s="36"/>
      <c r="Q251" s="36"/>
      <c r="R251" s="37"/>
      <c r="S251" s="36"/>
      <c r="T251" s="36"/>
    </row>
    <row r="252" spans="1:20" ht="14.4" x14ac:dyDescent="0.3">
      <c r="A252" s="33" t="s">
        <v>713</v>
      </c>
      <c r="B252" s="33" t="s">
        <v>14833</v>
      </c>
      <c r="C252" s="33" t="s">
        <v>714</v>
      </c>
      <c r="D252" s="33" t="s">
        <v>715</v>
      </c>
      <c r="E252" s="33" t="s">
        <v>15429</v>
      </c>
      <c r="F252" s="33">
        <v>138</v>
      </c>
      <c r="G252" s="33">
        <v>138</v>
      </c>
      <c r="H252" s="33">
        <v>41782</v>
      </c>
      <c r="I252" t="s">
        <v>716</v>
      </c>
      <c r="N252" s="37"/>
      <c r="O252" s="36"/>
      <c r="P252" s="36"/>
      <c r="Q252" s="36"/>
      <c r="R252" s="37"/>
      <c r="S252" s="36"/>
      <c r="T252" s="36"/>
    </row>
    <row r="253" spans="1:20" ht="14.4" x14ac:dyDescent="0.3">
      <c r="A253" s="33" t="s">
        <v>717</v>
      </c>
      <c r="B253" s="33" t="s">
        <v>14833</v>
      </c>
      <c r="C253" s="33" t="s">
        <v>15430</v>
      </c>
      <c r="D253" s="33" t="s">
        <v>718</v>
      </c>
      <c r="E253" s="33" t="s">
        <v>15064</v>
      </c>
      <c r="F253" s="33">
        <v>148</v>
      </c>
      <c r="G253" s="33">
        <v>149</v>
      </c>
      <c r="H253" s="33">
        <v>40517</v>
      </c>
      <c r="I253" t="s">
        <v>324</v>
      </c>
      <c r="N253" s="37"/>
      <c r="O253" s="36"/>
      <c r="P253" s="36"/>
      <c r="Q253" s="36"/>
      <c r="R253" s="37"/>
      <c r="S253" s="36"/>
      <c r="T253" s="36"/>
    </row>
    <row r="254" spans="1:20" ht="14.4" x14ac:dyDescent="0.3">
      <c r="A254" s="33" t="s">
        <v>719</v>
      </c>
      <c r="B254" s="33" t="s">
        <v>14833</v>
      </c>
      <c r="C254" s="33" t="s">
        <v>15431</v>
      </c>
      <c r="D254" s="33" t="s">
        <v>720</v>
      </c>
      <c r="E254" s="33" t="s">
        <v>15068</v>
      </c>
      <c r="F254" s="33">
        <v>492</v>
      </c>
      <c r="G254" s="33">
        <v>482</v>
      </c>
      <c r="H254" s="33">
        <v>42564</v>
      </c>
      <c r="I254" t="s">
        <v>15432</v>
      </c>
      <c r="N254" s="37"/>
      <c r="O254" s="36"/>
      <c r="P254" s="36"/>
      <c r="Q254" s="36"/>
      <c r="R254" s="37"/>
      <c r="S254" s="36"/>
      <c r="T254" s="36"/>
    </row>
    <row r="255" spans="1:20" ht="14.4" x14ac:dyDescent="0.3">
      <c r="A255" s="33" t="s">
        <v>721</v>
      </c>
      <c r="B255" s="33" t="s">
        <v>14833</v>
      </c>
      <c r="C255" s="33" t="s">
        <v>722</v>
      </c>
      <c r="D255" s="33" t="s">
        <v>723</v>
      </c>
      <c r="E255" s="33" t="s">
        <v>15122</v>
      </c>
      <c r="F255" s="33">
        <v>277</v>
      </c>
      <c r="G255" s="33">
        <v>257</v>
      </c>
      <c r="H255" s="33">
        <v>42577</v>
      </c>
      <c r="I255" t="s">
        <v>15433</v>
      </c>
      <c r="N255" s="37"/>
      <c r="O255" s="36"/>
      <c r="P255" s="36"/>
      <c r="Q255" s="36"/>
      <c r="R255" s="37"/>
      <c r="S255" s="36"/>
      <c r="T255" s="36"/>
    </row>
    <row r="256" spans="1:20" ht="14.4" x14ac:dyDescent="0.3">
      <c r="A256" s="33" t="s">
        <v>724</v>
      </c>
      <c r="B256" s="33" t="s">
        <v>14833</v>
      </c>
      <c r="C256" s="33" t="s">
        <v>15434</v>
      </c>
      <c r="D256" s="33" t="s">
        <v>725</v>
      </c>
      <c r="E256" s="33" t="s">
        <v>15032</v>
      </c>
      <c r="F256" s="33">
        <v>138</v>
      </c>
      <c r="G256" s="33">
        <v>136</v>
      </c>
      <c r="H256" s="33">
        <v>40662</v>
      </c>
      <c r="I256" t="s">
        <v>704</v>
      </c>
      <c r="N256" s="37"/>
      <c r="O256" s="36"/>
      <c r="P256" s="36"/>
      <c r="Q256" s="36"/>
      <c r="R256" s="37"/>
      <c r="S256" s="36"/>
      <c r="T256" s="36"/>
    </row>
    <row r="257" spans="1:20" ht="14.4" x14ac:dyDescent="0.3">
      <c r="A257" s="33" t="s">
        <v>726</v>
      </c>
      <c r="B257" s="33" t="s">
        <v>14833</v>
      </c>
      <c r="C257" s="33" t="s">
        <v>15435</v>
      </c>
      <c r="D257" s="33" t="s">
        <v>727</v>
      </c>
      <c r="E257" s="33" t="s">
        <v>15436</v>
      </c>
      <c r="F257" s="33">
        <v>116</v>
      </c>
      <c r="G257" s="33">
        <v>114</v>
      </c>
      <c r="H257" s="33">
        <v>68836</v>
      </c>
      <c r="I257" t="s">
        <v>15344</v>
      </c>
      <c r="N257" s="37"/>
      <c r="O257" s="36"/>
      <c r="P257" s="36"/>
      <c r="Q257" s="36"/>
      <c r="R257" s="37"/>
      <c r="S257" s="36"/>
      <c r="T257" s="36"/>
    </row>
    <row r="258" spans="1:20" ht="14.4" x14ac:dyDescent="0.3">
      <c r="A258" s="33" t="s">
        <v>728</v>
      </c>
      <c r="B258" s="33" t="s">
        <v>14833</v>
      </c>
      <c r="C258" s="33" t="s">
        <v>15437</v>
      </c>
      <c r="D258" s="33" t="s">
        <v>729</v>
      </c>
      <c r="E258" s="33" t="s">
        <v>15047</v>
      </c>
      <c r="F258" s="33">
        <v>134</v>
      </c>
      <c r="G258" s="33">
        <v>128</v>
      </c>
      <c r="H258" s="33">
        <v>41168</v>
      </c>
      <c r="I258" t="s">
        <v>15133</v>
      </c>
      <c r="N258" s="37"/>
      <c r="O258" s="36"/>
      <c r="P258" s="36"/>
      <c r="Q258" s="36"/>
      <c r="R258" s="37"/>
      <c r="S258" s="36"/>
      <c r="T258" s="36"/>
    </row>
    <row r="259" spans="1:20" ht="14.4" x14ac:dyDescent="0.3">
      <c r="A259" s="33" t="s">
        <v>730</v>
      </c>
      <c r="B259" s="33" t="s">
        <v>14833</v>
      </c>
      <c r="C259" s="33" t="s">
        <v>731</v>
      </c>
      <c r="D259" s="33" t="s">
        <v>732</v>
      </c>
      <c r="E259" s="33" t="s">
        <v>15009</v>
      </c>
      <c r="F259" s="33">
        <v>146</v>
      </c>
      <c r="G259" s="33">
        <v>155</v>
      </c>
      <c r="H259" s="33">
        <v>41632</v>
      </c>
      <c r="I259" t="s">
        <v>15148</v>
      </c>
      <c r="N259" s="37"/>
      <c r="O259" s="36"/>
      <c r="P259" s="36"/>
      <c r="Q259" s="36"/>
      <c r="R259" s="37"/>
      <c r="S259" s="36"/>
      <c r="T259" s="36"/>
    </row>
    <row r="260" spans="1:20" ht="14.4" x14ac:dyDescent="0.3">
      <c r="A260" s="33" t="s">
        <v>733</v>
      </c>
      <c r="B260" s="33" t="s">
        <v>14833</v>
      </c>
      <c r="C260" s="33" t="s">
        <v>15438</v>
      </c>
      <c r="D260" s="33" t="s">
        <v>734</v>
      </c>
      <c r="E260" s="33" t="s">
        <v>15387</v>
      </c>
      <c r="F260" s="33">
        <v>121</v>
      </c>
      <c r="G260" s="33">
        <v>124</v>
      </c>
      <c r="H260" s="33">
        <v>41506</v>
      </c>
      <c r="I260" t="s">
        <v>15267</v>
      </c>
      <c r="N260" s="37"/>
      <c r="O260" s="36"/>
      <c r="P260" s="36"/>
      <c r="Q260" s="36"/>
      <c r="R260" s="37"/>
      <c r="S260" s="36"/>
      <c r="T260" s="36"/>
    </row>
    <row r="261" spans="1:20" ht="14.4" x14ac:dyDescent="0.3">
      <c r="A261" s="33" t="s">
        <v>735</v>
      </c>
      <c r="B261" s="33" t="s">
        <v>14833</v>
      </c>
      <c r="C261" s="33" t="s">
        <v>736</v>
      </c>
      <c r="D261" s="33" t="s">
        <v>737</v>
      </c>
      <c r="E261" s="33" t="s">
        <v>14984</v>
      </c>
      <c r="F261" s="33">
        <v>210</v>
      </c>
      <c r="G261" s="33">
        <v>207</v>
      </c>
      <c r="H261" s="33">
        <v>43188</v>
      </c>
      <c r="I261" t="s">
        <v>15439</v>
      </c>
      <c r="N261" s="37"/>
      <c r="O261" s="36"/>
      <c r="P261" s="36"/>
      <c r="Q261" s="36"/>
      <c r="R261" s="37"/>
      <c r="S261" s="36"/>
      <c r="T261" s="36"/>
    </row>
    <row r="262" spans="1:20" ht="14.4" x14ac:dyDescent="0.3">
      <c r="A262" s="33" t="s">
        <v>738</v>
      </c>
      <c r="B262" s="33" t="s">
        <v>14833</v>
      </c>
      <c r="C262" s="33" t="s">
        <v>739</v>
      </c>
      <c r="D262" s="33" t="s">
        <v>740</v>
      </c>
      <c r="E262" s="33" t="s">
        <v>15440</v>
      </c>
      <c r="F262" s="33">
        <v>376</v>
      </c>
      <c r="G262" s="33">
        <v>381</v>
      </c>
      <c r="H262" s="33">
        <v>40814</v>
      </c>
      <c r="I262" t="s">
        <v>15441</v>
      </c>
      <c r="N262" s="37"/>
      <c r="O262" s="36"/>
      <c r="P262" s="36"/>
      <c r="Q262" s="36"/>
      <c r="R262" s="37"/>
      <c r="S262" s="36"/>
      <c r="T262" s="36"/>
    </row>
    <row r="263" spans="1:20" ht="14.4" x14ac:dyDescent="0.3">
      <c r="A263" s="33" t="s">
        <v>741</v>
      </c>
      <c r="B263" s="33" t="s">
        <v>14833</v>
      </c>
      <c r="C263" s="33" t="s">
        <v>742</v>
      </c>
      <c r="D263" s="33" t="s">
        <v>743</v>
      </c>
      <c r="E263" s="33" t="s">
        <v>14865</v>
      </c>
      <c r="F263" s="33">
        <v>318</v>
      </c>
      <c r="G263" s="33">
        <v>364</v>
      </c>
      <c r="H263" s="33">
        <v>43305</v>
      </c>
      <c r="I263" t="s">
        <v>15442</v>
      </c>
      <c r="N263" s="37"/>
      <c r="O263" s="36"/>
      <c r="P263" s="36"/>
      <c r="Q263" s="36"/>
      <c r="R263" s="37"/>
      <c r="S263" s="36"/>
      <c r="T263" s="36"/>
    </row>
    <row r="264" spans="1:20" ht="14.4" x14ac:dyDescent="0.3">
      <c r="A264" s="33" t="s">
        <v>744</v>
      </c>
      <c r="B264" s="33" t="s">
        <v>14833</v>
      </c>
      <c r="C264" s="33" t="s">
        <v>745</v>
      </c>
      <c r="D264" s="33" t="s">
        <v>746</v>
      </c>
      <c r="E264" s="33" t="s">
        <v>14939</v>
      </c>
      <c r="F264" s="33">
        <v>216</v>
      </c>
      <c r="G264" s="33">
        <v>213</v>
      </c>
      <c r="H264" s="33">
        <v>41011</v>
      </c>
      <c r="I264" t="s">
        <v>15443</v>
      </c>
      <c r="N264" s="37"/>
      <c r="O264" s="36"/>
      <c r="P264" s="36"/>
      <c r="Q264" s="36"/>
      <c r="R264" s="37"/>
      <c r="S264" s="36"/>
      <c r="T264" s="36"/>
    </row>
    <row r="265" spans="1:20" ht="14.4" x14ac:dyDescent="0.3">
      <c r="A265" s="33" t="s">
        <v>747</v>
      </c>
      <c r="B265" s="33" t="s">
        <v>14833</v>
      </c>
      <c r="C265" s="33" t="s">
        <v>748</v>
      </c>
      <c r="D265" s="33" t="s">
        <v>749</v>
      </c>
      <c r="E265" s="33" t="s">
        <v>15272</v>
      </c>
      <c r="F265" s="33">
        <v>65</v>
      </c>
      <c r="G265" s="33">
        <v>67</v>
      </c>
      <c r="H265" s="33">
        <v>23961</v>
      </c>
      <c r="I265" t="s">
        <v>15273</v>
      </c>
      <c r="N265" s="37"/>
      <c r="O265" s="36"/>
      <c r="P265" s="36"/>
      <c r="Q265" s="36"/>
      <c r="R265" s="37"/>
      <c r="S265" s="36"/>
      <c r="T265" s="36"/>
    </row>
    <row r="266" spans="1:20" ht="14.4" x14ac:dyDescent="0.3">
      <c r="A266" s="33" t="s">
        <v>750</v>
      </c>
      <c r="B266" s="33" t="s">
        <v>14833</v>
      </c>
      <c r="C266" s="33" t="s">
        <v>751</v>
      </c>
      <c r="D266" s="33" t="s">
        <v>752</v>
      </c>
      <c r="E266" s="33" t="s">
        <v>15102</v>
      </c>
      <c r="F266" s="33">
        <v>348</v>
      </c>
      <c r="G266" s="33">
        <v>335</v>
      </c>
      <c r="H266" s="33">
        <v>43383</v>
      </c>
      <c r="I266" t="s">
        <v>15444</v>
      </c>
      <c r="N266" s="37"/>
      <c r="O266" s="36"/>
      <c r="P266" s="36"/>
      <c r="Q266" s="36"/>
      <c r="R266" s="37"/>
      <c r="S266" s="36"/>
      <c r="T266" s="36"/>
    </row>
    <row r="267" spans="1:20" ht="14.4" x14ac:dyDescent="0.3">
      <c r="A267" s="33" t="s">
        <v>753</v>
      </c>
      <c r="B267" s="33" t="s">
        <v>14833</v>
      </c>
      <c r="C267" s="33" t="s">
        <v>754</v>
      </c>
      <c r="D267" s="33" t="s">
        <v>755</v>
      </c>
      <c r="E267" s="33" t="s">
        <v>14952</v>
      </c>
      <c r="F267" s="33">
        <v>170</v>
      </c>
      <c r="G267" s="33">
        <v>162</v>
      </c>
      <c r="H267" s="33">
        <v>41797</v>
      </c>
      <c r="I267" t="s">
        <v>15123</v>
      </c>
      <c r="N267" s="37"/>
      <c r="O267" s="36"/>
      <c r="P267" s="36"/>
      <c r="Q267" s="36"/>
      <c r="R267" s="37"/>
      <c r="S267" s="36"/>
      <c r="T267" s="36"/>
    </row>
    <row r="268" spans="1:20" ht="14.4" x14ac:dyDescent="0.3">
      <c r="A268" s="33" t="s">
        <v>756</v>
      </c>
      <c r="B268" s="33" t="s">
        <v>14833</v>
      </c>
      <c r="C268" s="33" t="s">
        <v>15445</v>
      </c>
      <c r="D268" s="33" t="s">
        <v>757</v>
      </c>
      <c r="E268" s="33" t="s">
        <v>15070</v>
      </c>
      <c r="F268" s="33">
        <v>103</v>
      </c>
      <c r="G268" s="33">
        <v>95</v>
      </c>
      <c r="H268" s="33">
        <v>41090</v>
      </c>
      <c r="I268" t="s">
        <v>15416</v>
      </c>
      <c r="N268" s="37"/>
      <c r="O268" s="36"/>
      <c r="P268" s="36"/>
      <c r="Q268" s="36"/>
      <c r="R268" s="37"/>
      <c r="S268" s="36"/>
      <c r="T268" s="36"/>
    </row>
    <row r="269" spans="1:20" ht="14.4" x14ac:dyDescent="0.3">
      <c r="A269" s="33" t="s">
        <v>758</v>
      </c>
      <c r="B269" s="33" t="s">
        <v>14833</v>
      </c>
      <c r="C269" s="33" t="s">
        <v>15446</v>
      </c>
      <c r="D269" s="33" t="s">
        <v>759</v>
      </c>
      <c r="E269" s="33" t="s">
        <v>14970</v>
      </c>
      <c r="F269" s="33">
        <v>80</v>
      </c>
      <c r="G269" s="33">
        <v>138</v>
      </c>
      <c r="H269" s="33">
        <v>44397</v>
      </c>
      <c r="I269" t="s">
        <v>15447</v>
      </c>
      <c r="N269" s="37"/>
      <c r="O269" s="36"/>
      <c r="P269" s="36"/>
      <c r="Q269" s="36"/>
      <c r="R269" s="37"/>
      <c r="S269" s="36"/>
      <c r="T269" s="36"/>
    </row>
    <row r="270" spans="1:20" ht="14.4" x14ac:dyDescent="0.3">
      <c r="A270" s="33" t="s">
        <v>760</v>
      </c>
      <c r="B270" s="33" t="s">
        <v>14833</v>
      </c>
      <c r="C270" s="33" t="s">
        <v>761</v>
      </c>
      <c r="D270" s="33" t="s">
        <v>762</v>
      </c>
      <c r="E270" s="33" t="s">
        <v>15448</v>
      </c>
      <c r="F270" s="33">
        <v>74</v>
      </c>
      <c r="G270" s="33">
        <v>74</v>
      </c>
      <c r="H270" s="33">
        <v>40814</v>
      </c>
      <c r="I270" t="s">
        <v>15441</v>
      </c>
      <c r="N270" s="37"/>
      <c r="O270" s="36"/>
      <c r="P270" s="36"/>
      <c r="Q270" s="36"/>
      <c r="R270" s="37"/>
      <c r="S270" s="36"/>
      <c r="T270" s="36"/>
    </row>
    <row r="271" spans="1:20" ht="14.4" x14ac:dyDescent="0.3">
      <c r="A271" s="33" t="s">
        <v>763</v>
      </c>
      <c r="B271" s="33" t="s">
        <v>14833</v>
      </c>
      <c r="C271" s="33" t="s">
        <v>764</v>
      </c>
      <c r="D271" s="33" t="s">
        <v>765</v>
      </c>
      <c r="E271" s="33" t="s">
        <v>15026</v>
      </c>
      <c r="F271" s="33">
        <v>266</v>
      </c>
      <c r="G271" s="33">
        <v>239</v>
      </c>
      <c r="H271" s="33">
        <v>45000</v>
      </c>
      <c r="I271" t="s">
        <v>15159</v>
      </c>
      <c r="N271" s="37"/>
      <c r="O271" s="36"/>
      <c r="P271" s="36"/>
      <c r="Q271" s="36"/>
      <c r="R271" s="37"/>
      <c r="S271" s="36"/>
      <c r="T271" s="36"/>
    </row>
    <row r="272" spans="1:20" ht="14.4" x14ac:dyDescent="0.3">
      <c r="A272" s="33" t="s">
        <v>766</v>
      </c>
      <c r="B272" s="33" t="s">
        <v>14833</v>
      </c>
      <c r="C272" s="33" t="s">
        <v>767</v>
      </c>
      <c r="D272" s="33" t="s">
        <v>768</v>
      </c>
      <c r="E272" s="33" t="s">
        <v>15037</v>
      </c>
      <c r="F272" s="33">
        <v>218</v>
      </c>
      <c r="G272" s="33">
        <v>205</v>
      </c>
      <c r="H272" s="33">
        <v>45000</v>
      </c>
      <c r="I272" t="s">
        <v>15159</v>
      </c>
      <c r="N272" s="37"/>
      <c r="O272" s="36"/>
      <c r="P272" s="36"/>
      <c r="Q272" s="36"/>
      <c r="R272" s="37"/>
      <c r="S272" s="36"/>
      <c r="T272" s="36"/>
    </row>
    <row r="273" spans="1:20" ht="14.4" x14ac:dyDescent="0.3">
      <c r="A273" s="33" t="s">
        <v>769</v>
      </c>
      <c r="B273" s="33" t="s">
        <v>14833</v>
      </c>
      <c r="C273" s="33" t="s">
        <v>15449</v>
      </c>
      <c r="D273" s="33" t="s">
        <v>770</v>
      </c>
      <c r="E273" s="33" t="s">
        <v>15037</v>
      </c>
      <c r="F273" s="33">
        <v>270</v>
      </c>
      <c r="G273" s="33">
        <v>273</v>
      </c>
      <c r="H273" s="33">
        <v>41551</v>
      </c>
      <c r="I273" t="s">
        <v>771</v>
      </c>
      <c r="N273" s="37"/>
      <c r="O273" s="36"/>
      <c r="P273" s="36"/>
      <c r="Q273" s="36"/>
      <c r="R273" s="37"/>
      <c r="S273" s="36"/>
      <c r="T273" s="36"/>
    </row>
    <row r="274" spans="1:20" ht="14.4" x14ac:dyDescent="0.3">
      <c r="A274" s="33" t="s">
        <v>772</v>
      </c>
      <c r="B274" s="33" t="s">
        <v>14833</v>
      </c>
      <c r="C274" s="33" t="s">
        <v>773</v>
      </c>
      <c r="D274" s="33" t="s">
        <v>774</v>
      </c>
      <c r="E274" s="33" t="s">
        <v>14956</v>
      </c>
      <c r="F274" s="33">
        <v>189</v>
      </c>
      <c r="G274" s="33">
        <v>184</v>
      </c>
      <c r="H274" s="33">
        <v>43825</v>
      </c>
      <c r="I274" t="s">
        <v>15450</v>
      </c>
      <c r="N274" s="37"/>
      <c r="O274" s="36"/>
      <c r="P274" s="36"/>
      <c r="Q274" s="36"/>
      <c r="R274" s="37"/>
      <c r="S274" s="36"/>
      <c r="T274" s="36"/>
    </row>
    <row r="275" spans="1:20" ht="14.4" x14ac:dyDescent="0.3">
      <c r="A275" s="33" t="s">
        <v>775</v>
      </c>
      <c r="B275" s="33" t="s">
        <v>14833</v>
      </c>
      <c r="C275" s="33" t="s">
        <v>776</v>
      </c>
      <c r="D275" s="33" t="s">
        <v>777</v>
      </c>
      <c r="E275" s="33" t="s">
        <v>14871</v>
      </c>
      <c r="F275" s="33">
        <v>126</v>
      </c>
      <c r="G275" s="33">
        <v>112</v>
      </c>
      <c r="H275" s="33">
        <v>75219</v>
      </c>
      <c r="I275" t="s">
        <v>15451</v>
      </c>
      <c r="N275" s="37"/>
      <c r="O275" s="36"/>
      <c r="P275" s="36"/>
      <c r="Q275" s="36"/>
      <c r="R275" s="37"/>
      <c r="S275" s="36"/>
      <c r="T275" s="36"/>
    </row>
    <row r="276" spans="1:20" ht="14.4" x14ac:dyDescent="0.3">
      <c r="A276" s="33" t="s">
        <v>778</v>
      </c>
      <c r="B276" s="33" t="s">
        <v>14833</v>
      </c>
      <c r="C276" s="33" t="s">
        <v>15452</v>
      </c>
      <c r="D276" s="33" t="s">
        <v>779</v>
      </c>
      <c r="E276" s="33" t="s">
        <v>14933</v>
      </c>
      <c r="F276" s="33">
        <v>111</v>
      </c>
      <c r="G276" s="33">
        <v>157</v>
      </c>
      <c r="H276" s="33">
        <v>40803</v>
      </c>
      <c r="I276" t="s">
        <v>276</v>
      </c>
      <c r="N276" s="37"/>
      <c r="O276" s="36"/>
      <c r="P276" s="36"/>
      <c r="Q276" s="36"/>
      <c r="R276" s="37"/>
      <c r="S276" s="36"/>
      <c r="T276" s="36"/>
    </row>
    <row r="277" spans="1:20" ht="14.4" x14ac:dyDescent="0.3">
      <c r="A277" s="33" t="s">
        <v>780</v>
      </c>
      <c r="B277" s="33" t="s">
        <v>14833</v>
      </c>
      <c r="C277" s="33" t="s">
        <v>781</v>
      </c>
      <c r="D277" s="33" t="s">
        <v>391</v>
      </c>
      <c r="E277" s="33" t="s">
        <v>15205</v>
      </c>
      <c r="F277" s="33">
        <v>75</v>
      </c>
      <c r="G277" s="33">
        <v>70</v>
      </c>
      <c r="H277" s="33">
        <v>27910</v>
      </c>
      <c r="I277" t="s">
        <v>15389</v>
      </c>
      <c r="N277" s="37"/>
      <c r="O277" s="36"/>
      <c r="P277" s="36"/>
      <c r="Q277" s="36"/>
      <c r="R277" s="37"/>
      <c r="S277" s="36"/>
      <c r="T277" s="36"/>
    </row>
    <row r="278" spans="1:20" ht="14.4" x14ac:dyDescent="0.3">
      <c r="A278" s="33" t="s">
        <v>782</v>
      </c>
      <c r="B278" s="33" t="s">
        <v>14833</v>
      </c>
      <c r="C278" s="33" t="s">
        <v>783</v>
      </c>
      <c r="D278" s="33" t="s">
        <v>784</v>
      </c>
      <c r="E278" s="33" t="s">
        <v>14926</v>
      </c>
      <c r="F278" s="33">
        <v>32</v>
      </c>
      <c r="G278" s="33">
        <v>39</v>
      </c>
      <c r="H278" s="33">
        <v>40803</v>
      </c>
      <c r="I278" t="s">
        <v>276</v>
      </c>
      <c r="N278" s="37"/>
      <c r="O278" s="36"/>
      <c r="P278" s="36"/>
      <c r="Q278" s="36"/>
      <c r="R278" s="37"/>
      <c r="S278" s="36"/>
      <c r="T278" s="36"/>
    </row>
    <row r="279" spans="1:20" ht="14.4" x14ac:dyDescent="0.3">
      <c r="A279" s="33" t="s">
        <v>785</v>
      </c>
      <c r="B279" s="33" t="s">
        <v>14833</v>
      </c>
      <c r="C279" s="33" t="s">
        <v>15453</v>
      </c>
      <c r="D279" s="33" t="s">
        <v>787</v>
      </c>
      <c r="E279" s="33" t="s">
        <v>14941</v>
      </c>
      <c r="F279" s="33">
        <v>125</v>
      </c>
      <c r="G279" s="33">
        <v>106</v>
      </c>
      <c r="H279" s="33">
        <v>31384</v>
      </c>
      <c r="I279" t="s">
        <v>15401</v>
      </c>
      <c r="N279" s="37"/>
      <c r="O279" s="36"/>
      <c r="P279" s="36"/>
      <c r="Q279" s="36"/>
      <c r="R279" s="37"/>
      <c r="S279" s="36"/>
      <c r="T279" s="36"/>
    </row>
    <row r="280" spans="1:20" ht="14.4" x14ac:dyDescent="0.3">
      <c r="A280" s="33" t="s">
        <v>788</v>
      </c>
      <c r="B280" s="33" t="s">
        <v>14833</v>
      </c>
      <c r="C280" s="33" t="s">
        <v>15454</v>
      </c>
      <c r="D280" s="33" t="s">
        <v>789</v>
      </c>
      <c r="E280" s="33" t="s">
        <v>15455</v>
      </c>
      <c r="F280" s="33">
        <v>190</v>
      </c>
      <c r="G280" s="33">
        <v>189</v>
      </c>
      <c r="H280" s="33">
        <v>78912</v>
      </c>
      <c r="I280" t="s">
        <v>15456</v>
      </c>
      <c r="N280" s="37"/>
      <c r="O280" s="36"/>
      <c r="P280" s="36"/>
      <c r="Q280" s="36"/>
      <c r="R280" s="37"/>
      <c r="S280" s="36"/>
      <c r="T280" s="36"/>
    </row>
    <row r="281" spans="1:20" ht="14.4" x14ac:dyDescent="0.3">
      <c r="A281" s="33" t="s">
        <v>790</v>
      </c>
      <c r="B281" s="33" t="s">
        <v>14833</v>
      </c>
      <c r="C281" s="33" t="s">
        <v>791</v>
      </c>
      <c r="D281" s="33" t="s">
        <v>15457</v>
      </c>
      <c r="E281" s="33" t="s">
        <v>14963</v>
      </c>
      <c r="F281" s="33">
        <v>151</v>
      </c>
      <c r="G281" s="33">
        <v>163</v>
      </c>
      <c r="H281" s="33">
        <v>40557</v>
      </c>
      <c r="I281" t="s">
        <v>15411</v>
      </c>
      <c r="N281" s="37"/>
      <c r="O281" s="36"/>
      <c r="P281" s="36"/>
      <c r="Q281" s="36"/>
      <c r="R281" s="37"/>
      <c r="S281" s="36"/>
      <c r="T281" s="36"/>
    </row>
    <row r="282" spans="1:20" ht="14.4" x14ac:dyDescent="0.3">
      <c r="A282" s="33" t="s">
        <v>792</v>
      </c>
      <c r="B282" s="33" t="s">
        <v>14833</v>
      </c>
      <c r="C282" s="33" t="s">
        <v>15458</v>
      </c>
      <c r="D282" s="33" t="s">
        <v>793</v>
      </c>
      <c r="E282" s="33" t="s">
        <v>15086</v>
      </c>
      <c r="F282" s="33">
        <v>114</v>
      </c>
      <c r="G282" s="33">
        <v>98</v>
      </c>
      <c r="H282" s="33">
        <v>45000</v>
      </c>
      <c r="I282" t="s">
        <v>15159</v>
      </c>
      <c r="N282" s="37"/>
      <c r="O282" s="36"/>
      <c r="P282" s="36"/>
      <c r="Q282" s="36"/>
      <c r="R282" s="37"/>
      <c r="S282" s="36"/>
      <c r="T282" s="36"/>
    </row>
    <row r="283" spans="1:20" ht="14.4" x14ac:dyDescent="0.3">
      <c r="A283" s="33" t="s">
        <v>794</v>
      </c>
      <c r="B283" s="33" t="s">
        <v>14833</v>
      </c>
      <c r="C283" s="33" t="s">
        <v>15459</v>
      </c>
      <c r="D283" s="33" t="s">
        <v>795</v>
      </c>
      <c r="E283" s="33" t="s">
        <v>15460</v>
      </c>
      <c r="F283" s="33">
        <v>110</v>
      </c>
      <c r="G283" s="33">
        <v>132</v>
      </c>
      <c r="H283" s="33">
        <v>41000</v>
      </c>
      <c r="I283" t="s">
        <v>796</v>
      </c>
      <c r="N283" s="37"/>
      <c r="O283" s="36"/>
      <c r="P283" s="36"/>
      <c r="Q283" s="36"/>
      <c r="R283" s="37"/>
      <c r="S283" s="36"/>
      <c r="T283" s="36"/>
    </row>
    <row r="284" spans="1:20" ht="14.4" x14ac:dyDescent="0.3">
      <c r="A284" s="33" t="s">
        <v>797</v>
      </c>
      <c r="B284" s="33" t="s">
        <v>14833</v>
      </c>
      <c r="C284" s="33" t="s">
        <v>798</v>
      </c>
      <c r="D284" s="33" t="s">
        <v>799</v>
      </c>
      <c r="E284" s="33" t="s">
        <v>14929</v>
      </c>
      <c r="F284" s="33">
        <v>156</v>
      </c>
      <c r="G284" s="33">
        <v>176</v>
      </c>
      <c r="H284" s="33">
        <v>69447</v>
      </c>
      <c r="I284" t="s">
        <v>15296</v>
      </c>
      <c r="N284" s="37"/>
      <c r="O284" s="36"/>
      <c r="P284" s="36"/>
      <c r="Q284" s="36"/>
      <c r="R284" s="37"/>
      <c r="S284" s="36"/>
      <c r="T284" s="36"/>
    </row>
    <row r="285" spans="1:20" ht="14.4" x14ac:dyDescent="0.3">
      <c r="A285" s="33" t="s">
        <v>800</v>
      </c>
      <c r="B285" s="33" t="s">
        <v>14833</v>
      </c>
      <c r="C285" s="33" t="s">
        <v>15461</v>
      </c>
      <c r="D285" s="33" t="s">
        <v>801</v>
      </c>
      <c r="E285" s="33" t="s">
        <v>15462</v>
      </c>
      <c r="F285" s="33">
        <v>194</v>
      </c>
      <c r="G285" s="33">
        <v>186</v>
      </c>
      <c r="H285" s="33">
        <v>75597</v>
      </c>
      <c r="I285" t="s">
        <v>15294</v>
      </c>
      <c r="N285" s="37"/>
      <c r="O285" s="36"/>
      <c r="P285" s="36"/>
      <c r="Q285" s="36"/>
      <c r="R285" s="37"/>
      <c r="S285" s="36"/>
      <c r="T285" s="36"/>
    </row>
    <row r="286" spans="1:20" ht="14.4" x14ac:dyDescent="0.3">
      <c r="A286" s="33" t="s">
        <v>802</v>
      </c>
      <c r="B286" s="33" t="s">
        <v>14833</v>
      </c>
      <c r="C286" s="33" t="s">
        <v>15463</v>
      </c>
      <c r="D286" s="33" t="s">
        <v>803</v>
      </c>
      <c r="E286" s="33" t="s">
        <v>14875</v>
      </c>
      <c r="F286" s="33">
        <v>203</v>
      </c>
      <c r="G286" s="33">
        <v>189</v>
      </c>
      <c r="H286" s="33">
        <v>41692</v>
      </c>
      <c r="I286" t="s">
        <v>15333</v>
      </c>
      <c r="N286" s="37"/>
      <c r="O286" s="36"/>
      <c r="P286" s="36"/>
      <c r="Q286" s="36"/>
      <c r="R286" s="37"/>
      <c r="S286" s="36"/>
      <c r="T286" s="36"/>
    </row>
    <row r="287" spans="1:20" ht="14.4" x14ac:dyDescent="0.3">
      <c r="A287" s="33" t="s">
        <v>804</v>
      </c>
      <c r="B287" s="33" t="s">
        <v>14833</v>
      </c>
      <c r="C287" s="33" t="s">
        <v>15464</v>
      </c>
      <c r="D287" s="33" t="s">
        <v>805</v>
      </c>
      <c r="E287" s="33" t="s">
        <v>15075</v>
      </c>
      <c r="F287" s="33">
        <v>293</v>
      </c>
      <c r="G287" s="33">
        <v>278</v>
      </c>
      <c r="H287" s="33">
        <v>45099</v>
      </c>
      <c r="I287" t="s">
        <v>15465</v>
      </c>
      <c r="N287" s="37"/>
      <c r="O287" s="36"/>
      <c r="P287" s="36"/>
      <c r="Q287" s="36"/>
      <c r="R287" s="37"/>
      <c r="S287" s="36"/>
      <c r="T287" s="36"/>
    </row>
    <row r="288" spans="1:20" ht="14.4" x14ac:dyDescent="0.3">
      <c r="A288" s="33" t="s">
        <v>806</v>
      </c>
      <c r="B288" s="33" t="s">
        <v>14833</v>
      </c>
      <c r="C288" s="33" t="s">
        <v>807</v>
      </c>
      <c r="D288" s="33" t="s">
        <v>808</v>
      </c>
      <c r="E288" s="33" t="s">
        <v>15466</v>
      </c>
      <c r="F288" s="33">
        <v>102</v>
      </c>
      <c r="G288" s="33">
        <v>99</v>
      </c>
      <c r="H288" s="33">
        <v>41516</v>
      </c>
      <c r="I288" t="s">
        <v>78</v>
      </c>
      <c r="N288" s="37"/>
      <c r="O288" s="36"/>
      <c r="P288" s="36"/>
      <c r="Q288" s="36"/>
      <c r="R288" s="37"/>
      <c r="S288" s="36"/>
      <c r="T288" s="36"/>
    </row>
    <row r="289" spans="1:20" ht="14.4" x14ac:dyDescent="0.3">
      <c r="A289" s="33" t="s">
        <v>809</v>
      </c>
      <c r="B289" s="33" t="s">
        <v>14833</v>
      </c>
      <c r="C289" s="33" t="s">
        <v>15467</v>
      </c>
      <c r="D289" s="33" t="s">
        <v>810</v>
      </c>
      <c r="E289" s="33" t="s">
        <v>15069</v>
      </c>
      <c r="F289" s="33">
        <v>171</v>
      </c>
      <c r="G289" s="33">
        <v>168</v>
      </c>
      <c r="H289" s="33">
        <v>41020</v>
      </c>
      <c r="I289" t="s">
        <v>15468</v>
      </c>
      <c r="N289" s="37"/>
      <c r="O289" s="36"/>
      <c r="P289" s="36"/>
      <c r="Q289" s="36"/>
      <c r="R289" s="37"/>
      <c r="S289" s="36"/>
      <c r="T289" s="36"/>
    </row>
    <row r="290" spans="1:20" ht="14.4" x14ac:dyDescent="0.3">
      <c r="A290" s="33" t="s">
        <v>811</v>
      </c>
      <c r="B290" s="33" t="s">
        <v>14833</v>
      </c>
      <c r="C290" s="33" t="s">
        <v>812</v>
      </c>
      <c r="D290" s="33" t="s">
        <v>813</v>
      </c>
      <c r="E290" s="33" t="s">
        <v>15043</v>
      </c>
      <c r="F290" s="33">
        <v>220</v>
      </c>
      <c r="G290" s="33">
        <v>223</v>
      </c>
      <c r="H290" s="33">
        <v>70002</v>
      </c>
      <c r="I290" t="s">
        <v>15469</v>
      </c>
      <c r="N290" s="37"/>
      <c r="O290" s="36"/>
      <c r="P290" s="36"/>
      <c r="Q290" s="36"/>
      <c r="R290" s="37"/>
      <c r="S290" s="36"/>
      <c r="T290" s="36"/>
    </row>
    <row r="291" spans="1:20" ht="14.4" x14ac:dyDescent="0.3">
      <c r="A291" s="33" t="s">
        <v>814</v>
      </c>
      <c r="B291" s="33" t="s">
        <v>14833</v>
      </c>
      <c r="C291" s="33" t="s">
        <v>815</v>
      </c>
      <c r="D291" s="33" t="s">
        <v>816</v>
      </c>
      <c r="E291" s="33" t="s">
        <v>14939</v>
      </c>
      <c r="F291" s="33">
        <v>168</v>
      </c>
      <c r="G291" s="33">
        <v>156</v>
      </c>
      <c r="H291" s="33">
        <v>50844</v>
      </c>
      <c r="I291" t="s">
        <v>15470</v>
      </c>
      <c r="N291" s="37"/>
      <c r="O291" s="36"/>
      <c r="P291" s="36"/>
      <c r="Q291" s="36"/>
      <c r="R291" s="37"/>
      <c r="S291" s="36"/>
      <c r="T291" s="36"/>
    </row>
    <row r="292" spans="1:20" ht="14.4" x14ac:dyDescent="0.3">
      <c r="A292" s="33" t="s">
        <v>817</v>
      </c>
      <c r="B292" s="33" t="s">
        <v>14833</v>
      </c>
      <c r="C292" s="33" t="s">
        <v>15471</v>
      </c>
      <c r="D292" s="33" t="s">
        <v>818</v>
      </c>
      <c r="E292" s="33" t="s">
        <v>15031</v>
      </c>
      <c r="F292" s="33">
        <v>289</v>
      </c>
      <c r="G292" s="33">
        <v>273</v>
      </c>
      <c r="H292" s="33">
        <v>71488</v>
      </c>
      <c r="I292" t="s">
        <v>15472</v>
      </c>
      <c r="N292" s="37"/>
      <c r="O292" s="36"/>
      <c r="P292" s="36"/>
      <c r="Q292" s="36"/>
      <c r="R292" s="37"/>
      <c r="S292" s="36"/>
      <c r="T292" s="36"/>
    </row>
    <row r="293" spans="1:20" ht="14.4" x14ac:dyDescent="0.3">
      <c r="A293" s="33" t="s">
        <v>819</v>
      </c>
      <c r="B293" s="33" t="s">
        <v>14833</v>
      </c>
      <c r="C293" s="33" t="s">
        <v>820</v>
      </c>
      <c r="D293" s="33" t="s">
        <v>821</v>
      </c>
      <c r="E293" s="33" t="s">
        <v>14934</v>
      </c>
      <c r="F293" s="33">
        <v>263</v>
      </c>
      <c r="G293" s="33">
        <v>257</v>
      </c>
      <c r="H293" s="33">
        <v>75388</v>
      </c>
      <c r="I293" t="s">
        <v>15473</v>
      </c>
      <c r="N293" s="37"/>
      <c r="O293" s="36"/>
      <c r="P293" s="36"/>
      <c r="Q293" s="36"/>
      <c r="R293" s="37"/>
      <c r="S293" s="36"/>
      <c r="T293" s="36"/>
    </row>
    <row r="294" spans="1:20" ht="14.4" x14ac:dyDescent="0.3">
      <c r="A294" s="33" t="s">
        <v>822</v>
      </c>
      <c r="B294" s="33" t="s">
        <v>14833</v>
      </c>
      <c r="C294" s="33" t="s">
        <v>398</v>
      </c>
      <c r="D294" s="33" t="s">
        <v>823</v>
      </c>
      <c r="E294" s="33" t="s">
        <v>15032</v>
      </c>
      <c r="F294" s="33">
        <v>255</v>
      </c>
      <c r="G294" s="33">
        <v>249</v>
      </c>
      <c r="H294" s="33">
        <v>46152</v>
      </c>
      <c r="I294" t="s">
        <v>15474</v>
      </c>
      <c r="N294" s="37"/>
      <c r="O294" s="36"/>
      <c r="P294" s="36"/>
      <c r="Q294" s="36"/>
      <c r="R294" s="37"/>
      <c r="S294" s="36"/>
      <c r="T294" s="36"/>
    </row>
    <row r="295" spans="1:20" ht="14.4" x14ac:dyDescent="0.3">
      <c r="A295" s="33" t="s">
        <v>824</v>
      </c>
      <c r="B295" s="33" t="s">
        <v>14833</v>
      </c>
      <c r="C295" s="33" t="s">
        <v>15475</v>
      </c>
      <c r="D295" s="33" t="s">
        <v>825</v>
      </c>
      <c r="E295" s="33" t="s">
        <v>14910</v>
      </c>
      <c r="F295" s="33">
        <v>573</v>
      </c>
      <c r="G295" s="33">
        <v>594</v>
      </c>
      <c r="H295" s="33">
        <v>41840</v>
      </c>
      <c r="I295" t="s">
        <v>15476</v>
      </c>
      <c r="N295" s="37"/>
      <c r="O295" s="36"/>
      <c r="P295" s="36"/>
      <c r="Q295" s="36"/>
      <c r="R295" s="37"/>
      <c r="S295" s="36"/>
      <c r="T295" s="36"/>
    </row>
    <row r="296" spans="1:20" ht="14.4" x14ac:dyDescent="0.3">
      <c r="A296" s="33" t="s">
        <v>826</v>
      </c>
      <c r="B296" s="33" t="s">
        <v>14833</v>
      </c>
      <c r="C296" s="33" t="s">
        <v>827</v>
      </c>
      <c r="D296" s="33" t="s">
        <v>828</v>
      </c>
      <c r="E296" s="33" t="s">
        <v>15063</v>
      </c>
      <c r="F296" s="33">
        <v>182</v>
      </c>
      <c r="G296" s="33">
        <v>173</v>
      </c>
      <c r="H296" s="33">
        <v>50844</v>
      </c>
      <c r="I296" t="s">
        <v>15470</v>
      </c>
      <c r="N296" s="37"/>
      <c r="O296" s="36"/>
      <c r="P296" s="36"/>
      <c r="Q296" s="36"/>
      <c r="R296" s="37"/>
      <c r="S296" s="36"/>
      <c r="T296" s="36"/>
    </row>
    <row r="297" spans="1:20" ht="14.4" x14ac:dyDescent="0.3">
      <c r="A297" s="33" t="s">
        <v>829</v>
      </c>
      <c r="B297" s="33" t="s">
        <v>14833</v>
      </c>
      <c r="C297" s="33" t="s">
        <v>15477</v>
      </c>
      <c r="D297" s="33" t="s">
        <v>830</v>
      </c>
      <c r="E297" s="33" t="s">
        <v>14947</v>
      </c>
      <c r="F297" s="33">
        <v>135</v>
      </c>
      <c r="G297" s="33">
        <v>141</v>
      </c>
      <c r="H297" s="33">
        <v>41340</v>
      </c>
      <c r="I297" t="s">
        <v>15221</v>
      </c>
      <c r="N297" s="37"/>
      <c r="O297" s="36"/>
      <c r="P297" s="36"/>
      <c r="Q297" s="36"/>
      <c r="R297" s="37"/>
      <c r="S297" s="36"/>
      <c r="T297" s="36"/>
    </row>
    <row r="298" spans="1:20" ht="14.4" x14ac:dyDescent="0.3">
      <c r="A298" s="33" t="s">
        <v>831</v>
      </c>
      <c r="B298" s="33" t="s">
        <v>14833</v>
      </c>
      <c r="C298" s="33" t="s">
        <v>15478</v>
      </c>
      <c r="D298" s="33" t="s">
        <v>832</v>
      </c>
      <c r="E298" s="33" t="s">
        <v>15182</v>
      </c>
      <c r="F298" s="33">
        <v>157</v>
      </c>
      <c r="G298" s="33">
        <v>164</v>
      </c>
      <c r="H298" s="33">
        <v>41646</v>
      </c>
      <c r="I298" t="s">
        <v>15120</v>
      </c>
      <c r="N298" s="37"/>
      <c r="O298" s="36"/>
      <c r="P298" s="36"/>
      <c r="Q298" s="36"/>
      <c r="R298" s="37"/>
      <c r="S298" s="36"/>
      <c r="T298" s="36"/>
    </row>
    <row r="299" spans="1:20" ht="14.4" x14ac:dyDescent="0.3">
      <c r="A299" s="33" t="s">
        <v>833</v>
      </c>
      <c r="B299" s="33" t="s">
        <v>14833</v>
      </c>
      <c r="C299" s="33" t="s">
        <v>834</v>
      </c>
      <c r="D299" s="33" t="s">
        <v>835</v>
      </c>
      <c r="E299" s="33" t="s">
        <v>14911</v>
      </c>
      <c r="F299" s="33">
        <v>299</v>
      </c>
      <c r="G299" s="33">
        <v>287</v>
      </c>
      <c r="H299" s="33">
        <v>41251</v>
      </c>
      <c r="I299" t="s">
        <v>15479</v>
      </c>
      <c r="N299" s="37"/>
      <c r="O299" s="36"/>
      <c r="P299" s="36"/>
      <c r="Q299" s="36"/>
      <c r="R299" s="37"/>
      <c r="S299" s="36"/>
      <c r="T299" s="36"/>
    </row>
    <row r="300" spans="1:20" ht="14.4" x14ac:dyDescent="0.3">
      <c r="A300" s="33" t="s">
        <v>836</v>
      </c>
      <c r="B300" s="33" t="s">
        <v>14833</v>
      </c>
      <c r="C300" s="33" t="s">
        <v>837</v>
      </c>
      <c r="D300" s="33" t="s">
        <v>838</v>
      </c>
      <c r="E300" s="33" t="s">
        <v>14988</v>
      </c>
      <c r="F300" s="33">
        <v>236</v>
      </c>
      <c r="G300" s="33">
        <v>221</v>
      </c>
      <c r="H300" s="33">
        <v>73919</v>
      </c>
      <c r="I300" t="s">
        <v>839</v>
      </c>
      <c r="N300" s="37"/>
      <c r="O300" s="36"/>
      <c r="P300" s="36"/>
      <c r="Q300" s="36"/>
      <c r="R300" s="37"/>
      <c r="S300" s="36"/>
      <c r="T300" s="36"/>
    </row>
    <row r="301" spans="1:20" ht="14.4" x14ac:dyDescent="0.3">
      <c r="A301" s="33" t="s">
        <v>840</v>
      </c>
      <c r="B301" s="33" t="s">
        <v>14833</v>
      </c>
      <c r="C301" s="33" t="s">
        <v>841</v>
      </c>
      <c r="D301" s="33" t="s">
        <v>842</v>
      </c>
      <c r="E301" s="33" t="s">
        <v>14935</v>
      </c>
      <c r="F301" s="33">
        <v>250</v>
      </c>
      <c r="G301" s="33">
        <v>270</v>
      </c>
      <c r="H301" s="33">
        <v>41324</v>
      </c>
      <c r="I301" t="s">
        <v>15480</v>
      </c>
      <c r="N301" s="37"/>
      <c r="O301" s="36"/>
      <c r="P301" s="36"/>
      <c r="Q301" s="36"/>
      <c r="R301" s="37"/>
      <c r="S301" s="36"/>
      <c r="T301" s="36"/>
    </row>
    <row r="302" spans="1:20" ht="14.4" x14ac:dyDescent="0.3">
      <c r="A302" s="33" t="s">
        <v>843</v>
      </c>
      <c r="B302" s="33" t="s">
        <v>14833</v>
      </c>
      <c r="C302" s="33" t="s">
        <v>844</v>
      </c>
      <c r="D302" s="33" t="s">
        <v>845</v>
      </c>
      <c r="E302" s="33" t="s">
        <v>14936</v>
      </c>
      <c r="F302" s="33">
        <v>136</v>
      </c>
      <c r="G302" s="33">
        <v>123</v>
      </c>
      <c r="H302" s="33">
        <v>40775</v>
      </c>
      <c r="I302" t="s">
        <v>15368</v>
      </c>
      <c r="N302" s="37"/>
      <c r="O302" s="36"/>
      <c r="P302" s="36"/>
      <c r="Q302" s="36"/>
      <c r="R302" s="37"/>
      <c r="S302" s="36"/>
      <c r="T302" s="36"/>
    </row>
    <row r="303" spans="1:20" ht="14.4" x14ac:dyDescent="0.3">
      <c r="A303" s="33" t="s">
        <v>846</v>
      </c>
      <c r="B303" s="33" t="s">
        <v>14833</v>
      </c>
      <c r="C303" s="33" t="s">
        <v>847</v>
      </c>
      <c r="D303" s="33" t="s">
        <v>848</v>
      </c>
      <c r="E303" s="33" t="s">
        <v>15045</v>
      </c>
      <c r="F303" s="33">
        <v>173</v>
      </c>
      <c r="G303" s="33">
        <v>162</v>
      </c>
      <c r="H303" s="33">
        <v>70002</v>
      </c>
      <c r="I303" t="s">
        <v>15469</v>
      </c>
      <c r="N303" s="37"/>
      <c r="O303" s="36"/>
      <c r="P303" s="36"/>
      <c r="Q303" s="36"/>
      <c r="R303" s="37"/>
      <c r="S303" s="36"/>
      <c r="T303" s="36"/>
    </row>
    <row r="304" spans="1:20" ht="14.4" x14ac:dyDescent="0.3">
      <c r="A304" s="33" t="s">
        <v>849</v>
      </c>
      <c r="B304" s="33" t="s">
        <v>14833</v>
      </c>
      <c r="C304" s="33" t="s">
        <v>850</v>
      </c>
      <c r="D304" s="33" t="s">
        <v>851</v>
      </c>
      <c r="E304" s="33" t="s">
        <v>14892</v>
      </c>
      <c r="F304" s="33">
        <v>493</v>
      </c>
      <c r="G304" s="33">
        <v>500</v>
      </c>
      <c r="H304" s="33">
        <v>41447</v>
      </c>
      <c r="I304" t="s">
        <v>15380</v>
      </c>
      <c r="N304" s="37"/>
      <c r="O304" s="36"/>
      <c r="P304" s="36"/>
      <c r="Q304" s="36"/>
      <c r="R304" s="37"/>
      <c r="S304" s="36"/>
      <c r="T304" s="36"/>
    </row>
    <row r="305" spans="1:20" ht="14.4" x14ac:dyDescent="0.3">
      <c r="A305" s="33" t="s">
        <v>852</v>
      </c>
      <c r="B305" s="33" t="s">
        <v>14833</v>
      </c>
      <c r="C305" s="33" t="s">
        <v>853</v>
      </c>
      <c r="D305" s="33" t="s">
        <v>854</v>
      </c>
      <c r="E305" s="33" t="s">
        <v>15005</v>
      </c>
      <c r="F305" s="33">
        <v>190</v>
      </c>
      <c r="G305" s="33">
        <v>165</v>
      </c>
      <c r="H305" s="33">
        <v>50844</v>
      </c>
      <c r="I305" t="s">
        <v>15470</v>
      </c>
      <c r="N305" s="37"/>
      <c r="O305" s="36"/>
      <c r="P305" s="36"/>
      <c r="Q305" s="36"/>
      <c r="R305" s="37"/>
      <c r="S305" s="36"/>
      <c r="T305" s="36"/>
    </row>
    <row r="306" spans="1:20" ht="14.4" x14ac:dyDescent="0.3">
      <c r="A306" s="33" t="s">
        <v>855</v>
      </c>
      <c r="B306" s="33" t="s">
        <v>14833</v>
      </c>
      <c r="C306" s="33" t="s">
        <v>15481</v>
      </c>
      <c r="D306" s="33" t="s">
        <v>856</v>
      </c>
      <c r="E306" s="33" t="s">
        <v>14932</v>
      </c>
      <c r="F306" s="33">
        <v>169</v>
      </c>
      <c r="G306" s="33">
        <v>175</v>
      </c>
      <c r="H306" s="33">
        <v>79874</v>
      </c>
      <c r="I306" t="s">
        <v>483</v>
      </c>
      <c r="N306" s="37"/>
      <c r="O306" s="36"/>
      <c r="P306" s="36"/>
      <c r="Q306" s="36"/>
      <c r="R306" s="37"/>
      <c r="S306" s="36"/>
      <c r="T306" s="36"/>
    </row>
    <row r="307" spans="1:20" ht="14.4" x14ac:dyDescent="0.3">
      <c r="A307" s="33" t="s">
        <v>857</v>
      </c>
      <c r="B307" s="33" t="s">
        <v>14833</v>
      </c>
      <c r="C307" s="33" t="s">
        <v>15482</v>
      </c>
      <c r="D307" s="33" t="s">
        <v>15483</v>
      </c>
      <c r="E307" s="33" t="s">
        <v>15484</v>
      </c>
      <c r="F307" s="33">
        <v>260</v>
      </c>
      <c r="G307" s="33">
        <v>260</v>
      </c>
      <c r="H307" s="33">
        <v>41023</v>
      </c>
      <c r="I307" t="s">
        <v>15485</v>
      </c>
      <c r="N307" s="37"/>
      <c r="O307" s="36"/>
      <c r="P307" s="36"/>
      <c r="Q307" s="36"/>
      <c r="R307" s="37"/>
      <c r="S307" s="36"/>
      <c r="T307" s="36"/>
    </row>
    <row r="308" spans="1:20" ht="14.4" x14ac:dyDescent="0.3">
      <c r="A308" s="33" t="s">
        <v>858</v>
      </c>
      <c r="B308" s="33" t="s">
        <v>14833</v>
      </c>
      <c r="C308" s="33" t="s">
        <v>859</v>
      </c>
      <c r="D308" s="33" t="s">
        <v>860</v>
      </c>
      <c r="E308" s="33" t="s">
        <v>15486</v>
      </c>
      <c r="F308" s="33">
        <v>180</v>
      </c>
      <c r="G308" s="33">
        <v>174</v>
      </c>
      <c r="H308" s="33">
        <v>73932</v>
      </c>
      <c r="I308" t="s">
        <v>15487</v>
      </c>
      <c r="N308" s="37"/>
      <c r="O308" s="36"/>
      <c r="P308" s="36"/>
      <c r="Q308" s="36"/>
      <c r="R308" s="37"/>
      <c r="S308" s="36"/>
      <c r="T308" s="36"/>
    </row>
    <row r="309" spans="1:20" ht="14.4" x14ac:dyDescent="0.3">
      <c r="A309" s="33" t="s">
        <v>861</v>
      </c>
      <c r="B309" s="33" t="s">
        <v>14833</v>
      </c>
      <c r="C309" s="33" t="s">
        <v>15488</v>
      </c>
      <c r="D309" s="33" t="s">
        <v>862</v>
      </c>
      <c r="E309" s="33" t="s">
        <v>15489</v>
      </c>
      <c r="F309" s="33">
        <v>50</v>
      </c>
      <c r="G309" s="33">
        <v>55</v>
      </c>
      <c r="H309" s="33">
        <v>40888</v>
      </c>
      <c r="I309" t="s">
        <v>863</v>
      </c>
      <c r="N309" s="37"/>
      <c r="O309" s="36"/>
      <c r="P309" s="36"/>
      <c r="Q309" s="36"/>
      <c r="R309" s="37"/>
      <c r="S309" s="36"/>
      <c r="T309" s="36"/>
    </row>
    <row r="310" spans="1:20" ht="14.4" x14ac:dyDescent="0.3">
      <c r="A310" s="33" t="s">
        <v>864</v>
      </c>
      <c r="B310" s="33" t="s">
        <v>14833</v>
      </c>
      <c r="C310" s="33" t="s">
        <v>15490</v>
      </c>
      <c r="D310" s="33" t="s">
        <v>865</v>
      </c>
      <c r="E310" s="33" t="s">
        <v>15210</v>
      </c>
      <c r="F310" s="33">
        <v>187</v>
      </c>
      <c r="G310" s="33">
        <v>183</v>
      </c>
      <c r="H310" s="33">
        <v>83280</v>
      </c>
      <c r="I310" t="s">
        <v>15211</v>
      </c>
      <c r="N310" s="37"/>
      <c r="O310" s="36"/>
      <c r="P310" s="36"/>
      <c r="Q310" s="36"/>
      <c r="R310" s="37"/>
      <c r="S310" s="36"/>
      <c r="T310" s="36"/>
    </row>
    <row r="311" spans="1:20" ht="14.4" x14ac:dyDescent="0.3">
      <c r="A311" s="33" t="s">
        <v>866</v>
      </c>
      <c r="B311" s="33" t="s">
        <v>14833</v>
      </c>
      <c r="C311" s="33" t="s">
        <v>15491</v>
      </c>
      <c r="D311" s="33" t="s">
        <v>867</v>
      </c>
      <c r="E311" s="33" t="s">
        <v>15426</v>
      </c>
      <c r="F311" s="33">
        <v>163</v>
      </c>
      <c r="G311" s="33">
        <v>159</v>
      </c>
      <c r="H311" s="33">
        <v>71956</v>
      </c>
      <c r="I311" t="s">
        <v>15492</v>
      </c>
      <c r="N311" s="37"/>
      <c r="O311" s="36"/>
      <c r="P311" s="36"/>
      <c r="Q311" s="36"/>
      <c r="R311" s="37"/>
      <c r="S311" s="36"/>
      <c r="T311" s="36"/>
    </row>
    <row r="312" spans="1:20" ht="14.4" x14ac:dyDescent="0.3">
      <c r="A312" s="33" t="s">
        <v>868</v>
      </c>
      <c r="B312" s="33" t="s">
        <v>14833</v>
      </c>
      <c r="C312" s="33" t="s">
        <v>15493</v>
      </c>
      <c r="D312" s="33" t="s">
        <v>869</v>
      </c>
      <c r="E312" s="33" t="s">
        <v>14925</v>
      </c>
      <c r="F312" s="33">
        <v>116</v>
      </c>
      <c r="G312" s="33">
        <v>111</v>
      </c>
      <c r="H312" s="33">
        <v>41340</v>
      </c>
      <c r="I312" t="s">
        <v>15221</v>
      </c>
      <c r="N312" s="37"/>
      <c r="O312" s="36"/>
      <c r="P312" s="36"/>
      <c r="Q312" s="36"/>
      <c r="R312" s="37"/>
      <c r="S312" s="36"/>
      <c r="T312" s="36"/>
    </row>
    <row r="313" spans="1:20" ht="14.4" x14ac:dyDescent="0.3">
      <c r="A313" s="33" t="s">
        <v>870</v>
      </c>
      <c r="B313" s="33" t="s">
        <v>14833</v>
      </c>
      <c r="C313" s="33" t="s">
        <v>871</v>
      </c>
      <c r="D313" s="33" t="s">
        <v>872</v>
      </c>
      <c r="E313" s="33" t="s">
        <v>15045</v>
      </c>
      <c r="F313" s="33">
        <v>367</v>
      </c>
      <c r="G313" s="33">
        <v>355</v>
      </c>
      <c r="H313" s="33">
        <v>70002</v>
      </c>
      <c r="I313" t="s">
        <v>15469</v>
      </c>
      <c r="N313" s="37"/>
      <c r="O313" s="36"/>
      <c r="P313" s="36"/>
      <c r="Q313" s="36"/>
      <c r="R313" s="37"/>
      <c r="S313" s="36"/>
      <c r="T313" s="36"/>
    </row>
    <row r="314" spans="1:20" ht="14.4" x14ac:dyDescent="0.3">
      <c r="A314" s="33" t="s">
        <v>873</v>
      </c>
      <c r="B314" s="33" t="s">
        <v>14833</v>
      </c>
      <c r="C314" s="33" t="s">
        <v>15494</v>
      </c>
      <c r="D314" s="33" t="s">
        <v>875</v>
      </c>
      <c r="E314" s="33" t="s">
        <v>14988</v>
      </c>
      <c r="F314" s="33">
        <v>137</v>
      </c>
      <c r="G314" s="33">
        <v>137</v>
      </c>
      <c r="H314" s="33">
        <v>40712</v>
      </c>
      <c r="I314" t="s">
        <v>876</v>
      </c>
      <c r="N314" s="37"/>
      <c r="O314" s="36"/>
      <c r="P314" s="36"/>
      <c r="Q314" s="36"/>
      <c r="R314" s="37"/>
      <c r="S314" s="36"/>
      <c r="T314" s="36"/>
    </row>
    <row r="315" spans="1:20" ht="14.4" x14ac:dyDescent="0.3">
      <c r="A315" s="33" t="s">
        <v>877</v>
      </c>
      <c r="B315" s="33" t="s">
        <v>14833</v>
      </c>
      <c r="C315" s="33" t="s">
        <v>878</v>
      </c>
      <c r="D315" s="33" t="s">
        <v>879</v>
      </c>
      <c r="E315" s="33" t="s">
        <v>14975</v>
      </c>
      <c r="F315" s="33">
        <v>44</v>
      </c>
      <c r="G315" s="33">
        <v>39</v>
      </c>
      <c r="H315" s="33">
        <v>43318</v>
      </c>
      <c r="I315" t="s">
        <v>15495</v>
      </c>
      <c r="N315" s="37"/>
      <c r="O315" s="36"/>
      <c r="P315" s="36"/>
      <c r="Q315" s="36"/>
      <c r="R315" s="37"/>
      <c r="S315" s="36"/>
      <c r="T315" s="36"/>
    </row>
    <row r="316" spans="1:20" ht="14.4" x14ac:dyDescent="0.3">
      <c r="A316" s="33" t="s">
        <v>880</v>
      </c>
      <c r="B316" s="33" t="s">
        <v>14833</v>
      </c>
      <c r="C316" s="33" t="s">
        <v>15488</v>
      </c>
      <c r="D316" s="33" t="s">
        <v>881</v>
      </c>
      <c r="E316" s="33" t="s">
        <v>15242</v>
      </c>
      <c r="F316" s="33">
        <v>224</v>
      </c>
      <c r="G316" s="33">
        <v>216</v>
      </c>
      <c r="H316" s="33">
        <v>40974</v>
      </c>
      <c r="I316" t="s">
        <v>15308</v>
      </c>
      <c r="N316" s="37"/>
      <c r="O316" s="36"/>
      <c r="P316" s="36"/>
      <c r="Q316" s="36"/>
      <c r="R316" s="37"/>
      <c r="S316" s="36"/>
      <c r="T316" s="36"/>
    </row>
    <row r="317" spans="1:20" ht="14.4" x14ac:dyDescent="0.3">
      <c r="A317" s="33" t="s">
        <v>882</v>
      </c>
      <c r="B317" s="33" t="s">
        <v>14833</v>
      </c>
      <c r="C317" s="33" t="s">
        <v>883</v>
      </c>
      <c r="D317" s="33" t="s">
        <v>884</v>
      </c>
      <c r="E317" s="33" t="s">
        <v>15214</v>
      </c>
      <c r="F317" s="33">
        <v>217</v>
      </c>
      <c r="G317" s="33">
        <v>211</v>
      </c>
      <c r="H317" s="33">
        <v>68836</v>
      </c>
      <c r="I317" t="s">
        <v>15344</v>
      </c>
      <c r="N317" s="37"/>
      <c r="O317" s="36"/>
      <c r="P317" s="36"/>
      <c r="Q317" s="36"/>
      <c r="R317" s="37"/>
      <c r="S317" s="36"/>
      <c r="T317" s="36"/>
    </row>
    <row r="318" spans="1:20" ht="14.4" x14ac:dyDescent="0.3">
      <c r="A318" s="33" t="s">
        <v>885</v>
      </c>
      <c r="B318" s="33" t="s">
        <v>14833</v>
      </c>
      <c r="C318" s="33" t="s">
        <v>886</v>
      </c>
      <c r="D318" s="33" t="s">
        <v>887</v>
      </c>
      <c r="E318" s="33" t="s">
        <v>14982</v>
      </c>
      <c r="F318" s="33">
        <v>338</v>
      </c>
      <c r="G318" s="33">
        <v>319</v>
      </c>
      <c r="H318" s="33">
        <v>30240</v>
      </c>
      <c r="I318" t="s">
        <v>15496</v>
      </c>
      <c r="N318" s="37"/>
      <c r="O318" s="36"/>
      <c r="P318" s="36"/>
      <c r="Q318" s="36"/>
      <c r="R318" s="37"/>
      <c r="S318" s="36"/>
      <c r="T318" s="36"/>
    </row>
    <row r="319" spans="1:20" ht="14.4" x14ac:dyDescent="0.3">
      <c r="A319" s="33" t="s">
        <v>888</v>
      </c>
      <c r="B319" s="33" t="s">
        <v>14833</v>
      </c>
      <c r="C319" s="33" t="s">
        <v>15497</v>
      </c>
      <c r="D319" s="33" t="s">
        <v>889</v>
      </c>
      <c r="E319" s="33" t="s">
        <v>14890</v>
      </c>
      <c r="F319" s="33">
        <v>83</v>
      </c>
      <c r="G319" s="33">
        <v>91</v>
      </c>
      <c r="H319" s="33">
        <v>74154</v>
      </c>
      <c r="I319" t="s">
        <v>15498</v>
      </c>
      <c r="N319" s="37"/>
      <c r="O319" s="36"/>
      <c r="P319" s="36"/>
      <c r="Q319" s="36"/>
      <c r="R319" s="37"/>
      <c r="S319" s="36"/>
      <c r="T319" s="36"/>
    </row>
    <row r="320" spans="1:20" ht="14.4" x14ac:dyDescent="0.3">
      <c r="A320" s="33" t="s">
        <v>890</v>
      </c>
      <c r="B320" s="33" t="s">
        <v>14833</v>
      </c>
      <c r="C320" s="33" t="s">
        <v>891</v>
      </c>
      <c r="D320" s="33" t="s">
        <v>892</v>
      </c>
      <c r="E320" s="33" t="s">
        <v>15499</v>
      </c>
      <c r="F320" s="33">
        <v>98</v>
      </c>
      <c r="G320" s="33">
        <v>92</v>
      </c>
      <c r="H320" s="33">
        <v>46724</v>
      </c>
      <c r="I320" t="s">
        <v>15500</v>
      </c>
      <c r="N320" s="37"/>
      <c r="O320" s="36"/>
      <c r="P320" s="36"/>
      <c r="Q320" s="36"/>
      <c r="R320" s="37"/>
      <c r="S320" s="36"/>
      <c r="T320" s="36"/>
    </row>
    <row r="321" spans="1:20" ht="14.4" x14ac:dyDescent="0.3">
      <c r="A321" s="33" t="s">
        <v>893</v>
      </c>
      <c r="B321" s="33" t="s">
        <v>14833</v>
      </c>
      <c r="C321" s="33" t="s">
        <v>15406</v>
      </c>
      <c r="D321" s="33" t="s">
        <v>894</v>
      </c>
      <c r="E321" s="33" t="s">
        <v>15501</v>
      </c>
      <c r="F321" s="33">
        <v>125</v>
      </c>
      <c r="G321" s="33">
        <v>125</v>
      </c>
      <c r="H321" s="33">
        <v>41223</v>
      </c>
      <c r="I321" t="s">
        <v>15502</v>
      </c>
      <c r="N321" s="37"/>
      <c r="O321" s="36"/>
      <c r="P321" s="36"/>
      <c r="Q321" s="36"/>
      <c r="R321" s="37"/>
      <c r="S321" s="36"/>
      <c r="T321" s="36"/>
    </row>
    <row r="322" spans="1:20" ht="14.4" x14ac:dyDescent="0.3">
      <c r="A322" s="33" t="s">
        <v>895</v>
      </c>
      <c r="B322" s="33" t="s">
        <v>14833</v>
      </c>
      <c r="C322" s="33" t="s">
        <v>15503</v>
      </c>
      <c r="D322" s="33" t="s">
        <v>896</v>
      </c>
      <c r="E322" s="33" t="s">
        <v>15501</v>
      </c>
      <c r="F322" s="33">
        <v>232</v>
      </c>
      <c r="G322" s="33">
        <v>233</v>
      </c>
      <c r="H322" s="33">
        <v>41223</v>
      </c>
      <c r="I322" t="s">
        <v>15502</v>
      </c>
      <c r="N322" s="37"/>
      <c r="O322" s="36"/>
      <c r="P322" s="36"/>
      <c r="Q322" s="36"/>
      <c r="R322" s="37"/>
      <c r="S322" s="36"/>
      <c r="T322" s="36"/>
    </row>
    <row r="323" spans="1:20" ht="14.4" x14ac:dyDescent="0.3">
      <c r="A323" s="33" t="s">
        <v>897</v>
      </c>
      <c r="B323" s="33" t="s">
        <v>14833</v>
      </c>
      <c r="C323" s="33" t="s">
        <v>898</v>
      </c>
      <c r="D323" s="33" t="s">
        <v>899</v>
      </c>
      <c r="E323" s="33" t="s">
        <v>15069</v>
      </c>
      <c r="F323" s="33">
        <v>255</v>
      </c>
      <c r="G323" s="33">
        <v>242</v>
      </c>
      <c r="H323" s="33">
        <v>41020</v>
      </c>
      <c r="I323" t="s">
        <v>15468</v>
      </c>
      <c r="N323" s="37"/>
      <c r="O323" s="36"/>
      <c r="P323" s="36"/>
      <c r="Q323" s="36"/>
      <c r="R323" s="37"/>
      <c r="S323" s="36"/>
      <c r="T323" s="36"/>
    </row>
    <row r="324" spans="1:20" ht="14.4" x14ac:dyDescent="0.3">
      <c r="A324" s="33" t="s">
        <v>900</v>
      </c>
      <c r="B324" s="33" t="s">
        <v>14833</v>
      </c>
      <c r="C324" s="33" t="s">
        <v>15504</v>
      </c>
      <c r="D324" s="33" t="s">
        <v>901</v>
      </c>
      <c r="E324" s="33" t="s">
        <v>15505</v>
      </c>
      <c r="F324" s="33">
        <v>99</v>
      </c>
      <c r="G324" s="33">
        <v>108</v>
      </c>
      <c r="H324" s="33">
        <v>40278</v>
      </c>
      <c r="I324" t="s">
        <v>902</v>
      </c>
      <c r="N324" s="37"/>
      <c r="O324" s="36"/>
      <c r="P324" s="36"/>
      <c r="Q324" s="36"/>
      <c r="R324" s="37"/>
      <c r="S324" s="36"/>
      <c r="T324" s="36"/>
    </row>
    <row r="325" spans="1:20" ht="14.4" x14ac:dyDescent="0.3">
      <c r="A325" s="33" t="s">
        <v>903</v>
      </c>
      <c r="B325" s="33" t="s">
        <v>14833</v>
      </c>
      <c r="C325" s="33" t="s">
        <v>15506</v>
      </c>
      <c r="D325" s="33" t="s">
        <v>904</v>
      </c>
      <c r="E325" s="33" t="s">
        <v>14948</v>
      </c>
      <c r="F325" s="33">
        <v>123</v>
      </c>
      <c r="G325" s="33">
        <v>126</v>
      </c>
      <c r="H325" s="33">
        <v>47920</v>
      </c>
      <c r="I325" t="s">
        <v>15421</v>
      </c>
      <c r="N325" s="37"/>
      <c r="O325" s="36"/>
      <c r="P325" s="36"/>
      <c r="Q325" s="36"/>
      <c r="R325" s="37"/>
      <c r="S325" s="36"/>
      <c r="T325" s="36"/>
    </row>
    <row r="326" spans="1:20" ht="14.4" x14ac:dyDescent="0.3">
      <c r="A326" s="33" t="s">
        <v>905</v>
      </c>
      <c r="B326" s="33" t="s">
        <v>14833</v>
      </c>
      <c r="C326" s="33" t="s">
        <v>906</v>
      </c>
      <c r="D326" s="33" t="s">
        <v>907</v>
      </c>
      <c r="E326" s="33" t="s">
        <v>14948</v>
      </c>
      <c r="F326" s="33">
        <v>185</v>
      </c>
      <c r="G326" s="33">
        <v>180</v>
      </c>
      <c r="H326" s="33">
        <v>47920</v>
      </c>
      <c r="I326" t="s">
        <v>15421</v>
      </c>
      <c r="N326" s="37"/>
      <c r="O326" s="36"/>
      <c r="P326" s="36"/>
      <c r="Q326" s="36"/>
      <c r="R326" s="37"/>
      <c r="S326" s="36"/>
      <c r="T326" s="36"/>
    </row>
    <row r="327" spans="1:20" ht="14.4" x14ac:dyDescent="0.3">
      <c r="A327" s="33" t="s">
        <v>908</v>
      </c>
      <c r="B327" s="33" t="s">
        <v>14833</v>
      </c>
      <c r="C327" s="33" t="s">
        <v>15507</v>
      </c>
      <c r="D327" s="33" t="s">
        <v>909</v>
      </c>
      <c r="E327" s="33" t="s">
        <v>14948</v>
      </c>
      <c r="F327" s="33">
        <v>280</v>
      </c>
      <c r="G327" s="33">
        <v>247</v>
      </c>
      <c r="H327" s="33">
        <v>47920</v>
      </c>
      <c r="I327" t="s">
        <v>15421</v>
      </c>
      <c r="N327" s="37"/>
      <c r="O327" s="36"/>
      <c r="P327" s="36"/>
      <c r="Q327" s="36"/>
      <c r="R327" s="37"/>
      <c r="S327" s="36"/>
      <c r="T327" s="36"/>
    </row>
    <row r="328" spans="1:20" ht="14.4" x14ac:dyDescent="0.3">
      <c r="A328" s="33" t="s">
        <v>910</v>
      </c>
      <c r="B328" s="33" t="s">
        <v>14833</v>
      </c>
      <c r="C328" s="33" t="s">
        <v>911</v>
      </c>
      <c r="D328" s="33" t="s">
        <v>912</v>
      </c>
      <c r="E328" s="33" t="s">
        <v>14948</v>
      </c>
      <c r="F328" s="33">
        <v>129</v>
      </c>
      <c r="G328" s="33">
        <v>130</v>
      </c>
      <c r="H328" s="33">
        <v>47920</v>
      </c>
      <c r="I328" t="s">
        <v>15421</v>
      </c>
      <c r="N328" s="37"/>
      <c r="O328" s="36"/>
      <c r="P328" s="36"/>
      <c r="Q328" s="36"/>
      <c r="R328" s="37"/>
      <c r="S328" s="36"/>
      <c r="T328" s="36"/>
    </row>
    <row r="329" spans="1:20" ht="14.4" x14ac:dyDescent="0.3">
      <c r="A329" s="33" t="s">
        <v>913</v>
      </c>
      <c r="B329" s="33" t="s">
        <v>14833</v>
      </c>
      <c r="C329" s="33" t="s">
        <v>914</v>
      </c>
      <c r="D329" s="33" t="s">
        <v>915</v>
      </c>
      <c r="E329" s="33" t="s">
        <v>14948</v>
      </c>
      <c r="F329" s="33">
        <v>396</v>
      </c>
      <c r="G329" s="33">
        <v>392</v>
      </c>
      <c r="H329" s="33">
        <v>47920</v>
      </c>
      <c r="I329" t="s">
        <v>15421</v>
      </c>
      <c r="N329" s="37"/>
      <c r="O329" s="36"/>
      <c r="P329" s="36"/>
      <c r="Q329" s="36"/>
      <c r="R329" s="37"/>
      <c r="S329" s="36"/>
      <c r="T329" s="36"/>
    </row>
    <row r="330" spans="1:20" ht="14.4" x14ac:dyDescent="0.3">
      <c r="A330" s="33" t="s">
        <v>916</v>
      </c>
      <c r="B330" s="33" t="s">
        <v>14833</v>
      </c>
      <c r="C330" s="33" t="s">
        <v>15508</v>
      </c>
      <c r="D330" s="33" t="s">
        <v>917</v>
      </c>
      <c r="E330" s="33" t="s">
        <v>14992</v>
      </c>
      <c r="F330" s="33">
        <v>202</v>
      </c>
      <c r="G330" s="33">
        <v>212</v>
      </c>
      <c r="H330" s="33">
        <v>41516</v>
      </c>
      <c r="I330" t="s">
        <v>78</v>
      </c>
      <c r="N330" s="37"/>
      <c r="O330" s="36"/>
      <c r="P330" s="36"/>
      <c r="Q330" s="36"/>
      <c r="R330" s="37"/>
      <c r="S330" s="36"/>
      <c r="T330" s="36"/>
    </row>
    <row r="331" spans="1:20" ht="14.4" x14ac:dyDescent="0.3">
      <c r="A331" s="33" t="s">
        <v>918</v>
      </c>
      <c r="B331" s="33" t="s">
        <v>14833</v>
      </c>
      <c r="C331" s="33" t="s">
        <v>919</v>
      </c>
      <c r="D331" s="33" t="s">
        <v>920</v>
      </c>
      <c r="E331" s="33" t="s">
        <v>15232</v>
      </c>
      <c r="F331" s="33">
        <v>180</v>
      </c>
      <c r="G331" s="33">
        <v>170</v>
      </c>
      <c r="H331" s="33">
        <v>47959</v>
      </c>
      <c r="I331" t="s">
        <v>15509</v>
      </c>
      <c r="N331" s="37"/>
      <c r="O331" s="36"/>
      <c r="P331" s="36"/>
      <c r="Q331" s="36"/>
      <c r="R331" s="37"/>
      <c r="S331" s="36"/>
      <c r="T331" s="36"/>
    </row>
    <row r="332" spans="1:20" ht="14.4" x14ac:dyDescent="0.3">
      <c r="A332" s="33" t="s">
        <v>921</v>
      </c>
      <c r="B332" s="33" t="s">
        <v>14833</v>
      </c>
      <c r="C332" s="33" t="s">
        <v>922</v>
      </c>
      <c r="D332" s="33" t="s">
        <v>923</v>
      </c>
      <c r="E332" s="33" t="s">
        <v>15232</v>
      </c>
      <c r="F332" s="33">
        <v>121</v>
      </c>
      <c r="G332" s="33">
        <v>123</v>
      </c>
      <c r="H332" s="33">
        <v>47959</v>
      </c>
      <c r="I332" t="s">
        <v>15509</v>
      </c>
      <c r="N332" s="37"/>
      <c r="O332" s="36"/>
      <c r="P332" s="36"/>
      <c r="Q332" s="36"/>
      <c r="R332" s="37"/>
      <c r="S332" s="36"/>
      <c r="T332" s="36"/>
    </row>
    <row r="333" spans="1:20" ht="14.4" x14ac:dyDescent="0.3">
      <c r="A333" s="33" t="s">
        <v>924</v>
      </c>
      <c r="B333" s="33" t="s">
        <v>14833</v>
      </c>
      <c r="C333" s="33" t="s">
        <v>925</v>
      </c>
      <c r="D333" s="33" t="s">
        <v>926</v>
      </c>
      <c r="E333" s="33" t="s">
        <v>15501</v>
      </c>
      <c r="F333" s="33">
        <v>180</v>
      </c>
      <c r="G333" s="33">
        <v>169</v>
      </c>
      <c r="H333" s="33">
        <v>41223</v>
      </c>
      <c r="I333" t="s">
        <v>15502</v>
      </c>
      <c r="N333" s="37"/>
      <c r="O333" s="36"/>
      <c r="P333" s="36"/>
      <c r="Q333" s="36"/>
      <c r="R333" s="37"/>
      <c r="S333" s="36"/>
      <c r="T333" s="36"/>
    </row>
    <row r="334" spans="1:20" ht="14.4" x14ac:dyDescent="0.3">
      <c r="A334" s="33" t="s">
        <v>927</v>
      </c>
      <c r="B334" s="33" t="s">
        <v>14833</v>
      </c>
      <c r="C334" s="33" t="s">
        <v>928</v>
      </c>
      <c r="D334" s="33" t="s">
        <v>929</v>
      </c>
      <c r="E334" s="33" t="s">
        <v>14869</v>
      </c>
      <c r="F334" s="33">
        <v>182</v>
      </c>
      <c r="G334" s="33">
        <v>169</v>
      </c>
      <c r="H334" s="33">
        <v>75597</v>
      </c>
      <c r="I334" t="s">
        <v>15294</v>
      </c>
      <c r="N334" s="37"/>
      <c r="O334" s="36"/>
      <c r="P334" s="36"/>
      <c r="Q334" s="36"/>
      <c r="R334" s="37"/>
      <c r="S334" s="36"/>
      <c r="T334" s="36"/>
    </row>
    <row r="335" spans="1:20" ht="14.4" x14ac:dyDescent="0.3">
      <c r="A335" s="33" t="s">
        <v>930</v>
      </c>
      <c r="B335" s="33" t="s">
        <v>14833</v>
      </c>
      <c r="C335" s="33" t="s">
        <v>15510</v>
      </c>
      <c r="D335" s="33" t="s">
        <v>931</v>
      </c>
      <c r="E335" s="33" t="s">
        <v>15351</v>
      </c>
      <c r="F335" s="33">
        <v>108</v>
      </c>
      <c r="G335" s="33">
        <v>94</v>
      </c>
      <c r="H335" s="33">
        <v>73712</v>
      </c>
      <c r="I335" t="s">
        <v>15352</v>
      </c>
      <c r="N335" s="37"/>
      <c r="O335" s="36"/>
      <c r="P335" s="36"/>
      <c r="Q335" s="36"/>
      <c r="R335" s="37"/>
      <c r="S335" s="36"/>
      <c r="T335" s="36"/>
    </row>
    <row r="336" spans="1:20" ht="14.4" x14ac:dyDescent="0.3">
      <c r="A336" s="33" t="s">
        <v>932</v>
      </c>
      <c r="B336" s="33" t="s">
        <v>14833</v>
      </c>
      <c r="C336" s="33" t="s">
        <v>933</v>
      </c>
      <c r="D336" s="33" t="s">
        <v>934</v>
      </c>
      <c r="E336" s="33" t="s">
        <v>14970</v>
      </c>
      <c r="F336" s="33">
        <v>407</v>
      </c>
      <c r="G336" s="33">
        <v>396</v>
      </c>
      <c r="H336" s="33">
        <v>44397</v>
      </c>
      <c r="I336" t="s">
        <v>15447</v>
      </c>
      <c r="N336" s="37"/>
      <c r="O336" s="36"/>
      <c r="P336" s="36"/>
      <c r="Q336" s="36"/>
      <c r="R336" s="37"/>
      <c r="S336" s="36"/>
      <c r="T336" s="36"/>
    </row>
    <row r="337" spans="1:20" ht="14.4" x14ac:dyDescent="0.3">
      <c r="A337" s="33" t="s">
        <v>935</v>
      </c>
      <c r="B337" s="33" t="s">
        <v>14833</v>
      </c>
      <c r="C337" s="33" t="s">
        <v>936</v>
      </c>
      <c r="D337" s="33" t="s">
        <v>937</v>
      </c>
      <c r="E337" s="33" t="s">
        <v>14906</v>
      </c>
      <c r="F337" s="33">
        <v>50</v>
      </c>
      <c r="G337" s="33">
        <v>45</v>
      </c>
      <c r="H337" s="33">
        <v>41000</v>
      </c>
      <c r="I337" t="s">
        <v>796</v>
      </c>
      <c r="N337" s="37"/>
      <c r="O337" s="36"/>
      <c r="P337" s="36"/>
      <c r="Q337" s="36"/>
      <c r="R337" s="37"/>
      <c r="S337" s="36"/>
      <c r="T337" s="36"/>
    </row>
    <row r="338" spans="1:20" ht="14.4" x14ac:dyDescent="0.3">
      <c r="A338" s="33" t="s">
        <v>938</v>
      </c>
      <c r="B338" s="33" t="s">
        <v>14833</v>
      </c>
      <c r="C338" s="33" t="s">
        <v>939</v>
      </c>
      <c r="D338" s="33" t="s">
        <v>940</v>
      </c>
      <c r="E338" s="33" t="s">
        <v>14879</v>
      </c>
      <c r="F338" s="33">
        <v>438</v>
      </c>
      <c r="G338" s="33">
        <v>436</v>
      </c>
      <c r="H338" s="33">
        <v>40972</v>
      </c>
      <c r="I338" t="s">
        <v>15511</v>
      </c>
      <c r="N338" s="37"/>
      <c r="O338" s="36"/>
      <c r="P338" s="36"/>
      <c r="Q338" s="36"/>
      <c r="R338" s="37"/>
      <c r="S338" s="36"/>
      <c r="T338" s="36"/>
    </row>
    <row r="339" spans="1:20" ht="14.4" x14ac:dyDescent="0.3">
      <c r="A339" s="33" t="s">
        <v>941</v>
      </c>
      <c r="B339" s="33" t="s">
        <v>14833</v>
      </c>
      <c r="C339" s="33" t="s">
        <v>942</v>
      </c>
      <c r="D339" s="33" t="s">
        <v>943</v>
      </c>
      <c r="E339" s="33" t="s">
        <v>14879</v>
      </c>
      <c r="F339" s="33">
        <v>84</v>
      </c>
      <c r="G339" s="33">
        <v>96</v>
      </c>
      <c r="H339" s="33">
        <v>40812</v>
      </c>
      <c r="I339" t="s">
        <v>15512</v>
      </c>
      <c r="N339" s="37"/>
      <c r="O339" s="36"/>
      <c r="P339" s="36"/>
      <c r="Q339" s="36"/>
      <c r="R339" s="37"/>
      <c r="S339" s="36"/>
      <c r="T339" s="36"/>
    </row>
    <row r="340" spans="1:20" ht="14.4" x14ac:dyDescent="0.3">
      <c r="A340" s="33" t="s">
        <v>944</v>
      </c>
      <c r="B340" s="33" t="s">
        <v>14833</v>
      </c>
      <c r="C340" s="33" t="s">
        <v>15513</v>
      </c>
      <c r="D340" s="33" t="s">
        <v>945</v>
      </c>
      <c r="E340" s="33" t="s">
        <v>15260</v>
      </c>
      <c r="F340" s="33">
        <v>419</v>
      </c>
      <c r="G340" s="33">
        <v>417</v>
      </c>
      <c r="H340" s="33">
        <v>41090</v>
      </c>
      <c r="I340" t="s">
        <v>15416</v>
      </c>
      <c r="N340" s="37"/>
      <c r="O340" s="36"/>
      <c r="P340" s="36"/>
      <c r="Q340" s="36"/>
      <c r="R340" s="37"/>
      <c r="S340" s="36"/>
      <c r="T340" s="36"/>
    </row>
    <row r="341" spans="1:20" ht="14.4" x14ac:dyDescent="0.3">
      <c r="A341" s="33" t="s">
        <v>946</v>
      </c>
      <c r="B341" s="33" t="s">
        <v>14833</v>
      </c>
      <c r="C341" s="33" t="s">
        <v>15514</v>
      </c>
      <c r="D341" s="33" t="s">
        <v>947</v>
      </c>
      <c r="E341" s="33" t="s">
        <v>14936</v>
      </c>
      <c r="F341" s="33">
        <v>209</v>
      </c>
      <c r="G341" s="33">
        <v>209</v>
      </c>
      <c r="H341" s="33">
        <v>40775</v>
      </c>
      <c r="I341" t="s">
        <v>15368</v>
      </c>
      <c r="N341" s="37"/>
      <c r="O341" s="36"/>
      <c r="P341" s="36"/>
      <c r="Q341" s="36"/>
      <c r="R341" s="37"/>
      <c r="S341" s="36"/>
      <c r="T341" s="36"/>
    </row>
    <row r="342" spans="1:20" ht="14.4" x14ac:dyDescent="0.3">
      <c r="A342" s="33" t="s">
        <v>948</v>
      </c>
      <c r="B342" s="33" t="s">
        <v>14833</v>
      </c>
      <c r="C342" s="33" t="s">
        <v>949</v>
      </c>
      <c r="D342" s="33" t="s">
        <v>950</v>
      </c>
      <c r="E342" s="33" t="s">
        <v>14959</v>
      </c>
      <c r="F342" s="33">
        <v>151</v>
      </c>
      <c r="G342" s="33">
        <v>148</v>
      </c>
      <c r="H342" s="33">
        <v>43487</v>
      </c>
      <c r="I342" t="s">
        <v>951</v>
      </c>
      <c r="N342" s="37"/>
      <c r="O342" s="36"/>
      <c r="P342" s="36"/>
      <c r="Q342" s="36"/>
      <c r="R342" s="37"/>
      <c r="S342" s="36"/>
      <c r="T342" s="36"/>
    </row>
    <row r="343" spans="1:20" ht="14.4" x14ac:dyDescent="0.3">
      <c r="A343" s="33" t="s">
        <v>952</v>
      </c>
      <c r="B343" s="33" t="s">
        <v>14833</v>
      </c>
      <c r="C343" s="33" t="s">
        <v>953</v>
      </c>
      <c r="D343" s="33" t="s">
        <v>954</v>
      </c>
      <c r="E343" s="33" t="s">
        <v>15224</v>
      </c>
      <c r="F343" s="33">
        <v>58</v>
      </c>
      <c r="G343" s="33">
        <v>50</v>
      </c>
      <c r="H343" s="33">
        <v>55238</v>
      </c>
      <c r="I343" t="s">
        <v>955</v>
      </c>
      <c r="N343" s="37"/>
      <c r="O343" s="36"/>
      <c r="P343" s="36"/>
      <c r="Q343" s="36"/>
      <c r="R343" s="37"/>
      <c r="S343" s="36"/>
      <c r="T343" s="36"/>
    </row>
    <row r="344" spans="1:20" ht="14.4" x14ac:dyDescent="0.3">
      <c r="A344" s="33" t="s">
        <v>956</v>
      </c>
      <c r="B344" s="33" t="s">
        <v>14833</v>
      </c>
      <c r="C344" s="33" t="s">
        <v>15515</v>
      </c>
      <c r="D344" s="33" t="s">
        <v>957</v>
      </c>
      <c r="E344" s="33" t="s">
        <v>15232</v>
      </c>
      <c r="F344" s="33">
        <v>302</v>
      </c>
      <c r="G344" s="33">
        <v>283</v>
      </c>
      <c r="H344" s="33">
        <v>47959</v>
      </c>
      <c r="I344" t="s">
        <v>15509</v>
      </c>
      <c r="N344" s="37"/>
      <c r="O344" s="36"/>
      <c r="P344" s="36"/>
      <c r="Q344" s="36"/>
      <c r="R344" s="37"/>
      <c r="S344" s="36"/>
      <c r="T344" s="36"/>
    </row>
    <row r="345" spans="1:20" ht="14.4" x14ac:dyDescent="0.3">
      <c r="A345" s="33" t="s">
        <v>958</v>
      </c>
      <c r="B345" s="33" t="s">
        <v>14833</v>
      </c>
      <c r="C345" s="33" t="s">
        <v>15516</v>
      </c>
      <c r="D345" s="33" t="s">
        <v>959</v>
      </c>
      <c r="E345" s="33" t="s">
        <v>15429</v>
      </c>
      <c r="F345" s="33">
        <v>159</v>
      </c>
      <c r="G345" s="33">
        <v>152</v>
      </c>
      <c r="H345" s="33">
        <v>43967</v>
      </c>
      <c r="I345" t="s">
        <v>15517</v>
      </c>
      <c r="N345" s="37"/>
      <c r="O345" s="36"/>
      <c r="P345" s="36"/>
      <c r="Q345" s="36"/>
      <c r="R345" s="37"/>
      <c r="S345" s="36"/>
      <c r="T345" s="36"/>
    </row>
    <row r="346" spans="1:20" ht="14.4" x14ac:dyDescent="0.3">
      <c r="A346" s="33" t="s">
        <v>960</v>
      </c>
      <c r="B346" s="33" t="s">
        <v>14833</v>
      </c>
      <c r="C346" s="33" t="s">
        <v>15518</v>
      </c>
      <c r="D346" s="33" t="s">
        <v>962</v>
      </c>
      <c r="E346" s="33" t="s">
        <v>15232</v>
      </c>
      <c r="F346" s="33">
        <v>77</v>
      </c>
      <c r="G346" s="33">
        <v>75</v>
      </c>
      <c r="H346" s="33">
        <v>47959</v>
      </c>
      <c r="I346" t="s">
        <v>15509</v>
      </c>
      <c r="N346" s="37"/>
      <c r="O346" s="36"/>
      <c r="P346" s="36"/>
      <c r="Q346" s="36"/>
      <c r="R346" s="37"/>
      <c r="S346" s="36"/>
      <c r="T346" s="36"/>
    </row>
    <row r="347" spans="1:20" ht="14.4" x14ac:dyDescent="0.3">
      <c r="A347" s="33" t="s">
        <v>963</v>
      </c>
      <c r="B347" s="33" t="s">
        <v>14833</v>
      </c>
      <c r="C347" s="33" t="s">
        <v>964</v>
      </c>
      <c r="D347" s="33" t="s">
        <v>965</v>
      </c>
      <c r="E347" s="33" t="s">
        <v>14960</v>
      </c>
      <c r="F347" s="33">
        <v>147</v>
      </c>
      <c r="G347" s="33">
        <v>305</v>
      </c>
      <c r="H347" s="33">
        <v>83280</v>
      </c>
      <c r="I347" t="s">
        <v>15211</v>
      </c>
      <c r="N347" s="37"/>
      <c r="O347" s="36"/>
      <c r="P347" s="36"/>
      <c r="Q347" s="36"/>
      <c r="R347" s="37"/>
      <c r="S347" s="36"/>
      <c r="T347" s="36"/>
    </row>
    <row r="348" spans="1:20" ht="14.4" x14ac:dyDescent="0.3">
      <c r="A348" s="33" t="s">
        <v>966</v>
      </c>
      <c r="B348" s="33" t="s">
        <v>14833</v>
      </c>
      <c r="C348" s="33" t="s">
        <v>967</v>
      </c>
      <c r="D348" s="33" t="s">
        <v>968</v>
      </c>
      <c r="E348" s="33" t="s">
        <v>15143</v>
      </c>
      <c r="F348" s="33">
        <v>448</v>
      </c>
      <c r="G348" s="33">
        <v>425</v>
      </c>
      <c r="H348" s="33">
        <v>41506</v>
      </c>
      <c r="I348" t="s">
        <v>15267</v>
      </c>
      <c r="N348" s="37"/>
      <c r="O348" s="36"/>
      <c r="P348" s="36"/>
      <c r="Q348" s="36"/>
      <c r="R348" s="37"/>
      <c r="S348" s="36"/>
      <c r="T348" s="36"/>
    </row>
    <row r="349" spans="1:20" ht="14.4" x14ac:dyDescent="0.3">
      <c r="A349" s="33" t="s">
        <v>969</v>
      </c>
      <c r="B349" s="33" t="s">
        <v>14833</v>
      </c>
      <c r="C349" s="33" t="s">
        <v>15519</v>
      </c>
      <c r="D349" s="33" t="s">
        <v>970</v>
      </c>
      <c r="E349" s="33" t="s">
        <v>15505</v>
      </c>
      <c r="F349" s="33">
        <v>94</v>
      </c>
      <c r="G349" s="33">
        <v>98</v>
      </c>
      <c r="H349" s="33">
        <v>40278</v>
      </c>
      <c r="I349" t="s">
        <v>902</v>
      </c>
      <c r="N349" s="37"/>
      <c r="O349" s="36"/>
      <c r="P349" s="36"/>
      <c r="Q349" s="36"/>
      <c r="R349" s="37"/>
      <c r="S349" s="36"/>
      <c r="T349" s="36"/>
    </row>
    <row r="350" spans="1:20" ht="14.4" x14ac:dyDescent="0.3">
      <c r="A350" s="33" t="s">
        <v>971</v>
      </c>
      <c r="B350" s="33" t="s">
        <v>14833</v>
      </c>
      <c r="C350" s="33" t="s">
        <v>15373</v>
      </c>
      <c r="D350" s="33" t="s">
        <v>972</v>
      </c>
      <c r="E350" s="33" t="s">
        <v>15041</v>
      </c>
      <c r="F350" s="33">
        <v>89</v>
      </c>
      <c r="G350" s="33">
        <v>88</v>
      </c>
      <c r="H350" s="33">
        <v>40517</v>
      </c>
      <c r="I350" t="s">
        <v>324</v>
      </c>
      <c r="N350" s="37"/>
      <c r="O350" s="36"/>
      <c r="P350" s="36"/>
      <c r="Q350" s="36"/>
      <c r="R350" s="37"/>
      <c r="S350" s="36"/>
      <c r="T350" s="36"/>
    </row>
    <row r="351" spans="1:20" ht="14.4" x14ac:dyDescent="0.3">
      <c r="A351" s="33" t="s">
        <v>973</v>
      </c>
      <c r="B351" s="33" t="s">
        <v>14833</v>
      </c>
      <c r="C351" s="33" t="s">
        <v>15520</v>
      </c>
      <c r="D351" s="33" t="s">
        <v>974</v>
      </c>
      <c r="E351" s="33" t="s">
        <v>15455</v>
      </c>
      <c r="F351" s="33">
        <v>262</v>
      </c>
      <c r="G351" s="33">
        <v>260</v>
      </c>
      <c r="H351" s="33">
        <v>78912</v>
      </c>
      <c r="I351" t="s">
        <v>15456</v>
      </c>
      <c r="N351" s="37"/>
      <c r="O351" s="36"/>
      <c r="P351" s="36"/>
      <c r="Q351" s="36"/>
      <c r="R351" s="37"/>
      <c r="S351" s="36"/>
      <c r="T351" s="36"/>
    </row>
    <row r="352" spans="1:20" ht="14.4" x14ac:dyDescent="0.3">
      <c r="A352" s="33" t="s">
        <v>975</v>
      </c>
      <c r="B352" s="33" t="s">
        <v>14833</v>
      </c>
      <c r="C352" s="33" t="s">
        <v>15521</v>
      </c>
      <c r="D352" s="33" t="s">
        <v>976</v>
      </c>
      <c r="E352" s="33" t="s">
        <v>14917</v>
      </c>
      <c r="F352" s="33">
        <v>122</v>
      </c>
      <c r="G352" s="33">
        <v>114</v>
      </c>
      <c r="H352" s="33">
        <v>40894</v>
      </c>
      <c r="I352" t="s">
        <v>15323</v>
      </c>
      <c r="N352" s="37"/>
      <c r="O352" s="36"/>
      <c r="P352" s="36"/>
      <c r="Q352" s="36"/>
      <c r="R352" s="37"/>
      <c r="S352" s="36"/>
      <c r="T352" s="36"/>
    </row>
    <row r="353" spans="1:20" ht="14.4" x14ac:dyDescent="0.3">
      <c r="A353" s="33" t="s">
        <v>977</v>
      </c>
      <c r="B353" s="33" t="s">
        <v>14833</v>
      </c>
      <c r="C353" s="33" t="s">
        <v>15522</v>
      </c>
      <c r="D353" s="33" t="s">
        <v>978</v>
      </c>
      <c r="E353" s="33" t="s">
        <v>15405</v>
      </c>
      <c r="F353" s="33">
        <v>135</v>
      </c>
      <c r="G353" s="33">
        <v>155</v>
      </c>
      <c r="H353" s="33">
        <v>41782</v>
      </c>
      <c r="I353" t="s">
        <v>716</v>
      </c>
      <c r="N353" s="37"/>
      <c r="O353" s="36"/>
      <c r="P353" s="36"/>
      <c r="Q353" s="36"/>
      <c r="R353" s="37"/>
      <c r="S353" s="36"/>
      <c r="T353" s="36"/>
    </row>
    <row r="354" spans="1:20" ht="14.4" x14ac:dyDescent="0.3">
      <c r="A354" s="33" t="s">
        <v>979</v>
      </c>
      <c r="B354" s="33" t="s">
        <v>14833</v>
      </c>
      <c r="C354" s="33" t="s">
        <v>980</v>
      </c>
      <c r="D354" s="33" t="s">
        <v>981</v>
      </c>
      <c r="E354" s="33" t="s">
        <v>15242</v>
      </c>
      <c r="F354" s="33">
        <v>144</v>
      </c>
      <c r="G354" s="33">
        <v>136</v>
      </c>
      <c r="H354" s="33">
        <v>40974</v>
      </c>
      <c r="I354" t="s">
        <v>15308</v>
      </c>
      <c r="N354" s="37"/>
      <c r="O354" s="36"/>
      <c r="P354" s="36"/>
      <c r="Q354" s="36"/>
      <c r="R354" s="37"/>
      <c r="S354" s="36"/>
      <c r="T354" s="36"/>
    </row>
    <row r="355" spans="1:20" ht="14.4" x14ac:dyDescent="0.3">
      <c r="A355" s="33" t="s">
        <v>982</v>
      </c>
      <c r="B355" s="33" t="s">
        <v>14833</v>
      </c>
      <c r="C355" s="33" t="s">
        <v>15523</v>
      </c>
      <c r="D355" s="33" t="s">
        <v>983</v>
      </c>
      <c r="E355" s="33" t="s">
        <v>15246</v>
      </c>
      <c r="F355" s="33">
        <v>127</v>
      </c>
      <c r="G355" s="33">
        <v>132</v>
      </c>
      <c r="H355" s="33">
        <v>44201</v>
      </c>
      <c r="I355" t="s">
        <v>984</v>
      </c>
      <c r="N355" s="37"/>
      <c r="O355" s="36"/>
      <c r="P355" s="36"/>
      <c r="Q355" s="36"/>
      <c r="R355" s="37"/>
      <c r="S355" s="36"/>
      <c r="T355" s="36"/>
    </row>
    <row r="356" spans="1:20" ht="14.4" x14ac:dyDescent="0.3">
      <c r="A356" s="33" t="s">
        <v>985</v>
      </c>
      <c r="B356" s="33" t="s">
        <v>14833</v>
      </c>
      <c r="C356" s="33" t="s">
        <v>15524</v>
      </c>
      <c r="D356" s="33" t="s">
        <v>986</v>
      </c>
      <c r="E356" s="33" t="s">
        <v>15017</v>
      </c>
      <c r="F356" s="33">
        <v>80</v>
      </c>
      <c r="G356" s="33">
        <v>75</v>
      </c>
      <c r="H356" s="33">
        <v>41845</v>
      </c>
      <c r="I356" t="s">
        <v>15525</v>
      </c>
      <c r="N356" s="37"/>
      <c r="O356" s="36"/>
      <c r="P356" s="36"/>
      <c r="Q356" s="36"/>
      <c r="R356" s="37"/>
      <c r="S356" s="36"/>
      <c r="T356" s="36"/>
    </row>
    <row r="357" spans="1:20" ht="14.4" x14ac:dyDescent="0.3">
      <c r="A357" s="33" t="s">
        <v>987</v>
      </c>
      <c r="B357" s="33" t="s">
        <v>14833</v>
      </c>
      <c r="C357" s="33" t="s">
        <v>15526</v>
      </c>
      <c r="D357" s="33" t="s">
        <v>988</v>
      </c>
      <c r="E357" s="33" t="s">
        <v>15527</v>
      </c>
      <c r="F357" s="33">
        <v>130</v>
      </c>
      <c r="G357" s="33">
        <v>140</v>
      </c>
      <c r="H357" s="33">
        <v>40971</v>
      </c>
      <c r="I357" t="s">
        <v>15356</v>
      </c>
      <c r="N357" s="37"/>
      <c r="O357" s="36"/>
      <c r="P357" s="36"/>
      <c r="Q357" s="36"/>
      <c r="R357" s="37"/>
      <c r="S357" s="36"/>
      <c r="T357" s="36"/>
    </row>
    <row r="358" spans="1:20" ht="14.4" x14ac:dyDescent="0.3">
      <c r="A358" s="33" t="s">
        <v>989</v>
      </c>
      <c r="B358" s="33" t="s">
        <v>14833</v>
      </c>
      <c r="C358" s="33" t="s">
        <v>117</v>
      </c>
      <c r="D358" s="33" t="s">
        <v>990</v>
      </c>
      <c r="E358" s="33" t="s">
        <v>15528</v>
      </c>
      <c r="F358" s="33">
        <v>82</v>
      </c>
      <c r="G358" s="33">
        <v>80</v>
      </c>
      <c r="H358" s="33">
        <v>41486</v>
      </c>
      <c r="I358" t="s">
        <v>15529</v>
      </c>
      <c r="N358" s="37"/>
      <c r="O358" s="36"/>
      <c r="P358" s="36"/>
      <c r="Q358" s="36"/>
      <c r="R358" s="37"/>
      <c r="S358" s="36"/>
      <c r="T358" s="36"/>
    </row>
    <row r="359" spans="1:20" ht="14.4" x14ac:dyDescent="0.3">
      <c r="A359" s="33" t="s">
        <v>991</v>
      </c>
      <c r="B359" s="33" t="s">
        <v>14833</v>
      </c>
      <c r="C359" s="33" t="s">
        <v>117</v>
      </c>
      <c r="D359" s="33" t="s">
        <v>992</v>
      </c>
      <c r="E359" s="33" t="s">
        <v>15065</v>
      </c>
      <c r="F359" s="33">
        <v>114</v>
      </c>
      <c r="G359" s="33">
        <v>98</v>
      </c>
      <c r="H359" s="33">
        <v>40959</v>
      </c>
      <c r="I359" t="s">
        <v>993</v>
      </c>
      <c r="N359" s="37"/>
      <c r="O359" s="36"/>
      <c r="P359" s="36"/>
      <c r="Q359" s="36"/>
      <c r="R359" s="37"/>
      <c r="S359" s="36"/>
      <c r="T359" s="36"/>
    </row>
    <row r="360" spans="1:20" ht="14.4" x14ac:dyDescent="0.3">
      <c r="A360" s="33" t="s">
        <v>994</v>
      </c>
      <c r="B360" s="33" t="s">
        <v>14833</v>
      </c>
      <c r="C360" s="33" t="s">
        <v>15530</v>
      </c>
      <c r="D360" s="33" t="s">
        <v>995</v>
      </c>
      <c r="E360" s="33" t="s">
        <v>14907</v>
      </c>
      <c r="F360" s="33">
        <v>187</v>
      </c>
      <c r="G360" s="33">
        <v>177</v>
      </c>
      <c r="H360" s="33">
        <v>74531</v>
      </c>
      <c r="I360" t="s">
        <v>15531</v>
      </c>
      <c r="N360" s="37"/>
      <c r="O360" s="36"/>
      <c r="P360" s="36"/>
      <c r="Q360" s="36"/>
      <c r="R360" s="37"/>
      <c r="S360" s="36"/>
      <c r="T360" s="36"/>
    </row>
    <row r="361" spans="1:20" ht="14.4" x14ac:dyDescent="0.3">
      <c r="A361" s="33" t="s">
        <v>996</v>
      </c>
      <c r="B361" s="33" t="s">
        <v>14833</v>
      </c>
      <c r="C361" s="33" t="s">
        <v>997</v>
      </c>
      <c r="D361" s="33" t="s">
        <v>998</v>
      </c>
      <c r="E361" s="33" t="s">
        <v>14937</v>
      </c>
      <c r="F361" s="33">
        <v>503</v>
      </c>
      <c r="G361" s="33">
        <v>477</v>
      </c>
      <c r="H361" s="33">
        <v>44201</v>
      </c>
      <c r="I361" t="s">
        <v>984</v>
      </c>
      <c r="N361" s="37"/>
      <c r="O361" s="36"/>
      <c r="P361" s="36"/>
      <c r="Q361" s="36"/>
      <c r="R361" s="37"/>
      <c r="S361" s="36"/>
      <c r="T361" s="36"/>
    </row>
    <row r="362" spans="1:20" ht="14.4" x14ac:dyDescent="0.3">
      <c r="A362" s="33" t="s">
        <v>999</v>
      </c>
      <c r="B362" s="33" t="s">
        <v>14833</v>
      </c>
      <c r="C362" s="33" t="s">
        <v>1000</v>
      </c>
      <c r="D362" s="33" t="s">
        <v>1001</v>
      </c>
      <c r="E362" s="33" t="s">
        <v>15532</v>
      </c>
      <c r="F362" s="33">
        <v>196</v>
      </c>
      <c r="G362" s="33">
        <v>196</v>
      </c>
      <c r="H362" s="33">
        <v>49844</v>
      </c>
      <c r="I362" t="s">
        <v>15533</v>
      </c>
      <c r="N362" s="37"/>
      <c r="O362" s="36"/>
      <c r="P362" s="36"/>
      <c r="Q362" s="36"/>
      <c r="R362" s="37"/>
      <c r="S362" s="36"/>
      <c r="T362" s="36"/>
    </row>
    <row r="363" spans="1:20" ht="14.4" x14ac:dyDescent="0.3">
      <c r="A363" s="33" t="s">
        <v>1002</v>
      </c>
      <c r="B363" s="33" t="s">
        <v>14833</v>
      </c>
      <c r="C363" s="33" t="s">
        <v>1003</v>
      </c>
      <c r="D363" s="33" t="s">
        <v>1004</v>
      </c>
      <c r="E363" s="33" t="s">
        <v>15534</v>
      </c>
      <c r="F363" s="33">
        <v>339</v>
      </c>
      <c r="G363" s="33">
        <v>330</v>
      </c>
      <c r="H363" s="33">
        <v>75219</v>
      </c>
      <c r="I363" t="s">
        <v>15451</v>
      </c>
      <c r="N363" s="37"/>
      <c r="O363" s="36"/>
      <c r="P363" s="36"/>
      <c r="Q363" s="36"/>
      <c r="R363" s="37"/>
      <c r="S363" s="36"/>
      <c r="T363" s="36"/>
    </row>
    <row r="364" spans="1:20" ht="14.4" x14ac:dyDescent="0.3">
      <c r="A364" s="33" t="s">
        <v>1005</v>
      </c>
      <c r="B364" s="33" t="s">
        <v>14833</v>
      </c>
      <c r="C364" s="33" t="s">
        <v>15535</v>
      </c>
      <c r="D364" s="33" t="s">
        <v>1006</v>
      </c>
      <c r="E364" s="33" t="s">
        <v>15127</v>
      </c>
      <c r="F364" s="33">
        <v>319</v>
      </c>
      <c r="G364" s="33">
        <v>323</v>
      </c>
      <c r="H364" s="33">
        <v>41530</v>
      </c>
      <c r="I364" t="s">
        <v>15128</v>
      </c>
      <c r="N364" s="37"/>
      <c r="O364" s="36"/>
      <c r="P364" s="36"/>
      <c r="Q364" s="36"/>
      <c r="R364" s="37"/>
      <c r="S364" s="36"/>
      <c r="T364" s="36"/>
    </row>
    <row r="365" spans="1:20" ht="14.4" x14ac:dyDescent="0.3">
      <c r="A365" s="33" t="s">
        <v>1007</v>
      </c>
      <c r="B365" s="33" t="s">
        <v>14833</v>
      </c>
      <c r="C365" s="33" t="s">
        <v>15536</v>
      </c>
      <c r="D365" s="33" t="s">
        <v>1008</v>
      </c>
      <c r="E365" s="33" t="s">
        <v>15091</v>
      </c>
      <c r="F365" s="33">
        <v>100</v>
      </c>
      <c r="G365" s="33">
        <v>96</v>
      </c>
      <c r="H365" s="33">
        <v>41282</v>
      </c>
      <c r="I365" t="s">
        <v>15537</v>
      </c>
      <c r="N365" s="37"/>
      <c r="O365" s="36"/>
      <c r="P365" s="36"/>
      <c r="Q365" s="36"/>
      <c r="R365" s="37"/>
      <c r="S365" s="36"/>
      <c r="T365" s="36"/>
    </row>
    <row r="366" spans="1:20" ht="14.4" x14ac:dyDescent="0.3">
      <c r="A366" s="33" t="s">
        <v>1009</v>
      </c>
      <c r="B366" s="33" t="s">
        <v>14833</v>
      </c>
      <c r="C366" s="33" t="s">
        <v>15538</v>
      </c>
      <c r="D366" s="33" t="s">
        <v>1010</v>
      </c>
      <c r="E366" s="33" t="s">
        <v>15025</v>
      </c>
      <c r="F366" s="33">
        <v>57</v>
      </c>
      <c r="G366" s="33">
        <v>54</v>
      </c>
      <c r="H366" s="33">
        <v>40342</v>
      </c>
      <c r="I366" t="s">
        <v>15539</v>
      </c>
      <c r="N366" s="37"/>
      <c r="O366" s="36"/>
      <c r="P366" s="36"/>
      <c r="Q366" s="36"/>
      <c r="R366" s="37"/>
      <c r="S366" s="36"/>
      <c r="T366" s="36"/>
    </row>
    <row r="367" spans="1:20" ht="14.4" x14ac:dyDescent="0.3">
      <c r="A367" s="33" t="s">
        <v>1011</v>
      </c>
      <c r="B367" s="33" t="s">
        <v>14833</v>
      </c>
      <c r="C367" s="33" t="s">
        <v>1012</v>
      </c>
      <c r="D367" s="33" t="s">
        <v>1013</v>
      </c>
      <c r="E367" s="33" t="s">
        <v>14889</v>
      </c>
      <c r="F367" s="33">
        <v>154</v>
      </c>
      <c r="G367" s="33">
        <v>147</v>
      </c>
      <c r="H367" s="33">
        <v>30133</v>
      </c>
      <c r="I367" t="s">
        <v>15154</v>
      </c>
      <c r="N367" s="37"/>
      <c r="O367" s="36"/>
      <c r="P367" s="36"/>
      <c r="Q367" s="36"/>
      <c r="R367" s="37"/>
      <c r="S367" s="36"/>
      <c r="T367" s="36"/>
    </row>
    <row r="368" spans="1:20" ht="14.4" x14ac:dyDescent="0.3">
      <c r="A368" s="33" t="s">
        <v>1014</v>
      </c>
      <c r="B368" s="33" t="s">
        <v>14833</v>
      </c>
      <c r="C368" s="33" t="s">
        <v>1015</v>
      </c>
      <c r="D368" s="33" t="s">
        <v>1016</v>
      </c>
      <c r="E368" s="33" t="s">
        <v>15205</v>
      </c>
      <c r="F368" s="33">
        <v>131</v>
      </c>
      <c r="G368" s="33">
        <v>109</v>
      </c>
      <c r="H368" s="33">
        <v>25351</v>
      </c>
      <c r="I368" t="s">
        <v>1017</v>
      </c>
      <c r="N368" s="37"/>
      <c r="O368" s="36"/>
      <c r="P368" s="36"/>
      <c r="Q368" s="36"/>
      <c r="R368" s="37"/>
      <c r="S368" s="36"/>
      <c r="T368" s="36"/>
    </row>
    <row r="369" spans="1:20" ht="14.4" x14ac:dyDescent="0.3">
      <c r="A369" s="33" t="s">
        <v>1018</v>
      </c>
      <c r="B369" s="33" t="s">
        <v>14833</v>
      </c>
      <c r="C369" s="33" t="s">
        <v>15540</v>
      </c>
      <c r="D369" s="33" t="s">
        <v>1019</v>
      </c>
      <c r="E369" s="33" t="s">
        <v>15138</v>
      </c>
      <c r="F369" s="33">
        <v>299</v>
      </c>
      <c r="G369" s="33">
        <v>300</v>
      </c>
      <c r="H369" s="33">
        <v>50104</v>
      </c>
      <c r="I369" t="s">
        <v>15541</v>
      </c>
      <c r="N369" s="37"/>
      <c r="O369" s="36"/>
      <c r="P369" s="36"/>
      <c r="Q369" s="36"/>
      <c r="R369" s="37"/>
      <c r="S369" s="36"/>
      <c r="T369" s="36"/>
    </row>
    <row r="370" spans="1:20" ht="14.4" x14ac:dyDescent="0.3">
      <c r="A370" s="33" t="s">
        <v>1020</v>
      </c>
      <c r="B370" s="33" t="s">
        <v>14833</v>
      </c>
      <c r="C370" s="33" t="s">
        <v>15542</v>
      </c>
      <c r="D370" s="33" t="s">
        <v>1021</v>
      </c>
      <c r="E370" s="33" t="s">
        <v>14869</v>
      </c>
      <c r="F370" s="33">
        <v>267</v>
      </c>
      <c r="G370" s="33">
        <v>245</v>
      </c>
      <c r="H370" s="33">
        <v>41018</v>
      </c>
      <c r="I370" t="s">
        <v>461</v>
      </c>
      <c r="N370" s="37"/>
      <c r="O370" s="36"/>
      <c r="P370" s="36"/>
      <c r="Q370" s="36"/>
      <c r="R370" s="37"/>
      <c r="S370" s="36"/>
      <c r="T370" s="36"/>
    </row>
    <row r="371" spans="1:20" ht="14.4" x14ac:dyDescent="0.3">
      <c r="A371" s="33" t="s">
        <v>1022</v>
      </c>
      <c r="B371" s="33" t="s">
        <v>14833</v>
      </c>
      <c r="C371" s="33" t="s">
        <v>1023</v>
      </c>
      <c r="D371" s="33" t="s">
        <v>1024</v>
      </c>
      <c r="E371" s="33" t="s">
        <v>15272</v>
      </c>
      <c r="F371" s="33">
        <v>293</v>
      </c>
      <c r="G371" s="33">
        <v>278</v>
      </c>
      <c r="H371" s="33">
        <v>23961</v>
      </c>
      <c r="I371" t="s">
        <v>15273</v>
      </c>
      <c r="N371" s="37"/>
      <c r="O371" s="36"/>
      <c r="P371" s="36"/>
      <c r="Q371" s="36"/>
      <c r="R371" s="37"/>
      <c r="S371" s="36"/>
      <c r="T371" s="36"/>
    </row>
    <row r="372" spans="1:20" ht="14.4" x14ac:dyDescent="0.3">
      <c r="A372" s="33" t="s">
        <v>1025</v>
      </c>
      <c r="B372" s="33" t="s">
        <v>14833</v>
      </c>
      <c r="C372" s="33" t="s">
        <v>15543</v>
      </c>
      <c r="D372" s="33" t="s">
        <v>1026</v>
      </c>
      <c r="E372" s="33" t="s">
        <v>14869</v>
      </c>
      <c r="F372" s="33">
        <v>355</v>
      </c>
      <c r="G372" s="33">
        <v>360</v>
      </c>
      <c r="H372" s="33">
        <v>75597</v>
      </c>
      <c r="I372" t="s">
        <v>15294</v>
      </c>
      <c r="N372" s="37"/>
      <c r="O372" s="36"/>
      <c r="P372" s="36"/>
      <c r="Q372" s="36"/>
      <c r="R372" s="37"/>
      <c r="S372" s="36"/>
      <c r="T372" s="36"/>
    </row>
    <row r="373" spans="1:20" ht="14.4" x14ac:dyDescent="0.3">
      <c r="A373" s="33" t="s">
        <v>1027</v>
      </c>
      <c r="B373" s="33" t="s">
        <v>14833</v>
      </c>
      <c r="C373" s="33" t="s">
        <v>15544</v>
      </c>
      <c r="D373" s="33" t="s">
        <v>1028</v>
      </c>
      <c r="E373" s="33" t="s">
        <v>15545</v>
      </c>
      <c r="F373" s="33">
        <v>175</v>
      </c>
      <c r="G373" s="33">
        <v>166</v>
      </c>
      <c r="H373" s="33">
        <v>40517</v>
      </c>
      <c r="I373" t="s">
        <v>324</v>
      </c>
      <c r="N373" s="37"/>
      <c r="O373" s="36"/>
      <c r="P373" s="36"/>
      <c r="Q373" s="36"/>
      <c r="R373" s="37"/>
      <c r="S373" s="36"/>
      <c r="T373" s="36"/>
    </row>
    <row r="374" spans="1:20" ht="14.4" x14ac:dyDescent="0.3">
      <c r="A374" s="33" t="s">
        <v>1029</v>
      </c>
      <c r="B374" s="33" t="s">
        <v>14833</v>
      </c>
      <c r="C374" s="33" t="s">
        <v>15546</v>
      </c>
      <c r="D374" s="33" t="s">
        <v>1030</v>
      </c>
      <c r="E374" s="33" t="s">
        <v>15069</v>
      </c>
      <c r="F374" s="33">
        <v>169</v>
      </c>
      <c r="G374" s="33">
        <v>156</v>
      </c>
      <c r="H374" s="33">
        <v>41020</v>
      </c>
      <c r="I374" t="s">
        <v>15468</v>
      </c>
      <c r="N374" s="37"/>
      <c r="O374" s="36"/>
      <c r="P374" s="36"/>
      <c r="Q374" s="36"/>
      <c r="R374" s="37"/>
      <c r="S374" s="36"/>
      <c r="T374" s="36"/>
    </row>
    <row r="375" spans="1:20" ht="14.4" x14ac:dyDescent="0.3">
      <c r="A375" s="33" t="s">
        <v>1031</v>
      </c>
      <c r="B375" s="33" t="s">
        <v>14833</v>
      </c>
      <c r="C375" s="33" t="s">
        <v>117</v>
      </c>
      <c r="D375" s="33" t="s">
        <v>1032</v>
      </c>
      <c r="E375" s="33" t="s">
        <v>15272</v>
      </c>
      <c r="F375" s="33">
        <v>84</v>
      </c>
      <c r="G375" s="33">
        <v>72</v>
      </c>
      <c r="H375" s="33">
        <v>23961</v>
      </c>
      <c r="I375" t="s">
        <v>15273</v>
      </c>
      <c r="N375" s="37"/>
      <c r="O375" s="36"/>
      <c r="P375" s="36"/>
      <c r="Q375" s="36"/>
      <c r="R375" s="37"/>
      <c r="S375" s="36"/>
      <c r="T375" s="36"/>
    </row>
    <row r="376" spans="1:20" ht="14.4" x14ac:dyDescent="0.3">
      <c r="A376" s="33" t="s">
        <v>1033</v>
      </c>
      <c r="B376" s="33" t="s">
        <v>14833</v>
      </c>
      <c r="C376" s="33" t="s">
        <v>1034</v>
      </c>
      <c r="D376" s="33" t="s">
        <v>1035</v>
      </c>
      <c r="E376" s="33" t="s">
        <v>14879</v>
      </c>
      <c r="F376" s="33">
        <v>294</v>
      </c>
      <c r="G376" s="33">
        <v>289</v>
      </c>
      <c r="H376" s="33">
        <v>40972</v>
      </c>
      <c r="I376" t="s">
        <v>15511</v>
      </c>
      <c r="N376" s="37"/>
      <c r="O376" s="36"/>
      <c r="P376" s="36"/>
      <c r="Q376" s="36"/>
      <c r="R376" s="37"/>
      <c r="S376" s="36"/>
      <c r="T376" s="36"/>
    </row>
    <row r="377" spans="1:20" ht="14.4" x14ac:dyDescent="0.3">
      <c r="A377" s="33" t="s">
        <v>1036</v>
      </c>
      <c r="B377" s="33" t="s">
        <v>14833</v>
      </c>
      <c r="C377" s="33" t="s">
        <v>1037</v>
      </c>
      <c r="D377" s="33" t="s">
        <v>1038</v>
      </c>
      <c r="E377" s="33" t="s">
        <v>14879</v>
      </c>
      <c r="F377" s="33">
        <v>262</v>
      </c>
      <c r="G377" s="33">
        <v>267</v>
      </c>
      <c r="H377" s="33">
        <v>40972</v>
      </c>
      <c r="I377" t="s">
        <v>15511</v>
      </c>
      <c r="N377" s="37"/>
      <c r="O377" s="36"/>
      <c r="P377" s="36"/>
      <c r="Q377" s="36"/>
      <c r="R377" s="37"/>
      <c r="S377" s="36"/>
      <c r="T377" s="36"/>
    </row>
    <row r="378" spans="1:20" ht="14.4" x14ac:dyDescent="0.3">
      <c r="A378" s="33" t="s">
        <v>1039</v>
      </c>
      <c r="B378" s="33" t="s">
        <v>14833</v>
      </c>
      <c r="C378" s="33" t="s">
        <v>1040</v>
      </c>
      <c r="D378" s="33" t="s">
        <v>1041</v>
      </c>
      <c r="E378" s="33" t="s">
        <v>15547</v>
      </c>
      <c r="F378" s="33">
        <v>336</v>
      </c>
      <c r="G378" s="33">
        <v>334</v>
      </c>
      <c r="H378" s="33">
        <v>71749</v>
      </c>
      <c r="I378" t="s">
        <v>15548</v>
      </c>
      <c r="N378" s="37"/>
      <c r="O378" s="36"/>
      <c r="P378" s="36"/>
      <c r="Q378" s="36"/>
      <c r="R378" s="37"/>
      <c r="S378" s="36"/>
      <c r="T378" s="36"/>
    </row>
    <row r="379" spans="1:20" ht="14.4" x14ac:dyDescent="0.3">
      <c r="A379" s="33" t="s">
        <v>1042</v>
      </c>
      <c r="B379" s="33" t="s">
        <v>14833</v>
      </c>
      <c r="C379" s="33" t="s">
        <v>15549</v>
      </c>
      <c r="D379" s="33" t="s">
        <v>1043</v>
      </c>
      <c r="E379" s="33" t="s">
        <v>14971</v>
      </c>
      <c r="F379" s="33">
        <v>186</v>
      </c>
      <c r="G379" s="33">
        <v>180</v>
      </c>
      <c r="H379" s="33">
        <v>40712</v>
      </c>
      <c r="I379" t="s">
        <v>876</v>
      </c>
      <c r="N379" s="37"/>
      <c r="O379" s="36"/>
      <c r="P379" s="36"/>
      <c r="Q379" s="36"/>
      <c r="R379" s="37"/>
      <c r="S379" s="36"/>
      <c r="T379" s="36"/>
    </row>
    <row r="380" spans="1:20" ht="14.4" x14ac:dyDescent="0.3">
      <c r="A380" s="33" t="s">
        <v>1044</v>
      </c>
      <c r="B380" s="33" t="s">
        <v>14833</v>
      </c>
      <c r="C380" s="33" t="s">
        <v>2608</v>
      </c>
      <c r="D380" s="33" t="s">
        <v>1045</v>
      </c>
      <c r="E380" s="33" t="s">
        <v>15166</v>
      </c>
      <c r="F380" s="33">
        <v>448</v>
      </c>
      <c r="G380" s="33">
        <v>428</v>
      </c>
      <c r="H380" s="33">
        <v>50949</v>
      </c>
      <c r="I380" t="s">
        <v>145</v>
      </c>
      <c r="N380" s="37"/>
      <c r="O380" s="36"/>
      <c r="P380" s="36"/>
      <c r="Q380" s="36"/>
      <c r="R380" s="37"/>
      <c r="S380" s="36"/>
      <c r="T380" s="36"/>
    </row>
    <row r="381" spans="1:20" ht="14.4" x14ac:dyDescent="0.3">
      <c r="A381" s="33" t="s">
        <v>1046</v>
      </c>
      <c r="B381" s="33" t="s">
        <v>14833</v>
      </c>
      <c r="C381" s="33" t="s">
        <v>1047</v>
      </c>
      <c r="D381" s="33" t="s">
        <v>1048</v>
      </c>
      <c r="E381" s="33" t="s">
        <v>15083</v>
      </c>
      <c r="F381" s="33">
        <v>118</v>
      </c>
      <c r="G381" s="33">
        <v>114</v>
      </c>
      <c r="H381" s="33">
        <v>40941</v>
      </c>
      <c r="I381" t="s">
        <v>15550</v>
      </c>
      <c r="N381" s="37"/>
      <c r="O381" s="36"/>
      <c r="P381" s="36"/>
      <c r="Q381" s="36"/>
      <c r="R381" s="37"/>
      <c r="S381" s="36"/>
      <c r="T381" s="36"/>
    </row>
    <row r="382" spans="1:20" ht="14.4" x14ac:dyDescent="0.3">
      <c r="A382" s="33" t="s">
        <v>1049</v>
      </c>
      <c r="B382" s="33" t="s">
        <v>14833</v>
      </c>
      <c r="C382" s="33" t="s">
        <v>15551</v>
      </c>
      <c r="D382" s="33" t="s">
        <v>1050</v>
      </c>
      <c r="E382" s="33" t="s">
        <v>15298</v>
      </c>
      <c r="F382" s="33">
        <v>148</v>
      </c>
      <c r="G382" s="33">
        <v>143</v>
      </c>
      <c r="H382" s="33">
        <v>37663</v>
      </c>
      <c r="I382" t="s">
        <v>15299</v>
      </c>
      <c r="N382" s="37"/>
      <c r="O382" s="36"/>
      <c r="P382" s="36"/>
      <c r="Q382" s="36"/>
      <c r="R382" s="37"/>
      <c r="S382" s="36"/>
      <c r="T382" s="36"/>
    </row>
    <row r="383" spans="1:20" ht="14.4" x14ac:dyDescent="0.3">
      <c r="A383" s="33" t="s">
        <v>1051</v>
      </c>
      <c r="B383" s="33" t="s">
        <v>14833</v>
      </c>
      <c r="C383" s="33" t="s">
        <v>1052</v>
      </c>
      <c r="D383" s="33" t="s">
        <v>1053</v>
      </c>
      <c r="E383" s="33" t="s">
        <v>15145</v>
      </c>
      <c r="F383" s="33">
        <v>171</v>
      </c>
      <c r="G383" s="33">
        <v>164</v>
      </c>
      <c r="H383" s="33">
        <v>52340</v>
      </c>
      <c r="I383" t="s">
        <v>15552</v>
      </c>
      <c r="N383" s="37"/>
      <c r="O383" s="36"/>
      <c r="P383" s="36"/>
      <c r="Q383" s="36"/>
      <c r="R383" s="37"/>
      <c r="S383" s="36"/>
      <c r="T383" s="36"/>
    </row>
    <row r="384" spans="1:20" ht="14.4" x14ac:dyDescent="0.3">
      <c r="A384" s="33" t="s">
        <v>1054</v>
      </c>
      <c r="B384" s="33" t="s">
        <v>14833</v>
      </c>
      <c r="C384" s="33" t="s">
        <v>1055</v>
      </c>
      <c r="D384" s="33" t="s">
        <v>1056</v>
      </c>
      <c r="E384" s="33" t="s">
        <v>15486</v>
      </c>
      <c r="F384" s="33">
        <v>79</v>
      </c>
      <c r="G384" s="33">
        <v>82</v>
      </c>
      <c r="H384" s="33">
        <v>73932</v>
      </c>
      <c r="I384" t="s">
        <v>15487</v>
      </c>
      <c r="N384" s="37"/>
      <c r="O384" s="36"/>
      <c r="P384" s="36"/>
      <c r="Q384" s="36"/>
      <c r="R384" s="37"/>
      <c r="S384" s="36"/>
      <c r="T384" s="36"/>
    </row>
    <row r="385" spans="1:20" ht="14.4" x14ac:dyDescent="0.3">
      <c r="A385" s="33" t="s">
        <v>1057</v>
      </c>
      <c r="B385" s="33" t="s">
        <v>14833</v>
      </c>
      <c r="C385" s="33" t="s">
        <v>15553</v>
      </c>
      <c r="D385" s="33" t="s">
        <v>1059</v>
      </c>
      <c r="E385" s="33" t="s">
        <v>15266</v>
      </c>
      <c r="F385" s="33">
        <v>108</v>
      </c>
      <c r="G385" s="33">
        <v>97</v>
      </c>
      <c r="H385" s="33">
        <v>41692</v>
      </c>
      <c r="I385" t="s">
        <v>15333</v>
      </c>
      <c r="N385" s="37"/>
      <c r="O385" s="36"/>
      <c r="P385" s="36"/>
      <c r="Q385" s="36"/>
      <c r="R385" s="37"/>
      <c r="S385" s="36"/>
      <c r="T385" s="36"/>
    </row>
    <row r="386" spans="1:20" ht="14.4" x14ac:dyDescent="0.3">
      <c r="A386" s="33" t="s">
        <v>1060</v>
      </c>
      <c r="B386" s="33" t="s">
        <v>14833</v>
      </c>
      <c r="C386" s="33" t="s">
        <v>15554</v>
      </c>
      <c r="D386" s="33" t="s">
        <v>1061</v>
      </c>
      <c r="E386" s="33" t="s">
        <v>15127</v>
      </c>
      <c r="F386" s="33">
        <v>268</v>
      </c>
      <c r="G386" s="33">
        <v>260</v>
      </c>
      <c r="H386" s="33">
        <v>53406</v>
      </c>
      <c r="I386" t="s">
        <v>15555</v>
      </c>
      <c r="N386" s="37"/>
      <c r="O386" s="36"/>
      <c r="P386" s="36"/>
      <c r="Q386" s="36"/>
      <c r="R386" s="37"/>
      <c r="S386" s="36"/>
      <c r="T386" s="36"/>
    </row>
    <row r="387" spans="1:20" ht="14.4" x14ac:dyDescent="0.3">
      <c r="A387" s="33" t="s">
        <v>1062</v>
      </c>
      <c r="B387" s="33" t="s">
        <v>14833</v>
      </c>
      <c r="C387" s="33" t="s">
        <v>15556</v>
      </c>
      <c r="D387" s="33" t="s">
        <v>1063</v>
      </c>
      <c r="E387" s="33" t="s">
        <v>15218</v>
      </c>
      <c r="F387" s="33">
        <v>237</v>
      </c>
      <c r="G387" s="33">
        <v>225</v>
      </c>
      <c r="H387" s="33">
        <v>31384</v>
      </c>
      <c r="I387" t="s">
        <v>15401</v>
      </c>
      <c r="N387" s="37"/>
      <c r="O387" s="36"/>
      <c r="P387" s="36"/>
      <c r="Q387" s="36"/>
      <c r="R387" s="37"/>
      <c r="S387" s="36"/>
      <c r="T387" s="36"/>
    </row>
    <row r="388" spans="1:20" ht="14.4" x14ac:dyDescent="0.3">
      <c r="A388" s="33" t="s">
        <v>1064</v>
      </c>
      <c r="B388" s="33" t="s">
        <v>14833</v>
      </c>
      <c r="C388" s="33" t="s">
        <v>1065</v>
      </c>
      <c r="D388" s="33" t="s">
        <v>1066</v>
      </c>
      <c r="E388" s="33" t="s">
        <v>15045</v>
      </c>
      <c r="F388" s="33">
        <v>163</v>
      </c>
      <c r="G388" s="33">
        <v>176</v>
      </c>
      <c r="H388" s="33">
        <v>70002</v>
      </c>
      <c r="I388" t="s">
        <v>15469</v>
      </c>
      <c r="N388" s="37"/>
      <c r="O388" s="36"/>
      <c r="P388" s="36"/>
      <c r="Q388" s="36"/>
      <c r="R388" s="37"/>
      <c r="S388" s="36"/>
      <c r="T388" s="36"/>
    </row>
    <row r="389" spans="1:20" ht="14.4" x14ac:dyDescent="0.3">
      <c r="A389" s="33" t="s">
        <v>1067</v>
      </c>
      <c r="B389" s="33" t="s">
        <v>14833</v>
      </c>
      <c r="C389" s="33" t="s">
        <v>1068</v>
      </c>
      <c r="D389" s="33" t="s">
        <v>1069</v>
      </c>
      <c r="E389" s="33" t="s">
        <v>15489</v>
      </c>
      <c r="F389" s="33">
        <v>306</v>
      </c>
      <c r="G389" s="33">
        <v>279</v>
      </c>
      <c r="H389" s="33">
        <v>40894</v>
      </c>
      <c r="I389" t="s">
        <v>15323</v>
      </c>
      <c r="N389" s="37"/>
      <c r="O389" s="36"/>
      <c r="P389" s="36"/>
      <c r="Q389" s="36"/>
      <c r="R389" s="37"/>
      <c r="S389" s="36"/>
      <c r="T389" s="36"/>
    </row>
    <row r="390" spans="1:20" ht="14.4" x14ac:dyDescent="0.3">
      <c r="A390" s="33" t="s">
        <v>1070</v>
      </c>
      <c r="B390" s="33" t="s">
        <v>14833</v>
      </c>
      <c r="C390" s="33" t="s">
        <v>1071</v>
      </c>
      <c r="D390" s="33" t="s">
        <v>1072</v>
      </c>
      <c r="E390" s="33" t="s">
        <v>14967</v>
      </c>
      <c r="F390" s="33">
        <v>145</v>
      </c>
      <c r="G390" s="33">
        <v>133</v>
      </c>
      <c r="H390" s="33">
        <v>77975</v>
      </c>
      <c r="I390" t="s">
        <v>15557</v>
      </c>
      <c r="N390" s="37"/>
      <c r="O390" s="36"/>
      <c r="P390" s="36"/>
      <c r="Q390" s="36"/>
      <c r="R390" s="37"/>
      <c r="S390" s="36"/>
      <c r="T390" s="36"/>
    </row>
    <row r="391" spans="1:20" ht="14.4" x14ac:dyDescent="0.3">
      <c r="A391" s="33" t="s">
        <v>1073</v>
      </c>
      <c r="B391" s="33" t="s">
        <v>14833</v>
      </c>
      <c r="C391" s="33" t="s">
        <v>15558</v>
      </c>
      <c r="D391" s="33" t="s">
        <v>1074</v>
      </c>
      <c r="E391" s="33" t="s">
        <v>14878</v>
      </c>
      <c r="F391" s="33">
        <v>53</v>
      </c>
      <c r="G391" s="33">
        <v>37</v>
      </c>
      <c r="H391" s="33">
        <v>50819</v>
      </c>
      <c r="I391" t="s">
        <v>15268</v>
      </c>
      <c r="N391" s="37"/>
      <c r="O391" s="36"/>
      <c r="P391" s="36"/>
      <c r="Q391" s="36"/>
      <c r="R391" s="37"/>
      <c r="S391" s="36"/>
      <c r="T391" s="36"/>
    </row>
    <row r="392" spans="1:20" ht="14.4" x14ac:dyDescent="0.3">
      <c r="A392" s="33" t="s">
        <v>1075</v>
      </c>
      <c r="B392" s="33" t="s">
        <v>14833</v>
      </c>
      <c r="C392" s="33" t="s">
        <v>15559</v>
      </c>
      <c r="D392" s="33" t="s">
        <v>1076</v>
      </c>
      <c r="E392" s="33" t="s">
        <v>15560</v>
      </c>
      <c r="F392" s="33">
        <v>215</v>
      </c>
      <c r="G392" s="33">
        <v>211</v>
      </c>
      <c r="H392" s="33">
        <v>68329</v>
      </c>
      <c r="I392" t="s">
        <v>15561</v>
      </c>
      <c r="N392" s="37"/>
      <c r="O392" s="36"/>
      <c r="P392" s="36"/>
      <c r="Q392" s="36"/>
      <c r="R392" s="37"/>
      <c r="S392" s="36"/>
      <c r="T392" s="36"/>
    </row>
    <row r="393" spans="1:20" ht="14.4" x14ac:dyDescent="0.3">
      <c r="A393" s="33" t="s">
        <v>1077</v>
      </c>
      <c r="B393" s="33" t="s">
        <v>14833</v>
      </c>
      <c r="C393" s="33" t="s">
        <v>15562</v>
      </c>
      <c r="D393" s="33" t="s">
        <v>1078</v>
      </c>
      <c r="E393" s="33" t="s">
        <v>14948</v>
      </c>
      <c r="F393" s="33">
        <v>173</v>
      </c>
      <c r="G393" s="33">
        <v>165</v>
      </c>
      <c r="H393" s="33">
        <v>47920</v>
      </c>
      <c r="I393" t="s">
        <v>15421</v>
      </c>
      <c r="N393" s="37"/>
      <c r="O393" s="36"/>
      <c r="P393" s="36"/>
      <c r="Q393" s="36"/>
      <c r="R393" s="37"/>
      <c r="S393" s="36"/>
      <c r="T393" s="36"/>
    </row>
    <row r="394" spans="1:20" ht="14.4" x14ac:dyDescent="0.3">
      <c r="A394" s="33" t="s">
        <v>1079</v>
      </c>
      <c r="B394" s="33" t="s">
        <v>14833</v>
      </c>
      <c r="C394" s="33" t="s">
        <v>354</v>
      </c>
      <c r="D394" s="33" t="s">
        <v>1080</v>
      </c>
      <c r="E394" s="33" t="s">
        <v>14889</v>
      </c>
      <c r="F394" s="33">
        <v>75</v>
      </c>
      <c r="G394" s="33">
        <v>69</v>
      </c>
      <c r="H394" s="33">
        <v>30133</v>
      </c>
      <c r="I394" t="s">
        <v>15154</v>
      </c>
      <c r="N394" s="37"/>
      <c r="O394" s="36"/>
      <c r="P394" s="36"/>
      <c r="Q394" s="36"/>
      <c r="R394" s="37"/>
      <c r="S394" s="36"/>
      <c r="T394" s="36"/>
    </row>
    <row r="395" spans="1:20" ht="14.4" x14ac:dyDescent="0.3">
      <c r="A395" s="33" t="s">
        <v>1081</v>
      </c>
      <c r="B395" s="33" t="s">
        <v>14833</v>
      </c>
      <c r="C395" s="33" t="s">
        <v>15563</v>
      </c>
      <c r="D395" s="33" t="s">
        <v>1082</v>
      </c>
      <c r="E395" s="33" t="s">
        <v>14929</v>
      </c>
      <c r="F395" s="33">
        <v>104</v>
      </c>
      <c r="G395" s="33">
        <v>104</v>
      </c>
      <c r="H395" s="33">
        <v>59516</v>
      </c>
      <c r="I395" t="s">
        <v>15564</v>
      </c>
      <c r="N395" s="37"/>
      <c r="O395" s="36"/>
      <c r="P395" s="36"/>
      <c r="Q395" s="36"/>
      <c r="R395" s="37"/>
      <c r="S395" s="36"/>
      <c r="T395" s="36"/>
    </row>
    <row r="396" spans="1:20" ht="14.4" x14ac:dyDescent="0.3">
      <c r="A396" s="33" t="s">
        <v>1083</v>
      </c>
      <c r="B396" s="33" t="s">
        <v>14833</v>
      </c>
      <c r="C396" s="33" t="s">
        <v>15565</v>
      </c>
      <c r="D396" s="33" t="s">
        <v>1084</v>
      </c>
      <c r="E396" s="33" t="s">
        <v>15020</v>
      </c>
      <c r="F396" s="33">
        <v>64</v>
      </c>
      <c r="G396" s="33">
        <v>76</v>
      </c>
      <c r="H396" s="33">
        <v>59750</v>
      </c>
      <c r="I396" t="s">
        <v>15566</v>
      </c>
      <c r="N396" s="37"/>
      <c r="O396" s="36"/>
      <c r="P396" s="36"/>
      <c r="Q396" s="36"/>
      <c r="R396" s="37"/>
      <c r="S396" s="36"/>
      <c r="T396" s="36"/>
    </row>
    <row r="397" spans="1:20" ht="14.4" x14ac:dyDescent="0.3">
      <c r="A397" s="33" t="s">
        <v>1085</v>
      </c>
      <c r="B397" s="33" t="s">
        <v>14833</v>
      </c>
      <c r="C397" s="33" t="s">
        <v>15567</v>
      </c>
      <c r="D397" s="33" t="s">
        <v>1086</v>
      </c>
      <c r="E397" s="33" t="s">
        <v>15078</v>
      </c>
      <c r="F397" s="33">
        <v>168</v>
      </c>
      <c r="G397" s="33">
        <v>161</v>
      </c>
      <c r="H397" s="33">
        <v>40945</v>
      </c>
      <c r="I397" t="s">
        <v>15185</v>
      </c>
      <c r="N397" s="37"/>
      <c r="O397" s="36"/>
      <c r="P397" s="36"/>
      <c r="Q397" s="36"/>
      <c r="R397" s="37"/>
      <c r="S397" s="36"/>
      <c r="T397" s="36"/>
    </row>
    <row r="398" spans="1:20" ht="14.4" x14ac:dyDescent="0.3">
      <c r="A398" s="33" t="s">
        <v>1087</v>
      </c>
      <c r="B398" s="33" t="s">
        <v>14833</v>
      </c>
      <c r="C398" s="33" t="s">
        <v>1088</v>
      </c>
      <c r="D398" s="33" t="s">
        <v>1089</v>
      </c>
      <c r="E398" s="33" t="s">
        <v>14929</v>
      </c>
      <c r="F398" s="33">
        <v>204</v>
      </c>
      <c r="G398" s="33">
        <v>238</v>
      </c>
      <c r="H398" s="33">
        <v>59919</v>
      </c>
      <c r="I398" t="s">
        <v>15568</v>
      </c>
      <c r="N398" s="37"/>
      <c r="O398" s="36"/>
      <c r="P398" s="36"/>
      <c r="Q398" s="36"/>
      <c r="R398" s="37"/>
      <c r="S398" s="36"/>
      <c r="T398" s="36"/>
    </row>
    <row r="399" spans="1:20" ht="14.4" x14ac:dyDescent="0.3">
      <c r="A399" s="33" t="s">
        <v>1090</v>
      </c>
      <c r="B399" s="33" t="s">
        <v>14833</v>
      </c>
      <c r="C399" s="33" t="s">
        <v>15569</v>
      </c>
      <c r="D399" s="33" t="s">
        <v>1091</v>
      </c>
      <c r="E399" s="33" t="s">
        <v>15570</v>
      </c>
      <c r="F399" s="33">
        <v>119</v>
      </c>
      <c r="G399" s="33">
        <v>111</v>
      </c>
      <c r="H399" s="33">
        <v>41646</v>
      </c>
      <c r="I399" t="s">
        <v>15120</v>
      </c>
      <c r="N399" s="37"/>
      <c r="O399" s="36"/>
      <c r="P399" s="36"/>
      <c r="Q399" s="36"/>
      <c r="R399" s="37"/>
      <c r="S399" s="36"/>
      <c r="T399" s="36"/>
    </row>
    <row r="400" spans="1:20" ht="14.4" x14ac:dyDescent="0.3">
      <c r="A400" s="33" t="s">
        <v>1092</v>
      </c>
      <c r="B400" s="33" t="s">
        <v>14833</v>
      </c>
      <c r="C400" s="33" t="s">
        <v>1093</v>
      </c>
      <c r="D400" s="33" t="s">
        <v>1094</v>
      </c>
      <c r="E400" s="33" t="s">
        <v>15025</v>
      </c>
      <c r="F400" s="33">
        <v>116</v>
      </c>
      <c r="G400" s="33">
        <v>108</v>
      </c>
      <c r="H400" s="33">
        <v>60322</v>
      </c>
      <c r="I400" t="s">
        <v>15571</v>
      </c>
      <c r="N400" s="37"/>
      <c r="O400" s="36"/>
      <c r="P400" s="36"/>
      <c r="Q400" s="36"/>
      <c r="R400" s="37"/>
      <c r="S400" s="36"/>
      <c r="T400" s="36"/>
    </row>
    <row r="401" spans="1:20" ht="14.4" x14ac:dyDescent="0.3">
      <c r="A401" s="33" t="s">
        <v>1095</v>
      </c>
      <c r="B401" s="33" t="s">
        <v>14833</v>
      </c>
      <c r="C401" s="33" t="s">
        <v>15572</v>
      </c>
      <c r="D401" s="33" t="s">
        <v>1096</v>
      </c>
      <c r="E401" s="33" t="s">
        <v>15301</v>
      </c>
      <c r="F401" s="33">
        <v>122</v>
      </c>
      <c r="G401" s="33">
        <v>105</v>
      </c>
      <c r="H401" s="33">
        <v>60790</v>
      </c>
      <c r="I401" t="s">
        <v>15573</v>
      </c>
      <c r="N401" s="37"/>
      <c r="O401" s="36"/>
      <c r="P401" s="36"/>
      <c r="Q401" s="36"/>
      <c r="R401" s="37"/>
      <c r="S401" s="36"/>
      <c r="T401" s="36"/>
    </row>
    <row r="402" spans="1:20" ht="14.4" x14ac:dyDescent="0.3">
      <c r="A402" s="33" t="s">
        <v>1097</v>
      </c>
      <c r="B402" s="33" t="s">
        <v>14833</v>
      </c>
      <c r="C402" s="33" t="s">
        <v>15574</v>
      </c>
      <c r="D402" s="33" t="s">
        <v>1098</v>
      </c>
      <c r="E402" s="33" t="s">
        <v>15023</v>
      </c>
      <c r="F402" s="33">
        <v>36</v>
      </c>
      <c r="G402" s="33">
        <v>42</v>
      </c>
      <c r="H402" s="33">
        <v>42607</v>
      </c>
      <c r="I402" t="s">
        <v>15194</v>
      </c>
      <c r="N402" s="37"/>
      <c r="O402" s="36"/>
      <c r="P402" s="36"/>
      <c r="Q402" s="36"/>
      <c r="R402" s="37"/>
      <c r="S402" s="36"/>
      <c r="T402" s="36"/>
    </row>
    <row r="403" spans="1:20" ht="14.4" x14ac:dyDescent="0.3">
      <c r="A403" s="33" t="s">
        <v>1099</v>
      </c>
      <c r="B403" s="33" t="s">
        <v>14833</v>
      </c>
      <c r="C403" s="33" t="s">
        <v>15538</v>
      </c>
      <c r="D403" s="33" t="s">
        <v>1101</v>
      </c>
      <c r="E403" s="33" t="s">
        <v>15286</v>
      </c>
      <c r="F403" s="33">
        <v>23</v>
      </c>
      <c r="G403" s="33">
        <v>12</v>
      </c>
      <c r="H403" s="33">
        <v>42604</v>
      </c>
      <c r="I403" t="s">
        <v>15257</v>
      </c>
      <c r="N403" s="37"/>
      <c r="O403" s="36"/>
      <c r="P403" s="36"/>
      <c r="Q403" s="36"/>
      <c r="R403" s="37"/>
      <c r="S403" s="36"/>
      <c r="T403" s="36"/>
    </row>
    <row r="404" spans="1:20" ht="14.4" x14ac:dyDescent="0.3">
      <c r="A404" s="33" t="s">
        <v>1102</v>
      </c>
      <c r="B404" s="33" t="s">
        <v>14833</v>
      </c>
      <c r="C404" s="33" t="s">
        <v>1103</v>
      </c>
      <c r="D404" s="33" t="s">
        <v>1104</v>
      </c>
      <c r="E404" s="33" t="s">
        <v>15050</v>
      </c>
      <c r="F404" s="33">
        <v>245</v>
      </c>
      <c r="G404" s="33">
        <v>247</v>
      </c>
      <c r="H404" s="33">
        <v>62818</v>
      </c>
      <c r="I404" t="s">
        <v>15575</v>
      </c>
      <c r="N404" s="37"/>
      <c r="O404" s="36"/>
      <c r="P404" s="36"/>
      <c r="Q404" s="36"/>
      <c r="R404" s="37"/>
      <c r="S404" s="36"/>
      <c r="T404" s="36"/>
    </row>
    <row r="405" spans="1:20" ht="14.4" x14ac:dyDescent="0.3">
      <c r="A405" s="33" t="s">
        <v>1105</v>
      </c>
      <c r="B405" s="33" t="s">
        <v>14833</v>
      </c>
      <c r="C405" s="33" t="s">
        <v>15576</v>
      </c>
      <c r="D405" s="33" t="s">
        <v>3421</v>
      </c>
      <c r="E405" s="33" t="s">
        <v>15045</v>
      </c>
      <c r="F405" s="33">
        <v>208</v>
      </c>
      <c r="G405" s="33">
        <v>244</v>
      </c>
      <c r="H405" s="33">
        <v>70033</v>
      </c>
      <c r="I405" t="s">
        <v>15577</v>
      </c>
      <c r="N405" s="37"/>
      <c r="O405" s="36"/>
      <c r="P405" s="36"/>
      <c r="Q405" s="36"/>
      <c r="R405" s="37"/>
      <c r="S405" s="36"/>
      <c r="T405" s="36"/>
    </row>
    <row r="406" spans="1:20" ht="14.4" x14ac:dyDescent="0.3">
      <c r="A406" s="33" t="s">
        <v>1106</v>
      </c>
      <c r="B406" s="33" t="s">
        <v>14833</v>
      </c>
      <c r="C406" s="33" t="s">
        <v>1107</v>
      </c>
      <c r="D406" s="33" t="s">
        <v>1108</v>
      </c>
      <c r="E406" s="33" t="s">
        <v>14899</v>
      </c>
      <c r="F406" s="33">
        <v>109</v>
      </c>
      <c r="G406" s="33">
        <v>113</v>
      </c>
      <c r="H406" s="33">
        <v>70358</v>
      </c>
      <c r="I406" t="s">
        <v>15578</v>
      </c>
      <c r="N406" s="37"/>
      <c r="O406" s="36"/>
      <c r="P406" s="36"/>
      <c r="Q406" s="36"/>
      <c r="R406" s="37"/>
      <c r="S406" s="36"/>
      <c r="T406" s="36"/>
    </row>
    <row r="407" spans="1:20" ht="14.4" x14ac:dyDescent="0.3">
      <c r="A407" s="33" t="s">
        <v>1109</v>
      </c>
      <c r="B407" s="33" t="s">
        <v>14833</v>
      </c>
      <c r="C407" s="33" t="s">
        <v>15579</v>
      </c>
      <c r="D407" s="33" t="s">
        <v>1110</v>
      </c>
      <c r="E407" s="33" t="s">
        <v>15286</v>
      </c>
      <c r="F407" s="33">
        <v>75</v>
      </c>
      <c r="G407" s="33">
        <v>76</v>
      </c>
      <c r="H407" s="33">
        <v>41385</v>
      </c>
      <c r="I407" t="s">
        <v>15580</v>
      </c>
      <c r="N407" s="37"/>
      <c r="O407" s="36"/>
      <c r="P407" s="36"/>
      <c r="Q407" s="36"/>
      <c r="R407" s="37"/>
      <c r="S407" s="36"/>
      <c r="T407" s="36"/>
    </row>
    <row r="408" spans="1:20" ht="14.4" x14ac:dyDescent="0.3">
      <c r="A408" s="33" t="s">
        <v>1111</v>
      </c>
      <c r="B408" s="33" t="s">
        <v>14833</v>
      </c>
      <c r="C408" s="33" t="s">
        <v>15581</v>
      </c>
      <c r="D408" s="33" t="s">
        <v>1113</v>
      </c>
      <c r="E408" s="33" t="s">
        <v>14994</v>
      </c>
      <c r="F408" s="33">
        <v>95</v>
      </c>
      <c r="G408" s="33">
        <v>88</v>
      </c>
      <c r="H408" s="33">
        <v>41246</v>
      </c>
      <c r="I408" t="s">
        <v>90</v>
      </c>
      <c r="N408" s="37"/>
      <c r="O408" s="36"/>
      <c r="P408" s="36"/>
      <c r="Q408" s="36"/>
      <c r="R408" s="37"/>
      <c r="S408" s="36"/>
      <c r="T408" s="36"/>
    </row>
    <row r="409" spans="1:20" ht="14.4" x14ac:dyDescent="0.3">
      <c r="A409" s="33" t="s">
        <v>1114</v>
      </c>
      <c r="B409" s="33" t="s">
        <v>14833</v>
      </c>
      <c r="C409" s="33" t="s">
        <v>1115</v>
      </c>
      <c r="D409" s="33" t="s">
        <v>1116</v>
      </c>
      <c r="E409" s="33" t="s">
        <v>15088</v>
      </c>
      <c r="F409" s="33">
        <v>191</v>
      </c>
      <c r="G409" s="33">
        <v>233</v>
      </c>
      <c r="H409" s="33">
        <v>55238</v>
      </c>
      <c r="I409" t="s">
        <v>955</v>
      </c>
      <c r="N409" s="37"/>
      <c r="O409" s="36"/>
      <c r="P409" s="36"/>
      <c r="Q409" s="36"/>
      <c r="R409" s="37"/>
      <c r="S409" s="36"/>
      <c r="T409" s="36"/>
    </row>
    <row r="410" spans="1:20" ht="14.4" x14ac:dyDescent="0.3">
      <c r="A410" s="33" t="s">
        <v>1117</v>
      </c>
      <c r="B410" s="33" t="s">
        <v>14833</v>
      </c>
      <c r="C410" s="33" t="s">
        <v>15582</v>
      </c>
      <c r="D410" s="33" t="s">
        <v>1118</v>
      </c>
      <c r="E410" s="33" t="s">
        <v>15094</v>
      </c>
      <c r="F410" s="33">
        <v>52</v>
      </c>
      <c r="G410" s="33">
        <v>44</v>
      </c>
      <c r="H410" s="33">
        <v>71749</v>
      </c>
      <c r="I410" t="s">
        <v>15548</v>
      </c>
      <c r="N410" s="37"/>
      <c r="O410" s="36"/>
      <c r="P410" s="36"/>
      <c r="Q410" s="36"/>
      <c r="R410" s="37"/>
      <c r="S410" s="36"/>
      <c r="T410" s="36"/>
    </row>
    <row r="411" spans="1:20" ht="14.4" x14ac:dyDescent="0.3">
      <c r="A411" s="33" t="s">
        <v>1119</v>
      </c>
      <c r="B411" s="33" t="s">
        <v>14833</v>
      </c>
      <c r="C411" s="33" t="s">
        <v>1120</v>
      </c>
      <c r="D411" s="33" t="s">
        <v>1121</v>
      </c>
      <c r="E411" s="33" t="s">
        <v>14908</v>
      </c>
      <c r="F411" s="33">
        <v>290</v>
      </c>
      <c r="G411" s="33">
        <v>325</v>
      </c>
      <c r="H411" s="33">
        <v>72087</v>
      </c>
      <c r="I411" t="s">
        <v>15583</v>
      </c>
      <c r="N411" s="37"/>
      <c r="O411" s="36"/>
      <c r="P411" s="36"/>
      <c r="Q411" s="36"/>
      <c r="R411" s="37"/>
      <c r="S411" s="36"/>
      <c r="T411" s="36"/>
    </row>
    <row r="412" spans="1:20" ht="14.4" x14ac:dyDescent="0.3">
      <c r="A412" s="33" t="s">
        <v>1122</v>
      </c>
      <c r="B412" s="33" t="s">
        <v>14833</v>
      </c>
      <c r="C412" s="33" t="s">
        <v>15584</v>
      </c>
      <c r="D412" s="33" t="s">
        <v>1123</v>
      </c>
      <c r="E412" s="33" t="s">
        <v>14875</v>
      </c>
      <c r="F412" s="33">
        <v>116</v>
      </c>
      <c r="G412" s="33">
        <v>132</v>
      </c>
      <c r="H412" s="33">
        <v>41246</v>
      </c>
      <c r="I412" t="s">
        <v>90</v>
      </c>
      <c r="N412" s="37"/>
      <c r="O412" s="36"/>
      <c r="P412" s="36"/>
      <c r="Q412" s="36"/>
      <c r="R412" s="37"/>
      <c r="S412" s="36"/>
      <c r="T412" s="36"/>
    </row>
    <row r="413" spans="1:20" ht="14.4" x14ac:dyDescent="0.3">
      <c r="A413" s="33" t="s">
        <v>1124</v>
      </c>
      <c r="B413" s="33" t="s">
        <v>14833</v>
      </c>
      <c r="C413" s="33" t="s">
        <v>15585</v>
      </c>
      <c r="D413" s="33" t="s">
        <v>1125</v>
      </c>
      <c r="E413" s="33" t="s">
        <v>15156</v>
      </c>
      <c r="F413" s="33">
        <v>240</v>
      </c>
      <c r="G413" s="33">
        <v>240</v>
      </c>
      <c r="H413" s="33">
        <v>41825</v>
      </c>
      <c r="I413" t="s">
        <v>15586</v>
      </c>
      <c r="N413" s="37"/>
      <c r="O413" s="36"/>
      <c r="P413" s="36"/>
      <c r="Q413" s="36"/>
      <c r="R413" s="37"/>
      <c r="S413" s="36"/>
      <c r="T413" s="36"/>
    </row>
    <row r="414" spans="1:20" ht="14.4" x14ac:dyDescent="0.3">
      <c r="A414" s="33" t="s">
        <v>1126</v>
      </c>
      <c r="B414" s="33" t="s">
        <v>14833</v>
      </c>
      <c r="C414" s="33" t="s">
        <v>15587</v>
      </c>
      <c r="D414" s="33" t="s">
        <v>1127</v>
      </c>
      <c r="E414" s="33" t="s">
        <v>14913</v>
      </c>
      <c r="F414" s="33">
        <v>175</v>
      </c>
      <c r="G414" s="33">
        <v>155</v>
      </c>
      <c r="H414" s="33">
        <v>40945</v>
      </c>
      <c r="I414" t="s">
        <v>15185</v>
      </c>
      <c r="N414" s="37"/>
      <c r="O414" s="36"/>
      <c r="P414" s="36"/>
      <c r="Q414" s="36"/>
      <c r="R414" s="37"/>
      <c r="S414" s="36"/>
      <c r="T414" s="36"/>
    </row>
    <row r="415" spans="1:20" ht="14.4" x14ac:dyDescent="0.3">
      <c r="A415" s="33" t="s">
        <v>1128</v>
      </c>
      <c r="B415" s="33" t="s">
        <v>14833</v>
      </c>
      <c r="C415" s="33" t="s">
        <v>1129</v>
      </c>
      <c r="D415" s="33" t="s">
        <v>1130</v>
      </c>
      <c r="E415" s="33" t="s">
        <v>15342</v>
      </c>
      <c r="F415" s="33">
        <v>245</v>
      </c>
      <c r="G415" s="33">
        <v>251</v>
      </c>
      <c r="H415" s="33">
        <v>42607</v>
      </c>
      <c r="I415" t="s">
        <v>15194</v>
      </c>
      <c r="N415" s="37"/>
      <c r="O415" s="36"/>
      <c r="P415" s="36"/>
      <c r="Q415" s="36"/>
      <c r="R415" s="37"/>
      <c r="S415" s="36"/>
      <c r="T415" s="36"/>
    </row>
    <row r="416" spans="1:20" ht="14.4" x14ac:dyDescent="0.3">
      <c r="A416" s="33" t="s">
        <v>1131</v>
      </c>
      <c r="B416" s="33" t="s">
        <v>14833</v>
      </c>
      <c r="C416" s="33" t="s">
        <v>15538</v>
      </c>
      <c r="D416" s="33" t="s">
        <v>1132</v>
      </c>
      <c r="E416" s="33" t="s">
        <v>15023</v>
      </c>
      <c r="F416" s="33">
        <v>70</v>
      </c>
      <c r="G416" s="33">
        <v>80</v>
      </c>
      <c r="H416" s="33">
        <v>41419</v>
      </c>
      <c r="I416" t="s">
        <v>15588</v>
      </c>
      <c r="N416" s="37"/>
      <c r="O416" s="36"/>
      <c r="P416" s="36"/>
      <c r="Q416" s="36"/>
      <c r="R416" s="37"/>
      <c r="S416" s="36"/>
      <c r="T416" s="36"/>
    </row>
    <row r="417" spans="1:20" ht="14.4" x14ac:dyDescent="0.3">
      <c r="A417" s="33" t="s">
        <v>1133</v>
      </c>
      <c r="B417" s="33" t="s">
        <v>14833</v>
      </c>
      <c r="C417" s="33" t="s">
        <v>15589</v>
      </c>
      <c r="D417" s="33" t="s">
        <v>1134</v>
      </c>
      <c r="E417" s="33" t="s">
        <v>15052</v>
      </c>
      <c r="F417" s="33">
        <v>122</v>
      </c>
      <c r="G417" s="33">
        <v>132</v>
      </c>
      <c r="H417" s="33">
        <v>40975</v>
      </c>
      <c r="I417" t="s">
        <v>15590</v>
      </c>
      <c r="N417" s="37"/>
      <c r="O417" s="36"/>
      <c r="P417" s="36"/>
      <c r="Q417" s="36"/>
      <c r="R417" s="37"/>
      <c r="S417" s="36"/>
      <c r="T417" s="36"/>
    </row>
    <row r="418" spans="1:20" ht="14.4" x14ac:dyDescent="0.3">
      <c r="A418" s="33" t="s">
        <v>1135</v>
      </c>
      <c r="B418" s="33" t="s">
        <v>14833</v>
      </c>
      <c r="C418" s="33" t="s">
        <v>1136</v>
      </c>
      <c r="D418" s="33" t="s">
        <v>1137</v>
      </c>
      <c r="E418" s="33" t="s">
        <v>15309</v>
      </c>
      <c r="F418" s="33">
        <v>586</v>
      </c>
      <c r="G418" s="33">
        <v>555</v>
      </c>
      <c r="H418" s="33">
        <v>42723</v>
      </c>
      <c r="I418" t="s">
        <v>15591</v>
      </c>
      <c r="N418" s="37"/>
      <c r="O418" s="36"/>
      <c r="P418" s="36"/>
      <c r="Q418" s="36"/>
      <c r="R418" s="37"/>
      <c r="S418" s="36"/>
      <c r="T418" s="36"/>
    </row>
    <row r="419" spans="1:20" ht="14.4" x14ac:dyDescent="0.3">
      <c r="A419" s="33" t="s">
        <v>1138</v>
      </c>
      <c r="B419" s="33" t="s">
        <v>14833</v>
      </c>
      <c r="C419" s="33" t="s">
        <v>1139</v>
      </c>
      <c r="D419" s="33" t="s">
        <v>1140</v>
      </c>
      <c r="E419" s="33" t="s">
        <v>14869</v>
      </c>
      <c r="F419" s="33">
        <v>182</v>
      </c>
      <c r="G419" s="33">
        <v>196</v>
      </c>
      <c r="H419" s="33">
        <v>41246</v>
      </c>
      <c r="I419" t="s">
        <v>90</v>
      </c>
      <c r="N419" s="37"/>
      <c r="O419" s="36"/>
      <c r="P419" s="36"/>
      <c r="Q419" s="36"/>
      <c r="R419" s="37"/>
      <c r="S419" s="36"/>
      <c r="T419" s="36"/>
    </row>
    <row r="420" spans="1:20" ht="14.4" x14ac:dyDescent="0.3">
      <c r="A420" s="33" t="s">
        <v>1141</v>
      </c>
      <c r="B420" s="33" t="s">
        <v>14833</v>
      </c>
      <c r="C420" s="33" t="s">
        <v>15592</v>
      </c>
      <c r="D420" s="33" t="s">
        <v>1142</v>
      </c>
      <c r="E420" s="33" t="s">
        <v>15077</v>
      </c>
      <c r="F420" s="33">
        <v>107</v>
      </c>
      <c r="G420" s="33">
        <v>102</v>
      </c>
      <c r="H420" s="33">
        <v>40988</v>
      </c>
      <c r="I420" t="s">
        <v>15593</v>
      </c>
      <c r="N420" s="37"/>
      <c r="O420" s="36"/>
      <c r="P420" s="36"/>
      <c r="Q420" s="36"/>
      <c r="R420" s="37"/>
      <c r="S420" s="36"/>
      <c r="T420" s="36"/>
    </row>
    <row r="421" spans="1:20" ht="14.4" x14ac:dyDescent="0.3">
      <c r="A421" s="33" t="s">
        <v>1143</v>
      </c>
      <c r="B421" s="33" t="s">
        <v>14833</v>
      </c>
      <c r="C421" s="33" t="s">
        <v>15594</v>
      </c>
      <c r="D421" s="33" t="s">
        <v>1144</v>
      </c>
      <c r="E421" s="33" t="s">
        <v>14938</v>
      </c>
      <c r="F421" s="33">
        <v>222</v>
      </c>
      <c r="G421" s="33">
        <v>216</v>
      </c>
      <c r="H421" s="33">
        <v>41324</v>
      </c>
      <c r="I421" t="s">
        <v>15480</v>
      </c>
      <c r="N421" s="37"/>
      <c r="O421" s="36"/>
      <c r="P421" s="36"/>
      <c r="Q421" s="36"/>
      <c r="R421" s="37"/>
      <c r="S421" s="36"/>
      <c r="T421" s="36"/>
    </row>
    <row r="422" spans="1:20" ht="14.4" x14ac:dyDescent="0.3">
      <c r="A422" s="33" t="s">
        <v>1145</v>
      </c>
      <c r="B422" s="33" t="s">
        <v>14833</v>
      </c>
      <c r="C422" s="33" t="s">
        <v>1146</v>
      </c>
      <c r="D422" s="33" t="s">
        <v>1147</v>
      </c>
      <c r="E422" s="33" t="s">
        <v>14871</v>
      </c>
      <c r="F422" s="33">
        <v>141</v>
      </c>
      <c r="G422" s="33">
        <v>132</v>
      </c>
      <c r="H422" s="33">
        <v>75219</v>
      </c>
      <c r="I422" t="s">
        <v>15451</v>
      </c>
      <c r="N422" s="37"/>
      <c r="O422" s="36"/>
      <c r="P422" s="36"/>
      <c r="Q422" s="36"/>
      <c r="R422" s="37"/>
      <c r="S422" s="36"/>
      <c r="T422" s="36"/>
    </row>
    <row r="423" spans="1:20" ht="14.4" x14ac:dyDescent="0.3">
      <c r="A423" s="33" t="s">
        <v>1148</v>
      </c>
      <c r="B423" s="33" t="s">
        <v>14833</v>
      </c>
      <c r="C423" s="33" t="s">
        <v>1149</v>
      </c>
      <c r="D423" s="33" t="s">
        <v>1150</v>
      </c>
      <c r="E423" s="33" t="s">
        <v>14901</v>
      </c>
      <c r="F423" s="33">
        <v>309</v>
      </c>
      <c r="G423" s="33">
        <v>317</v>
      </c>
      <c r="H423" s="33">
        <v>84411</v>
      </c>
      <c r="I423" t="s">
        <v>15595</v>
      </c>
      <c r="N423" s="37"/>
      <c r="O423" s="36"/>
      <c r="P423" s="36"/>
      <c r="Q423" s="36"/>
      <c r="R423" s="37"/>
      <c r="S423" s="36"/>
      <c r="T423" s="36"/>
    </row>
    <row r="424" spans="1:20" ht="14.4" x14ac:dyDescent="0.3">
      <c r="A424" s="33" t="s">
        <v>1151</v>
      </c>
      <c r="B424" s="33" t="s">
        <v>14833</v>
      </c>
      <c r="C424" s="33" t="s">
        <v>15596</v>
      </c>
      <c r="D424" s="33" t="s">
        <v>1152</v>
      </c>
      <c r="E424" s="33" t="s">
        <v>15330</v>
      </c>
      <c r="F424" s="33">
        <v>362</v>
      </c>
      <c r="G424" s="33">
        <v>357</v>
      </c>
      <c r="H424" s="33">
        <v>84567</v>
      </c>
      <c r="I424" t="s">
        <v>1153</v>
      </c>
      <c r="N424" s="37"/>
      <c r="O424" s="36"/>
      <c r="P424" s="36"/>
      <c r="Q424" s="36"/>
      <c r="R424" s="37"/>
      <c r="S424" s="36"/>
      <c r="T424" s="36"/>
    </row>
    <row r="425" spans="1:20" ht="14.4" x14ac:dyDescent="0.3">
      <c r="A425" s="33" t="s">
        <v>1154</v>
      </c>
      <c r="B425" s="33" t="s">
        <v>14833</v>
      </c>
      <c r="C425" s="33" t="s">
        <v>15597</v>
      </c>
      <c r="D425" s="33" t="s">
        <v>1155</v>
      </c>
      <c r="E425" s="33" t="s">
        <v>15272</v>
      </c>
      <c r="F425" s="33">
        <v>129</v>
      </c>
      <c r="G425" s="33">
        <v>128</v>
      </c>
      <c r="H425" s="33">
        <v>23961</v>
      </c>
      <c r="I425" t="s">
        <v>15273</v>
      </c>
      <c r="N425" s="37"/>
      <c r="O425" s="36"/>
      <c r="P425" s="36"/>
      <c r="Q425" s="36"/>
      <c r="R425" s="37"/>
      <c r="S425" s="36"/>
      <c r="T425" s="36"/>
    </row>
    <row r="426" spans="1:20" ht="14.4" x14ac:dyDescent="0.3">
      <c r="A426" s="33" t="s">
        <v>1156</v>
      </c>
      <c r="B426" s="33" t="s">
        <v>14833</v>
      </c>
      <c r="C426" s="33" t="s">
        <v>15598</v>
      </c>
      <c r="D426" s="33" t="s">
        <v>1157</v>
      </c>
      <c r="E426" s="33" t="s">
        <v>15036</v>
      </c>
      <c r="F426" s="33">
        <v>283</v>
      </c>
      <c r="G426" s="33">
        <v>267</v>
      </c>
      <c r="H426" s="33">
        <v>84827</v>
      </c>
      <c r="I426" t="s">
        <v>15599</v>
      </c>
      <c r="N426" s="37"/>
      <c r="O426" s="36"/>
      <c r="P426" s="36"/>
      <c r="Q426" s="36"/>
      <c r="R426" s="37"/>
      <c r="S426" s="36"/>
      <c r="T426" s="36"/>
    </row>
    <row r="427" spans="1:20" ht="14.4" x14ac:dyDescent="0.3">
      <c r="A427" s="33" t="s">
        <v>1158</v>
      </c>
      <c r="B427" s="33" t="s">
        <v>14833</v>
      </c>
      <c r="C427" s="33" t="s">
        <v>1159</v>
      </c>
      <c r="D427" s="33" t="s">
        <v>1160</v>
      </c>
      <c r="E427" s="33" t="s">
        <v>14928</v>
      </c>
      <c r="F427" s="33">
        <v>73</v>
      </c>
      <c r="G427" s="33">
        <v>66</v>
      </c>
      <c r="H427" s="33">
        <v>40888</v>
      </c>
      <c r="I427" t="s">
        <v>863</v>
      </c>
      <c r="N427" s="37"/>
      <c r="O427" s="36"/>
      <c r="P427" s="36"/>
      <c r="Q427" s="36"/>
      <c r="R427" s="37"/>
      <c r="S427" s="36"/>
      <c r="T427" s="36"/>
    </row>
    <row r="428" spans="1:20" ht="14.4" x14ac:dyDescent="0.3">
      <c r="A428" s="33" t="s">
        <v>1161</v>
      </c>
      <c r="B428" s="33" t="s">
        <v>14833</v>
      </c>
      <c r="C428" s="33" t="s">
        <v>1162</v>
      </c>
      <c r="D428" s="33" t="s">
        <v>1163</v>
      </c>
      <c r="E428" s="33" t="s">
        <v>14907</v>
      </c>
      <c r="F428" s="33">
        <v>328</v>
      </c>
      <c r="G428" s="33">
        <v>312</v>
      </c>
      <c r="H428" s="33">
        <v>74531</v>
      </c>
      <c r="I428" t="s">
        <v>15531</v>
      </c>
      <c r="N428" s="37"/>
      <c r="O428" s="36"/>
      <c r="P428" s="36"/>
      <c r="Q428" s="36"/>
      <c r="R428" s="37"/>
      <c r="S428" s="36"/>
      <c r="T428" s="36"/>
    </row>
    <row r="429" spans="1:20" ht="14.4" x14ac:dyDescent="0.3">
      <c r="A429" s="33" t="s">
        <v>1164</v>
      </c>
      <c r="B429" s="33" t="s">
        <v>14833</v>
      </c>
      <c r="C429" s="33" t="s">
        <v>15600</v>
      </c>
      <c r="D429" s="33" t="s">
        <v>1165</v>
      </c>
      <c r="E429" s="33" t="s">
        <v>14983</v>
      </c>
      <c r="F429" s="33">
        <v>308</v>
      </c>
      <c r="G429" s="33">
        <v>320</v>
      </c>
      <c r="H429" s="33">
        <v>78222</v>
      </c>
      <c r="I429" t="s">
        <v>15601</v>
      </c>
      <c r="N429" s="37"/>
      <c r="O429" s="36"/>
      <c r="P429" s="36"/>
      <c r="Q429" s="36"/>
      <c r="R429" s="37"/>
      <c r="S429" s="36"/>
      <c r="T429" s="36"/>
    </row>
    <row r="430" spans="1:20" ht="14.4" x14ac:dyDescent="0.3">
      <c r="A430" s="33" t="s">
        <v>1166</v>
      </c>
      <c r="B430" s="33" t="s">
        <v>14833</v>
      </c>
      <c r="C430" s="33" t="s">
        <v>1168</v>
      </c>
      <c r="D430" s="33" t="s">
        <v>1167</v>
      </c>
      <c r="E430" s="33" t="s">
        <v>15024</v>
      </c>
      <c r="F430" s="33">
        <v>236</v>
      </c>
      <c r="G430" s="33">
        <v>227</v>
      </c>
      <c r="H430" s="33">
        <v>85048</v>
      </c>
      <c r="I430" t="s">
        <v>1168</v>
      </c>
      <c r="N430" s="37"/>
      <c r="O430" s="36"/>
      <c r="P430" s="36"/>
      <c r="Q430" s="36"/>
      <c r="R430" s="37"/>
      <c r="S430" s="36"/>
      <c r="T430" s="36"/>
    </row>
    <row r="431" spans="1:20" ht="14.4" x14ac:dyDescent="0.3">
      <c r="A431" s="33" t="s">
        <v>1169</v>
      </c>
      <c r="B431" s="33" t="s">
        <v>14833</v>
      </c>
      <c r="C431" s="33" t="s">
        <v>349</v>
      </c>
      <c r="D431" s="33" t="s">
        <v>1170</v>
      </c>
      <c r="E431" s="33" t="s">
        <v>14881</v>
      </c>
      <c r="F431" s="33">
        <v>96</v>
      </c>
      <c r="G431" s="33">
        <v>92</v>
      </c>
      <c r="H431" s="33">
        <v>48348</v>
      </c>
      <c r="I431" t="s">
        <v>15151</v>
      </c>
      <c r="N431" s="37"/>
      <c r="O431" s="36"/>
      <c r="P431" s="36"/>
      <c r="Q431" s="36"/>
      <c r="R431" s="37"/>
      <c r="S431" s="36"/>
      <c r="T431" s="36"/>
    </row>
    <row r="432" spans="1:20" ht="14.4" x14ac:dyDescent="0.3">
      <c r="A432" s="33" t="s">
        <v>1171</v>
      </c>
      <c r="B432" s="33" t="s">
        <v>14833</v>
      </c>
      <c r="C432" s="33" t="s">
        <v>15602</v>
      </c>
      <c r="D432" s="33" t="s">
        <v>1172</v>
      </c>
      <c r="E432" s="33" t="s">
        <v>14964</v>
      </c>
      <c r="F432" s="33">
        <v>83</v>
      </c>
      <c r="G432" s="33">
        <v>76</v>
      </c>
      <c r="H432" s="33">
        <v>77456</v>
      </c>
      <c r="I432" t="s">
        <v>115</v>
      </c>
      <c r="N432" s="37"/>
      <c r="O432" s="36"/>
      <c r="P432" s="36"/>
      <c r="Q432" s="36"/>
      <c r="R432" s="37"/>
      <c r="S432" s="36"/>
      <c r="T432" s="36"/>
    </row>
    <row r="433" spans="1:20" ht="14.4" x14ac:dyDescent="0.3">
      <c r="A433" s="33" t="s">
        <v>1173</v>
      </c>
      <c r="B433" s="33" t="s">
        <v>14833</v>
      </c>
      <c r="C433" s="33" t="s">
        <v>767</v>
      </c>
      <c r="D433" s="33" t="s">
        <v>1174</v>
      </c>
      <c r="E433" s="33" t="s">
        <v>15603</v>
      </c>
      <c r="F433" s="33">
        <v>63</v>
      </c>
      <c r="G433" s="33">
        <v>59</v>
      </c>
      <c r="H433" s="33">
        <v>31384</v>
      </c>
      <c r="I433" t="s">
        <v>15401</v>
      </c>
      <c r="N433" s="37"/>
      <c r="O433" s="36"/>
      <c r="P433" s="36"/>
      <c r="Q433" s="36"/>
      <c r="R433" s="37"/>
      <c r="S433" s="36"/>
      <c r="T433" s="36"/>
    </row>
    <row r="434" spans="1:20" ht="14.4" x14ac:dyDescent="0.3">
      <c r="A434" s="33" t="s">
        <v>1175</v>
      </c>
      <c r="B434" s="33" t="s">
        <v>14833</v>
      </c>
      <c r="C434" s="33" t="s">
        <v>1176</v>
      </c>
      <c r="D434" s="33" t="s">
        <v>1177</v>
      </c>
      <c r="E434" s="33" t="s">
        <v>15505</v>
      </c>
      <c r="F434" s="33">
        <v>200</v>
      </c>
      <c r="G434" s="33">
        <v>181</v>
      </c>
      <c r="H434" s="33">
        <v>41246</v>
      </c>
      <c r="I434" t="s">
        <v>90</v>
      </c>
      <c r="N434" s="37"/>
      <c r="O434" s="36"/>
      <c r="P434" s="36"/>
      <c r="Q434" s="36"/>
      <c r="R434" s="37"/>
      <c r="S434" s="36"/>
      <c r="T434" s="36"/>
    </row>
    <row r="435" spans="1:20" ht="14.4" x14ac:dyDescent="0.3">
      <c r="A435" s="33" t="s">
        <v>1178</v>
      </c>
      <c r="B435" s="33" t="s">
        <v>14833</v>
      </c>
      <c r="C435" s="33" t="s">
        <v>1179</v>
      </c>
      <c r="D435" s="33" t="s">
        <v>1180</v>
      </c>
      <c r="E435" s="33" t="s">
        <v>14971</v>
      </c>
      <c r="F435" s="33">
        <v>183</v>
      </c>
      <c r="G435" s="33">
        <v>169</v>
      </c>
      <c r="H435" s="33">
        <v>41191</v>
      </c>
      <c r="I435" t="s">
        <v>15604</v>
      </c>
      <c r="N435" s="37"/>
      <c r="O435" s="36"/>
      <c r="P435" s="36"/>
      <c r="Q435" s="36"/>
      <c r="R435" s="37"/>
      <c r="S435" s="36"/>
      <c r="T435" s="36"/>
    </row>
    <row r="436" spans="1:20" ht="14.4" x14ac:dyDescent="0.3">
      <c r="A436" s="33" t="s">
        <v>1181</v>
      </c>
      <c r="B436" s="33" t="s">
        <v>14833</v>
      </c>
      <c r="C436" s="33" t="s">
        <v>1182</v>
      </c>
      <c r="D436" s="33" t="s">
        <v>1183</v>
      </c>
      <c r="E436" s="33" t="s">
        <v>14929</v>
      </c>
      <c r="F436" s="33">
        <v>43</v>
      </c>
      <c r="G436" s="33">
        <v>31</v>
      </c>
      <c r="H436" s="33">
        <v>41496</v>
      </c>
      <c r="I436" t="s">
        <v>15605</v>
      </c>
      <c r="N436" s="37"/>
      <c r="O436" s="36"/>
      <c r="P436" s="36"/>
      <c r="Q436" s="36"/>
      <c r="R436" s="37"/>
      <c r="S436" s="36"/>
      <c r="T436" s="36"/>
    </row>
    <row r="437" spans="1:20" ht="14.4" x14ac:dyDescent="0.3">
      <c r="A437" s="33" t="s">
        <v>1184</v>
      </c>
      <c r="B437" s="33" t="s">
        <v>14833</v>
      </c>
      <c r="C437" s="33" t="s">
        <v>264</v>
      </c>
      <c r="D437" s="33" t="s">
        <v>1185</v>
      </c>
      <c r="E437" s="33" t="s">
        <v>15286</v>
      </c>
      <c r="F437" s="33">
        <v>120</v>
      </c>
      <c r="G437" s="33">
        <v>99</v>
      </c>
      <c r="H437" s="33">
        <v>41856</v>
      </c>
      <c r="I437" t="s">
        <v>15165</v>
      </c>
      <c r="N437" s="37"/>
      <c r="O437" s="36"/>
      <c r="P437" s="36"/>
      <c r="Q437" s="36"/>
      <c r="R437" s="37"/>
      <c r="S437" s="36"/>
      <c r="T437" s="36"/>
    </row>
    <row r="438" spans="1:20" ht="14.4" x14ac:dyDescent="0.3">
      <c r="A438" s="33" t="s">
        <v>1186</v>
      </c>
      <c r="B438" s="33" t="s">
        <v>14833</v>
      </c>
      <c r="C438" s="33" t="s">
        <v>1187</v>
      </c>
      <c r="D438" s="33" t="s">
        <v>1188</v>
      </c>
      <c r="E438" s="33" t="s">
        <v>15077</v>
      </c>
      <c r="F438" s="33">
        <v>107</v>
      </c>
      <c r="G438" s="33">
        <v>86</v>
      </c>
      <c r="H438" s="33">
        <v>42623</v>
      </c>
      <c r="I438" t="s">
        <v>15606</v>
      </c>
      <c r="N438" s="37"/>
      <c r="O438" s="36"/>
      <c r="P438" s="36"/>
      <c r="Q438" s="36"/>
      <c r="R438" s="37"/>
      <c r="S438" s="36"/>
      <c r="T438" s="36"/>
    </row>
    <row r="439" spans="1:20" ht="14.4" x14ac:dyDescent="0.3">
      <c r="A439" s="33" t="s">
        <v>1189</v>
      </c>
      <c r="B439" s="33" t="s">
        <v>14833</v>
      </c>
      <c r="C439" s="33" t="s">
        <v>15607</v>
      </c>
      <c r="D439" s="33" t="s">
        <v>1190</v>
      </c>
      <c r="E439" s="33" t="s">
        <v>15402</v>
      </c>
      <c r="F439" s="33">
        <v>99</v>
      </c>
      <c r="G439" s="33">
        <v>84</v>
      </c>
      <c r="H439" s="33">
        <v>41435</v>
      </c>
      <c r="I439" t="s">
        <v>1191</v>
      </c>
      <c r="N439" s="37"/>
      <c r="O439" s="36"/>
      <c r="P439" s="36"/>
      <c r="Q439" s="36"/>
      <c r="R439" s="37"/>
      <c r="S439" s="36"/>
      <c r="T439" s="36"/>
    </row>
    <row r="440" spans="1:20" ht="14.4" x14ac:dyDescent="0.3">
      <c r="A440" s="33" t="s">
        <v>1192</v>
      </c>
      <c r="B440" s="33" t="s">
        <v>14833</v>
      </c>
      <c r="C440" s="33" t="s">
        <v>1193</v>
      </c>
      <c r="D440" s="33" t="s">
        <v>1194</v>
      </c>
      <c r="E440" s="33" t="s">
        <v>14980</v>
      </c>
      <c r="F440" s="33">
        <v>323</v>
      </c>
      <c r="G440" s="33">
        <v>354</v>
      </c>
      <c r="H440" s="33">
        <v>41488</v>
      </c>
      <c r="I440" t="s">
        <v>15244</v>
      </c>
      <c r="N440" s="37"/>
      <c r="O440" s="36"/>
      <c r="P440" s="36"/>
      <c r="Q440" s="36"/>
      <c r="R440" s="37"/>
      <c r="S440" s="36"/>
      <c r="T440" s="36"/>
    </row>
    <row r="441" spans="1:20" ht="14.4" x14ac:dyDescent="0.3">
      <c r="A441" s="33" t="s">
        <v>1195</v>
      </c>
      <c r="B441" s="33" t="s">
        <v>14833</v>
      </c>
      <c r="C441" s="33" t="s">
        <v>15608</v>
      </c>
      <c r="D441" s="33" t="s">
        <v>1197</v>
      </c>
      <c r="E441" s="33" t="s">
        <v>15065</v>
      </c>
      <c r="F441" s="33">
        <v>170</v>
      </c>
      <c r="G441" s="33">
        <v>159</v>
      </c>
      <c r="H441" s="33">
        <v>42610</v>
      </c>
      <c r="I441" t="s">
        <v>246</v>
      </c>
      <c r="N441" s="37"/>
      <c r="O441" s="36"/>
      <c r="P441" s="36"/>
      <c r="Q441" s="36"/>
      <c r="R441" s="37"/>
      <c r="S441" s="36"/>
      <c r="T441" s="36"/>
    </row>
    <row r="442" spans="1:20" ht="14.4" x14ac:dyDescent="0.3">
      <c r="A442" s="33" t="s">
        <v>1198</v>
      </c>
      <c r="B442" s="33" t="s">
        <v>14833</v>
      </c>
      <c r="C442" s="33" t="s">
        <v>1199</v>
      </c>
      <c r="D442" s="33" t="s">
        <v>1200</v>
      </c>
      <c r="E442" s="33" t="s">
        <v>15307</v>
      </c>
      <c r="F442" s="33">
        <v>235</v>
      </c>
      <c r="G442" s="33">
        <v>225</v>
      </c>
      <c r="H442" s="33">
        <v>40969</v>
      </c>
      <c r="I442" t="s">
        <v>15399</v>
      </c>
      <c r="N442" s="37"/>
      <c r="O442" s="36"/>
      <c r="P442" s="36"/>
      <c r="Q442" s="36"/>
      <c r="R442" s="37"/>
      <c r="S442" s="36"/>
      <c r="T442" s="36"/>
    </row>
    <row r="443" spans="1:20" ht="14.4" x14ac:dyDescent="0.3">
      <c r="A443" s="33" t="s">
        <v>1201</v>
      </c>
      <c r="B443" s="33" t="s">
        <v>14833</v>
      </c>
      <c r="C443" s="33" t="s">
        <v>15609</v>
      </c>
      <c r="D443" s="33" t="s">
        <v>1202</v>
      </c>
      <c r="E443" s="33" t="s">
        <v>15099</v>
      </c>
      <c r="F443" s="33">
        <v>98</v>
      </c>
      <c r="G443" s="33">
        <v>94</v>
      </c>
      <c r="H443" s="33">
        <v>41842</v>
      </c>
      <c r="I443" t="s">
        <v>15610</v>
      </c>
      <c r="N443" s="37"/>
      <c r="O443" s="36"/>
      <c r="P443" s="36"/>
      <c r="Q443" s="36"/>
      <c r="R443" s="37"/>
      <c r="S443" s="36"/>
      <c r="T443" s="36"/>
    </row>
    <row r="444" spans="1:20" ht="14.4" x14ac:dyDescent="0.3">
      <c r="A444" s="33" t="s">
        <v>1203</v>
      </c>
      <c r="B444" s="33" t="s">
        <v>14833</v>
      </c>
      <c r="C444" s="33" t="s">
        <v>15611</v>
      </c>
      <c r="D444" s="33" t="s">
        <v>1204</v>
      </c>
      <c r="E444" s="33" t="s">
        <v>15429</v>
      </c>
      <c r="F444" s="33">
        <v>61</v>
      </c>
      <c r="G444" s="33">
        <v>65</v>
      </c>
      <c r="H444" s="33">
        <v>41471</v>
      </c>
      <c r="I444" t="s">
        <v>15612</v>
      </c>
      <c r="N444" s="37"/>
      <c r="O444" s="36"/>
      <c r="P444" s="36"/>
      <c r="Q444" s="36"/>
      <c r="R444" s="37"/>
      <c r="S444" s="36"/>
      <c r="T444" s="36"/>
    </row>
    <row r="445" spans="1:20" ht="14.4" x14ac:dyDescent="0.3">
      <c r="A445" s="33" t="s">
        <v>1205</v>
      </c>
      <c r="B445" s="33" t="s">
        <v>14833</v>
      </c>
      <c r="C445" s="33" t="s">
        <v>1206</v>
      </c>
      <c r="D445" s="33" t="s">
        <v>1207</v>
      </c>
      <c r="E445" s="33" t="s">
        <v>15066</v>
      </c>
      <c r="F445" s="33">
        <v>99</v>
      </c>
      <c r="G445" s="33">
        <v>92</v>
      </c>
      <c r="H445" s="33">
        <v>41431</v>
      </c>
      <c r="I445" t="s">
        <v>15241</v>
      </c>
      <c r="N445" s="37"/>
      <c r="O445" s="36"/>
      <c r="P445" s="36"/>
      <c r="Q445" s="36"/>
      <c r="R445" s="37"/>
      <c r="S445" s="36"/>
      <c r="T445" s="36"/>
    </row>
    <row r="446" spans="1:20" ht="14.4" x14ac:dyDescent="0.3">
      <c r="A446" s="33" t="s">
        <v>1208</v>
      </c>
      <c r="B446" s="33" t="s">
        <v>14833</v>
      </c>
      <c r="C446" s="33" t="s">
        <v>15613</v>
      </c>
      <c r="D446" s="33" t="s">
        <v>1209</v>
      </c>
      <c r="E446" s="33" t="s">
        <v>15455</v>
      </c>
      <c r="F446" s="33">
        <v>294</v>
      </c>
      <c r="G446" s="33">
        <v>287</v>
      </c>
      <c r="H446" s="33">
        <v>41376</v>
      </c>
      <c r="I446" t="s">
        <v>15614</v>
      </c>
      <c r="N446" s="37"/>
      <c r="O446" s="36"/>
      <c r="P446" s="36"/>
      <c r="Q446" s="36"/>
      <c r="R446" s="37"/>
      <c r="S446" s="36"/>
      <c r="T446" s="36"/>
    </row>
    <row r="447" spans="1:20" ht="14.4" x14ac:dyDescent="0.3">
      <c r="A447" s="33" t="s">
        <v>1210</v>
      </c>
      <c r="B447" s="33" t="s">
        <v>14833</v>
      </c>
      <c r="C447" s="33" t="s">
        <v>15615</v>
      </c>
      <c r="D447" s="33" t="s">
        <v>1211</v>
      </c>
      <c r="E447" s="33" t="s">
        <v>15053</v>
      </c>
      <c r="F447" s="33">
        <v>108</v>
      </c>
      <c r="G447" s="33">
        <v>104</v>
      </c>
      <c r="H447" s="33">
        <v>41558</v>
      </c>
      <c r="I447" t="s">
        <v>15616</v>
      </c>
      <c r="N447" s="37"/>
      <c r="O447" s="36"/>
      <c r="P447" s="36"/>
      <c r="Q447" s="36"/>
      <c r="R447" s="37"/>
      <c r="S447" s="36"/>
      <c r="T447" s="36"/>
    </row>
    <row r="448" spans="1:20" ht="14.4" x14ac:dyDescent="0.3">
      <c r="A448" s="33" t="s">
        <v>1212</v>
      </c>
      <c r="B448" s="33" t="s">
        <v>14833</v>
      </c>
      <c r="C448" s="33" t="s">
        <v>1213</v>
      </c>
      <c r="D448" s="33" t="s">
        <v>1214</v>
      </c>
      <c r="E448" s="33" t="s">
        <v>15057</v>
      </c>
      <c r="F448" s="33">
        <v>127</v>
      </c>
      <c r="G448" s="33">
        <v>120</v>
      </c>
      <c r="H448" s="33">
        <v>42567</v>
      </c>
      <c r="I448" t="s">
        <v>15617</v>
      </c>
      <c r="N448" s="37"/>
      <c r="O448" s="36"/>
      <c r="P448" s="36"/>
      <c r="Q448" s="36"/>
      <c r="R448" s="37"/>
      <c r="S448" s="36"/>
      <c r="T448" s="36"/>
    </row>
    <row r="449" spans="1:20" ht="14.4" x14ac:dyDescent="0.3">
      <c r="A449" s="33" t="s">
        <v>1215</v>
      </c>
      <c r="B449" s="33" t="s">
        <v>14833</v>
      </c>
      <c r="C449" s="33" t="s">
        <v>1216</v>
      </c>
      <c r="D449" s="33" t="s">
        <v>1217</v>
      </c>
      <c r="E449" s="33" t="s">
        <v>15075</v>
      </c>
      <c r="F449" s="33">
        <v>117</v>
      </c>
      <c r="G449" s="33">
        <v>118</v>
      </c>
      <c r="H449" s="33">
        <v>41638</v>
      </c>
      <c r="I449" t="s">
        <v>15125</v>
      </c>
      <c r="N449" s="37"/>
      <c r="O449" s="36"/>
      <c r="P449" s="36"/>
      <c r="Q449" s="36"/>
      <c r="R449" s="37"/>
      <c r="S449" s="36"/>
      <c r="T449" s="36"/>
    </row>
    <row r="450" spans="1:20" ht="14.4" x14ac:dyDescent="0.3">
      <c r="A450" s="33" t="s">
        <v>1218</v>
      </c>
      <c r="B450" s="33" t="s">
        <v>14833</v>
      </c>
      <c r="C450" s="33" t="s">
        <v>15618</v>
      </c>
      <c r="D450" s="33" t="s">
        <v>1219</v>
      </c>
      <c r="E450" s="33" t="s">
        <v>14957</v>
      </c>
      <c r="F450" s="33">
        <v>97</v>
      </c>
      <c r="G450" s="33">
        <v>120</v>
      </c>
      <c r="H450" s="33">
        <v>41856</v>
      </c>
      <c r="I450" t="s">
        <v>15165</v>
      </c>
      <c r="N450" s="37"/>
      <c r="O450" s="36"/>
      <c r="P450" s="36"/>
      <c r="Q450" s="36"/>
      <c r="R450" s="37"/>
      <c r="S450" s="36"/>
      <c r="T450" s="36"/>
    </row>
    <row r="451" spans="1:20" ht="14.4" x14ac:dyDescent="0.3">
      <c r="A451" s="33" t="s">
        <v>1220</v>
      </c>
      <c r="B451" s="33" t="s">
        <v>14833</v>
      </c>
      <c r="C451" s="33" t="s">
        <v>15619</v>
      </c>
      <c r="D451" s="33" t="s">
        <v>1221</v>
      </c>
      <c r="E451" s="33" t="s">
        <v>15014</v>
      </c>
      <c r="F451" s="33">
        <v>211</v>
      </c>
      <c r="G451" s="33">
        <v>211</v>
      </c>
      <c r="H451" s="33">
        <v>41629</v>
      </c>
      <c r="I451" t="s">
        <v>1222</v>
      </c>
      <c r="N451" s="37"/>
      <c r="O451" s="36"/>
      <c r="P451" s="36"/>
      <c r="Q451" s="36"/>
      <c r="R451" s="37"/>
      <c r="S451" s="36"/>
      <c r="T451" s="36"/>
    </row>
    <row r="452" spans="1:20" ht="14.4" x14ac:dyDescent="0.3">
      <c r="A452" s="33" t="s">
        <v>1223</v>
      </c>
      <c r="B452" s="33" t="s">
        <v>14833</v>
      </c>
      <c r="C452" s="33" t="s">
        <v>1224</v>
      </c>
      <c r="D452" s="33" t="s">
        <v>1225</v>
      </c>
      <c r="E452" s="33" t="s">
        <v>15620</v>
      </c>
      <c r="F452" s="33">
        <v>237</v>
      </c>
      <c r="G452" s="33">
        <v>231</v>
      </c>
      <c r="H452" s="33">
        <v>41617</v>
      </c>
      <c r="I452" t="s">
        <v>15621</v>
      </c>
      <c r="N452" s="37"/>
      <c r="O452" s="36"/>
      <c r="P452" s="36"/>
      <c r="Q452" s="36"/>
      <c r="R452" s="37"/>
      <c r="S452" s="36"/>
      <c r="T452" s="36"/>
    </row>
    <row r="453" spans="1:20" ht="14.4" x14ac:dyDescent="0.3">
      <c r="A453" s="33" t="s">
        <v>1226</v>
      </c>
      <c r="B453" s="33" t="s">
        <v>14833</v>
      </c>
      <c r="C453" s="33" t="s">
        <v>15622</v>
      </c>
      <c r="D453" s="33" t="s">
        <v>1228</v>
      </c>
      <c r="E453" s="33" t="s">
        <v>15067</v>
      </c>
      <c r="F453" s="33">
        <v>289</v>
      </c>
      <c r="G453" s="33">
        <v>306</v>
      </c>
      <c r="H453" s="33">
        <v>41455</v>
      </c>
      <c r="I453" t="s">
        <v>15247</v>
      </c>
      <c r="N453" s="37"/>
      <c r="O453" s="36"/>
      <c r="P453" s="36"/>
      <c r="Q453" s="36"/>
      <c r="R453" s="37"/>
      <c r="S453" s="36"/>
      <c r="T453" s="36"/>
    </row>
    <row r="454" spans="1:20" ht="14.4" x14ac:dyDescent="0.3">
      <c r="A454" s="33" t="s">
        <v>1229</v>
      </c>
      <c r="B454" s="33" t="s">
        <v>14833</v>
      </c>
      <c r="C454" s="33" t="s">
        <v>1230</v>
      </c>
      <c r="D454" s="33" t="s">
        <v>1231</v>
      </c>
      <c r="E454" s="33" t="s">
        <v>15405</v>
      </c>
      <c r="F454" s="33">
        <v>135</v>
      </c>
      <c r="G454" s="33">
        <v>143</v>
      </c>
      <c r="H454" s="33">
        <v>41471</v>
      </c>
      <c r="I454" t="s">
        <v>15612</v>
      </c>
      <c r="N454" s="37"/>
      <c r="O454" s="36"/>
      <c r="P454" s="36"/>
      <c r="Q454" s="36"/>
      <c r="R454" s="37"/>
      <c r="S454" s="36"/>
      <c r="T454" s="36"/>
    </row>
    <row r="455" spans="1:20" ht="14.4" x14ac:dyDescent="0.3">
      <c r="A455" s="33" t="s">
        <v>1232</v>
      </c>
      <c r="B455" s="33" t="s">
        <v>14833</v>
      </c>
      <c r="C455" s="33" t="s">
        <v>1233</v>
      </c>
      <c r="D455" s="33" t="s">
        <v>1234</v>
      </c>
      <c r="E455" s="33" t="s">
        <v>15623</v>
      </c>
      <c r="F455" s="33">
        <v>121</v>
      </c>
      <c r="G455" s="33">
        <v>107</v>
      </c>
      <c r="H455" s="33">
        <v>41434</v>
      </c>
      <c r="I455" t="s">
        <v>15624</v>
      </c>
      <c r="N455" s="37"/>
      <c r="O455" s="36"/>
      <c r="P455" s="36"/>
      <c r="Q455" s="36"/>
      <c r="R455" s="37"/>
      <c r="S455" s="36"/>
      <c r="T455" s="36"/>
    </row>
    <row r="456" spans="1:20" ht="14.4" x14ac:dyDescent="0.3">
      <c r="A456" s="33" t="s">
        <v>1235</v>
      </c>
      <c r="B456" s="33" t="s">
        <v>14833</v>
      </c>
      <c r="C456" s="33" t="s">
        <v>15625</v>
      </c>
      <c r="D456" s="33" t="s">
        <v>1236</v>
      </c>
      <c r="E456" s="33" t="s">
        <v>15009</v>
      </c>
      <c r="F456" s="33">
        <v>139</v>
      </c>
      <c r="G456" s="33">
        <v>150</v>
      </c>
      <c r="H456" s="33">
        <v>41871</v>
      </c>
      <c r="I456" t="s">
        <v>15626</v>
      </c>
      <c r="N456" s="37"/>
      <c r="O456" s="36"/>
      <c r="P456" s="36"/>
      <c r="Q456" s="36"/>
      <c r="R456" s="37"/>
      <c r="S456" s="36"/>
      <c r="T456" s="36"/>
    </row>
    <row r="457" spans="1:20" ht="14.4" x14ac:dyDescent="0.3">
      <c r="A457" s="33" t="s">
        <v>1237</v>
      </c>
      <c r="B457" s="33" t="s">
        <v>14833</v>
      </c>
      <c r="C457" s="33" t="s">
        <v>764</v>
      </c>
      <c r="D457" s="33" t="s">
        <v>1238</v>
      </c>
      <c r="E457" s="33" t="s">
        <v>14908</v>
      </c>
      <c r="F457" s="33">
        <v>571</v>
      </c>
      <c r="G457" s="33">
        <v>590</v>
      </c>
      <c r="H457" s="33">
        <v>32099</v>
      </c>
      <c r="I457" t="s">
        <v>15346</v>
      </c>
      <c r="N457" s="37"/>
      <c r="O457" s="36"/>
      <c r="P457" s="36"/>
      <c r="Q457" s="36"/>
      <c r="R457" s="37"/>
      <c r="S457" s="36"/>
      <c r="T457" s="36"/>
    </row>
    <row r="458" spans="1:20" ht="14.4" x14ac:dyDescent="0.3">
      <c r="A458" s="33" t="s">
        <v>1239</v>
      </c>
      <c r="B458" s="33" t="s">
        <v>14833</v>
      </c>
      <c r="C458" s="33" t="s">
        <v>1240</v>
      </c>
      <c r="D458" s="33" t="s">
        <v>1241</v>
      </c>
      <c r="E458" s="33" t="s">
        <v>14916</v>
      </c>
      <c r="F458" s="33">
        <v>513</v>
      </c>
      <c r="G458" s="33">
        <v>489</v>
      </c>
      <c r="H458" s="33">
        <v>41373</v>
      </c>
      <c r="I458" t="s">
        <v>15297</v>
      </c>
      <c r="N458" s="37"/>
      <c r="O458" s="36"/>
      <c r="P458" s="36"/>
      <c r="Q458" s="36"/>
      <c r="R458" s="37"/>
      <c r="S458" s="36"/>
      <c r="T458" s="36"/>
    </row>
    <row r="459" spans="1:20" ht="14.4" x14ac:dyDescent="0.3">
      <c r="A459" s="33" t="s">
        <v>1242</v>
      </c>
      <c r="B459" s="33" t="s">
        <v>14833</v>
      </c>
      <c r="C459" s="33" t="s">
        <v>3879</v>
      </c>
      <c r="D459" s="33" t="s">
        <v>1243</v>
      </c>
      <c r="E459" s="33" t="s">
        <v>15627</v>
      </c>
      <c r="F459" s="33">
        <v>180</v>
      </c>
      <c r="G459" s="33">
        <v>166</v>
      </c>
      <c r="H459" s="33">
        <v>40967</v>
      </c>
      <c r="I459" t="s">
        <v>15628</v>
      </c>
      <c r="N459" s="37"/>
      <c r="O459" s="36"/>
      <c r="P459" s="36"/>
      <c r="Q459" s="36"/>
      <c r="R459" s="37"/>
      <c r="S459" s="36"/>
      <c r="T459" s="36"/>
    </row>
    <row r="460" spans="1:20" ht="14.4" x14ac:dyDescent="0.3">
      <c r="A460" s="33" t="s">
        <v>1244</v>
      </c>
      <c r="B460" s="33" t="s">
        <v>14833</v>
      </c>
      <c r="C460" s="33" t="s">
        <v>15629</v>
      </c>
      <c r="D460" s="33" t="s">
        <v>1245</v>
      </c>
      <c r="E460" s="33" t="s">
        <v>15630</v>
      </c>
      <c r="F460" s="33">
        <v>45</v>
      </c>
      <c r="G460" s="33">
        <v>45</v>
      </c>
      <c r="H460" s="33">
        <v>40635</v>
      </c>
      <c r="I460" t="s">
        <v>15631</v>
      </c>
      <c r="N460" s="37"/>
      <c r="O460" s="36"/>
      <c r="P460" s="36"/>
      <c r="Q460" s="36"/>
      <c r="R460" s="37"/>
      <c r="S460" s="36"/>
      <c r="T460" s="36"/>
    </row>
    <row r="461" spans="1:20" ht="14.4" x14ac:dyDescent="0.3">
      <c r="A461" s="33" t="s">
        <v>1246</v>
      </c>
      <c r="B461" s="33" t="s">
        <v>14833</v>
      </c>
      <c r="C461" s="33" t="s">
        <v>15632</v>
      </c>
      <c r="D461" s="33" t="s">
        <v>1247</v>
      </c>
      <c r="E461" s="33" t="s">
        <v>15630</v>
      </c>
      <c r="F461" s="33">
        <v>71</v>
      </c>
      <c r="G461" s="33">
        <v>79</v>
      </c>
      <c r="H461" s="33">
        <v>40635</v>
      </c>
      <c r="I461" t="s">
        <v>15631</v>
      </c>
      <c r="N461" s="37"/>
      <c r="O461" s="36"/>
      <c r="P461" s="36"/>
      <c r="Q461" s="36"/>
      <c r="R461" s="37"/>
      <c r="S461" s="36"/>
      <c r="T461" s="36"/>
    </row>
    <row r="462" spans="1:20" ht="14.4" x14ac:dyDescent="0.3">
      <c r="A462" s="33" t="s">
        <v>1248</v>
      </c>
      <c r="B462" s="33" t="s">
        <v>14833</v>
      </c>
      <c r="C462" s="33" t="s">
        <v>1249</v>
      </c>
      <c r="D462" s="33" t="s">
        <v>1250</v>
      </c>
      <c r="E462" s="33" t="s">
        <v>14885</v>
      </c>
      <c r="F462" s="33">
        <v>362</v>
      </c>
      <c r="G462" s="33">
        <v>343</v>
      </c>
      <c r="H462" s="33">
        <v>20970</v>
      </c>
      <c r="I462" t="s">
        <v>15633</v>
      </c>
      <c r="N462" s="37"/>
      <c r="O462" s="36"/>
      <c r="P462" s="36"/>
      <c r="Q462" s="36"/>
      <c r="R462" s="37"/>
      <c r="S462" s="36"/>
      <c r="T462" s="36"/>
    </row>
    <row r="463" spans="1:20" ht="14.4" x14ac:dyDescent="0.3">
      <c r="A463" s="33" t="s">
        <v>1251</v>
      </c>
      <c r="B463" s="33" t="s">
        <v>14833</v>
      </c>
      <c r="C463" s="33" t="s">
        <v>15634</v>
      </c>
      <c r="D463" s="33" t="s">
        <v>1253</v>
      </c>
      <c r="E463" s="33" t="s">
        <v>15049</v>
      </c>
      <c r="F463" s="33">
        <v>101</v>
      </c>
      <c r="G463" s="33">
        <v>98</v>
      </c>
      <c r="H463" s="33">
        <v>40632</v>
      </c>
      <c r="I463" t="s">
        <v>15635</v>
      </c>
      <c r="N463" s="37"/>
      <c r="O463" s="36"/>
      <c r="P463" s="36"/>
      <c r="Q463" s="36"/>
      <c r="R463" s="37"/>
      <c r="S463" s="36"/>
      <c r="T463" s="36"/>
    </row>
    <row r="464" spans="1:20" ht="14.4" x14ac:dyDescent="0.3">
      <c r="A464" s="33" t="s">
        <v>1254</v>
      </c>
      <c r="B464" s="33" t="s">
        <v>14833</v>
      </c>
      <c r="C464" s="33" t="s">
        <v>15636</v>
      </c>
      <c r="D464" s="33" t="s">
        <v>1255</v>
      </c>
      <c r="E464" s="33" t="s">
        <v>15164</v>
      </c>
      <c r="F464" s="33">
        <v>42</v>
      </c>
      <c r="G464" s="33">
        <v>38</v>
      </c>
      <c r="H464" s="33">
        <v>42604</v>
      </c>
      <c r="I464" t="s">
        <v>15257</v>
      </c>
      <c r="N464" s="37"/>
      <c r="O464" s="36"/>
      <c r="P464" s="36"/>
      <c r="Q464" s="36"/>
      <c r="R464" s="37"/>
      <c r="S464" s="36"/>
      <c r="T464" s="36"/>
    </row>
    <row r="465" spans="1:20" ht="14.4" x14ac:dyDescent="0.3">
      <c r="A465" s="33" t="s">
        <v>1256</v>
      </c>
      <c r="B465" s="33" t="s">
        <v>14833</v>
      </c>
      <c r="C465" s="33" t="s">
        <v>1257</v>
      </c>
      <c r="D465" s="33" t="s">
        <v>1258</v>
      </c>
      <c r="E465" s="33" t="s">
        <v>14885</v>
      </c>
      <c r="F465" s="33">
        <v>275</v>
      </c>
      <c r="G465" s="33">
        <v>244</v>
      </c>
      <c r="H465" s="33">
        <v>21464</v>
      </c>
      <c r="I465" t="s">
        <v>15637</v>
      </c>
      <c r="N465" s="37"/>
      <c r="O465" s="36"/>
      <c r="P465" s="36"/>
      <c r="Q465" s="36"/>
      <c r="R465" s="37"/>
      <c r="S465" s="36"/>
      <c r="T465" s="36"/>
    </row>
    <row r="466" spans="1:20" ht="14.4" x14ac:dyDescent="0.3">
      <c r="A466" s="33" t="s">
        <v>1259</v>
      </c>
      <c r="B466" s="33" t="s">
        <v>14833</v>
      </c>
      <c r="C466" s="33" t="s">
        <v>1260</v>
      </c>
      <c r="D466" s="33" t="s">
        <v>1261</v>
      </c>
      <c r="E466" s="33" t="s">
        <v>15156</v>
      </c>
      <c r="F466" s="33">
        <v>223</v>
      </c>
      <c r="G466" s="33">
        <v>223</v>
      </c>
      <c r="H466" s="33">
        <v>41239</v>
      </c>
      <c r="I466" t="s">
        <v>15638</v>
      </c>
      <c r="N466" s="37"/>
      <c r="O466" s="36"/>
      <c r="P466" s="36"/>
      <c r="Q466" s="36"/>
      <c r="R466" s="37"/>
      <c r="S466" s="36"/>
      <c r="T466" s="36"/>
    </row>
    <row r="467" spans="1:20" ht="14.4" x14ac:dyDescent="0.3">
      <c r="A467" s="33" t="s">
        <v>1263</v>
      </c>
      <c r="B467" s="33" t="s">
        <v>14833</v>
      </c>
      <c r="C467" s="33" t="s">
        <v>15639</v>
      </c>
      <c r="D467" s="33" t="s">
        <v>1264</v>
      </c>
      <c r="E467" s="33" t="s">
        <v>15640</v>
      </c>
      <c r="F467" s="33">
        <v>40</v>
      </c>
      <c r="G467" s="33">
        <v>41</v>
      </c>
      <c r="H467" s="33">
        <v>40789</v>
      </c>
      <c r="I467" t="s">
        <v>15641</v>
      </c>
      <c r="N467" s="37"/>
      <c r="O467" s="36"/>
      <c r="P467" s="36"/>
      <c r="Q467" s="36"/>
      <c r="R467" s="37"/>
      <c r="S467" s="36"/>
      <c r="T467" s="36"/>
    </row>
    <row r="468" spans="1:20" ht="14.4" x14ac:dyDescent="0.3">
      <c r="A468" s="33" t="s">
        <v>1265</v>
      </c>
      <c r="B468" s="33" t="s">
        <v>14833</v>
      </c>
      <c r="C468" s="33" t="s">
        <v>15642</v>
      </c>
      <c r="D468" s="33" t="s">
        <v>1266</v>
      </c>
      <c r="E468" s="33" t="s">
        <v>15643</v>
      </c>
      <c r="F468" s="33">
        <v>73</v>
      </c>
      <c r="G468" s="33">
        <v>67</v>
      </c>
      <c r="H468" s="33">
        <v>42636</v>
      </c>
      <c r="I468" t="s">
        <v>15644</v>
      </c>
      <c r="N468" s="37"/>
      <c r="O468" s="36"/>
      <c r="P468" s="36"/>
      <c r="Q468" s="36"/>
      <c r="R468" s="37"/>
      <c r="S468" s="36"/>
      <c r="T468" s="36"/>
    </row>
    <row r="469" spans="1:20" ht="14.4" x14ac:dyDescent="0.3">
      <c r="A469" s="33" t="s">
        <v>1267</v>
      </c>
      <c r="B469" s="33" t="s">
        <v>14833</v>
      </c>
      <c r="C469" s="33" t="s">
        <v>15295</v>
      </c>
      <c r="D469" s="33" t="s">
        <v>1268</v>
      </c>
      <c r="E469" s="33" t="s">
        <v>15099</v>
      </c>
      <c r="F469" s="33">
        <v>23</v>
      </c>
      <c r="G469" s="33">
        <v>30</v>
      </c>
      <c r="H469" s="33">
        <v>40794</v>
      </c>
      <c r="I469" t="s">
        <v>15645</v>
      </c>
      <c r="N469" s="37"/>
      <c r="O469" s="36"/>
      <c r="P469" s="36"/>
      <c r="Q469" s="36"/>
      <c r="R469" s="37"/>
      <c r="S469" s="36"/>
      <c r="T469" s="36"/>
    </row>
    <row r="470" spans="1:20" ht="14.4" x14ac:dyDescent="0.3">
      <c r="A470" s="33" t="s">
        <v>1269</v>
      </c>
      <c r="B470" s="33" t="s">
        <v>14833</v>
      </c>
      <c r="C470" s="33" t="s">
        <v>15646</v>
      </c>
      <c r="D470" s="33" t="s">
        <v>1270</v>
      </c>
      <c r="E470" s="33" t="s">
        <v>15647</v>
      </c>
      <c r="F470" s="33">
        <v>125</v>
      </c>
      <c r="G470" s="33">
        <v>123</v>
      </c>
      <c r="H470" s="33">
        <v>41845</v>
      </c>
      <c r="I470" t="s">
        <v>15525</v>
      </c>
      <c r="N470" s="37"/>
      <c r="O470" s="36"/>
      <c r="P470" s="36"/>
      <c r="Q470" s="36"/>
      <c r="R470" s="37"/>
      <c r="S470" s="36"/>
      <c r="T470" s="36"/>
    </row>
    <row r="471" spans="1:20" ht="14.4" x14ac:dyDescent="0.3">
      <c r="A471" s="33" t="s">
        <v>1271</v>
      </c>
      <c r="B471" s="33" t="s">
        <v>14833</v>
      </c>
      <c r="C471" s="33" t="s">
        <v>1272</v>
      </c>
      <c r="D471" s="33" t="s">
        <v>1273</v>
      </c>
      <c r="E471" s="33" t="s">
        <v>15048</v>
      </c>
      <c r="F471" s="33">
        <v>239</v>
      </c>
      <c r="G471" s="33">
        <v>231</v>
      </c>
      <c r="H471" s="33">
        <v>30582</v>
      </c>
      <c r="I471" t="s">
        <v>15648</v>
      </c>
      <c r="N471" s="37"/>
      <c r="O471" s="36"/>
      <c r="P471" s="36"/>
      <c r="Q471" s="36"/>
      <c r="R471" s="37"/>
      <c r="S471" s="36"/>
      <c r="T471" s="36"/>
    </row>
    <row r="472" spans="1:20" ht="14.4" x14ac:dyDescent="0.3">
      <c r="A472" s="33" t="s">
        <v>1274</v>
      </c>
      <c r="B472" s="33" t="s">
        <v>14833</v>
      </c>
      <c r="C472" s="33" t="s">
        <v>15649</v>
      </c>
      <c r="D472" s="33" t="s">
        <v>1275</v>
      </c>
      <c r="E472" s="33" t="s">
        <v>14885</v>
      </c>
      <c r="F472" s="33">
        <v>242</v>
      </c>
      <c r="G472" s="33">
        <v>239</v>
      </c>
      <c r="H472" s="33">
        <v>23440</v>
      </c>
      <c r="I472" t="s">
        <v>1276</v>
      </c>
      <c r="N472" s="37"/>
      <c r="O472" s="36"/>
      <c r="P472" s="36"/>
      <c r="Q472" s="36"/>
      <c r="R472" s="37"/>
      <c r="S472" s="36"/>
      <c r="T472" s="36"/>
    </row>
    <row r="473" spans="1:20" ht="14.4" x14ac:dyDescent="0.3">
      <c r="A473" s="33" t="s">
        <v>1277</v>
      </c>
      <c r="B473" s="33" t="s">
        <v>14833</v>
      </c>
      <c r="C473" s="33" t="s">
        <v>1278</v>
      </c>
      <c r="D473" s="33" t="s">
        <v>1279</v>
      </c>
      <c r="E473" s="33" t="s">
        <v>15084</v>
      </c>
      <c r="F473" s="33">
        <v>163</v>
      </c>
      <c r="G473" s="33">
        <v>148</v>
      </c>
      <c r="H473" s="33">
        <v>41005</v>
      </c>
      <c r="I473" t="s">
        <v>1280</v>
      </c>
      <c r="N473" s="37"/>
      <c r="O473" s="36"/>
      <c r="P473" s="36"/>
      <c r="Q473" s="36"/>
      <c r="R473" s="37"/>
      <c r="S473" s="36"/>
      <c r="T473" s="36"/>
    </row>
    <row r="474" spans="1:20" ht="14.4" x14ac:dyDescent="0.3">
      <c r="A474" s="33" t="s">
        <v>1281</v>
      </c>
      <c r="B474" s="33" t="s">
        <v>14833</v>
      </c>
      <c r="C474" s="33" t="s">
        <v>1282</v>
      </c>
      <c r="D474" s="33" t="s">
        <v>1283</v>
      </c>
      <c r="E474" s="33" t="s">
        <v>14963</v>
      </c>
      <c r="F474" s="33">
        <v>389</v>
      </c>
      <c r="G474" s="33">
        <v>397</v>
      </c>
      <c r="H474" s="33">
        <v>40557</v>
      </c>
      <c r="I474" t="s">
        <v>15411</v>
      </c>
      <c r="N474" s="37"/>
      <c r="O474" s="36"/>
      <c r="P474" s="36"/>
      <c r="Q474" s="36"/>
      <c r="R474" s="37"/>
      <c r="S474" s="36"/>
      <c r="T474" s="36"/>
    </row>
    <row r="475" spans="1:20" ht="14.4" x14ac:dyDescent="0.3">
      <c r="A475" s="33" t="s">
        <v>1284</v>
      </c>
      <c r="B475" s="33" t="s">
        <v>14833</v>
      </c>
      <c r="C475" s="33" t="s">
        <v>15650</v>
      </c>
      <c r="D475" s="33" t="s">
        <v>1285</v>
      </c>
      <c r="E475" s="33" t="s">
        <v>15084</v>
      </c>
      <c r="F475" s="33">
        <v>81</v>
      </c>
      <c r="G475" s="33">
        <v>85</v>
      </c>
      <c r="H475" s="33">
        <v>41005</v>
      </c>
      <c r="I475" t="s">
        <v>1280</v>
      </c>
      <c r="N475" s="37"/>
      <c r="O475" s="36"/>
      <c r="P475" s="36"/>
      <c r="Q475" s="36"/>
      <c r="R475" s="37"/>
      <c r="S475" s="36"/>
      <c r="T475" s="36"/>
    </row>
    <row r="476" spans="1:20" ht="14.4" x14ac:dyDescent="0.3">
      <c r="A476" s="33" t="s">
        <v>1286</v>
      </c>
      <c r="B476" s="33" t="s">
        <v>14833</v>
      </c>
      <c r="C476" s="33" t="s">
        <v>15651</v>
      </c>
      <c r="D476" s="33" t="s">
        <v>1287</v>
      </c>
      <c r="E476" s="33" t="s">
        <v>15652</v>
      </c>
      <c r="F476" s="33">
        <v>52</v>
      </c>
      <c r="G476" s="33">
        <v>52</v>
      </c>
      <c r="H476" s="33">
        <v>40788</v>
      </c>
      <c r="I476" t="s">
        <v>15653</v>
      </c>
      <c r="N476" s="37"/>
      <c r="O476" s="36"/>
      <c r="P476" s="36"/>
      <c r="Q476" s="36"/>
      <c r="R476" s="37"/>
      <c r="S476" s="36"/>
      <c r="T476" s="36"/>
    </row>
    <row r="477" spans="1:20" ht="14.4" x14ac:dyDescent="0.3">
      <c r="A477" s="33" t="s">
        <v>1288</v>
      </c>
      <c r="B477" s="33" t="s">
        <v>14833</v>
      </c>
      <c r="C477" s="33" t="s">
        <v>1289</v>
      </c>
      <c r="D477" s="33" t="s">
        <v>1290</v>
      </c>
      <c r="E477" s="33" t="s">
        <v>15460</v>
      </c>
      <c r="F477" s="33">
        <v>25</v>
      </c>
      <c r="G477" s="33">
        <v>30</v>
      </c>
      <c r="H477" s="33">
        <v>41693</v>
      </c>
      <c r="I477" t="s">
        <v>15654</v>
      </c>
      <c r="N477" s="37"/>
      <c r="O477" s="36"/>
      <c r="P477" s="36"/>
      <c r="Q477" s="36"/>
      <c r="R477" s="37"/>
      <c r="S477" s="36"/>
      <c r="T477" s="36"/>
    </row>
    <row r="478" spans="1:20" ht="14.4" x14ac:dyDescent="0.3">
      <c r="A478" s="33" t="s">
        <v>1291</v>
      </c>
      <c r="B478" s="33" t="s">
        <v>14833</v>
      </c>
      <c r="C478" s="33" t="s">
        <v>15655</v>
      </c>
      <c r="D478" s="33" t="s">
        <v>1292</v>
      </c>
      <c r="E478" s="33" t="s">
        <v>15286</v>
      </c>
      <c r="F478" s="33">
        <v>36</v>
      </c>
      <c r="G478" s="33">
        <v>41</v>
      </c>
      <c r="H478" s="33">
        <v>41419</v>
      </c>
      <c r="I478" t="s">
        <v>15588</v>
      </c>
      <c r="N478" s="37"/>
      <c r="O478" s="36"/>
      <c r="P478" s="36"/>
      <c r="Q478" s="36"/>
      <c r="R478" s="37"/>
      <c r="S478" s="36"/>
      <c r="T478" s="36"/>
    </row>
    <row r="479" spans="1:20" ht="14.4" x14ac:dyDescent="0.3">
      <c r="A479" s="33" t="s">
        <v>1293</v>
      </c>
      <c r="B479" s="33" t="s">
        <v>14833</v>
      </c>
      <c r="C479" s="33" t="s">
        <v>15656</v>
      </c>
      <c r="D479" s="33" t="s">
        <v>1294</v>
      </c>
      <c r="E479" s="33" t="s">
        <v>15340</v>
      </c>
      <c r="F479" s="33">
        <v>229</v>
      </c>
      <c r="G479" s="33">
        <v>231</v>
      </c>
      <c r="H479" s="33">
        <v>80433</v>
      </c>
      <c r="I479" t="s">
        <v>15657</v>
      </c>
      <c r="N479" s="37"/>
      <c r="O479" s="36"/>
      <c r="P479" s="36"/>
      <c r="Q479" s="36"/>
      <c r="R479" s="37"/>
      <c r="S479" s="36"/>
      <c r="T479" s="36"/>
    </row>
    <row r="480" spans="1:20" ht="14.4" x14ac:dyDescent="0.3">
      <c r="A480" s="33" t="s">
        <v>1295</v>
      </c>
      <c r="B480" s="33" t="s">
        <v>14833</v>
      </c>
      <c r="C480" s="33" t="s">
        <v>15658</v>
      </c>
      <c r="D480" s="33" t="s">
        <v>1296</v>
      </c>
      <c r="E480" s="33" t="s">
        <v>15031</v>
      </c>
      <c r="F480" s="33">
        <v>321</v>
      </c>
      <c r="G480" s="33">
        <v>306</v>
      </c>
      <c r="H480" s="33">
        <v>25156</v>
      </c>
      <c r="I480" t="s">
        <v>1297</v>
      </c>
      <c r="N480" s="37"/>
      <c r="O480" s="36"/>
      <c r="P480" s="36"/>
      <c r="Q480" s="36"/>
      <c r="R480" s="37"/>
      <c r="S480" s="36"/>
      <c r="T480" s="36"/>
    </row>
    <row r="481" spans="1:20" ht="14.4" x14ac:dyDescent="0.3">
      <c r="A481" s="33" t="s">
        <v>1298</v>
      </c>
      <c r="B481" s="33" t="s">
        <v>14833</v>
      </c>
      <c r="C481" s="33" t="s">
        <v>15659</v>
      </c>
      <c r="D481" s="33" t="s">
        <v>1299</v>
      </c>
      <c r="E481" s="33" t="s">
        <v>15286</v>
      </c>
      <c r="F481" s="33">
        <v>32</v>
      </c>
      <c r="G481" s="33">
        <v>30</v>
      </c>
      <c r="H481" s="33">
        <v>41385</v>
      </c>
      <c r="I481" t="s">
        <v>15580</v>
      </c>
      <c r="N481" s="37"/>
      <c r="O481" s="36"/>
      <c r="P481" s="36"/>
      <c r="Q481" s="36"/>
      <c r="R481" s="37"/>
      <c r="S481" s="36"/>
      <c r="T481" s="36"/>
    </row>
    <row r="482" spans="1:20" ht="14.4" x14ac:dyDescent="0.3">
      <c r="A482" s="33" t="s">
        <v>1300</v>
      </c>
      <c r="B482" s="33" t="s">
        <v>14833</v>
      </c>
      <c r="C482" s="33" t="s">
        <v>15660</v>
      </c>
      <c r="D482" s="33" t="s">
        <v>1301</v>
      </c>
      <c r="E482" s="33" t="s">
        <v>15031</v>
      </c>
      <c r="F482" s="33">
        <v>295</v>
      </c>
      <c r="G482" s="33">
        <v>406</v>
      </c>
      <c r="H482" s="33">
        <v>40975</v>
      </c>
      <c r="I482" t="s">
        <v>15590</v>
      </c>
      <c r="N482" s="37"/>
      <c r="O482" s="36"/>
      <c r="P482" s="36"/>
      <c r="Q482" s="36"/>
      <c r="R482" s="37"/>
      <c r="S482" s="36"/>
      <c r="T482" s="36"/>
    </row>
    <row r="483" spans="1:20" ht="14.4" x14ac:dyDescent="0.3">
      <c r="A483" s="33" t="s">
        <v>1302</v>
      </c>
      <c r="B483" s="33" t="s">
        <v>14833</v>
      </c>
      <c r="C483" s="33" t="s">
        <v>15661</v>
      </c>
      <c r="D483" s="33" t="s">
        <v>1303</v>
      </c>
      <c r="E483" s="33" t="s">
        <v>15460</v>
      </c>
      <c r="F483" s="33">
        <v>135</v>
      </c>
      <c r="G483" s="33">
        <v>134</v>
      </c>
      <c r="H483" s="33">
        <v>42656</v>
      </c>
      <c r="I483" t="s">
        <v>15662</v>
      </c>
      <c r="N483" s="37"/>
      <c r="O483" s="36"/>
      <c r="P483" s="36"/>
      <c r="Q483" s="36"/>
      <c r="R483" s="37"/>
      <c r="S483" s="36"/>
      <c r="T483" s="36"/>
    </row>
    <row r="484" spans="1:20" ht="14.4" x14ac:dyDescent="0.3">
      <c r="A484" s="33" t="s">
        <v>1304</v>
      </c>
      <c r="B484" s="33" t="s">
        <v>14833</v>
      </c>
      <c r="C484" s="33" t="s">
        <v>15663</v>
      </c>
      <c r="D484" s="33" t="s">
        <v>1305</v>
      </c>
      <c r="E484" s="33" t="s">
        <v>14916</v>
      </c>
      <c r="F484" s="33">
        <v>112</v>
      </c>
      <c r="G484" s="33">
        <v>121</v>
      </c>
      <c r="H484" s="33">
        <v>41373</v>
      </c>
      <c r="I484" t="s">
        <v>15297</v>
      </c>
      <c r="N484" s="37"/>
      <c r="O484" s="36"/>
      <c r="P484" s="36"/>
      <c r="Q484" s="36"/>
      <c r="R484" s="37"/>
      <c r="S484" s="36"/>
      <c r="T484" s="36"/>
    </row>
    <row r="485" spans="1:20" ht="14.4" x14ac:dyDescent="0.3">
      <c r="A485" s="33" t="s">
        <v>1306</v>
      </c>
      <c r="B485" s="33" t="s">
        <v>14833</v>
      </c>
      <c r="C485" s="33" t="s">
        <v>1307</v>
      </c>
      <c r="D485" s="33" t="s">
        <v>1308</v>
      </c>
      <c r="E485" s="33" t="s">
        <v>15286</v>
      </c>
      <c r="F485" s="33">
        <v>61</v>
      </c>
      <c r="G485" s="33">
        <v>66</v>
      </c>
      <c r="H485" s="33">
        <v>42545</v>
      </c>
      <c r="I485" t="s">
        <v>1309</v>
      </c>
      <c r="N485" s="37"/>
      <c r="O485" s="36"/>
      <c r="P485" s="36"/>
      <c r="Q485" s="36"/>
      <c r="R485" s="37"/>
      <c r="S485" s="36"/>
      <c r="T485" s="36"/>
    </row>
    <row r="486" spans="1:20" ht="14.4" x14ac:dyDescent="0.3">
      <c r="A486" s="33" t="s">
        <v>1310</v>
      </c>
      <c r="B486" s="33" t="s">
        <v>14833</v>
      </c>
      <c r="C486" s="33" t="s">
        <v>15664</v>
      </c>
      <c r="D486" s="33" t="s">
        <v>1311</v>
      </c>
      <c r="E486" s="33" t="s">
        <v>14961</v>
      </c>
      <c r="F486" s="33">
        <v>38</v>
      </c>
      <c r="G486" s="33">
        <v>37</v>
      </c>
      <c r="H486" s="33">
        <v>41337</v>
      </c>
      <c r="I486" t="s">
        <v>15665</v>
      </c>
      <c r="N486" s="37"/>
      <c r="O486" s="36"/>
      <c r="P486" s="36"/>
      <c r="Q486" s="36"/>
      <c r="R486" s="37"/>
      <c r="S486" s="36"/>
      <c r="T486" s="36"/>
    </row>
    <row r="487" spans="1:20" ht="14.4" x14ac:dyDescent="0.3">
      <c r="A487" s="33" t="s">
        <v>1312</v>
      </c>
      <c r="B487" s="33" t="s">
        <v>14833</v>
      </c>
      <c r="C487" s="33" t="s">
        <v>1313</v>
      </c>
      <c r="D487" s="33" t="s">
        <v>1314</v>
      </c>
      <c r="E487" s="33" t="s">
        <v>15652</v>
      </c>
      <c r="F487" s="33">
        <v>80</v>
      </c>
      <c r="G487" s="33">
        <v>76</v>
      </c>
      <c r="H487" s="33">
        <v>40788</v>
      </c>
      <c r="I487" t="s">
        <v>15653</v>
      </c>
      <c r="N487" s="37"/>
      <c r="O487" s="36"/>
      <c r="P487" s="36"/>
      <c r="Q487" s="36"/>
      <c r="R487" s="37"/>
      <c r="S487" s="36"/>
      <c r="T487" s="36"/>
    </row>
    <row r="488" spans="1:20" ht="14.4" x14ac:dyDescent="0.3">
      <c r="A488" s="33" t="s">
        <v>1315</v>
      </c>
      <c r="B488" s="33" t="s">
        <v>14833</v>
      </c>
      <c r="C488" s="33" t="s">
        <v>3740</v>
      </c>
      <c r="D488" s="33" t="s">
        <v>1316</v>
      </c>
      <c r="E488" s="33" t="s">
        <v>14944</v>
      </c>
      <c r="F488" s="33">
        <v>712</v>
      </c>
      <c r="G488" s="33">
        <v>752</v>
      </c>
      <c r="H488" s="33">
        <v>40928</v>
      </c>
      <c r="I488" t="s">
        <v>15413</v>
      </c>
      <c r="N488" s="37"/>
      <c r="O488" s="36"/>
      <c r="P488" s="36"/>
      <c r="Q488" s="36"/>
      <c r="R488" s="37"/>
      <c r="S488" s="36"/>
      <c r="T488" s="36"/>
    </row>
    <row r="489" spans="1:20" ht="14.4" x14ac:dyDescent="0.3">
      <c r="A489" s="33" t="s">
        <v>1317</v>
      </c>
      <c r="B489" s="33" t="s">
        <v>14833</v>
      </c>
      <c r="C489" s="33" t="s">
        <v>15598</v>
      </c>
      <c r="D489" s="33" t="s">
        <v>1318</v>
      </c>
      <c r="E489" s="33" t="s">
        <v>15652</v>
      </c>
      <c r="F489" s="33">
        <v>89</v>
      </c>
      <c r="G489" s="33">
        <v>86</v>
      </c>
      <c r="H489" s="33">
        <v>40788</v>
      </c>
      <c r="I489" t="s">
        <v>15653</v>
      </c>
      <c r="N489" s="37"/>
      <c r="O489" s="36"/>
      <c r="P489" s="36"/>
      <c r="Q489" s="36"/>
      <c r="R489" s="37"/>
      <c r="S489" s="36"/>
      <c r="T489" s="36"/>
    </row>
    <row r="490" spans="1:20" ht="14.4" x14ac:dyDescent="0.3">
      <c r="A490" s="33" t="s">
        <v>1319</v>
      </c>
      <c r="B490" s="33" t="s">
        <v>14833</v>
      </c>
      <c r="C490" s="33" t="s">
        <v>15666</v>
      </c>
      <c r="D490" s="33" t="s">
        <v>1320</v>
      </c>
      <c r="E490" s="33" t="s">
        <v>15667</v>
      </c>
      <c r="F490" s="33">
        <v>74</v>
      </c>
      <c r="G490" s="33">
        <v>66</v>
      </c>
      <c r="H490" s="33">
        <v>42656</v>
      </c>
      <c r="I490" t="s">
        <v>15662</v>
      </c>
      <c r="N490" s="37"/>
      <c r="O490" s="36"/>
      <c r="P490" s="36"/>
      <c r="Q490" s="36"/>
      <c r="R490" s="37"/>
      <c r="S490" s="36"/>
      <c r="T490" s="36"/>
    </row>
    <row r="491" spans="1:20" ht="14.4" x14ac:dyDescent="0.3">
      <c r="A491" s="33" t="s">
        <v>1321</v>
      </c>
      <c r="B491" s="33" t="s">
        <v>14833</v>
      </c>
      <c r="C491" s="33" t="s">
        <v>15668</v>
      </c>
      <c r="D491" s="33" t="s">
        <v>1322</v>
      </c>
      <c r="E491" s="33" t="s">
        <v>14885</v>
      </c>
      <c r="F491" s="33">
        <v>194</v>
      </c>
      <c r="G491" s="33">
        <v>192</v>
      </c>
      <c r="H491" s="33">
        <v>81316</v>
      </c>
      <c r="I491" t="s">
        <v>15669</v>
      </c>
      <c r="N491" s="37"/>
      <c r="O491" s="36"/>
      <c r="P491" s="36"/>
      <c r="Q491" s="36"/>
      <c r="R491" s="37"/>
      <c r="S491" s="36"/>
      <c r="T491" s="36"/>
    </row>
    <row r="492" spans="1:20" ht="14.4" x14ac:dyDescent="0.3">
      <c r="A492" s="33" t="s">
        <v>1323</v>
      </c>
      <c r="B492" s="33" t="s">
        <v>14833</v>
      </c>
      <c r="C492" s="33" t="s">
        <v>15670</v>
      </c>
      <c r="D492" s="33" t="s">
        <v>1324</v>
      </c>
      <c r="E492" s="33" t="s">
        <v>14925</v>
      </c>
      <c r="F492" s="33">
        <v>56</v>
      </c>
      <c r="G492" s="33">
        <v>68</v>
      </c>
      <c r="H492" s="33">
        <v>41460</v>
      </c>
      <c r="I492" t="s">
        <v>1325</v>
      </c>
      <c r="N492" s="37"/>
      <c r="O492" s="36"/>
      <c r="P492" s="36"/>
      <c r="Q492" s="36"/>
      <c r="R492" s="37"/>
      <c r="S492" s="36"/>
      <c r="T492" s="36"/>
    </row>
    <row r="493" spans="1:20" ht="14.4" x14ac:dyDescent="0.3">
      <c r="A493" s="33" t="s">
        <v>1326</v>
      </c>
      <c r="B493" s="33" t="s">
        <v>14833</v>
      </c>
      <c r="C493" s="33" t="s">
        <v>15671</v>
      </c>
      <c r="D493" s="33" t="s">
        <v>1327</v>
      </c>
      <c r="E493" s="33" t="s">
        <v>14961</v>
      </c>
      <c r="F493" s="33">
        <v>394</v>
      </c>
      <c r="G493" s="33">
        <v>411</v>
      </c>
      <c r="H493" s="33">
        <v>41884</v>
      </c>
      <c r="I493" t="s">
        <v>15672</v>
      </c>
      <c r="N493" s="37"/>
      <c r="O493" s="36"/>
      <c r="P493" s="36"/>
      <c r="Q493" s="36"/>
      <c r="R493" s="37"/>
      <c r="S493" s="36"/>
      <c r="T493" s="36"/>
    </row>
    <row r="494" spans="1:20" ht="14.4" x14ac:dyDescent="0.3">
      <c r="A494" s="33" t="s">
        <v>1328</v>
      </c>
      <c r="B494" s="33" t="s">
        <v>14833</v>
      </c>
      <c r="C494" s="33" t="s">
        <v>15673</v>
      </c>
      <c r="D494" s="33" t="s">
        <v>1329</v>
      </c>
      <c r="E494" s="33" t="s">
        <v>15070</v>
      </c>
      <c r="F494" s="33">
        <v>103</v>
      </c>
      <c r="G494" s="33">
        <v>105</v>
      </c>
      <c r="H494" s="33">
        <v>29771</v>
      </c>
      <c r="I494" t="s">
        <v>15674</v>
      </c>
      <c r="N494" s="37"/>
      <c r="O494" s="36"/>
      <c r="P494" s="36"/>
      <c r="Q494" s="36"/>
      <c r="R494" s="37"/>
      <c r="S494" s="36"/>
      <c r="T494" s="36"/>
    </row>
    <row r="495" spans="1:20" ht="14.4" x14ac:dyDescent="0.3">
      <c r="A495" s="33" t="s">
        <v>1330</v>
      </c>
      <c r="B495" s="33" t="s">
        <v>14833</v>
      </c>
      <c r="C495" s="33" t="s">
        <v>15675</v>
      </c>
      <c r="D495" s="33" t="s">
        <v>1331</v>
      </c>
      <c r="E495" s="33" t="s">
        <v>15042</v>
      </c>
      <c r="F495" s="33">
        <v>254</v>
      </c>
      <c r="G495" s="33">
        <v>265</v>
      </c>
      <c r="H495" s="33">
        <v>41827</v>
      </c>
      <c r="I495" t="s">
        <v>15676</v>
      </c>
      <c r="N495" s="37"/>
      <c r="O495" s="36"/>
      <c r="P495" s="36"/>
      <c r="Q495" s="36"/>
      <c r="R495" s="37"/>
      <c r="S495" s="36"/>
      <c r="T495" s="36"/>
    </row>
    <row r="496" spans="1:20" ht="14.4" x14ac:dyDescent="0.3">
      <c r="A496" s="33" t="s">
        <v>1332</v>
      </c>
      <c r="B496" s="33" t="s">
        <v>14833</v>
      </c>
      <c r="C496" s="33" t="s">
        <v>15677</v>
      </c>
      <c r="D496" s="33" t="s">
        <v>1333</v>
      </c>
      <c r="E496" s="33" t="s">
        <v>15092</v>
      </c>
      <c r="F496" s="33">
        <v>65</v>
      </c>
      <c r="G496" s="33">
        <v>59</v>
      </c>
      <c r="H496" s="33">
        <v>41270</v>
      </c>
      <c r="I496" t="s">
        <v>1334</v>
      </c>
      <c r="N496" s="37"/>
      <c r="O496" s="36"/>
      <c r="P496" s="36"/>
      <c r="Q496" s="36"/>
      <c r="R496" s="37"/>
      <c r="S496" s="36"/>
      <c r="T496" s="36"/>
    </row>
    <row r="497" spans="1:20" ht="14.4" x14ac:dyDescent="0.3">
      <c r="A497" s="33" t="s">
        <v>1335</v>
      </c>
      <c r="B497" s="33" t="s">
        <v>14833</v>
      </c>
      <c r="C497" s="33" t="s">
        <v>1336</v>
      </c>
      <c r="D497" s="33" t="s">
        <v>1337</v>
      </c>
      <c r="E497" s="33" t="s">
        <v>15371</v>
      </c>
      <c r="F497" s="33">
        <v>46</v>
      </c>
      <c r="G497" s="33">
        <v>50</v>
      </c>
      <c r="H497" s="33">
        <v>41001</v>
      </c>
      <c r="I497" t="s">
        <v>15678</v>
      </c>
      <c r="N497" s="37"/>
      <c r="O497" s="36"/>
      <c r="P497" s="36"/>
      <c r="Q497" s="36"/>
      <c r="R497" s="37"/>
      <c r="S497" s="36"/>
      <c r="T497" s="36"/>
    </row>
    <row r="498" spans="1:20" ht="14.4" x14ac:dyDescent="0.3">
      <c r="A498" s="33" t="s">
        <v>1338</v>
      </c>
      <c r="B498" s="33" t="s">
        <v>14833</v>
      </c>
      <c r="C498" s="33" t="s">
        <v>1339</v>
      </c>
      <c r="D498" s="33" t="s">
        <v>1340</v>
      </c>
      <c r="E498" s="33" t="s">
        <v>15037</v>
      </c>
      <c r="F498" s="33">
        <v>155</v>
      </c>
      <c r="G498" s="33">
        <v>174</v>
      </c>
      <c r="H498" s="33">
        <v>41551</v>
      </c>
      <c r="I498" t="s">
        <v>771</v>
      </c>
      <c r="N498" s="37"/>
      <c r="O498" s="36"/>
      <c r="P498" s="36"/>
      <c r="Q498" s="36"/>
      <c r="R498" s="37"/>
      <c r="S498" s="36"/>
      <c r="T498" s="36"/>
    </row>
    <row r="499" spans="1:20" ht="14.4" x14ac:dyDescent="0.3">
      <c r="A499" s="33" t="s">
        <v>1341</v>
      </c>
      <c r="B499" s="33" t="s">
        <v>14833</v>
      </c>
      <c r="C499" s="33" t="s">
        <v>1342</v>
      </c>
      <c r="D499" s="33" t="s">
        <v>1343</v>
      </c>
      <c r="E499" s="33" t="s">
        <v>15679</v>
      </c>
      <c r="F499" s="33">
        <v>113</v>
      </c>
      <c r="G499" s="33">
        <v>123</v>
      </c>
      <c r="H499" s="33">
        <v>32580</v>
      </c>
      <c r="I499" t="s">
        <v>15680</v>
      </c>
      <c r="N499" s="37"/>
      <c r="O499" s="36"/>
      <c r="P499" s="36"/>
      <c r="Q499" s="36"/>
      <c r="R499" s="37"/>
      <c r="S499" s="36"/>
      <c r="T499" s="36"/>
    </row>
    <row r="500" spans="1:20" ht="14.4" x14ac:dyDescent="0.3">
      <c r="A500" s="33" t="s">
        <v>1344</v>
      </c>
      <c r="B500" s="33" t="s">
        <v>14833</v>
      </c>
      <c r="C500" s="33" t="s">
        <v>807</v>
      </c>
      <c r="D500" s="33" t="s">
        <v>1345</v>
      </c>
      <c r="E500" s="33" t="s">
        <v>15067</v>
      </c>
      <c r="F500" s="33">
        <v>245</v>
      </c>
      <c r="G500" s="33">
        <v>221</v>
      </c>
      <c r="H500" s="33">
        <v>30044</v>
      </c>
      <c r="I500" t="s">
        <v>15681</v>
      </c>
      <c r="N500" s="37"/>
      <c r="O500" s="36"/>
      <c r="P500" s="36"/>
      <c r="Q500" s="36"/>
      <c r="R500" s="37"/>
      <c r="S500" s="36"/>
      <c r="T500" s="36"/>
    </row>
    <row r="501" spans="1:20" ht="14.4" x14ac:dyDescent="0.3">
      <c r="A501" s="33" t="s">
        <v>1346</v>
      </c>
      <c r="B501" s="33" t="s">
        <v>14833</v>
      </c>
      <c r="C501" s="33" t="s">
        <v>320</v>
      </c>
      <c r="D501" s="33" t="s">
        <v>1347</v>
      </c>
      <c r="E501" s="33" t="s">
        <v>15096</v>
      </c>
      <c r="F501" s="33">
        <v>152</v>
      </c>
      <c r="G501" s="33">
        <v>139</v>
      </c>
      <c r="H501" s="33">
        <v>41532</v>
      </c>
      <c r="I501" t="s">
        <v>15682</v>
      </c>
      <c r="N501" s="37"/>
      <c r="O501" s="36"/>
      <c r="P501" s="36"/>
      <c r="Q501" s="36"/>
      <c r="R501" s="37"/>
      <c r="S501" s="36"/>
      <c r="T501" s="36"/>
    </row>
    <row r="502" spans="1:20" ht="14.4" x14ac:dyDescent="0.3">
      <c r="A502" s="33" t="s">
        <v>1348</v>
      </c>
      <c r="B502" s="33" t="s">
        <v>14833</v>
      </c>
      <c r="C502" s="33" t="s">
        <v>1349</v>
      </c>
      <c r="D502" s="33" t="s">
        <v>1228</v>
      </c>
      <c r="E502" s="33" t="s">
        <v>15067</v>
      </c>
      <c r="F502" s="33">
        <v>238</v>
      </c>
      <c r="G502" s="33">
        <v>253</v>
      </c>
      <c r="H502" s="33">
        <v>83228</v>
      </c>
      <c r="I502" t="s">
        <v>15683</v>
      </c>
      <c r="N502" s="37"/>
      <c r="O502" s="36"/>
      <c r="P502" s="36"/>
      <c r="Q502" s="36"/>
      <c r="R502" s="37"/>
      <c r="S502" s="36"/>
      <c r="T502" s="36"/>
    </row>
    <row r="503" spans="1:20" ht="14.4" x14ac:dyDescent="0.3">
      <c r="A503" s="33" t="s">
        <v>1350</v>
      </c>
      <c r="B503" s="33" t="s">
        <v>14833</v>
      </c>
      <c r="C503" s="33" t="s">
        <v>15684</v>
      </c>
      <c r="D503" s="33" t="s">
        <v>1351</v>
      </c>
      <c r="E503" s="33" t="s">
        <v>15652</v>
      </c>
      <c r="F503" s="33">
        <v>60</v>
      </c>
      <c r="G503" s="33">
        <v>64</v>
      </c>
      <c r="H503" s="33">
        <v>30330</v>
      </c>
      <c r="I503" t="s">
        <v>15685</v>
      </c>
      <c r="N503" s="37"/>
      <c r="O503" s="36"/>
      <c r="P503" s="36"/>
      <c r="Q503" s="36"/>
      <c r="R503" s="37"/>
      <c r="S503" s="36"/>
      <c r="T503" s="36"/>
    </row>
    <row r="504" spans="1:20" ht="14.4" x14ac:dyDescent="0.3">
      <c r="A504" s="33" t="s">
        <v>1352</v>
      </c>
      <c r="B504" s="33" t="s">
        <v>14833</v>
      </c>
      <c r="C504" s="33" t="s">
        <v>15686</v>
      </c>
      <c r="D504" s="33" t="s">
        <v>1353</v>
      </c>
      <c r="E504" s="33" t="s">
        <v>15214</v>
      </c>
      <c r="F504" s="33">
        <v>155</v>
      </c>
      <c r="G504" s="33">
        <v>140</v>
      </c>
      <c r="H504" s="33">
        <v>41624</v>
      </c>
      <c r="I504" t="s">
        <v>15157</v>
      </c>
      <c r="N504" s="37"/>
      <c r="O504" s="36"/>
      <c r="P504" s="36"/>
      <c r="Q504" s="36"/>
      <c r="R504" s="37"/>
      <c r="S504" s="36"/>
      <c r="T504" s="36"/>
    </row>
    <row r="505" spans="1:20" ht="14.4" x14ac:dyDescent="0.3">
      <c r="A505" s="33" t="s">
        <v>1354</v>
      </c>
      <c r="B505" s="33" t="s">
        <v>14833</v>
      </c>
      <c r="C505" s="33" t="s">
        <v>15237</v>
      </c>
      <c r="D505" s="33" t="s">
        <v>1355</v>
      </c>
      <c r="E505" s="33" t="s">
        <v>15687</v>
      </c>
      <c r="F505" s="33">
        <v>73</v>
      </c>
      <c r="G505" s="33">
        <v>71</v>
      </c>
      <c r="H505" s="33">
        <v>41011</v>
      </c>
      <c r="I505" t="s">
        <v>15443</v>
      </c>
      <c r="N505" s="37"/>
      <c r="O505" s="36"/>
      <c r="P505" s="36"/>
      <c r="Q505" s="36"/>
      <c r="R505" s="37"/>
      <c r="S505" s="36"/>
      <c r="T505" s="36"/>
    </row>
    <row r="506" spans="1:20" ht="14.4" x14ac:dyDescent="0.3">
      <c r="A506" s="33" t="s">
        <v>1356</v>
      </c>
      <c r="B506" s="33" t="s">
        <v>14833</v>
      </c>
      <c r="C506" s="33" t="s">
        <v>1357</v>
      </c>
      <c r="D506" s="33" t="s">
        <v>1358</v>
      </c>
      <c r="E506" s="33" t="s">
        <v>15424</v>
      </c>
      <c r="F506" s="33">
        <v>317</v>
      </c>
      <c r="G506" s="33">
        <v>306</v>
      </c>
      <c r="H506" s="33">
        <v>30824</v>
      </c>
      <c r="I506" t="s">
        <v>15688</v>
      </c>
      <c r="N506" s="37"/>
      <c r="O506" s="36"/>
      <c r="P506" s="36"/>
      <c r="Q506" s="36"/>
      <c r="R506" s="37"/>
      <c r="S506" s="36"/>
      <c r="T506" s="36"/>
    </row>
    <row r="507" spans="1:20" ht="14.4" x14ac:dyDescent="0.3">
      <c r="A507" s="33" t="s">
        <v>1359</v>
      </c>
      <c r="B507" s="33" t="s">
        <v>14833</v>
      </c>
      <c r="C507" s="33" t="s">
        <v>15689</v>
      </c>
      <c r="D507" s="33" t="s">
        <v>1360</v>
      </c>
      <c r="E507" s="33" t="s">
        <v>15528</v>
      </c>
      <c r="F507" s="33">
        <v>137</v>
      </c>
      <c r="G507" s="33">
        <v>141</v>
      </c>
      <c r="H507" s="33">
        <v>41486</v>
      </c>
      <c r="I507" t="s">
        <v>15529</v>
      </c>
      <c r="N507" s="37"/>
      <c r="O507" s="36"/>
      <c r="P507" s="36"/>
      <c r="Q507" s="36"/>
      <c r="R507" s="37"/>
      <c r="S507" s="36"/>
      <c r="T507" s="36"/>
    </row>
    <row r="508" spans="1:20" ht="14.4" x14ac:dyDescent="0.3">
      <c r="A508" s="33" t="s">
        <v>1361</v>
      </c>
      <c r="B508" s="33" t="s">
        <v>14833</v>
      </c>
      <c r="C508" s="33" t="s">
        <v>15690</v>
      </c>
      <c r="D508" s="33" t="s">
        <v>1362</v>
      </c>
      <c r="E508" s="33" t="s">
        <v>15047</v>
      </c>
      <c r="F508" s="33">
        <v>86</v>
      </c>
      <c r="G508" s="33">
        <v>89</v>
      </c>
      <c r="H508" s="33">
        <v>30967</v>
      </c>
      <c r="I508" t="s">
        <v>15691</v>
      </c>
      <c r="N508" s="37"/>
      <c r="O508" s="36"/>
      <c r="P508" s="36"/>
      <c r="Q508" s="36"/>
      <c r="R508" s="37"/>
      <c r="S508" s="36"/>
      <c r="T508" s="36"/>
    </row>
    <row r="509" spans="1:20" ht="14.4" x14ac:dyDescent="0.3">
      <c r="A509" s="33" t="s">
        <v>1363</v>
      </c>
      <c r="B509" s="33" t="s">
        <v>14833</v>
      </c>
      <c r="C509" s="33" t="s">
        <v>15692</v>
      </c>
      <c r="D509" s="33" t="s">
        <v>1364</v>
      </c>
      <c r="E509" s="33" t="s">
        <v>15072</v>
      </c>
      <c r="F509" s="33">
        <v>152</v>
      </c>
      <c r="G509" s="33">
        <v>154</v>
      </c>
      <c r="H509" s="33">
        <v>31032</v>
      </c>
      <c r="I509" t="s">
        <v>15693</v>
      </c>
      <c r="N509" s="37"/>
      <c r="O509" s="36"/>
      <c r="P509" s="36"/>
      <c r="Q509" s="36"/>
      <c r="R509" s="37"/>
      <c r="S509" s="36"/>
      <c r="T509" s="36"/>
    </row>
    <row r="510" spans="1:20" ht="14.4" x14ac:dyDescent="0.3">
      <c r="A510" s="33" t="s">
        <v>1365</v>
      </c>
      <c r="B510" s="33" t="s">
        <v>14833</v>
      </c>
      <c r="C510" s="33" t="s">
        <v>1366</v>
      </c>
      <c r="D510" s="33" t="s">
        <v>1367</v>
      </c>
      <c r="E510" s="33" t="s">
        <v>15694</v>
      </c>
      <c r="F510" s="33">
        <v>371</v>
      </c>
      <c r="G510" s="33">
        <v>373</v>
      </c>
      <c r="H510" s="33">
        <v>42632</v>
      </c>
      <c r="I510" t="s">
        <v>15695</v>
      </c>
      <c r="N510" s="37"/>
      <c r="O510" s="36"/>
      <c r="P510" s="36"/>
      <c r="Q510" s="36"/>
      <c r="R510" s="37"/>
      <c r="S510" s="36"/>
      <c r="T510" s="36"/>
    </row>
    <row r="511" spans="1:20" ht="14.4" x14ac:dyDescent="0.3">
      <c r="A511" s="33" t="s">
        <v>1368</v>
      </c>
      <c r="B511" s="33" t="s">
        <v>14833</v>
      </c>
      <c r="C511" s="33" t="s">
        <v>15696</v>
      </c>
      <c r="D511" s="33" t="s">
        <v>1369</v>
      </c>
      <c r="E511" s="33" t="s">
        <v>15015</v>
      </c>
      <c r="F511" s="33">
        <v>197</v>
      </c>
      <c r="G511" s="33">
        <v>198</v>
      </c>
      <c r="H511" s="33">
        <v>31162</v>
      </c>
      <c r="I511" t="s">
        <v>15697</v>
      </c>
      <c r="N511" s="37"/>
      <c r="O511" s="36"/>
      <c r="P511" s="36"/>
      <c r="Q511" s="36"/>
      <c r="R511" s="37"/>
      <c r="S511" s="36"/>
      <c r="T511" s="36"/>
    </row>
    <row r="512" spans="1:20" ht="14.4" x14ac:dyDescent="0.3">
      <c r="A512" s="33" t="s">
        <v>1370</v>
      </c>
      <c r="B512" s="33" t="s">
        <v>14833</v>
      </c>
      <c r="C512" s="33" t="s">
        <v>15698</v>
      </c>
      <c r="D512" s="33" t="s">
        <v>1371</v>
      </c>
      <c r="E512" s="33" t="s">
        <v>14938</v>
      </c>
      <c r="F512" s="33">
        <v>255</v>
      </c>
      <c r="G512" s="33">
        <v>255</v>
      </c>
      <c r="H512" s="33">
        <v>31227</v>
      </c>
      <c r="I512" t="s">
        <v>15699</v>
      </c>
      <c r="N512" s="37"/>
      <c r="O512" s="36"/>
      <c r="P512" s="36"/>
      <c r="Q512" s="36"/>
      <c r="R512" s="37"/>
      <c r="S512" s="36"/>
      <c r="T512" s="36"/>
    </row>
    <row r="513" spans="1:20" ht="14.4" x14ac:dyDescent="0.3">
      <c r="A513" s="33" t="s">
        <v>1372</v>
      </c>
      <c r="B513" s="33" t="s">
        <v>14833</v>
      </c>
      <c r="C513" s="33" t="s">
        <v>1373</v>
      </c>
      <c r="D513" s="33" t="s">
        <v>1374</v>
      </c>
      <c r="E513" s="33" t="s">
        <v>14975</v>
      </c>
      <c r="F513" s="33">
        <v>262</v>
      </c>
      <c r="G513" s="33">
        <v>266</v>
      </c>
      <c r="H513" s="33">
        <v>41534</v>
      </c>
      <c r="I513" t="s">
        <v>311</v>
      </c>
      <c r="N513" s="37"/>
      <c r="O513" s="36"/>
      <c r="P513" s="36"/>
      <c r="Q513" s="36"/>
      <c r="R513" s="37"/>
      <c r="S513" s="36"/>
      <c r="T513" s="36"/>
    </row>
    <row r="514" spans="1:20" ht="14.4" x14ac:dyDescent="0.3">
      <c r="A514" s="33" t="s">
        <v>1375</v>
      </c>
      <c r="B514" s="33" t="s">
        <v>14833</v>
      </c>
      <c r="C514" s="33" t="s">
        <v>15700</v>
      </c>
      <c r="D514" s="33" t="s">
        <v>1376</v>
      </c>
      <c r="E514" s="33" t="s">
        <v>14950</v>
      </c>
      <c r="F514" s="33">
        <v>165</v>
      </c>
      <c r="G514" s="33">
        <v>161</v>
      </c>
      <c r="H514" s="33">
        <v>79874</v>
      </c>
      <c r="I514" t="s">
        <v>483</v>
      </c>
      <c r="N514" s="37"/>
      <c r="O514" s="36"/>
      <c r="P514" s="36"/>
      <c r="Q514" s="36"/>
      <c r="R514" s="37"/>
      <c r="S514" s="36"/>
      <c r="T514" s="36"/>
    </row>
    <row r="515" spans="1:20" ht="14.4" x14ac:dyDescent="0.3">
      <c r="A515" s="33" t="s">
        <v>1377</v>
      </c>
      <c r="B515" s="33" t="s">
        <v>14833</v>
      </c>
      <c r="C515" s="33" t="s">
        <v>15701</v>
      </c>
      <c r="D515" s="33" t="s">
        <v>1378</v>
      </c>
      <c r="E515" s="33" t="s">
        <v>14879</v>
      </c>
      <c r="F515" s="33">
        <v>377</v>
      </c>
      <c r="G515" s="33">
        <v>368</v>
      </c>
      <c r="H515" s="33">
        <v>40972</v>
      </c>
      <c r="I515" t="s">
        <v>15511</v>
      </c>
      <c r="N515" s="37"/>
      <c r="O515" s="36"/>
      <c r="P515" s="36"/>
      <c r="Q515" s="36"/>
      <c r="R515" s="37"/>
      <c r="S515" s="36"/>
      <c r="T515" s="36"/>
    </row>
    <row r="516" spans="1:20" ht="14.4" x14ac:dyDescent="0.3">
      <c r="A516" s="33" t="s">
        <v>1379</v>
      </c>
      <c r="B516" s="33" t="s">
        <v>14833</v>
      </c>
      <c r="C516" s="33" t="s">
        <v>1380</v>
      </c>
      <c r="D516" s="33" t="s">
        <v>1381</v>
      </c>
      <c r="E516" s="33" t="s">
        <v>15702</v>
      </c>
      <c r="F516" s="33">
        <v>202</v>
      </c>
      <c r="G516" s="33">
        <v>205</v>
      </c>
      <c r="H516" s="33">
        <v>31552</v>
      </c>
      <c r="I516" t="s">
        <v>15703</v>
      </c>
      <c r="N516" s="37"/>
      <c r="O516" s="36"/>
      <c r="P516" s="36"/>
      <c r="Q516" s="36"/>
      <c r="R516" s="37"/>
      <c r="S516" s="36"/>
      <c r="T516" s="36"/>
    </row>
    <row r="517" spans="1:20" ht="14.4" x14ac:dyDescent="0.3">
      <c r="A517" s="33" t="s">
        <v>1382</v>
      </c>
      <c r="B517" s="33" t="s">
        <v>14833</v>
      </c>
      <c r="C517" s="33" t="s">
        <v>15704</v>
      </c>
      <c r="D517" s="33" t="s">
        <v>1383</v>
      </c>
      <c r="E517" s="33" t="s">
        <v>15023</v>
      </c>
      <c r="F517" s="33">
        <v>51</v>
      </c>
      <c r="G517" s="33">
        <v>44</v>
      </c>
      <c r="H517" s="33">
        <v>41282</v>
      </c>
      <c r="I517" t="s">
        <v>15537</v>
      </c>
      <c r="N517" s="37"/>
      <c r="O517" s="36"/>
      <c r="P517" s="36"/>
      <c r="Q517" s="36"/>
      <c r="R517" s="37"/>
      <c r="S517" s="36"/>
      <c r="T517" s="36"/>
    </row>
    <row r="518" spans="1:20" ht="14.4" x14ac:dyDescent="0.3">
      <c r="A518" s="33" t="s">
        <v>1384</v>
      </c>
      <c r="B518" s="33" t="s">
        <v>14833</v>
      </c>
      <c r="C518" s="33" t="s">
        <v>15705</v>
      </c>
      <c r="D518" s="33" t="s">
        <v>1385</v>
      </c>
      <c r="E518" s="33" t="s">
        <v>14906</v>
      </c>
      <c r="F518" s="33">
        <v>122</v>
      </c>
      <c r="G518" s="33">
        <v>129</v>
      </c>
      <c r="H518" s="33">
        <v>41419</v>
      </c>
      <c r="I518" t="s">
        <v>15588</v>
      </c>
      <c r="N518" s="37"/>
      <c r="O518" s="36"/>
      <c r="P518" s="36"/>
      <c r="Q518" s="36"/>
      <c r="R518" s="37"/>
      <c r="S518" s="36"/>
      <c r="T518" s="36"/>
    </row>
    <row r="519" spans="1:20" ht="14.4" x14ac:dyDescent="0.3">
      <c r="A519" s="33" t="s">
        <v>1386</v>
      </c>
      <c r="B519" s="33" t="s">
        <v>14833</v>
      </c>
      <c r="C519" s="33" t="s">
        <v>15706</v>
      </c>
      <c r="D519" s="33" t="s">
        <v>1387</v>
      </c>
      <c r="E519" s="33" t="s">
        <v>15707</v>
      </c>
      <c r="F519" s="33">
        <v>73</v>
      </c>
      <c r="G519" s="33">
        <v>74</v>
      </c>
      <c r="H519" s="33">
        <v>45969</v>
      </c>
      <c r="I519" t="s">
        <v>15708</v>
      </c>
      <c r="N519" s="37"/>
      <c r="O519" s="36"/>
      <c r="P519" s="36"/>
      <c r="Q519" s="36"/>
      <c r="R519" s="37"/>
      <c r="S519" s="36"/>
      <c r="T519" s="36"/>
    </row>
    <row r="520" spans="1:20" ht="14.4" x14ac:dyDescent="0.3">
      <c r="A520" s="33" t="s">
        <v>1388</v>
      </c>
      <c r="B520" s="33" t="s">
        <v>14833</v>
      </c>
      <c r="C520" s="33" t="s">
        <v>1389</v>
      </c>
      <c r="D520" s="33" t="s">
        <v>1390</v>
      </c>
      <c r="E520" s="33" t="s">
        <v>14967</v>
      </c>
      <c r="F520" s="33">
        <v>157</v>
      </c>
      <c r="G520" s="33">
        <v>154</v>
      </c>
      <c r="H520" s="33">
        <v>41439</v>
      </c>
      <c r="I520" t="s">
        <v>15709</v>
      </c>
      <c r="N520" s="37"/>
      <c r="O520" s="36"/>
      <c r="P520" s="36"/>
      <c r="Q520" s="36"/>
      <c r="R520" s="37"/>
      <c r="S520" s="36"/>
      <c r="T520" s="36"/>
    </row>
    <row r="521" spans="1:20" ht="14.4" x14ac:dyDescent="0.3">
      <c r="A521" s="33" t="s">
        <v>1391</v>
      </c>
      <c r="B521" s="33" t="s">
        <v>14833</v>
      </c>
      <c r="C521" s="33" t="s">
        <v>15524</v>
      </c>
      <c r="D521" s="33" t="s">
        <v>1392</v>
      </c>
      <c r="E521" s="33" t="s">
        <v>15072</v>
      </c>
      <c r="F521" s="33">
        <v>289</v>
      </c>
      <c r="G521" s="33">
        <v>304</v>
      </c>
      <c r="H521" s="33">
        <v>32202</v>
      </c>
      <c r="I521" t="s">
        <v>15710</v>
      </c>
      <c r="N521" s="37"/>
      <c r="O521" s="36"/>
      <c r="P521" s="36"/>
      <c r="Q521" s="36"/>
      <c r="R521" s="37"/>
      <c r="S521" s="36"/>
      <c r="T521" s="36"/>
    </row>
    <row r="522" spans="1:20" ht="14.4" x14ac:dyDescent="0.3">
      <c r="A522" s="33" t="s">
        <v>1393</v>
      </c>
      <c r="B522" s="33" t="s">
        <v>14833</v>
      </c>
      <c r="C522" s="33" t="s">
        <v>15711</v>
      </c>
      <c r="D522" s="33" t="s">
        <v>1394</v>
      </c>
      <c r="E522" s="33" t="s">
        <v>14895</v>
      </c>
      <c r="F522" s="33">
        <v>154</v>
      </c>
      <c r="G522" s="33">
        <v>143</v>
      </c>
      <c r="H522" s="33">
        <v>80433</v>
      </c>
      <c r="I522" t="s">
        <v>15657</v>
      </c>
      <c r="N522" s="37"/>
      <c r="O522" s="36"/>
      <c r="P522" s="36"/>
      <c r="Q522" s="36"/>
      <c r="R522" s="37"/>
      <c r="S522" s="36"/>
      <c r="T522" s="36"/>
    </row>
    <row r="523" spans="1:20" ht="14.4" x14ac:dyDescent="0.3">
      <c r="A523" s="33" t="s">
        <v>1395</v>
      </c>
      <c r="B523" s="33" t="s">
        <v>14833</v>
      </c>
      <c r="C523" s="33" t="s">
        <v>15712</v>
      </c>
      <c r="D523" s="33" t="s">
        <v>1396</v>
      </c>
      <c r="E523" s="33" t="s">
        <v>14957</v>
      </c>
      <c r="F523" s="33">
        <v>25</v>
      </c>
      <c r="G523" s="33">
        <v>47</v>
      </c>
      <c r="H523" s="33">
        <v>41385</v>
      </c>
      <c r="I523" t="s">
        <v>15580</v>
      </c>
      <c r="N523" s="37"/>
      <c r="O523" s="36"/>
      <c r="P523" s="36"/>
      <c r="Q523" s="36"/>
      <c r="R523" s="37"/>
      <c r="S523" s="36"/>
      <c r="T523" s="36"/>
    </row>
    <row r="524" spans="1:20" ht="14.4" x14ac:dyDescent="0.3">
      <c r="A524" s="33" t="s">
        <v>1397</v>
      </c>
      <c r="B524" s="33" t="s">
        <v>14833</v>
      </c>
      <c r="C524" s="33" t="s">
        <v>15713</v>
      </c>
      <c r="D524" s="33" t="s">
        <v>1398</v>
      </c>
      <c r="E524" s="33" t="s">
        <v>15096</v>
      </c>
      <c r="F524" s="33">
        <v>266</v>
      </c>
      <c r="G524" s="33">
        <v>267</v>
      </c>
      <c r="H524" s="33">
        <v>41532</v>
      </c>
      <c r="I524" t="s">
        <v>15682</v>
      </c>
      <c r="N524" s="37"/>
      <c r="O524" s="36"/>
      <c r="P524" s="36"/>
      <c r="Q524" s="36"/>
      <c r="R524" s="37"/>
      <c r="S524" s="36"/>
      <c r="T524" s="36"/>
    </row>
    <row r="525" spans="1:20" ht="14.4" x14ac:dyDescent="0.3">
      <c r="A525" s="33" t="s">
        <v>1399</v>
      </c>
      <c r="B525" s="33" t="s">
        <v>14833</v>
      </c>
      <c r="C525" s="33" t="s">
        <v>15714</v>
      </c>
      <c r="D525" s="33" t="s">
        <v>1400</v>
      </c>
      <c r="E525" s="33" t="s">
        <v>15068</v>
      </c>
      <c r="F525" s="33">
        <v>219</v>
      </c>
      <c r="G525" s="33">
        <v>216</v>
      </c>
      <c r="H525" s="33">
        <v>40706</v>
      </c>
      <c r="I525" t="s">
        <v>1401</v>
      </c>
      <c r="N525" s="37"/>
      <c r="O525" s="36"/>
      <c r="P525" s="36"/>
      <c r="Q525" s="36"/>
      <c r="R525" s="37"/>
      <c r="S525" s="36"/>
      <c r="T525" s="36"/>
    </row>
    <row r="526" spans="1:20" ht="14.4" x14ac:dyDescent="0.3">
      <c r="A526" s="33" t="s">
        <v>1402</v>
      </c>
      <c r="B526" s="33" t="s">
        <v>14833</v>
      </c>
      <c r="C526" s="33" t="s">
        <v>1403</v>
      </c>
      <c r="D526" s="33" t="s">
        <v>1404</v>
      </c>
      <c r="E526" s="33" t="s">
        <v>14944</v>
      </c>
      <c r="F526" s="33">
        <v>386</v>
      </c>
      <c r="G526" s="33">
        <v>339</v>
      </c>
      <c r="H526" s="33">
        <v>78782</v>
      </c>
      <c r="I526" t="s">
        <v>15715</v>
      </c>
      <c r="N526" s="37"/>
      <c r="O526" s="36"/>
      <c r="P526" s="36"/>
      <c r="Q526" s="36"/>
      <c r="R526" s="37"/>
      <c r="S526" s="36"/>
      <c r="T526" s="36"/>
    </row>
    <row r="527" spans="1:20" ht="14.4" x14ac:dyDescent="0.3">
      <c r="A527" s="33" t="s">
        <v>1405</v>
      </c>
      <c r="B527" s="33" t="s">
        <v>14833</v>
      </c>
      <c r="C527" s="33" t="s">
        <v>15716</v>
      </c>
      <c r="D527" s="33" t="s">
        <v>1406</v>
      </c>
      <c r="E527" s="33" t="s">
        <v>15405</v>
      </c>
      <c r="F527" s="33">
        <v>28</v>
      </c>
      <c r="G527" s="33">
        <v>14</v>
      </c>
      <c r="H527" s="33">
        <v>41782</v>
      </c>
      <c r="I527" t="s">
        <v>716</v>
      </c>
      <c r="N527" s="37"/>
      <c r="O527" s="36"/>
      <c r="P527" s="36"/>
      <c r="Q527" s="36"/>
      <c r="R527" s="37"/>
      <c r="S527" s="36"/>
      <c r="T527" s="36"/>
    </row>
    <row r="528" spans="1:20" ht="14.4" x14ac:dyDescent="0.3">
      <c r="A528" s="33" t="s">
        <v>1407</v>
      </c>
      <c r="B528" s="33" t="s">
        <v>14833</v>
      </c>
      <c r="C528" s="33" t="s">
        <v>1408</v>
      </c>
      <c r="D528" s="33" t="s">
        <v>1409</v>
      </c>
      <c r="E528" s="33" t="s">
        <v>14988</v>
      </c>
      <c r="F528" s="33">
        <v>194</v>
      </c>
      <c r="G528" s="33">
        <v>213</v>
      </c>
      <c r="H528" s="33">
        <v>41296</v>
      </c>
      <c r="I528" t="s">
        <v>1410</v>
      </c>
      <c r="N528" s="37"/>
      <c r="O528" s="36"/>
      <c r="P528" s="36"/>
      <c r="Q528" s="36"/>
      <c r="R528" s="37"/>
      <c r="S528" s="36"/>
      <c r="T528" s="36"/>
    </row>
    <row r="529" spans="1:20" ht="14.4" x14ac:dyDescent="0.3">
      <c r="A529" s="33" t="s">
        <v>1411</v>
      </c>
      <c r="B529" s="33" t="s">
        <v>14833</v>
      </c>
      <c r="C529" s="33" t="s">
        <v>15717</v>
      </c>
      <c r="D529" s="33" t="s">
        <v>1412</v>
      </c>
      <c r="E529" s="33" t="s">
        <v>15286</v>
      </c>
      <c r="F529" s="33">
        <v>54</v>
      </c>
      <c r="G529" s="33">
        <v>48</v>
      </c>
      <c r="H529" s="33">
        <v>42604</v>
      </c>
      <c r="I529" t="s">
        <v>15257</v>
      </c>
      <c r="N529" s="37"/>
      <c r="O529" s="36"/>
      <c r="P529" s="36"/>
      <c r="Q529" s="36"/>
      <c r="R529" s="37"/>
      <c r="S529" s="36"/>
      <c r="T529" s="36"/>
    </row>
    <row r="530" spans="1:20" ht="14.4" x14ac:dyDescent="0.3">
      <c r="A530" s="33" t="s">
        <v>1413</v>
      </c>
      <c r="B530" s="33" t="s">
        <v>14833</v>
      </c>
      <c r="C530" s="33" t="s">
        <v>15718</v>
      </c>
      <c r="D530" s="33" t="s">
        <v>1414</v>
      </c>
      <c r="E530" s="33" t="s">
        <v>14908</v>
      </c>
      <c r="F530" s="33">
        <v>233</v>
      </c>
      <c r="G530" s="33">
        <v>220</v>
      </c>
      <c r="H530" s="33">
        <v>62662</v>
      </c>
      <c r="I530" t="s">
        <v>15719</v>
      </c>
      <c r="N530" s="37"/>
      <c r="O530" s="36"/>
      <c r="P530" s="36"/>
      <c r="Q530" s="36"/>
      <c r="R530" s="37"/>
      <c r="S530" s="36"/>
      <c r="T530" s="36"/>
    </row>
    <row r="531" spans="1:20" ht="14.4" x14ac:dyDescent="0.3">
      <c r="A531" s="33" t="s">
        <v>1415</v>
      </c>
      <c r="B531" s="33" t="s">
        <v>14833</v>
      </c>
      <c r="C531" s="33" t="s">
        <v>398</v>
      </c>
      <c r="D531" s="33" t="s">
        <v>1416</v>
      </c>
      <c r="E531" s="33" t="s">
        <v>15199</v>
      </c>
      <c r="F531" s="33">
        <v>226</v>
      </c>
      <c r="G531" s="33">
        <v>211</v>
      </c>
      <c r="H531" s="33">
        <v>33034</v>
      </c>
      <c r="I531" t="s">
        <v>15720</v>
      </c>
      <c r="N531" s="37"/>
      <c r="O531" s="36"/>
      <c r="P531" s="36"/>
      <c r="Q531" s="36"/>
      <c r="R531" s="37"/>
      <c r="S531" s="36"/>
      <c r="T531" s="36"/>
    </row>
    <row r="532" spans="1:20" ht="14.4" x14ac:dyDescent="0.3">
      <c r="A532" s="33" t="s">
        <v>1417</v>
      </c>
      <c r="B532" s="33" t="s">
        <v>14833</v>
      </c>
      <c r="C532" s="33" t="s">
        <v>15721</v>
      </c>
      <c r="D532" s="33" t="s">
        <v>1418</v>
      </c>
      <c r="E532" s="33" t="s">
        <v>15051</v>
      </c>
      <c r="F532" s="33">
        <v>230</v>
      </c>
      <c r="G532" s="33">
        <v>221</v>
      </c>
      <c r="H532" s="33">
        <v>33151</v>
      </c>
      <c r="I532" t="s">
        <v>1419</v>
      </c>
      <c r="N532" s="37"/>
      <c r="O532" s="36"/>
      <c r="P532" s="36"/>
      <c r="Q532" s="36"/>
      <c r="R532" s="37"/>
      <c r="S532" s="36"/>
      <c r="T532" s="36"/>
    </row>
    <row r="533" spans="1:20" ht="14.4" x14ac:dyDescent="0.3">
      <c r="A533" s="33" t="s">
        <v>1420</v>
      </c>
      <c r="B533" s="33" t="s">
        <v>14833</v>
      </c>
      <c r="C533" s="33" t="s">
        <v>15722</v>
      </c>
      <c r="D533" s="33" t="s">
        <v>1421</v>
      </c>
      <c r="E533" s="33" t="s">
        <v>15034</v>
      </c>
      <c r="F533" s="33">
        <v>65</v>
      </c>
      <c r="G533" s="33">
        <v>68</v>
      </c>
      <c r="H533" s="33">
        <v>33424</v>
      </c>
      <c r="I533" t="s">
        <v>15723</v>
      </c>
      <c r="N533" s="37"/>
      <c r="O533" s="36"/>
      <c r="P533" s="36"/>
      <c r="Q533" s="36"/>
      <c r="R533" s="37"/>
      <c r="S533" s="36"/>
      <c r="T533" s="36"/>
    </row>
    <row r="534" spans="1:20" ht="14.4" x14ac:dyDescent="0.3">
      <c r="A534" s="33" t="s">
        <v>1422</v>
      </c>
      <c r="B534" s="33" t="s">
        <v>14833</v>
      </c>
      <c r="C534" s="33" t="s">
        <v>15724</v>
      </c>
      <c r="D534" s="33" t="s">
        <v>1423</v>
      </c>
      <c r="E534" s="33" t="s">
        <v>14938</v>
      </c>
      <c r="F534" s="33">
        <v>300</v>
      </c>
      <c r="G534" s="33">
        <v>307</v>
      </c>
      <c r="H534" s="33">
        <v>41324</v>
      </c>
      <c r="I534" t="s">
        <v>15480</v>
      </c>
      <c r="N534" s="37"/>
      <c r="O534" s="36"/>
      <c r="P534" s="36"/>
      <c r="Q534" s="36"/>
      <c r="R534" s="37"/>
      <c r="S534" s="36"/>
      <c r="T534" s="36"/>
    </row>
    <row r="535" spans="1:20" ht="14.4" x14ac:dyDescent="0.3">
      <c r="A535" s="33" t="s">
        <v>1424</v>
      </c>
      <c r="B535" s="33" t="s">
        <v>14833</v>
      </c>
      <c r="C535" s="33" t="s">
        <v>15725</v>
      </c>
      <c r="D535" s="33" t="s">
        <v>1425</v>
      </c>
      <c r="E535" s="33" t="s">
        <v>15096</v>
      </c>
      <c r="F535" s="33">
        <v>93</v>
      </c>
      <c r="G535" s="33">
        <v>101</v>
      </c>
      <c r="H535" s="33">
        <v>41194</v>
      </c>
      <c r="I535" t="s">
        <v>15726</v>
      </c>
      <c r="N535" s="37"/>
      <c r="O535" s="36"/>
      <c r="P535" s="36"/>
      <c r="Q535" s="36"/>
      <c r="R535" s="37"/>
      <c r="S535" s="36"/>
      <c r="T535" s="36"/>
    </row>
    <row r="536" spans="1:20" ht="14.4" x14ac:dyDescent="0.3">
      <c r="A536" s="33" t="s">
        <v>1426</v>
      </c>
      <c r="B536" s="33" t="s">
        <v>14833</v>
      </c>
      <c r="C536" s="33" t="s">
        <v>15727</v>
      </c>
      <c r="D536" s="33" t="s">
        <v>1427</v>
      </c>
      <c r="E536" s="33" t="s">
        <v>14917</v>
      </c>
      <c r="F536" s="33">
        <v>105</v>
      </c>
      <c r="G536" s="33">
        <v>92</v>
      </c>
      <c r="H536" s="33">
        <v>23128</v>
      </c>
      <c r="I536" t="s">
        <v>15728</v>
      </c>
      <c r="N536" s="37"/>
      <c r="O536" s="36"/>
      <c r="P536" s="36"/>
      <c r="Q536" s="36"/>
      <c r="R536" s="37"/>
      <c r="S536" s="36"/>
      <c r="T536" s="36"/>
    </row>
    <row r="537" spans="1:20" ht="14.4" x14ac:dyDescent="0.3">
      <c r="A537" s="33" t="s">
        <v>1428</v>
      </c>
      <c r="B537" s="33" t="s">
        <v>14833</v>
      </c>
      <c r="C537" s="33" t="s">
        <v>1429</v>
      </c>
      <c r="D537" s="33" t="s">
        <v>1430</v>
      </c>
      <c r="E537" s="33" t="s">
        <v>15073</v>
      </c>
      <c r="F537" s="33">
        <v>158</v>
      </c>
      <c r="G537" s="33">
        <v>152</v>
      </c>
      <c r="H537" s="33">
        <v>41736</v>
      </c>
      <c r="I537" t="s">
        <v>15729</v>
      </c>
      <c r="N537" s="37"/>
      <c r="O537" s="36"/>
      <c r="P537" s="36"/>
      <c r="Q537" s="36"/>
      <c r="R537" s="37"/>
      <c r="S537" s="36"/>
      <c r="T537" s="36"/>
    </row>
    <row r="538" spans="1:20" ht="14.4" x14ac:dyDescent="0.3">
      <c r="A538" s="33" t="s">
        <v>1431</v>
      </c>
      <c r="B538" s="33" t="s">
        <v>14833</v>
      </c>
      <c r="C538" s="33" t="s">
        <v>1432</v>
      </c>
      <c r="D538" s="33" t="s">
        <v>1433</v>
      </c>
      <c r="E538" s="33" t="s">
        <v>14939</v>
      </c>
      <c r="F538" s="33">
        <v>180</v>
      </c>
      <c r="G538" s="33">
        <v>173</v>
      </c>
      <c r="H538" s="33">
        <v>33957</v>
      </c>
      <c r="I538" t="s">
        <v>1434</v>
      </c>
      <c r="N538" s="37"/>
      <c r="O538" s="36"/>
      <c r="P538" s="36"/>
      <c r="Q538" s="36"/>
      <c r="R538" s="37"/>
      <c r="S538" s="36"/>
      <c r="T538" s="36"/>
    </row>
    <row r="539" spans="1:20" ht="14.4" x14ac:dyDescent="0.3">
      <c r="A539" s="33" t="s">
        <v>1435</v>
      </c>
      <c r="B539" s="33" t="s">
        <v>14833</v>
      </c>
      <c r="C539" s="33" t="s">
        <v>15730</v>
      </c>
      <c r="D539" s="33" t="s">
        <v>1436</v>
      </c>
      <c r="E539" s="33" t="s">
        <v>15041</v>
      </c>
      <c r="F539" s="33">
        <v>180</v>
      </c>
      <c r="G539" s="33">
        <v>175</v>
      </c>
      <c r="H539" s="33">
        <v>40517</v>
      </c>
      <c r="I539" t="s">
        <v>324</v>
      </c>
      <c r="N539" s="37"/>
      <c r="O539" s="36"/>
      <c r="P539" s="36"/>
      <c r="Q539" s="36"/>
      <c r="R539" s="37"/>
      <c r="S539" s="36"/>
      <c r="T539" s="36"/>
    </row>
    <row r="540" spans="1:20" ht="14.4" x14ac:dyDescent="0.3">
      <c r="A540" s="33" t="s">
        <v>1437</v>
      </c>
      <c r="B540" s="33" t="s">
        <v>14833</v>
      </c>
      <c r="C540" s="33" t="s">
        <v>117</v>
      </c>
      <c r="D540" s="33" t="s">
        <v>1438</v>
      </c>
      <c r="E540" s="33" t="s">
        <v>14929</v>
      </c>
      <c r="F540" s="33">
        <v>83</v>
      </c>
      <c r="G540" s="33">
        <v>88</v>
      </c>
      <c r="H540" s="33">
        <v>41621</v>
      </c>
      <c r="I540" t="s">
        <v>15731</v>
      </c>
      <c r="N540" s="37"/>
      <c r="O540" s="36"/>
      <c r="P540" s="36"/>
      <c r="Q540" s="36"/>
      <c r="R540" s="37"/>
      <c r="S540" s="36"/>
      <c r="T540" s="36"/>
    </row>
    <row r="541" spans="1:20" ht="14.4" x14ac:dyDescent="0.3">
      <c r="A541" s="33" t="s">
        <v>1439</v>
      </c>
      <c r="B541" s="33" t="s">
        <v>14833</v>
      </c>
      <c r="C541" s="33" t="s">
        <v>15732</v>
      </c>
      <c r="D541" s="33" t="s">
        <v>1440</v>
      </c>
      <c r="E541" s="33" t="s">
        <v>15733</v>
      </c>
      <c r="F541" s="33">
        <v>155</v>
      </c>
      <c r="G541" s="33">
        <v>152</v>
      </c>
      <c r="H541" s="33">
        <v>41396</v>
      </c>
      <c r="I541" t="s">
        <v>15734</v>
      </c>
      <c r="N541" s="37"/>
      <c r="O541" s="36"/>
      <c r="P541" s="36"/>
      <c r="Q541" s="36"/>
      <c r="R541" s="37"/>
      <c r="S541" s="36"/>
      <c r="T541" s="36"/>
    </row>
    <row r="542" spans="1:20" ht="14.4" x14ac:dyDescent="0.3">
      <c r="A542" s="33" t="s">
        <v>1441</v>
      </c>
      <c r="B542" s="33" t="s">
        <v>14833</v>
      </c>
      <c r="C542" s="33" t="s">
        <v>15735</v>
      </c>
      <c r="D542" s="33" t="s">
        <v>1442</v>
      </c>
      <c r="E542" s="33" t="s">
        <v>15736</v>
      </c>
      <c r="F542" s="33">
        <v>91</v>
      </c>
      <c r="G542" s="33">
        <v>204</v>
      </c>
      <c r="H542" s="33">
        <v>34789</v>
      </c>
      <c r="I542" t="s">
        <v>15737</v>
      </c>
      <c r="N542" s="37"/>
      <c r="O542" s="36"/>
      <c r="P542" s="36"/>
      <c r="Q542" s="36"/>
      <c r="R542" s="37"/>
      <c r="S542" s="36"/>
      <c r="T542" s="36"/>
    </row>
    <row r="543" spans="1:20" ht="14.4" x14ac:dyDescent="0.3">
      <c r="A543" s="33" t="s">
        <v>1443</v>
      </c>
      <c r="B543" s="33" t="s">
        <v>14833</v>
      </c>
      <c r="C543" s="33" t="s">
        <v>15738</v>
      </c>
      <c r="D543" s="33" t="s">
        <v>1444</v>
      </c>
      <c r="E543" s="33" t="s">
        <v>15179</v>
      </c>
      <c r="F543" s="33">
        <v>222</v>
      </c>
      <c r="G543" s="33">
        <v>215</v>
      </c>
      <c r="H543" s="33">
        <v>85600</v>
      </c>
      <c r="I543" t="s">
        <v>15180</v>
      </c>
      <c r="N543" s="37"/>
      <c r="O543" s="36"/>
      <c r="P543" s="36"/>
      <c r="Q543" s="36"/>
      <c r="R543" s="37"/>
      <c r="S543" s="36"/>
      <c r="T543" s="36"/>
    </row>
    <row r="544" spans="1:20" ht="14.4" x14ac:dyDescent="0.3">
      <c r="A544" s="33" t="s">
        <v>1445</v>
      </c>
      <c r="B544" s="33" t="s">
        <v>14833</v>
      </c>
      <c r="C544" s="33" t="s">
        <v>15739</v>
      </c>
      <c r="D544" s="33" t="s">
        <v>1446</v>
      </c>
      <c r="E544" s="33" t="s">
        <v>14936</v>
      </c>
      <c r="F544" s="33">
        <v>190</v>
      </c>
      <c r="G544" s="33">
        <v>186</v>
      </c>
      <c r="H544" s="33">
        <v>85255</v>
      </c>
      <c r="I544" t="s">
        <v>15740</v>
      </c>
      <c r="N544" s="37"/>
      <c r="O544" s="36"/>
      <c r="P544" s="36"/>
      <c r="Q544" s="36"/>
      <c r="R544" s="37"/>
      <c r="S544" s="36"/>
      <c r="T544" s="36"/>
    </row>
    <row r="545" spans="1:20" ht="14.4" x14ac:dyDescent="0.3">
      <c r="A545" s="33" t="s">
        <v>1447</v>
      </c>
      <c r="B545" s="33" t="s">
        <v>14833</v>
      </c>
      <c r="C545" s="33" t="s">
        <v>15741</v>
      </c>
      <c r="D545" s="33" t="s">
        <v>1448</v>
      </c>
      <c r="E545" s="33" t="s">
        <v>15090</v>
      </c>
      <c r="F545" s="33">
        <v>200</v>
      </c>
      <c r="G545" s="33">
        <v>200</v>
      </c>
      <c r="H545" s="33">
        <v>34893</v>
      </c>
      <c r="I545" t="s">
        <v>15742</v>
      </c>
      <c r="N545" s="37"/>
      <c r="O545" s="36"/>
      <c r="P545" s="36"/>
      <c r="Q545" s="36"/>
      <c r="R545" s="37"/>
      <c r="S545" s="36"/>
      <c r="T545" s="36"/>
    </row>
    <row r="546" spans="1:20" ht="14.4" x14ac:dyDescent="0.3">
      <c r="A546" s="33" t="s">
        <v>1449</v>
      </c>
      <c r="B546" s="33" t="s">
        <v>14833</v>
      </c>
      <c r="C546" s="33" t="s">
        <v>15743</v>
      </c>
      <c r="D546" s="33" t="s">
        <v>1450</v>
      </c>
      <c r="E546" s="33" t="s">
        <v>14901</v>
      </c>
      <c r="F546" s="33">
        <v>480</v>
      </c>
      <c r="G546" s="33">
        <v>465</v>
      </c>
      <c r="H546" s="33">
        <v>34919</v>
      </c>
      <c r="I546" t="s">
        <v>15744</v>
      </c>
      <c r="N546" s="37"/>
      <c r="O546" s="36"/>
      <c r="P546" s="36"/>
      <c r="Q546" s="36"/>
      <c r="R546" s="37"/>
      <c r="S546" s="36"/>
      <c r="T546" s="36"/>
    </row>
    <row r="547" spans="1:20" ht="14.4" x14ac:dyDescent="0.3">
      <c r="A547" s="33" t="s">
        <v>1451</v>
      </c>
      <c r="B547" s="33" t="s">
        <v>14833</v>
      </c>
      <c r="C547" s="33" t="s">
        <v>1452</v>
      </c>
      <c r="D547" s="33" t="s">
        <v>1453</v>
      </c>
      <c r="E547" s="33" t="s">
        <v>14938</v>
      </c>
      <c r="F547" s="33">
        <v>482</v>
      </c>
      <c r="G547" s="33">
        <v>507</v>
      </c>
      <c r="H547" s="33">
        <v>34932</v>
      </c>
      <c r="I547" t="s">
        <v>1454</v>
      </c>
      <c r="N547" s="37"/>
      <c r="O547" s="36"/>
      <c r="P547" s="36"/>
      <c r="Q547" s="36"/>
      <c r="R547" s="37"/>
      <c r="S547" s="36"/>
      <c r="T547" s="36"/>
    </row>
    <row r="548" spans="1:20" ht="14.4" x14ac:dyDescent="0.3">
      <c r="A548" s="33" t="s">
        <v>1455</v>
      </c>
      <c r="B548" s="33" t="s">
        <v>14833</v>
      </c>
      <c r="C548" s="33" t="s">
        <v>1456</v>
      </c>
      <c r="D548" s="33" t="s">
        <v>1457</v>
      </c>
      <c r="E548" s="33" t="s">
        <v>15694</v>
      </c>
      <c r="F548" s="33">
        <v>361</v>
      </c>
      <c r="G548" s="33">
        <v>349</v>
      </c>
      <c r="H548" s="33">
        <v>42632</v>
      </c>
      <c r="I548" t="s">
        <v>15695</v>
      </c>
      <c r="N548" s="37"/>
      <c r="O548" s="36"/>
      <c r="P548" s="36"/>
      <c r="Q548" s="36"/>
      <c r="R548" s="37"/>
      <c r="S548" s="36"/>
      <c r="T548" s="36"/>
    </row>
    <row r="549" spans="1:20" ht="14.4" x14ac:dyDescent="0.3">
      <c r="A549" s="33" t="s">
        <v>1458</v>
      </c>
      <c r="B549" s="33" t="s">
        <v>14833</v>
      </c>
      <c r="C549" s="33" t="s">
        <v>15745</v>
      </c>
      <c r="D549" s="33" t="s">
        <v>1459</v>
      </c>
      <c r="E549" s="33" t="s">
        <v>15052</v>
      </c>
      <c r="F549" s="33">
        <v>231</v>
      </c>
      <c r="G549" s="33">
        <v>232</v>
      </c>
      <c r="H549" s="33">
        <v>35218</v>
      </c>
      <c r="I549" t="s">
        <v>15746</v>
      </c>
      <c r="N549" s="37"/>
      <c r="O549" s="36"/>
      <c r="P549" s="36"/>
      <c r="Q549" s="36"/>
      <c r="R549" s="37"/>
      <c r="S549" s="36"/>
      <c r="T549" s="36"/>
    </row>
    <row r="550" spans="1:20" ht="14.4" x14ac:dyDescent="0.3">
      <c r="A550" s="33" t="s">
        <v>1460</v>
      </c>
      <c r="B550" s="33" t="s">
        <v>14833</v>
      </c>
      <c r="C550" s="33" t="s">
        <v>1461</v>
      </c>
      <c r="D550" s="33" t="s">
        <v>1462</v>
      </c>
      <c r="E550" s="33" t="s">
        <v>15486</v>
      </c>
      <c r="F550" s="33">
        <v>77</v>
      </c>
      <c r="G550" s="33">
        <v>74</v>
      </c>
      <c r="H550" s="33">
        <v>41582</v>
      </c>
      <c r="I550" t="s">
        <v>15253</v>
      </c>
      <c r="N550" s="37"/>
      <c r="O550" s="36"/>
      <c r="P550" s="36"/>
      <c r="Q550" s="36"/>
      <c r="R550" s="37"/>
      <c r="S550" s="36"/>
      <c r="T550" s="36"/>
    </row>
    <row r="551" spans="1:20" ht="14.4" x14ac:dyDescent="0.3">
      <c r="A551" s="33" t="s">
        <v>1463</v>
      </c>
      <c r="B551" s="33" t="s">
        <v>14833</v>
      </c>
      <c r="C551" s="33" t="s">
        <v>1464</v>
      </c>
      <c r="D551" s="33" t="s">
        <v>1465</v>
      </c>
      <c r="E551" s="33" t="s">
        <v>14946</v>
      </c>
      <c r="F551" s="33">
        <v>93</v>
      </c>
      <c r="G551" s="33">
        <v>103</v>
      </c>
      <c r="H551" s="33">
        <v>40950</v>
      </c>
      <c r="I551" t="s">
        <v>15149</v>
      </c>
      <c r="N551" s="37"/>
      <c r="O551" s="36"/>
      <c r="P551" s="36"/>
      <c r="Q551" s="36"/>
      <c r="R551" s="37"/>
      <c r="S551" s="36"/>
      <c r="T551" s="36"/>
    </row>
    <row r="552" spans="1:20" ht="14.4" x14ac:dyDescent="0.3">
      <c r="A552" s="33" t="s">
        <v>1466</v>
      </c>
      <c r="B552" s="33" t="s">
        <v>14833</v>
      </c>
      <c r="C552" s="33" t="s">
        <v>1467</v>
      </c>
      <c r="D552" s="33" t="s">
        <v>1468</v>
      </c>
      <c r="E552" s="33" t="s">
        <v>15088</v>
      </c>
      <c r="F552" s="33">
        <v>45</v>
      </c>
      <c r="G552" s="33">
        <v>48</v>
      </c>
      <c r="H552" s="33">
        <v>79874</v>
      </c>
      <c r="I552" t="s">
        <v>483</v>
      </c>
      <c r="N552" s="37"/>
      <c r="O552" s="36"/>
      <c r="P552" s="36"/>
      <c r="Q552" s="36"/>
      <c r="R552" s="37"/>
      <c r="S552" s="36"/>
      <c r="T552" s="36"/>
    </row>
    <row r="553" spans="1:20" ht="14.4" x14ac:dyDescent="0.3">
      <c r="A553" s="33" t="s">
        <v>1469</v>
      </c>
      <c r="B553" s="33" t="s">
        <v>14833</v>
      </c>
      <c r="C553" s="33" t="s">
        <v>1470</v>
      </c>
      <c r="D553" s="33" t="s">
        <v>1471</v>
      </c>
      <c r="E553" s="33" t="s">
        <v>14876</v>
      </c>
      <c r="F553" s="33">
        <v>207</v>
      </c>
      <c r="G553" s="33">
        <v>202</v>
      </c>
      <c r="H553" s="33">
        <v>40508</v>
      </c>
      <c r="I553" t="s">
        <v>15747</v>
      </c>
      <c r="N553" s="37"/>
      <c r="O553" s="36"/>
      <c r="P553" s="36"/>
      <c r="Q553" s="36"/>
      <c r="R553" s="37"/>
      <c r="S553" s="36"/>
      <c r="T553" s="36"/>
    </row>
    <row r="554" spans="1:20" ht="14.4" x14ac:dyDescent="0.3">
      <c r="A554" s="33" t="s">
        <v>1472</v>
      </c>
      <c r="B554" s="33" t="s">
        <v>14833</v>
      </c>
      <c r="C554" s="33" t="s">
        <v>1473</v>
      </c>
      <c r="D554" s="33" t="s">
        <v>1474</v>
      </c>
      <c r="E554" s="33" t="s">
        <v>15252</v>
      </c>
      <c r="F554" s="33">
        <v>147</v>
      </c>
      <c r="G554" s="33">
        <v>147</v>
      </c>
      <c r="H554" s="33">
        <v>41286</v>
      </c>
      <c r="I554" t="s">
        <v>15748</v>
      </c>
      <c r="N554" s="37"/>
      <c r="O554" s="36"/>
      <c r="P554" s="36"/>
      <c r="Q554" s="36"/>
      <c r="R554" s="37"/>
      <c r="S554" s="36"/>
      <c r="T554" s="36"/>
    </row>
    <row r="555" spans="1:20" ht="14.4" x14ac:dyDescent="0.3">
      <c r="A555" s="33" t="s">
        <v>1475</v>
      </c>
      <c r="B555" s="33" t="s">
        <v>14833</v>
      </c>
      <c r="C555" s="33" t="s">
        <v>15749</v>
      </c>
      <c r="D555" s="33" t="s">
        <v>1476</v>
      </c>
      <c r="E555" s="33" t="s">
        <v>14894</v>
      </c>
      <c r="F555" s="33">
        <v>77</v>
      </c>
      <c r="G555" s="33">
        <v>80</v>
      </c>
      <c r="H555" s="33">
        <v>36063</v>
      </c>
      <c r="I555" t="s">
        <v>15750</v>
      </c>
      <c r="N555" s="37"/>
      <c r="O555" s="36"/>
      <c r="P555" s="36"/>
      <c r="Q555" s="36"/>
      <c r="R555" s="37"/>
      <c r="S555" s="36"/>
      <c r="T555" s="36"/>
    </row>
    <row r="556" spans="1:20" ht="14.4" x14ac:dyDescent="0.3">
      <c r="A556" s="33" t="s">
        <v>1477</v>
      </c>
      <c r="B556" s="33" t="s">
        <v>14833</v>
      </c>
      <c r="C556" s="33" t="s">
        <v>15751</v>
      </c>
      <c r="D556" s="33" t="s">
        <v>1479</v>
      </c>
      <c r="E556" s="33" t="s">
        <v>15127</v>
      </c>
      <c r="F556" s="33">
        <v>219</v>
      </c>
      <c r="G556" s="33">
        <v>203</v>
      </c>
      <c r="H556" s="33">
        <v>41460</v>
      </c>
      <c r="I556" t="s">
        <v>1325</v>
      </c>
      <c r="N556" s="37"/>
      <c r="O556" s="36"/>
      <c r="P556" s="36"/>
      <c r="Q556" s="36"/>
      <c r="R556" s="37"/>
      <c r="S556" s="36"/>
      <c r="T556" s="36"/>
    </row>
    <row r="557" spans="1:20" ht="14.4" x14ac:dyDescent="0.3">
      <c r="A557" s="33" t="s">
        <v>1480</v>
      </c>
      <c r="B557" s="33" t="s">
        <v>14833</v>
      </c>
      <c r="C557" s="33" t="s">
        <v>1481</v>
      </c>
      <c r="D557" s="33" t="s">
        <v>1482</v>
      </c>
      <c r="E557" s="33" t="s">
        <v>15005</v>
      </c>
      <c r="F557" s="33">
        <v>209</v>
      </c>
      <c r="G557" s="33">
        <v>223</v>
      </c>
      <c r="H557" s="33">
        <v>36349</v>
      </c>
      <c r="I557" t="s">
        <v>15752</v>
      </c>
      <c r="N557" s="37"/>
      <c r="O557" s="36"/>
      <c r="P557" s="36"/>
      <c r="Q557" s="36"/>
      <c r="R557" s="37"/>
      <c r="S557" s="36"/>
      <c r="T557" s="36"/>
    </row>
    <row r="558" spans="1:20" ht="14.4" x14ac:dyDescent="0.3">
      <c r="A558" s="33" t="s">
        <v>1483</v>
      </c>
      <c r="B558" s="33" t="s">
        <v>14833</v>
      </c>
      <c r="C558" s="33" t="s">
        <v>1484</v>
      </c>
      <c r="D558" s="33" t="s">
        <v>1485</v>
      </c>
      <c r="E558" s="33" t="s">
        <v>15096</v>
      </c>
      <c r="F558" s="33">
        <v>121</v>
      </c>
      <c r="G558" s="33">
        <v>129</v>
      </c>
      <c r="H558" s="33">
        <v>41532</v>
      </c>
      <c r="I558" t="s">
        <v>15682</v>
      </c>
      <c r="N558" s="37"/>
      <c r="O558" s="36"/>
      <c r="P558" s="36"/>
      <c r="Q558" s="36"/>
      <c r="R558" s="37"/>
      <c r="S558" s="36"/>
      <c r="T558" s="36"/>
    </row>
    <row r="559" spans="1:20" ht="14.4" x14ac:dyDescent="0.3">
      <c r="A559" s="33" t="s">
        <v>1486</v>
      </c>
      <c r="B559" s="33" t="s">
        <v>14833</v>
      </c>
      <c r="C559" s="33" t="s">
        <v>1487</v>
      </c>
      <c r="D559" s="33" t="s">
        <v>1488</v>
      </c>
      <c r="E559" s="33" t="s">
        <v>14901</v>
      </c>
      <c r="F559" s="33">
        <v>389</v>
      </c>
      <c r="G559" s="33">
        <v>397</v>
      </c>
      <c r="H559" s="33">
        <v>36479</v>
      </c>
      <c r="I559" t="s">
        <v>15753</v>
      </c>
      <c r="N559" s="37"/>
      <c r="O559" s="36"/>
      <c r="P559" s="36"/>
      <c r="Q559" s="36"/>
      <c r="R559" s="37"/>
      <c r="S559" s="36"/>
      <c r="T559" s="36"/>
    </row>
    <row r="560" spans="1:20" ht="14.4" x14ac:dyDescent="0.3">
      <c r="A560" s="33" t="s">
        <v>1489</v>
      </c>
      <c r="B560" s="33" t="s">
        <v>14833</v>
      </c>
      <c r="C560" s="33" t="s">
        <v>15754</v>
      </c>
      <c r="D560" s="33" t="s">
        <v>1490</v>
      </c>
      <c r="E560" s="33" t="s">
        <v>14933</v>
      </c>
      <c r="F560" s="33">
        <v>192</v>
      </c>
      <c r="G560" s="33">
        <v>177</v>
      </c>
      <c r="H560" s="33">
        <v>41241</v>
      </c>
      <c r="I560" t="s">
        <v>15755</v>
      </c>
      <c r="N560" s="37"/>
      <c r="O560" s="36"/>
      <c r="P560" s="36"/>
      <c r="Q560" s="36"/>
      <c r="R560" s="37"/>
      <c r="S560" s="36"/>
      <c r="T560" s="36"/>
    </row>
    <row r="561" spans="1:20" ht="14.4" x14ac:dyDescent="0.3">
      <c r="A561" s="33" t="s">
        <v>1491</v>
      </c>
      <c r="B561" s="33" t="s">
        <v>14833</v>
      </c>
      <c r="C561" s="33" t="s">
        <v>1492</v>
      </c>
      <c r="D561" s="33" t="s">
        <v>1493</v>
      </c>
      <c r="E561" s="33" t="s">
        <v>14903</v>
      </c>
      <c r="F561" s="33">
        <v>249</v>
      </c>
      <c r="G561" s="33">
        <v>246</v>
      </c>
      <c r="H561" s="33">
        <v>36739</v>
      </c>
      <c r="I561" t="s">
        <v>15756</v>
      </c>
      <c r="N561" s="37"/>
      <c r="O561" s="36"/>
      <c r="P561" s="36"/>
      <c r="Q561" s="36"/>
      <c r="R561" s="37"/>
      <c r="S561" s="36"/>
      <c r="T561" s="36"/>
    </row>
    <row r="562" spans="1:20" ht="14.4" x14ac:dyDescent="0.3">
      <c r="A562" s="33" t="s">
        <v>1494</v>
      </c>
      <c r="B562" s="33" t="s">
        <v>14833</v>
      </c>
      <c r="C562" s="33" t="s">
        <v>1495</v>
      </c>
      <c r="D562" s="33" t="s">
        <v>1496</v>
      </c>
      <c r="E562" s="33" t="s">
        <v>15179</v>
      </c>
      <c r="F562" s="33">
        <v>54</v>
      </c>
      <c r="G562" s="33">
        <v>54</v>
      </c>
      <c r="H562" s="33">
        <v>61751</v>
      </c>
      <c r="I562" t="s">
        <v>15757</v>
      </c>
      <c r="N562" s="37"/>
      <c r="O562" s="36"/>
      <c r="P562" s="36"/>
      <c r="Q562" s="36"/>
      <c r="R562" s="37"/>
      <c r="S562" s="36"/>
      <c r="T562" s="36"/>
    </row>
    <row r="563" spans="1:20" ht="14.4" x14ac:dyDescent="0.3">
      <c r="A563" s="33" t="s">
        <v>1497</v>
      </c>
      <c r="B563" s="33" t="s">
        <v>14833</v>
      </c>
      <c r="C563" s="33" t="s">
        <v>15758</v>
      </c>
      <c r="D563" s="33" t="s">
        <v>1499</v>
      </c>
      <c r="E563" s="33" t="s">
        <v>14905</v>
      </c>
      <c r="F563" s="33">
        <v>187</v>
      </c>
      <c r="G563" s="33">
        <v>166</v>
      </c>
      <c r="H563" s="33">
        <v>41425</v>
      </c>
      <c r="I563" t="s">
        <v>15759</v>
      </c>
      <c r="N563" s="37"/>
      <c r="O563" s="36"/>
      <c r="P563" s="36"/>
      <c r="Q563" s="36"/>
      <c r="R563" s="37"/>
      <c r="S563" s="36"/>
      <c r="T563" s="36"/>
    </row>
    <row r="564" spans="1:20" ht="14.4" x14ac:dyDescent="0.3">
      <c r="A564" s="33" t="s">
        <v>1500</v>
      </c>
      <c r="B564" s="33" t="s">
        <v>14833</v>
      </c>
      <c r="C564" s="33" t="s">
        <v>1501</v>
      </c>
      <c r="D564" s="33" t="s">
        <v>1502</v>
      </c>
      <c r="E564" s="33" t="s">
        <v>15073</v>
      </c>
      <c r="F564" s="33">
        <v>105</v>
      </c>
      <c r="G564" s="33">
        <v>100</v>
      </c>
      <c r="H564" s="33">
        <v>36778</v>
      </c>
      <c r="I564" t="s">
        <v>15760</v>
      </c>
      <c r="N564" s="37"/>
      <c r="O564" s="36"/>
      <c r="P564" s="36"/>
      <c r="Q564" s="36"/>
      <c r="R564" s="37"/>
      <c r="S564" s="36"/>
      <c r="T564" s="36"/>
    </row>
    <row r="565" spans="1:20" ht="14.4" x14ac:dyDescent="0.3">
      <c r="A565" s="33" t="s">
        <v>1503</v>
      </c>
      <c r="B565" s="33" t="s">
        <v>14833</v>
      </c>
      <c r="C565" s="33" t="s">
        <v>1504</v>
      </c>
      <c r="D565" s="33" t="s">
        <v>1505</v>
      </c>
      <c r="E565" s="33" t="s">
        <v>15353</v>
      </c>
      <c r="F565" s="33">
        <v>178</v>
      </c>
      <c r="G565" s="33">
        <v>169</v>
      </c>
      <c r="H565" s="33">
        <v>36817</v>
      </c>
      <c r="I565" t="s">
        <v>15761</v>
      </c>
      <c r="N565" s="37"/>
      <c r="O565" s="36"/>
      <c r="P565" s="36"/>
      <c r="Q565" s="36"/>
      <c r="R565" s="37"/>
      <c r="S565" s="36"/>
      <c r="T565" s="36"/>
    </row>
    <row r="566" spans="1:20" ht="14.4" x14ac:dyDescent="0.3">
      <c r="A566" s="33" t="s">
        <v>1506</v>
      </c>
      <c r="B566" s="33" t="s">
        <v>14833</v>
      </c>
      <c r="C566" s="33" t="s">
        <v>1507</v>
      </c>
      <c r="D566" s="33" t="s">
        <v>1508</v>
      </c>
      <c r="E566" s="33" t="s">
        <v>15179</v>
      </c>
      <c r="F566" s="33">
        <v>65</v>
      </c>
      <c r="G566" s="33">
        <v>63</v>
      </c>
      <c r="H566" s="33">
        <v>85600</v>
      </c>
      <c r="I566" t="s">
        <v>15180</v>
      </c>
      <c r="N566" s="37"/>
      <c r="O566" s="36"/>
      <c r="P566" s="36"/>
      <c r="Q566" s="36"/>
      <c r="R566" s="37"/>
      <c r="S566" s="36"/>
      <c r="T566" s="36"/>
    </row>
    <row r="567" spans="1:20" ht="14.4" x14ac:dyDescent="0.3">
      <c r="A567" s="33" t="s">
        <v>1509</v>
      </c>
      <c r="B567" s="33" t="s">
        <v>14833</v>
      </c>
      <c r="C567" s="33" t="s">
        <v>15762</v>
      </c>
      <c r="D567" s="33" t="s">
        <v>1510</v>
      </c>
      <c r="E567" s="33" t="s">
        <v>14905</v>
      </c>
      <c r="F567" s="33">
        <v>53</v>
      </c>
      <c r="G567" s="33">
        <v>45</v>
      </c>
      <c r="H567" s="33">
        <v>37012</v>
      </c>
      <c r="I567" t="s">
        <v>15763</v>
      </c>
      <c r="N567" s="37"/>
      <c r="O567" s="36"/>
      <c r="P567" s="36"/>
      <c r="Q567" s="36"/>
      <c r="R567" s="37"/>
      <c r="S567" s="36"/>
      <c r="T567" s="36"/>
    </row>
    <row r="568" spans="1:20" ht="14.4" x14ac:dyDescent="0.3">
      <c r="A568" s="33" t="s">
        <v>1511</v>
      </c>
      <c r="B568" s="33" t="s">
        <v>14833</v>
      </c>
      <c r="C568" s="33" t="s">
        <v>15764</v>
      </c>
      <c r="D568" s="33" t="s">
        <v>1512</v>
      </c>
      <c r="E568" s="33" t="s">
        <v>15228</v>
      </c>
      <c r="F568" s="33">
        <v>194</v>
      </c>
      <c r="G568" s="33">
        <v>196</v>
      </c>
      <c r="H568" s="33">
        <v>37038</v>
      </c>
      <c r="I568" t="s">
        <v>15765</v>
      </c>
      <c r="N568" s="37"/>
      <c r="O568" s="36"/>
      <c r="P568" s="36"/>
      <c r="Q568" s="36"/>
      <c r="R568" s="37"/>
      <c r="S568" s="36"/>
      <c r="T568" s="36"/>
    </row>
    <row r="569" spans="1:20" ht="14.4" x14ac:dyDescent="0.3">
      <c r="A569" s="33" t="s">
        <v>1513</v>
      </c>
      <c r="B569" s="33" t="s">
        <v>14833</v>
      </c>
      <c r="C569" s="33" t="s">
        <v>1514</v>
      </c>
      <c r="D569" s="33" t="s">
        <v>1515</v>
      </c>
      <c r="E569" s="33" t="s">
        <v>15694</v>
      </c>
      <c r="F569" s="33">
        <v>65</v>
      </c>
      <c r="G569" s="33">
        <v>66</v>
      </c>
      <c r="H569" s="33">
        <v>42632</v>
      </c>
      <c r="I569" t="s">
        <v>15695</v>
      </c>
      <c r="N569" s="37"/>
      <c r="O569" s="36"/>
      <c r="P569" s="36"/>
      <c r="Q569" s="36"/>
      <c r="R569" s="37"/>
      <c r="S569" s="36"/>
      <c r="T569" s="36"/>
    </row>
    <row r="570" spans="1:20" ht="14.4" x14ac:dyDescent="0.3">
      <c r="A570" s="33" t="s">
        <v>1516</v>
      </c>
      <c r="B570" s="33" t="s">
        <v>14833</v>
      </c>
      <c r="C570" s="33" t="s">
        <v>1517</v>
      </c>
      <c r="D570" s="33" t="s">
        <v>1518</v>
      </c>
      <c r="E570" s="33" t="s">
        <v>14969</v>
      </c>
      <c r="F570" s="33">
        <v>232</v>
      </c>
      <c r="G570" s="33">
        <v>247</v>
      </c>
      <c r="H570" s="33">
        <v>41424</v>
      </c>
      <c r="I570" t="s">
        <v>15283</v>
      </c>
      <c r="N570" s="37"/>
      <c r="O570" s="36"/>
      <c r="P570" s="36"/>
      <c r="Q570" s="36"/>
      <c r="R570" s="37"/>
      <c r="S570" s="36"/>
      <c r="T570" s="36"/>
    </row>
    <row r="571" spans="1:20" ht="14.4" x14ac:dyDescent="0.3">
      <c r="A571" s="33" t="s">
        <v>1519</v>
      </c>
      <c r="B571" s="33" t="s">
        <v>14833</v>
      </c>
      <c r="C571" s="33" t="s">
        <v>15766</v>
      </c>
      <c r="D571" s="33" t="s">
        <v>1520</v>
      </c>
      <c r="E571" s="33" t="s">
        <v>14905</v>
      </c>
      <c r="F571" s="33">
        <v>89</v>
      </c>
      <c r="G571" s="33">
        <v>86</v>
      </c>
      <c r="H571" s="33">
        <v>41425</v>
      </c>
      <c r="I571" t="s">
        <v>15759</v>
      </c>
      <c r="N571" s="37"/>
      <c r="O571" s="36"/>
      <c r="P571" s="36"/>
      <c r="Q571" s="36"/>
      <c r="R571" s="37"/>
      <c r="S571" s="36"/>
      <c r="T571" s="36"/>
    </row>
    <row r="572" spans="1:20" ht="14.4" x14ac:dyDescent="0.3">
      <c r="A572" s="33" t="s">
        <v>1521</v>
      </c>
      <c r="B572" s="33" t="s">
        <v>14833</v>
      </c>
      <c r="C572" s="33" t="s">
        <v>1522</v>
      </c>
      <c r="D572" s="33" t="s">
        <v>1523</v>
      </c>
      <c r="E572" s="33" t="s">
        <v>15260</v>
      </c>
      <c r="F572" s="33">
        <v>74</v>
      </c>
      <c r="G572" s="33">
        <v>68</v>
      </c>
      <c r="H572" s="33">
        <v>20012</v>
      </c>
      <c r="I572" t="s">
        <v>15767</v>
      </c>
      <c r="N572" s="37"/>
      <c r="O572" s="36"/>
      <c r="P572" s="36"/>
      <c r="Q572" s="36"/>
      <c r="R572" s="37"/>
      <c r="S572" s="36"/>
      <c r="T572" s="36"/>
    </row>
    <row r="573" spans="1:20" ht="14.4" x14ac:dyDescent="0.3">
      <c r="A573" s="33" t="s">
        <v>1524</v>
      </c>
      <c r="B573" s="33" t="s">
        <v>14833</v>
      </c>
      <c r="C573" s="33" t="s">
        <v>15768</v>
      </c>
      <c r="D573" s="33" t="s">
        <v>1525</v>
      </c>
      <c r="E573" s="33" t="s">
        <v>15769</v>
      </c>
      <c r="F573" s="33">
        <v>472</v>
      </c>
      <c r="G573" s="33">
        <v>455</v>
      </c>
      <c r="H573" s="33">
        <v>37545</v>
      </c>
      <c r="I573" t="s">
        <v>15768</v>
      </c>
      <c r="N573" s="37"/>
      <c r="O573" s="36"/>
      <c r="P573" s="36"/>
      <c r="Q573" s="36"/>
      <c r="R573" s="37"/>
      <c r="S573" s="36"/>
      <c r="T573" s="36"/>
    </row>
    <row r="574" spans="1:20" ht="14.4" x14ac:dyDescent="0.3">
      <c r="A574" s="33" t="s">
        <v>1526</v>
      </c>
      <c r="B574" s="33" t="s">
        <v>14833</v>
      </c>
      <c r="C574" s="33" t="s">
        <v>15770</v>
      </c>
      <c r="D574" s="33" t="s">
        <v>1527</v>
      </c>
      <c r="E574" s="33" t="s">
        <v>15110</v>
      </c>
      <c r="F574" s="33">
        <v>257</v>
      </c>
      <c r="G574" s="33">
        <v>261</v>
      </c>
      <c r="H574" s="33">
        <v>37571</v>
      </c>
      <c r="I574" t="s">
        <v>15771</v>
      </c>
      <c r="N574" s="37"/>
      <c r="O574" s="36"/>
      <c r="P574" s="36"/>
      <c r="Q574" s="36"/>
      <c r="R574" s="37"/>
      <c r="S574" s="36"/>
      <c r="T574" s="36"/>
    </row>
    <row r="575" spans="1:20" ht="14.4" x14ac:dyDescent="0.3">
      <c r="A575" s="33" t="s">
        <v>1528</v>
      </c>
      <c r="B575" s="33" t="s">
        <v>14833</v>
      </c>
      <c r="C575" s="33" t="s">
        <v>344</v>
      </c>
      <c r="D575" s="33" t="s">
        <v>1529</v>
      </c>
      <c r="E575" s="33" t="s">
        <v>15214</v>
      </c>
      <c r="F575" s="33">
        <v>268</v>
      </c>
      <c r="G575" s="33">
        <v>256</v>
      </c>
      <c r="H575" s="33">
        <v>40946</v>
      </c>
      <c r="I575" t="s">
        <v>15772</v>
      </c>
      <c r="N575" s="37"/>
      <c r="O575" s="36"/>
      <c r="P575" s="36"/>
      <c r="Q575" s="36"/>
      <c r="R575" s="37"/>
      <c r="S575" s="36"/>
      <c r="T575" s="36"/>
    </row>
    <row r="576" spans="1:20" ht="14.4" x14ac:dyDescent="0.3">
      <c r="A576" s="33" t="s">
        <v>1530</v>
      </c>
      <c r="B576" s="33" t="s">
        <v>14833</v>
      </c>
      <c r="C576" s="33" t="s">
        <v>1501</v>
      </c>
      <c r="D576" s="33" t="s">
        <v>1531</v>
      </c>
      <c r="E576" s="33" t="s">
        <v>15075</v>
      </c>
      <c r="F576" s="33">
        <v>342</v>
      </c>
      <c r="G576" s="33">
        <v>357</v>
      </c>
      <c r="H576" s="33">
        <v>37805</v>
      </c>
      <c r="I576" t="s">
        <v>15773</v>
      </c>
      <c r="N576" s="37"/>
      <c r="O576" s="36"/>
      <c r="P576" s="36"/>
      <c r="Q576" s="36"/>
      <c r="R576" s="37"/>
      <c r="S576" s="36"/>
      <c r="T576" s="36"/>
    </row>
    <row r="577" spans="1:20" ht="14.4" x14ac:dyDescent="0.3">
      <c r="A577" s="33" t="s">
        <v>1532</v>
      </c>
      <c r="B577" s="33" t="s">
        <v>14833</v>
      </c>
      <c r="C577" s="33" t="s">
        <v>1533</v>
      </c>
      <c r="D577" s="33" t="s">
        <v>1534</v>
      </c>
      <c r="E577" s="33" t="s">
        <v>15110</v>
      </c>
      <c r="F577" s="33">
        <v>404</v>
      </c>
      <c r="G577" s="33">
        <v>400</v>
      </c>
      <c r="H577" s="33">
        <v>40714</v>
      </c>
      <c r="I577" t="s">
        <v>15774</v>
      </c>
      <c r="N577" s="37"/>
      <c r="O577" s="36"/>
      <c r="P577" s="36"/>
      <c r="Q577" s="36"/>
      <c r="R577" s="37"/>
      <c r="S577" s="36"/>
      <c r="T577" s="36"/>
    </row>
    <row r="578" spans="1:20" ht="14.4" x14ac:dyDescent="0.3">
      <c r="A578" s="33" t="s">
        <v>1535</v>
      </c>
      <c r="B578" s="33" t="s">
        <v>14833</v>
      </c>
      <c r="C578" s="33" t="s">
        <v>1501</v>
      </c>
      <c r="D578" s="33" t="s">
        <v>1536</v>
      </c>
      <c r="E578" s="33" t="s">
        <v>15775</v>
      </c>
      <c r="F578" s="33">
        <v>270</v>
      </c>
      <c r="G578" s="33">
        <v>274</v>
      </c>
      <c r="H578" s="33">
        <v>37857</v>
      </c>
      <c r="I578" t="s">
        <v>15776</v>
      </c>
      <c r="N578" s="37"/>
      <c r="O578" s="36"/>
      <c r="P578" s="36"/>
      <c r="Q578" s="36"/>
      <c r="R578" s="37"/>
      <c r="S578" s="36"/>
      <c r="T578" s="36"/>
    </row>
    <row r="579" spans="1:20" ht="14.4" x14ac:dyDescent="0.3">
      <c r="A579" s="33" t="s">
        <v>1537</v>
      </c>
      <c r="B579" s="33" t="s">
        <v>14833</v>
      </c>
      <c r="C579" s="33" t="s">
        <v>15777</v>
      </c>
      <c r="D579" s="33" t="s">
        <v>1538</v>
      </c>
      <c r="E579" s="33" t="s">
        <v>15286</v>
      </c>
      <c r="F579" s="33">
        <v>26</v>
      </c>
      <c r="G579" s="33">
        <v>24</v>
      </c>
      <c r="H579" s="33">
        <v>42545</v>
      </c>
      <c r="I579" t="s">
        <v>1309</v>
      </c>
      <c r="N579" s="37"/>
      <c r="O579" s="36"/>
      <c r="P579" s="36"/>
      <c r="Q579" s="36"/>
      <c r="R579" s="37"/>
      <c r="S579" s="36"/>
      <c r="T579" s="36"/>
    </row>
    <row r="580" spans="1:20" ht="14.4" x14ac:dyDescent="0.3">
      <c r="A580" s="33" t="s">
        <v>1539</v>
      </c>
      <c r="B580" s="33" t="s">
        <v>14833</v>
      </c>
      <c r="C580" s="33" t="s">
        <v>1540</v>
      </c>
      <c r="D580" s="33" t="s">
        <v>1541</v>
      </c>
      <c r="E580" s="33" t="s">
        <v>15096</v>
      </c>
      <c r="F580" s="33">
        <v>147</v>
      </c>
      <c r="G580" s="33">
        <v>142</v>
      </c>
      <c r="H580" s="33">
        <v>41532</v>
      </c>
      <c r="I580" t="s">
        <v>15682</v>
      </c>
      <c r="N580" s="37"/>
      <c r="O580" s="36"/>
      <c r="P580" s="36"/>
      <c r="Q580" s="36"/>
      <c r="R580" s="37"/>
      <c r="S580" s="36"/>
      <c r="T580" s="36"/>
    </row>
    <row r="581" spans="1:20" ht="14.4" x14ac:dyDescent="0.3">
      <c r="A581" s="33" t="s">
        <v>1542</v>
      </c>
      <c r="B581" s="33" t="s">
        <v>14833</v>
      </c>
      <c r="C581" s="33" t="s">
        <v>15778</v>
      </c>
      <c r="D581" s="33" t="s">
        <v>1544</v>
      </c>
      <c r="E581" s="33" t="s">
        <v>15779</v>
      </c>
      <c r="F581" s="33">
        <v>365</v>
      </c>
      <c r="G581" s="33">
        <v>336</v>
      </c>
      <c r="H581" s="33">
        <v>59555</v>
      </c>
      <c r="I581" t="s">
        <v>15780</v>
      </c>
      <c r="N581" s="37"/>
      <c r="O581" s="36"/>
      <c r="P581" s="36"/>
      <c r="Q581" s="36"/>
      <c r="R581" s="37"/>
      <c r="S581" s="36"/>
      <c r="T581" s="36"/>
    </row>
    <row r="582" spans="1:20" ht="14.4" x14ac:dyDescent="0.3">
      <c r="A582" s="33" t="s">
        <v>1545</v>
      </c>
      <c r="B582" s="33" t="s">
        <v>14833</v>
      </c>
      <c r="C582" s="33" t="s">
        <v>15781</v>
      </c>
      <c r="D582" s="33" t="s">
        <v>1546</v>
      </c>
      <c r="E582" s="33" t="s">
        <v>15782</v>
      </c>
      <c r="F582" s="33">
        <v>56</v>
      </c>
      <c r="G582" s="33">
        <v>54</v>
      </c>
      <c r="H582" s="33">
        <v>92899</v>
      </c>
      <c r="I582" t="s">
        <v>15783</v>
      </c>
      <c r="N582" s="37"/>
      <c r="O582" s="36"/>
      <c r="P582" s="36"/>
      <c r="Q582" s="36"/>
      <c r="R582" s="37"/>
      <c r="S582" s="36"/>
      <c r="T582" s="36"/>
    </row>
    <row r="583" spans="1:20" ht="14.4" x14ac:dyDescent="0.3">
      <c r="A583" s="33" t="s">
        <v>1547</v>
      </c>
      <c r="B583" s="33" t="s">
        <v>14833</v>
      </c>
      <c r="C583" s="33" t="s">
        <v>1481</v>
      </c>
      <c r="D583" s="33" t="s">
        <v>1548</v>
      </c>
      <c r="E583" s="33" t="s">
        <v>14982</v>
      </c>
      <c r="F583" s="33">
        <v>447</v>
      </c>
      <c r="G583" s="33">
        <v>435</v>
      </c>
      <c r="H583" s="33">
        <v>38169</v>
      </c>
      <c r="I583" t="s">
        <v>15784</v>
      </c>
      <c r="N583" s="37"/>
      <c r="O583" s="36"/>
      <c r="P583" s="36"/>
      <c r="Q583" s="36"/>
      <c r="R583" s="37"/>
      <c r="S583" s="36"/>
      <c r="T583" s="36"/>
    </row>
    <row r="584" spans="1:20" ht="14.4" x14ac:dyDescent="0.3">
      <c r="A584" s="33" t="s">
        <v>1549</v>
      </c>
      <c r="B584" s="33" t="s">
        <v>14833</v>
      </c>
      <c r="C584" s="33" t="s">
        <v>15785</v>
      </c>
      <c r="D584" s="33" t="s">
        <v>1550</v>
      </c>
      <c r="E584" s="33" t="s">
        <v>15199</v>
      </c>
      <c r="F584" s="33">
        <v>98</v>
      </c>
      <c r="G584" s="33">
        <v>99</v>
      </c>
      <c r="H584" s="33">
        <v>41439</v>
      </c>
      <c r="I584" t="s">
        <v>15709</v>
      </c>
      <c r="N584" s="37"/>
      <c r="O584" s="36"/>
      <c r="P584" s="36"/>
      <c r="Q584" s="36"/>
      <c r="R584" s="37"/>
      <c r="S584" s="36"/>
      <c r="T584" s="36"/>
    </row>
    <row r="585" spans="1:20" ht="14.4" x14ac:dyDescent="0.3">
      <c r="A585" s="33" t="s">
        <v>1551</v>
      </c>
      <c r="B585" s="33" t="s">
        <v>14833</v>
      </c>
      <c r="C585" s="33" t="s">
        <v>1552</v>
      </c>
      <c r="D585" s="33" t="s">
        <v>1553</v>
      </c>
      <c r="E585" s="33" t="s">
        <v>15075</v>
      </c>
      <c r="F585" s="33">
        <v>203</v>
      </c>
      <c r="G585" s="33">
        <v>188</v>
      </c>
      <c r="H585" s="33">
        <v>38351</v>
      </c>
      <c r="I585" t="s">
        <v>15786</v>
      </c>
      <c r="N585" s="37"/>
      <c r="O585" s="36"/>
      <c r="P585" s="36"/>
      <c r="Q585" s="36"/>
      <c r="R585" s="37"/>
      <c r="S585" s="36"/>
      <c r="T585" s="36"/>
    </row>
    <row r="586" spans="1:20" ht="14.4" x14ac:dyDescent="0.3">
      <c r="A586" s="33" t="s">
        <v>1554</v>
      </c>
      <c r="B586" s="33" t="s">
        <v>14833</v>
      </c>
      <c r="C586" s="33" t="s">
        <v>15446</v>
      </c>
      <c r="D586" s="33" t="s">
        <v>1555</v>
      </c>
      <c r="E586" s="33" t="s">
        <v>15103</v>
      </c>
      <c r="F586" s="33">
        <v>320</v>
      </c>
      <c r="G586" s="33">
        <v>310</v>
      </c>
      <c r="H586" s="33">
        <v>77338</v>
      </c>
      <c r="I586" t="s">
        <v>15787</v>
      </c>
      <c r="N586" s="37"/>
      <c r="O586" s="36"/>
      <c r="P586" s="36"/>
      <c r="Q586" s="36"/>
      <c r="R586" s="37"/>
      <c r="S586" s="36"/>
      <c r="T586" s="36"/>
    </row>
    <row r="587" spans="1:20" ht="14.4" x14ac:dyDescent="0.3">
      <c r="A587" s="33" t="s">
        <v>1556</v>
      </c>
      <c r="B587" s="33" t="s">
        <v>14833</v>
      </c>
      <c r="C587" s="33" t="s">
        <v>1557</v>
      </c>
      <c r="D587" s="33" t="s">
        <v>1558</v>
      </c>
      <c r="E587" s="33" t="s">
        <v>15092</v>
      </c>
      <c r="F587" s="33">
        <v>95</v>
      </c>
      <c r="G587" s="33">
        <v>96</v>
      </c>
      <c r="H587" s="33">
        <v>41270</v>
      </c>
      <c r="I587" t="s">
        <v>1334</v>
      </c>
      <c r="N587" s="37"/>
      <c r="O587" s="36"/>
      <c r="P587" s="36"/>
      <c r="Q587" s="36"/>
      <c r="R587" s="37"/>
      <c r="S587" s="36"/>
      <c r="T587" s="36"/>
    </row>
    <row r="588" spans="1:20" ht="14.4" x14ac:dyDescent="0.3">
      <c r="A588" s="33" t="s">
        <v>1559</v>
      </c>
      <c r="B588" s="33" t="s">
        <v>14833</v>
      </c>
      <c r="C588" s="33" t="s">
        <v>377</v>
      </c>
      <c r="D588" s="33" t="s">
        <v>1560</v>
      </c>
      <c r="E588" s="33" t="s">
        <v>15046</v>
      </c>
      <c r="F588" s="33">
        <v>551</v>
      </c>
      <c r="G588" s="33">
        <v>565</v>
      </c>
      <c r="H588" s="33">
        <v>38559</v>
      </c>
      <c r="I588" t="s">
        <v>15788</v>
      </c>
      <c r="N588" s="37"/>
      <c r="O588" s="36"/>
      <c r="P588" s="36"/>
      <c r="Q588" s="36"/>
      <c r="R588" s="37"/>
      <c r="S588" s="36"/>
      <c r="T588" s="36"/>
    </row>
    <row r="589" spans="1:20" ht="14.4" x14ac:dyDescent="0.3">
      <c r="A589" s="33" t="s">
        <v>1561</v>
      </c>
      <c r="B589" s="33" t="s">
        <v>14833</v>
      </c>
      <c r="C589" s="33" t="s">
        <v>1562</v>
      </c>
      <c r="D589" s="33" t="s">
        <v>1563</v>
      </c>
      <c r="E589" s="33" t="s">
        <v>15362</v>
      </c>
      <c r="F589" s="33">
        <v>37</v>
      </c>
      <c r="G589" s="33">
        <v>36</v>
      </c>
      <c r="H589" s="33">
        <v>37299</v>
      </c>
      <c r="I589" t="s">
        <v>15363</v>
      </c>
      <c r="N589" s="37"/>
      <c r="O589" s="36"/>
      <c r="P589" s="36"/>
      <c r="Q589" s="36"/>
      <c r="R589" s="37"/>
      <c r="S589" s="36"/>
      <c r="T589" s="36"/>
    </row>
    <row r="590" spans="1:20" ht="14.4" x14ac:dyDescent="0.3">
      <c r="A590" s="33" t="s">
        <v>1564</v>
      </c>
      <c r="B590" s="33" t="s">
        <v>14833</v>
      </c>
      <c r="C590" s="33" t="s">
        <v>15789</v>
      </c>
      <c r="D590" s="33" t="s">
        <v>1565</v>
      </c>
      <c r="E590" s="33" t="s">
        <v>14879</v>
      </c>
      <c r="F590" s="33">
        <v>349</v>
      </c>
      <c r="G590" s="33">
        <v>334</v>
      </c>
      <c r="H590" s="33">
        <v>40972</v>
      </c>
      <c r="I590" t="s">
        <v>15511</v>
      </c>
      <c r="N590" s="37"/>
      <c r="O590" s="36"/>
      <c r="P590" s="36"/>
      <c r="Q590" s="36"/>
      <c r="R590" s="37"/>
      <c r="S590" s="36"/>
      <c r="T590" s="36"/>
    </row>
    <row r="591" spans="1:20" ht="14.4" x14ac:dyDescent="0.3">
      <c r="A591" s="33" t="s">
        <v>1566</v>
      </c>
      <c r="B591" s="33" t="s">
        <v>14833</v>
      </c>
      <c r="C591" s="33" t="s">
        <v>15790</v>
      </c>
      <c r="D591" s="33" t="s">
        <v>1567</v>
      </c>
      <c r="E591" s="33" t="s">
        <v>15791</v>
      </c>
      <c r="F591" s="33">
        <v>138</v>
      </c>
      <c r="G591" s="33">
        <v>159</v>
      </c>
      <c r="H591" s="33">
        <v>41632</v>
      </c>
      <c r="I591" t="s">
        <v>15148</v>
      </c>
      <c r="N591" s="37"/>
      <c r="O591" s="36"/>
      <c r="P591" s="36"/>
      <c r="Q591" s="36"/>
      <c r="R591" s="37"/>
      <c r="S591" s="36"/>
      <c r="T591" s="36"/>
    </row>
    <row r="592" spans="1:20" ht="14.4" x14ac:dyDescent="0.3">
      <c r="A592" s="33" t="s">
        <v>1568</v>
      </c>
      <c r="B592" s="33" t="s">
        <v>14833</v>
      </c>
      <c r="C592" s="33" t="s">
        <v>15792</v>
      </c>
      <c r="D592" s="33" t="s">
        <v>1569</v>
      </c>
      <c r="E592" s="33" t="s">
        <v>15006</v>
      </c>
      <c r="F592" s="33">
        <v>84</v>
      </c>
      <c r="G592" s="33">
        <v>87</v>
      </c>
      <c r="H592" s="33">
        <v>39001</v>
      </c>
      <c r="I592" t="s">
        <v>15793</v>
      </c>
      <c r="N592" s="37"/>
      <c r="O592" s="36"/>
      <c r="P592" s="36"/>
      <c r="Q592" s="36"/>
      <c r="R592" s="37"/>
      <c r="S592" s="36"/>
      <c r="T592" s="36"/>
    </row>
    <row r="593" spans="1:20" ht="14.4" x14ac:dyDescent="0.3">
      <c r="A593" s="33" t="s">
        <v>1570</v>
      </c>
      <c r="B593" s="33" t="s">
        <v>14833</v>
      </c>
      <c r="C593" s="33" t="s">
        <v>1571</v>
      </c>
      <c r="D593" s="33" t="s">
        <v>1572</v>
      </c>
      <c r="E593" s="33" t="s">
        <v>15199</v>
      </c>
      <c r="F593" s="33">
        <v>144</v>
      </c>
      <c r="G593" s="33">
        <v>157</v>
      </c>
      <c r="H593" s="33">
        <v>41439</v>
      </c>
      <c r="I593" t="s">
        <v>15709</v>
      </c>
      <c r="N593" s="37"/>
      <c r="O593" s="36"/>
      <c r="P593" s="36"/>
      <c r="Q593" s="36"/>
      <c r="R593" s="37"/>
      <c r="S593" s="36"/>
      <c r="T593" s="36"/>
    </row>
    <row r="594" spans="1:20" ht="14.4" x14ac:dyDescent="0.3">
      <c r="A594" s="33" t="s">
        <v>1573</v>
      </c>
      <c r="B594" s="33" t="s">
        <v>14833</v>
      </c>
      <c r="C594" s="33" t="s">
        <v>1574</v>
      </c>
      <c r="D594" s="33" t="s">
        <v>1575</v>
      </c>
      <c r="E594" s="33" t="s">
        <v>15048</v>
      </c>
      <c r="F594" s="33">
        <v>333</v>
      </c>
      <c r="G594" s="33">
        <v>333</v>
      </c>
      <c r="H594" s="33">
        <v>30582</v>
      </c>
      <c r="I594" t="s">
        <v>15648</v>
      </c>
      <c r="N594" s="37"/>
      <c r="O594" s="36"/>
      <c r="P594" s="36"/>
      <c r="Q594" s="36"/>
      <c r="R594" s="37"/>
      <c r="S594" s="36"/>
      <c r="T594" s="36"/>
    </row>
    <row r="595" spans="1:20" ht="14.4" x14ac:dyDescent="0.3">
      <c r="A595" s="33" t="s">
        <v>1576</v>
      </c>
      <c r="B595" s="33" t="s">
        <v>14833</v>
      </c>
      <c r="C595" s="33" t="s">
        <v>15794</v>
      </c>
      <c r="D595" s="33" t="s">
        <v>1577</v>
      </c>
      <c r="E595" s="33" t="s">
        <v>14963</v>
      </c>
      <c r="F595" s="33">
        <v>303</v>
      </c>
      <c r="G595" s="33">
        <v>332</v>
      </c>
      <c r="H595" s="33">
        <v>39352</v>
      </c>
      <c r="I595" t="s">
        <v>1578</v>
      </c>
      <c r="N595" s="37"/>
      <c r="O595" s="36"/>
      <c r="P595" s="36"/>
      <c r="Q595" s="36"/>
      <c r="R595" s="37"/>
      <c r="S595" s="36"/>
      <c r="T595" s="36"/>
    </row>
    <row r="596" spans="1:20" ht="14.4" x14ac:dyDescent="0.3">
      <c r="A596" s="33" t="s">
        <v>1579</v>
      </c>
      <c r="B596" s="33" t="s">
        <v>14833</v>
      </c>
      <c r="C596" s="33" t="s">
        <v>1517</v>
      </c>
      <c r="D596" s="33" t="s">
        <v>1580</v>
      </c>
      <c r="E596" s="33" t="s">
        <v>15499</v>
      </c>
      <c r="F596" s="33">
        <v>197</v>
      </c>
      <c r="G596" s="33">
        <v>197</v>
      </c>
      <c r="H596" s="33">
        <v>41787</v>
      </c>
      <c r="I596" t="s">
        <v>1581</v>
      </c>
      <c r="N596" s="37"/>
      <c r="O596" s="36"/>
      <c r="P596" s="36"/>
      <c r="Q596" s="36"/>
      <c r="R596" s="37"/>
      <c r="S596" s="36"/>
      <c r="T596" s="36"/>
    </row>
    <row r="597" spans="1:20" ht="14.4" x14ac:dyDescent="0.3">
      <c r="A597" s="33" t="s">
        <v>1582</v>
      </c>
      <c r="B597" s="33" t="s">
        <v>14833</v>
      </c>
      <c r="C597" s="33" t="s">
        <v>15795</v>
      </c>
      <c r="D597" s="33" t="s">
        <v>1583</v>
      </c>
      <c r="E597" s="33" t="s">
        <v>15095</v>
      </c>
      <c r="F597" s="33">
        <v>134</v>
      </c>
      <c r="G597" s="33">
        <v>139</v>
      </c>
      <c r="H597" s="33">
        <v>41282</v>
      </c>
      <c r="I597" t="s">
        <v>15537</v>
      </c>
      <c r="N597" s="37"/>
      <c r="O597" s="36"/>
      <c r="P597" s="36"/>
      <c r="Q597" s="36"/>
      <c r="R597" s="37"/>
      <c r="S597" s="36"/>
      <c r="T597" s="36"/>
    </row>
    <row r="598" spans="1:20" ht="14.4" x14ac:dyDescent="0.3">
      <c r="A598" s="33" t="s">
        <v>1584</v>
      </c>
      <c r="B598" s="33" t="s">
        <v>14833</v>
      </c>
      <c r="C598" s="33" t="s">
        <v>1540</v>
      </c>
      <c r="D598" s="33" t="s">
        <v>1585</v>
      </c>
      <c r="E598" s="33" t="s">
        <v>14969</v>
      </c>
      <c r="F598" s="33">
        <v>253</v>
      </c>
      <c r="G598" s="33">
        <v>261</v>
      </c>
      <c r="H598" s="33">
        <v>41827</v>
      </c>
      <c r="I598" t="s">
        <v>15676</v>
      </c>
      <c r="N598" s="37"/>
      <c r="O598" s="36"/>
      <c r="P598" s="36"/>
      <c r="Q598" s="36"/>
      <c r="R598" s="37"/>
      <c r="S598" s="36"/>
      <c r="T598" s="36"/>
    </row>
    <row r="599" spans="1:20" ht="14.4" x14ac:dyDescent="0.3">
      <c r="A599" s="33" t="s">
        <v>1586</v>
      </c>
      <c r="B599" s="33" t="s">
        <v>14833</v>
      </c>
      <c r="C599" s="33" t="s">
        <v>15796</v>
      </c>
      <c r="D599" s="33" t="s">
        <v>1587</v>
      </c>
      <c r="E599" s="33" t="s">
        <v>15545</v>
      </c>
      <c r="F599" s="33">
        <v>195</v>
      </c>
      <c r="G599" s="33">
        <v>181</v>
      </c>
      <c r="H599" s="33">
        <v>39534</v>
      </c>
      <c r="I599" t="s">
        <v>1588</v>
      </c>
      <c r="N599" s="37"/>
      <c r="O599" s="36"/>
      <c r="P599" s="36"/>
      <c r="Q599" s="36"/>
      <c r="R599" s="37"/>
      <c r="S599" s="36"/>
      <c r="T599" s="36"/>
    </row>
    <row r="600" spans="1:20" ht="14.4" x14ac:dyDescent="0.3">
      <c r="A600" s="33" t="s">
        <v>1589</v>
      </c>
      <c r="B600" s="33" t="s">
        <v>14833</v>
      </c>
      <c r="C600" s="33" t="s">
        <v>15797</v>
      </c>
      <c r="D600" s="33" t="s">
        <v>1590</v>
      </c>
      <c r="E600" s="33" t="s">
        <v>15037</v>
      </c>
      <c r="F600" s="33">
        <v>72</v>
      </c>
      <c r="G600" s="33">
        <v>66</v>
      </c>
      <c r="H600" s="33">
        <v>41551</v>
      </c>
      <c r="I600" t="s">
        <v>771</v>
      </c>
      <c r="N600" s="37"/>
      <c r="O600" s="36"/>
      <c r="P600" s="36"/>
      <c r="Q600" s="36"/>
      <c r="R600" s="37"/>
      <c r="S600" s="36"/>
      <c r="T600" s="36"/>
    </row>
    <row r="601" spans="1:20" ht="14.4" x14ac:dyDescent="0.3">
      <c r="A601" s="33" t="s">
        <v>1591</v>
      </c>
      <c r="B601" s="33" t="s">
        <v>14833</v>
      </c>
      <c r="C601" s="33" t="s">
        <v>1592</v>
      </c>
      <c r="D601" s="33" t="s">
        <v>1593</v>
      </c>
      <c r="E601" s="33" t="s">
        <v>15798</v>
      </c>
      <c r="F601" s="33">
        <v>316</v>
      </c>
      <c r="G601" s="33">
        <v>325</v>
      </c>
      <c r="H601" s="33">
        <v>44201</v>
      </c>
      <c r="I601" t="s">
        <v>984</v>
      </c>
      <c r="N601" s="37"/>
      <c r="O601" s="36"/>
      <c r="P601" s="36"/>
      <c r="Q601" s="36"/>
      <c r="R601" s="37"/>
      <c r="S601" s="36"/>
      <c r="T601" s="36"/>
    </row>
    <row r="602" spans="1:20" ht="14.4" x14ac:dyDescent="0.3">
      <c r="A602" s="33" t="s">
        <v>1594</v>
      </c>
      <c r="B602" s="33" t="s">
        <v>14833</v>
      </c>
      <c r="C602" s="33" t="s">
        <v>1498</v>
      </c>
      <c r="D602" s="33" t="s">
        <v>1595</v>
      </c>
      <c r="E602" s="33" t="s">
        <v>15252</v>
      </c>
      <c r="F602" s="33">
        <v>183</v>
      </c>
      <c r="G602" s="33">
        <v>334</v>
      </c>
      <c r="H602" s="33">
        <v>41194</v>
      </c>
      <c r="I602" t="s">
        <v>15726</v>
      </c>
      <c r="N602" s="37"/>
      <c r="O602" s="36"/>
      <c r="P602" s="36"/>
      <c r="Q602" s="36"/>
      <c r="R602" s="37"/>
      <c r="S602" s="36"/>
      <c r="T602" s="36"/>
    </row>
    <row r="603" spans="1:20" ht="14.4" x14ac:dyDescent="0.3">
      <c r="A603" s="33" t="s">
        <v>1596</v>
      </c>
      <c r="B603" s="33" t="s">
        <v>14833</v>
      </c>
      <c r="C603" s="33" t="s">
        <v>15799</v>
      </c>
      <c r="D603" s="33" t="s">
        <v>1597</v>
      </c>
      <c r="E603" s="33" t="s">
        <v>14953</v>
      </c>
      <c r="F603" s="33">
        <v>247</v>
      </c>
      <c r="G603" s="33">
        <v>262</v>
      </c>
      <c r="H603" s="33">
        <v>41001</v>
      </c>
      <c r="I603" t="s">
        <v>15678</v>
      </c>
      <c r="N603" s="37"/>
      <c r="O603" s="36"/>
      <c r="P603" s="36"/>
      <c r="Q603" s="36"/>
      <c r="R603" s="37"/>
      <c r="S603" s="36"/>
      <c r="T603" s="36"/>
    </row>
    <row r="604" spans="1:20" ht="14.4" x14ac:dyDescent="0.3">
      <c r="A604" s="33" t="s">
        <v>1598</v>
      </c>
      <c r="B604" s="33" t="s">
        <v>14833</v>
      </c>
      <c r="C604" s="33" t="s">
        <v>15800</v>
      </c>
      <c r="D604" s="33" t="s">
        <v>1599</v>
      </c>
      <c r="E604" s="33" t="s">
        <v>15560</v>
      </c>
      <c r="F604" s="33">
        <v>246</v>
      </c>
      <c r="G604" s="33">
        <v>245</v>
      </c>
      <c r="H604" s="33">
        <v>39859</v>
      </c>
      <c r="I604" t="s">
        <v>15800</v>
      </c>
      <c r="N604" s="37"/>
      <c r="O604" s="36"/>
      <c r="P604" s="36"/>
      <c r="Q604" s="36"/>
      <c r="R604" s="37"/>
      <c r="S604" s="36"/>
      <c r="T604" s="36"/>
    </row>
    <row r="605" spans="1:20" ht="14.4" x14ac:dyDescent="0.3">
      <c r="A605" s="33" t="s">
        <v>1600</v>
      </c>
      <c r="B605" s="33" t="s">
        <v>14833</v>
      </c>
      <c r="C605" s="33" t="s">
        <v>15801</v>
      </c>
      <c r="D605" s="33" t="s">
        <v>1601</v>
      </c>
      <c r="E605" s="33" t="s">
        <v>15307</v>
      </c>
      <c r="F605" s="33">
        <v>241</v>
      </c>
      <c r="G605" s="33">
        <v>232</v>
      </c>
      <c r="H605" s="33">
        <v>41193</v>
      </c>
      <c r="I605" t="s">
        <v>15802</v>
      </c>
      <c r="N605" s="37"/>
      <c r="O605" s="36"/>
      <c r="P605" s="36"/>
      <c r="Q605" s="36"/>
      <c r="R605" s="37"/>
      <c r="S605" s="36"/>
      <c r="T605" s="36"/>
    </row>
    <row r="606" spans="1:20" ht="14.4" x14ac:dyDescent="0.3">
      <c r="A606" s="33" t="s">
        <v>1602</v>
      </c>
      <c r="B606" s="33" t="s">
        <v>14833</v>
      </c>
      <c r="C606" s="33" t="s">
        <v>15803</v>
      </c>
      <c r="D606" s="33" t="s">
        <v>1603</v>
      </c>
      <c r="E606" s="33" t="s">
        <v>14980</v>
      </c>
      <c r="F606" s="33">
        <v>194</v>
      </c>
      <c r="G606" s="33">
        <v>168</v>
      </c>
      <c r="H606" s="33">
        <v>41194</v>
      </c>
      <c r="I606" t="s">
        <v>15726</v>
      </c>
      <c r="N606" s="37"/>
      <c r="O606" s="36"/>
      <c r="P606" s="36"/>
      <c r="Q606" s="36"/>
      <c r="R606" s="37"/>
      <c r="S606" s="36"/>
      <c r="T606" s="36"/>
    </row>
    <row r="607" spans="1:20" ht="14.4" x14ac:dyDescent="0.3">
      <c r="A607" s="33" t="s">
        <v>1604</v>
      </c>
      <c r="B607" s="33" t="s">
        <v>14833</v>
      </c>
      <c r="C607" s="33" t="s">
        <v>15804</v>
      </c>
      <c r="D607" s="33" t="s">
        <v>1605</v>
      </c>
      <c r="E607" s="33" t="s">
        <v>15694</v>
      </c>
      <c r="F607" s="33">
        <v>108</v>
      </c>
      <c r="G607" s="33">
        <v>106</v>
      </c>
      <c r="H607" s="33">
        <v>42632</v>
      </c>
      <c r="I607" t="s">
        <v>15695</v>
      </c>
      <c r="N607" s="37"/>
      <c r="O607" s="36"/>
      <c r="P607" s="36"/>
      <c r="Q607" s="36"/>
      <c r="R607" s="37"/>
      <c r="S607" s="36"/>
      <c r="T607" s="36"/>
    </row>
    <row r="608" spans="1:20" ht="14.4" x14ac:dyDescent="0.3">
      <c r="A608" s="33" t="s">
        <v>1606</v>
      </c>
      <c r="B608" s="33" t="s">
        <v>14833</v>
      </c>
      <c r="C608" s="33" t="s">
        <v>1607</v>
      </c>
      <c r="D608" s="33" t="s">
        <v>1608</v>
      </c>
      <c r="E608" s="33" t="s">
        <v>15679</v>
      </c>
      <c r="F608" s="33">
        <v>156</v>
      </c>
      <c r="G608" s="33">
        <v>152</v>
      </c>
      <c r="H608" s="33">
        <v>32580</v>
      </c>
      <c r="I608" t="s">
        <v>15680</v>
      </c>
      <c r="N608" s="37"/>
      <c r="O608" s="36"/>
      <c r="P608" s="36"/>
      <c r="Q608" s="36"/>
      <c r="R608" s="37"/>
      <c r="S608" s="36"/>
      <c r="T608" s="36"/>
    </row>
    <row r="609" spans="1:20" ht="14.4" x14ac:dyDescent="0.3">
      <c r="A609" s="33" t="s">
        <v>1609</v>
      </c>
      <c r="B609" s="33" t="s">
        <v>14833</v>
      </c>
      <c r="C609" s="33" t="s">
        <v>15805</v>
      </c>
      <c r="D609" s="33" t="s">
        <v>1610</v>
      </c>
      <c r="E609" s="33" t="s">
        <v>14999</v>
      </c>
      <c r="F609" s="33">
        <v>226</v>
      </c>
      <c r="G609" s="33">
        <v>229</v>
      </c>
      <c r="H609" s="33">
        <v>40340</v>
      </c>
      <c r="I609" t="s">
        <v>1611</v>
      </c>
      <c r="N609" s="37"/>
      <c r="O609" s="36"/>
      <c r="P609" s="36"/>
      <c r="Q609" s="36"/>
      <c r="R609" s="37"/>
      <c r="S609" s="36"/>
      <c r="T609" s="36"/>
    </row>
    <row r="610" spans="1:20" ht="14.4" x14ac:dyDescent="0.3">
      <c r="A610" s="33" t="s">
        <v>1612</v>
      </c>
      <c r="B610" s="33" t="s">
        <v>14833</v>
      </c>
      <c r="C610" s="33" t="s">
        <v>1613</v>
      </c>
      <c r="D610" s="33" t="s">
        <v>298</v>
      </c>
      <c r="E610" s="33" t="s">
        <v>15096</v>
      </c>
      <c r="F610" s="33">
        <v>198</v>
      </c>
      <c r="G610" s="33">
        <v>198</v>
      </c>
      <c r="H610" s="33">
        <v>40535</v>
      </c>
      <c r="I610" t="s">
        <v>15806</v>
      </c>
      <c r="N610" s="37"/>
      <c r="O610" s="36"/>
      <c r="P610" s="36"/>
      <c r="Q610" s="36"/>
      <c r="R610" s="37"/>
      <c r="S610" s="36"/>
      <c r="T610" s="36"/>
    </row>
    <row r="611" spans="1:20" ht="14.4" x14ac:dyDescent="0.3">
      <c r="A611" s="33" t="s">
        <v>1614</v>
      </c>
      <c r="B611" s="33" t="s">
        <v>14833</v>
      </c>
      <c r="C611" s="33" t="s">
        <v>15807</v>
      </c>
      <c r="D611" s="33" t="s">
        <v>1615</v>
      </c>
      <c r="E611" s="33" t="s">
        <v>15092</v>
      </c>
      <c r="F611" s="33">
        <v>37</v>
      </c>
      <c r="G611" s="33">
        <v>32</v>
      </c>
      <c r="H611" s="33">
        <v>41270</v>
      </c>
      <c r="I611" t="s">
        <v>1334</v>
      </c>
      <c r="N611" s="37"/>
      <c r="O611" s="36"/>
      <c r="P611" s="36"/>
      <c r="Q611" s="36"/>
      <c r="R611" s="37"/>
      <c r="S611" s="36"/>
      <c r="T611" s="36"/>
    </row>
    <row r="612" spans="1:20" ht="14.4" x14ac:dyDescent="0.3">
      <c r="A612" s="33" t="s">
        <v>1616</v>
      </c>
      <c r="B612" s="33" t="s">
        <v>14833</v>
      </c>
      <c r="C612" s="33" t="s">
        <v>15808</v>
      </c>
      <c r="D612" s="33" t="s">
        <v>15809</v>
      </c>
      <c r="E612" s="33" t="s">
        <v>15058</v>
      </c>
      <c r="F612" s="33">
        <v>313</v>
      </c>
      <c r="G612" s="33">
        <v>318</v>
      </c>
      <c r="H612" s="33">
        <v>41516</v>
      </c>
      <c r="I612" t="s">
        <v>78</v>
      </c>
      <c r="N612" s="37"/>
      <c r="O612" s="36"/>
      <c r="P612" s="36"/>
      <c r="Q612" s="36"/>
      <c r="R612" s="37"/>
      <c r="S612" s="36"/>
      <c r="T612" s="36"/>
    </row>
    <row r="613" spans="1:20" ht="14.4" x14ac:dyDescent="0.3">
      <c r="A613" s="33" t="s">
        <v>1617</v>
      </c>
      <c r="B613" s="33" t="s">
        <v>14833</v>
      </c>
      <c r="C613" s="33" t="s">
        <v>1618</v>
      </c>
      <c r="D613" s="33" t="s">
        <v>1619</v>
      </c>
      <c r="E613" s="33" t="s">
        <v>15037</v>
      </c>
      <c r="F613" s="33">
        <v>116</v>
      </c>
      <c r="G613" s="33">
        <v>114</v>
      </c>
      <c r="H613" s="33">
        <v>45000</v>
      </c>
      <c r="I613" t="s">
        <v>15159</v>
      </c>
      <c r="N613" s="37"/>
      <c r="O613" s="36"/>
      <c r="P613" s="36"/>
      <c r="Q613" s="36"/>
      <c r="R613" s="37"/>
      <c r="S613" s="36"/>
      <c r="T613" s="36"/>
    </row>
    <row r="614" spans="1:20" ht="14.4" x14ac:dyDescent="0.3">
      <c r="A614" s="33" t="s">
        <v>1620</v>
      </c>
      <c r="B614" s="33" t="s">
        <v>14833</v>
      </c>
      <c r="C614" s="33" t="s">
        <v>15810</v>
      </c>
      <c r="D614" s="33" t="s">
        <v>1621</v>
      </c>
      <c r="E614" s="33" t="s">
        <v>15019</v>
      </c>
      <c r="F614" s="33">
        <v>237</v>
      </c>
      <c r="G614" s="33">
        <v>223</v>
      </c>
      <c r="H614" s="33">
        <v>40843</v>
      </c>
      <c r="I614" t="s">
        <v>15811</v>
      </c>
      <c r="N614" s="37"/>
      <c r="O614" s="36"/>
      <c r="P614" s="36"/>
      <c r="Q614" s="36"/>
      <c r="R614" s="37"/>
      <c r="S614" s="36"/>
      <c r="T614" s="36"/>
    </row>
    <row r="615" spans="1:20" ht="14.4" x14ac:dyDescent="0.3">
      <c r="A615" s="33" t="s">
        <v>1622</v>
      </c>
      <c r="B615" s="33" t="s">
        <v>14833</v>
      </c>
      <c r="C615" s="33" t="s">
        <v>15812</v>
      </c>
      <c r="D615" s="33" t="s">
        <v>1623</v>
      </c>
      <c r="E615" s="33" t="s">
        <v>15813</v>
      </c>
      <c r="F615" s="33">
        <v>50</v>
      </c>
      <c r="G615" s="33">
        <v>50</v>
      </c>
      <c r="H615" s="33">
        <v>38001</v>
      </c>
      <c r="I615" t="s">
        <v>15814</v>
      </c>
      <c r="N615" s="37"/>
      <c r="O615" s="36"/>
      <c r="P615" s="36"/>
      <c r="Q615" s="36"/>
      <c r="R615" s="37"/>
      <c r="S615" s="36"/>
      <c r="T615" s="36"/>
    </row>
    <row r="616" spans="1:20" ht="14.4" x14ac:dyDescent="0.3">
      <c r="A616" s="33" t="s">
        <v>1624</v>
      </c>
      <c r="B616" s="33" t="s">
        <v>14833</v>
      </c>
      <c r="C616" s="33" t="s">
        <v>15815</v>
      </c>
      <c r="D616" s="33" t="s">
        <v>1625</v>
      </c>
      <c r="E616" s="33" t="s">
        <v>14893</v>
      </c>
      <c r="F616" s="33">
        <v>236</v>
      </c>
      <c r="G616" s="33">
        <v>231</v>
      </c>
      <c r="H616" s="33">
        <v>40964</v>
      </c>
      <c r="I616" t="s">
        <v>15816</v>
      </c>
      <c r="N616" s="37"/>
      <c r="O616" s="36"/>
      <c r="P616" s="36"/>
      <c r="Q616" s="36"/>
      <c r="R616" s="37"/>
      <c r="S616" s="36"/>
      <c r="T616" s="36"/>
    </row>
    <row r="617" spans="1:20" ht="14.4" x14ac:dyDescent="0.3">
      <c r="A617" s="33" t="s">
        <v>1626</v>
      </c>
      <c r="B617" s="33" t="s">
        <v>14833</v>
      </c>
      <c r="C617" s="33" t="s">
        <v>15817</v>
      </c>
      <c r="D617" s="33" t="s">
        <v>1627</v>
      </c>
      <c r="E617" s="33" t="s">
        <v>14879</v>
      </c>
      <c r="F617" s="33">
        <v>104</v>
      </c>
      <c r="G617" s="33">
        <v>99</v>
      </c>
      <c r="H617" s="33">
        <v>40972</v>
      </c>
      <c r="I617" t="s">
        <v>15511</v>
      </c>
      <c r="N617" s="37"/>
      <c r="O617" s="36"/>
      <c r="P617" s="36"/>
      <c r="Q617" s="36"/>
      <c r="R617" s="37"/>
      <c r="S617" s="36"/>
      <c r="T617" s="36"/>
    </row>
    <row r="618" spans="1:20" ht="14.4" x14ac:dyDescent="0.3">
      <c r="A618" s="33" t="s">
        <v>1628</v>
      </c>
      <c r="B618" s="33" t="s">
        <v>14833</v>
      </c>
      <c r="C618" s="33" t="s">
        <v>15818</v>
      </c>
      <c r="D618" s="33" t="s">
        <v>1629</v>
      </c>
      <c r="E618" s="33" t="s">
        <v>14892</v>
      </c>
      <c r="F618" s="33">
        <v>418</v>
      </c>
      <c r="G618" s="33">
        <v>403</v>
      </c>
      <c r="H618" s="33">
        <v>41081</v>
      </c>
      <c r="I618" t="s">
        <v>15819</v>
      </c>
      <c r="N618" s="37"/>
      <c r="O618" s="36"/>
      <c r="P618" s="36"/>
      <c r="Q618" s="36"/>
      <c r="R618" s="37"/>
      <c r="S618" s="36"/>
      <c r="T618" s="36"/>
    </row>
    <row r="619" spans="1:20" ht="14.4" x14ac:dyDescent="0.3">
      <c r="A619" s="33" t="s">
        <v>1630</v>
      </c>
      <c r="B619" s="33" t="s">
        <v>14833</v>
      </c>
      <c r="C619" s="33" t="s">
        <v>15820</v>
      </c>
      <c r="D619" s="33" t="s">
        <v>1631</v>
      </c>
      <c r="E619" s="33" t="s">
        <v>14885</v>
      </c>
      <c r="F619" s="33">
        <v>78</v>
      </c>
      <c r="G619" s="33">
        <v>87</v>
      </c>
      <c r="H619" s="33">
        <v>27770</v>
      </c>
      <c r="I619" t="s">
        <v>1632</v>
      </c>
      <c r="N619" s="37"/>
      <c r="O619" s="36"/>
      <c r="P619" s="36"/>
      <c r="Q619" s="36"/>
      <c r="R619" s="37"/>
      <c r="S619" s="36"/>
      <c r="T619" s="36"/>
    </row>
    <row r="620" spans="1:20" ht="14.4" x14ac:dyDescent="0.3">
      <c r="A620" s="33" t="s">
        <v>1633</v>
      </c>
      <c r="B620" s="33" t="s">
        <v>14833</v>
      </c>
      <c r="C620" s="33" t="s">
        <v>15821</v>
      </c>
      <c r="D620" s="33" t="s">
        <v>1634</v>
      </c>
      <c r="E620" s="33" t="s">
        <v>15822</v>
      </c>
      <c r="F620" s="33">
        <v>259</v>
      </c>
      <c r="G620" s="33">
        <v>245</v>
      </c>
      <c r="H620" s="33">
        <v>71008</v>
      </c>
      <c r="I620" t="s">
        <v>624</v>
      </c>
      <c r="N620" s="37"/>
      <c r="O620" s="36"/>
      <c r="P620" s="36"/>
      <c r="Q620" s="36"/>
      <c r="R620" s="37"/>
      <c r="S620" s="36"/>
      <c r="T620" s="36"/>
    </row>
    <row r="621" spans="1:20" ht="14.4" x14ac:dyDescent="0.3">
      <c r="A621" s="33" t="s">
        <v>1635</v>
      </c>
      <c r="B621" s="33" t="s">
        <v>14833</v>
      </c>
      <c r="C621" s="33" t="s">
        <v>15404</v>
      </c>
      <c r="D621" s="33" t="s">
        <v>1636</v>
      </c>
      <c r="E621" s="33" t="s">
        <v>15050</v>
      </c>
      <c r="F621" s="33">
        <v>208</v>
      </c>
      <c r="G621" s="33">
        <v>200</v>
      </c>
      <c r="H621" s="33">
        <v>31237</v>
      </c>
      <c r="I621" t="s">
        <v>15823</v>
      </c>
      <c r="N621" s="37"/>
      <c r="O621" s="36"/>
      <c r="P621" s="36"/>
      <c r="Q621" s="36"/>
      <c r="R621" s="37"/>
      <c r="S621" s="36"/>
      <c r="T621" s="36"/>
    </row>
    <row r="622" spans="1:20" ht="14.4" x14ac:dyDescent="0.3">
      <c r="A622" s="33" t="s">
        <v>1637</v>
      </c>
      <c r="B622" s="33" t="s">
        <v>14833</v>
      </c>
      <c r="C622" s="33" t="s">
        <v>15824</v>
      </c>
      <c r="D622" s="33" t="s">
        <v>1638</v>
      </c>
      <c r="E622" s="33" t="s">
        <v>14887</v>
      </c>
      <c r="F622" s="33">
        <v>86</v>
      </c>
      <c r="G622" s="33">
        <v>81</v>
      </c>
      <c r="H622" s="33">
        <v>40648</v>
      </c>
      <c r="I622" t="s">
        <v>15825</v>
      </c>
      <c r="N622" s="37"/>
      <c r="O622" s="36"/>
      <c r="P622" s="36"/>
      <c r="Q622" s="36"/>
      <c r="R622" s="37"/>
      <c r="S622" s="36"/>
      <c r="T622" s="36"/>
    </row>
    <row r="623" spans="1:20" ht="14.4" x14ac:dyDescent="0.3">
      <c r="A623" s="33" t="s">
        <v>1639</v>
      </c>
      <c r="B623" s="33" t="s">
        <v>14833</v>
      </c>
      <c r="C623" s="33" t="s">
        <v>15826</v>
      </c>
      <c r="D623" s="33" t="s">
        <v>1640</v>
      </c>
      <c r="E623" s="33" t="s">
        <v>15545</v>
      </c>
      <c r="F623" s="33">
        <v>368</v>
      </c>
      <c r="G623" s="33">
        <v>374</v>
      </c>
      <c r="H623" s="33">
        <v>40517</v>
      </c>
      <c r="I623" t="s">
        <v>324</v>
      </c>
      <c r="N623" s="37"/>
      <c r="O623" s="36"/>
      <c r="P623" s="36"/>
      <c r="Q623" s="36"/>
      <c r="R623" s="37"/>
      <c r="S623" s="36"/>
      <c r="T623" s="36"/>
    </row>
    <row r="624" spans="1:20" ht="14.4" x14ac:dyDescent="0.3">
      <c r="A624" s="33" t="s">
        <v>1641</v>
      </c>
      <c r="B624" s="33" t="s">
        <v>14833</v>
      </c>
      <c r="C624" s="33" t="s">
        <v>15827</v>
      </c>
      <c r="D624" s="33" t="s">
        <v>1642</v>
      </c>
      <c r="E624" s="33" t="s">
        <v>15070</v>
      </c>
      <c r="F624" s="33">
        <v>144</v>
      </c>
      <c r="G624" s="33">
        <v>139</v>
      </c>
      <c r="H624" s="33">
        <v>41588</v>
      </c>
      <c r="I624" t="s">
        <v>15828</v>
      </c>
      <c r="N624" s="37"/>
      <c r="O624" s="36"/>
      <c r="P624" s="36"/>
      <c r="Q624" s="36"/>
      <c r="R624" s="37"/>
      <c r="S624" s="36"/>
      <c r="T624" s="36"/>
    </row>
    <row r="625" spans="1:20" ht="14.4" x14ac:dyDescent="0.3">
      <c r="A625" s="33" t="s">
        <v>1643</v>
      </c>
      <c r="B625" s="33" t="s">
        <v>14833</v>
      </c>
      <c r="C625" s="33" t="s">
        <v>15829</v>
      </c>
      <c r="D625" s="33" t="s">
        <v>1644</v>
      </c>
      <c r="E625" s="33" t="s">
        <v>15164</v>
      </c>
      <c r="F625" s="33">
        <v>34</v>
      </c>
      <c r="G625" s="33">
        <v>38</v>
      </c>
      <c r="H625" s="33">
        <v>42604</v>
      </c>
      <c r="I625" t="s">
        <v>15257</v>
      </c>
      <c r="N625" s="37"/>
      <c r="O625" s="36"/>
      <c r="P625" s="36"/>
      <c r="Q625" s="36"/>
      <c r="R625" s="37"/>
      <c r="S625" s="36"/>
      <c r="T625" s="36"/>
    </row>
    <row r="626" spans="1:20" ht="14.4" x14ac:dyDescent="0.3">
      <c r="A626" s="33" t="s">
        <v>1645</v>
      </c>
      <c r="B626" s="33" t="s">
        <v>14833</v>
      </c>
      <c r="C626" s="33" t="s">
        <v>1646</v>
      </c>
      <c r="D626" s="33" t="s">
        <v>1647</v>
      </c>
      <c r="E626" s="33" t="s">
        <v>15075</v>
      </c>
      <c r="F626" s="33">
        <v>74</v>
      </c>
      <c r="G626" s="33">
        <v>62</v>
      </c>
      <c r="H626" s="33">
        <v>41848</v>
      </c>
      <c r="I626" t="s">
        <v>15830</v>
      </c>
      <c r="N626" s="37"/>
      <c r="O626" s="36"/>
      <c r="P626" s="36"/>
      <c r="Q626" s="36"/>
      <c r="R626" s="37"/>
      <c r="S626" s="36"/>
      <c r="T626" s="36"/>
    </row>
    <row r="627" spans="1:20" ht="14.4" x14ac:dyDescent="0.3">
      <c r="A627" s="33" t="s">
        <v>1648</v>
      </c>
      <c r="B627" s="33" t="s">
        <v>14833</v>
      </c>
      <c r="C627" s="33" t="s">
        <v>15831</v>
      </c>
      <c r="D627" s="33" t="s">
        <v>1649</v>
      </c>
      <c r="E627" s="33" t="s">
        <v>14935</v>
      </c>
      <c r="F627" s="33">
        <v>409</v>
      </c>
      <c r="G627" s="33">
        <v>425</v>
      </c>
      <c r="H627" s="33">
        <v>57266</v>
      </c>
      <c r="I627" t="s">
        <v>15832</v>
      </c>
      <c r="N627" s="37"/>
      <c r="O627" s="36"/>
      <c r="P627" s="36"/>
      <c r="Q627" s="36"/>
      <c r="R627" s="37"/>
      <c r="S627" s="36"/>
      <c r="T627" s="36"/>
    </row>
    <row r="628" spans="1:20" ht="14.4" x14ac:dyDescent="0.3">
      <c r="A628" s="33" t="s">
        <v>1650</v>
      </c>
      <c r="B628" s="33" t="s">
        <v>14833</v>
      </c>
      <c r="C628" s="33" t="s">
        <v>1651</v>
      </c>
      <c r="D628" s="33" t="s">
        <v>1652</v>
      </c>
      <c r="E628" s="33" t="s">
        <v>15210</v>
      </c>
      <c r="F628" s="33">
        <v>151</v>
      </c>
      <c r="G628" s="33">
        <v>153</v>
      </c>
      <c r="H628" s="33">
        <v>83280</v>
      </c>
      <c r="I628" t="s">
        <v>15211</v>
      </c>
      <c r="N628" s="37"/>
      <c r="O628" s="36"/>
      <c r="P628" s="36"/>
      <c r="Q628" s="36"/>
      <c r="R628" s="37"/>
      <c r="S628" s="36"/>
      <c r="T628" s="36"/>
    </row>
    <row r="629" spans="1:20" ht="14.4" x14ac:dyDescent="0.3">
      <c r="A629" s="33" t="s">
        <v>1653</v>
      </c>
      <c r="B629" s="33" t="s">
        <v>14833</v>
      </c>
      <c r="C629" s="33" t="s">
        <v>15833</v>
      </c>
      <c r="D629" s="33" t="s">
        <v>1654</v>
      </c>
      <c r="E629" s="33" t="s">
        <v>15505</v>
      </c>
      <c r="F629" s="33">
        <v>233</v>
      </c>
      <c r="G629" s="33">
        <v>224</v>
      </c>
      <c r="H629" s="33">
        <v>40278</v>
      </c>
      <c r="I629" t="s">
        <v>902</v>
      </c>
      <c r="N629" s="37"/>
      <c r="O629" s="36"/>
      <c r="P629" s="36"/>
      <c r="Q629" s="36"/>
      <c r="R629" s="37"/>
      <c r="S629" s="36"/>
      <c r="T629" s="36"/>
    </row>
    <row r="630" spans="1:20" ht="14.4" x14ac:dyDescent="0.3">
      <c r="A630" s="33" t="s">
        <v>1655</v>
      </c>
      <c r="B630" s="33" t="s">
        <v>14833</v>
      </c>
      <c r="C630" s="33" t="s">
        <v>15834</v>
      </c>
      <c r="D630" s="33" t="s">
        <v>1656</v>
      </c>
      <c r="E630" s="33" t="s">
        <v>14873</v>
      </c>
      <c r="F630" s="33">
        <v>38</v>
      </c>
      <c r="G630" s="33">
        <v>37</v>
      </c>
      <c r="H630" s="33">
        <v>32073</v>
      </c>
      <c r="I630" t="s">
        <v>15835</v>
      </c>
      <c r="N630" s="37"/>
      <c r="O630" s="36"/>
      <c r="P630" s="36"/>
      <c r="Q630" s="36"/>
      <c r="R630" s="37"/>
      <c r="S630" s="36"/>
      <c r="T630" s="36"/>
    </row>
    <row r="631" spans="1:20" ht="14.4" x14ac:dyDescent="0.3">
      <c r="A631" s="33" t="s">
        <v>1657</v>
      </c>
      <c r="B631" s="33" t="s">
        <v>14833</v>
      </c>
      <c r="C631" s="33" t="s">
        <v>1658</v>
      </c>
      <c r="D631" s="33" t="s">
        <v>1659</v>
      </c>
      <c r="E631" s="33" t="s">
        <v>15407</v>
      </c>
      <c r="F631" s="33">
        <v>262</v>
      </c>
      <c r="G631" s="33">
        <v>260</v>
      </c>
      <c r="H631" s="33">
        <v>40848</v>
      </c>
      <c r="I631" t="s">
        <v>15408</v>
      </c>
      <c r="N631" s="37"/>
      <c r="O631" s="36"/>
      <c r="P631" s="36"/>
      <c r="Q631" s="36"/>
      <c r="R631" s="37"/>
      <c r="S631" s="36"/>
      <c r="T631" s="36"/>
    </row>
    <row r="632" spans="1:20" ht="14.4" x14ac:dyDescent="0.3">
      <c r="A632" s="33" t="s">
        <v>1660</v>
      </c>
      <c r="B632" s="33" t="s">
        <v>14833</v>
      </c>
      <c r="C632" s="33" t="s">
        <v>15836</v>
      </c>
      <c r="D632" s="33" t="s">
        <v>1661</v>
      </c>
      <c r="E632" s="33" t="s">
        <v>15837</v>
      </c>
      <c r="F632" s="33">
        <v>115</v>
      </c>
      <c r="G632" s="33">
        <v>116</v>
      </c>
      <c r="H632" s="33">
        <v>41507</v>
      </c>
      <c r="I632" t="s">
        <v>15838</v>
      </c>
      <c r="N632" s="37"/>
      <c r="O632" s="36"/>
      <c r="P632" s="36"/>
      <c r="Q632" s="36"/>
      <c r="R632" s="37"/>
      <c r="S632" s="36"/>
      <c r="T632" s="36"/>
    </row>
    <row r="633" spans="1:20" ht="14.4" x14ac:dyDescent="0.3">
      <c r="A633" s="33" t="s">
        <v>1662</v>
      </c>
      <c r="B633" s="33" t="s">
        <v>14833</v>
      </c>
      <c r="C633" s="33" t="s">
        <v>1543</v>
      </c>
      <c r="D633" s="33" t="s">
        <v>1663</v>
      </c>
      <c r="E633" s="33" t="s">
        <v>15156</v>
      </c>
      <c r="F633" s="33">
        <v>271</v>
      </c>
      <c r="G633" s="33">
        <v>270</v>
      </c>
      <c r="H633" s="33">
        <v>24546</v>
      </c>
      <c r="I633" t="s">
        <v>15839</v>
      </c>
      <c r="N633" s="37"/>
      <c r="O633" s="36"/>
      <c r="P633" s="36"/>
      <c r="Q633" s="36"/>
      <c r="R633" s="37"/>
      <c r="S633" s="36"/>
      <c r="T633" s="36"/>
    </row>
    <row r="634" spans="1:20" ht="14.4" x14ac:dyDescent="0.3">
      <c r="A634" s="33" t="s">
        <v>1664</v>
      </c>
      <c r="B634" s="33" t="s">
        <v>14833</v>
      </c>
      <c r="C634" s="33" t="s">
        <v>15840</v>
      </c>
      <c r="D634" s="33" t="s">
        <v>1665</v>
      </c>
      <c r="E634" s="33" t="s">
        <v>14957</v>
      </c>
      <c r="F634" s="33">
        <v>61</v>
      </c>
      <c r="G634" s="33">
        <v>57</v>
      </c>
      <c r="H634" s="33">
        <v>42540</v>
      </c>
      <c r="I634" t="s">
        <v>15315</v>
      </c>
      <c r="N634" s="37"/>
      <c r="O634" s="36"/>
      <c r="P634" s="36"/>
      <c r="Q634" s="36"/>
      <c r="R634" s="37"/>
      <c r="S634" s="36"/>
      <c r="T634" s="36"/>
    </row>
    <row r="635" spans="1:20" ht="14.4" x14ac:dyDescent="0.3">
      <c r="A635" s="33" t="s">
        <v>1666</v>
      </c>
      <c r="B635" s="33" t="s">
        <v>14833</v>
      </c>
      <c r="C635" s="33" t="s">
        <v>1667</v>
      </c>
      <c r="D635" s="33" t="s">
        <v>1668</v>
      </c>
      <c r="E635" s="33" t="s">
        <v>15841</v>
      </c>
      <c r="F635" s="33">
        <v>122</v>
      </c>
      <c r="G635" s="33">
        <v>108</v>
      </c>
      <c r="H635" s="33">
        <v>73919</v>
      </c>
      <c r="I635" t="s">
        <v>839</v>
      </c>
      <c r="N635" s="37"/>
      <c r="O635" s="36"/>
      <c r="P635" s="36"/>
      <c r="Q635" s="36"/>
      <c r="R635" s="37"/>
      <c r="S635" s="36"/>
      <c r="T635" s="36"/>
    </row>
    <row r="636" spans="1:20" ht="14.4" x14ac:dyDescent="0.3">
      <c r="A636" s="33" t="s">
        <v>1669</v>
      </c>
      <c r="B636" s="33" t="s">
        <v>14833</v>
      </c>
      <c r="C636" s="33" t="s">
        <v>1670</v>
      </c>
      <c r="D636" s="33" t="s">
        <v>1671</v>
      </c>
      <c r="E636" s="33" t="s">
        <v>14961</v>
      </c>
      <c r="F636" s="33">
        <v>71</v>
      </c>
      <c r="G636" s="33">
        <v>72</v>
      </c>
      <c r="H636" s="33">
        <v>41337</v>
      </c>
      <c r="I636" t="s">
        <v>15665</v>
      </c>
      <c r="N636" s="37"/>
      <c r="O636" s="36"/>
      <c r="P636" s="36"/>
      <c r="Q636" s="36"/>
      <c r="R636" s="37"/>
      <c r="S636" s="36"/>
      <c r="T636" s="36"/>
    </row>
    <row r="637" spans="1:20" ht="14.4" x14ac:dyDescent="0.3">
      <c r="A637" s="33" t="s">
        <v>1672</v>
      </c>
      <c r="B637" s="33" t="s">
        <v>14833</v>
      </c>
      <c r="C637" s="33" t="s">
        <v>15842</v>
      </c>
      <c r="D637" s="33" t="s">
        <v>1673</v>
      </c>
      <c r="E637" s="33" t="s">
        <v>14957</v>
      </c>
      <c r="F637" s="33">
        <v>55</v>
      </c>
      <c r="G637" s="33">
        <v>51</v>
      </c>
      <c r="H637" s="33">
        <v>41385</v>
      </c>
      <c r="I637" t="s">
        <v>15580</v>
      </c>
      <c r="N637" s="37"/>
      <c r="O637" s="36"/>
      <c r="P637" s="36"/>
      <c r="Q637" s="36"/>
      <c r="R637" s="37"/>
      <c r="S637" s="36"/>
      <c r="T637" s="36"/>
    </row>
    <row r="638" spans="1:20" ht="14.4" x14ac:dyDescent="0.3">
      <c r="A638" s="33" t="s">
        <v>1674</v>
      </c>
      <c r="B638" s="33" t="s">
        <v>14833</v>
      </c>
      <c r="C638" s="33" t="s">
        <v>1675</v>
      </c>
      <c r="D638" s="33" t="s">
        <v>1676</v>
      </c>
      <c r="E638" s="33" t="s">
        <v>14907</v>
      </c>
      <c r="F638" s="33">
        <v>365</v>
      </c>
      <c r="G638" s="33">
        <v>386</v>
      </c>
      <c r="H638" s="33">
        <v>40774</v>
      </c>
      <c r="I638" t="s">
        <v>15197</v>
      </c>
      <c r="N638" s="37"/>
      <c r="O638" s="36"/>
      <c r="P638" s="36"/>
      <c r="Q638" s="36"/>
      <c r="R638" s="37"/>
      <c r="S638" s="36"/>
      <c r="T638" s="36"/>
    </row>
    <row r="639" spans="1:20" ht="14.4" x14ac:dyDescent="0.3">
      <c r="A639" s="33" t="s">
        <v>1677</v>
      </c>
      <c r="B639" s="33" t="s">
        <v>14833</v>
      </c>
      <c r="C639" s="33" t="s">
        <v>1678</v>
      </c>
      <c r="D639" s="33" t="s">
        <v>1679</v>
      </c>
      <c r="E639" s="33" t="s">
        <v>14939</v>
      </c>
      <c r="F639" s="33">
        <v>262</v>
      </c>
      <c r="G639" s="33">
        <v>257</v>
      </c>
      <c r="H639" s="33">
        <v>43304</v>
      </c>
      <c r="I639" t="s">
        <v>15843</v>
      </c>
      <c r="N639" s="37"/>
      <c r="O639" s="36"/>
      <c r="P639" s="36"/>
      <c r="Q639" s="36"/>
      <c r="R639" s="37"/>
      <c r="S639" s="36"/>
      <c r="T639" s="36"/>
    </row>
    <row r="640" spans="1:20" ht="14.4" x14ac:dyDescent="0.3">
      <c r="A640" s="33" t="s">
        <v>1680</v>
      </c>
      <c r="B640" s="33" t="s">
        <v>14833</v>
      </c>
      <c r="C640" s="33" t="s">
        <v>15844</v>
      </c>
      <c r="D640" s="33" t="s">
        <v>1681</v>
      </c>
      <c r="E640" s="33" t="s">
        <v>15092</v>
      </c>
      <c r="F640" s="33">
        <v>45</v>
      </c>
      <c r="G640" s="33">
        <v>42</v>
      </c>
      <c r="H640" s="33">
        <v>41270</v>
      </c>
      <c r="I640" t="s">
        <v>1334</v>
      </c>
      <c r="N640" s="37"/>
      <c r="O640" s="36"/>
      <c r="P640" s="36"/>
      <c r="Q640" s="36"/>
      <c r="R640" s="37"/>
      <c r="S640" s="36"/>
      <c r="T640" s="36"/>
    </row>
    <row r="641" spans="1:20" ht="14.4" x14ac:dyDescent="0.3">
      <c r="A641" s="33" t="s">
        <v>1682</v>
      </c>
      <c r="B641" s="33" t="s">
        <v>14833</v>
      </c>
      <c r="C641" s="33" t="s">
        <v>15845</v>
      </c>
      <c r="D641" s="33" t="s">
        <v>1683</v>
      </c>
      <c r="E641" s="33" t="s">
        <v>15353</v>
      </c>
      <c r="F641" s="33">
        <v>232</v>
      </c>
      <c r="G641" s="33">
        <v>239</v>
      </c>
      <c r="H641" s="33">
        <v>41794</v>
      </c>
      <c r="I641" t="s">
        <v>15354</v>
      </c>
      <c r="N641" s="37"/>
      <c r="O641" s="36"/>
      <c r="P641" s="36"/>
      <c r="Q641" s="36"/>
      <c r="R641" s="37"/>
      <c r="S641" s="36"/>
      <c r="T641" s="36"/>
    </row>
    <row r="642" spans="1:20" ht="14.4" x14ac:dyDescent="0.3">
      <c r="A642" s="33" t="s">
        <v>1684</v>
      </c>
      <c r="B642" s="33" t="s">
        <v>14833</v>
      </c>
      <c r="C642" s="33" t="s">
        <v>15846</v>
      </c>
      <c r="D642" s="33" t="s">
        <v>1685</v>
      </c>
      <c r="E642" s="33" t="s">
        <v>15733</v>
      </c>
      <c r="F642" s="33">
        <v>60</v>
      </c>
      <c r="G642" s="33">
        <v>56</v>
      </c>
      <c r="H642" s="33">
        <v>41396</v>
      </c>
      <c r="I642" t="s">
        <v>15734</v>
      </c>
      <c r="N642" s="37"/>
      <c r="O642" s="36"/>
      <c r="P642" s="36"/>
      <c r="Q642" s="36"/>
      <c r="R642" s="37"/>
      <c r="S642" s="36"/>
      <c r="T642" s="36"/>
    </row>
    <row r="643" spans="1:20" ht="14.4" x14ac:dyDescent="0.3">
      <c r="A643" s="33" t="s">
        <v>1686</v>
      </c>
      <c r="B643" s="33" t="s">
        <v>14833</v>
      </c>
      <c r="C643" s="33" t="s">
        <v>15847</v>
      </c>
      <c r="D643" s="33" t="s">
        <v>672</v>
      </c>
      <c r="E643" s="33" t="s">
        <v>15099</v>
      </c>
      <c r="F643" s="33">
        <v>70</v>
      </c>
      <c r="G643" s="33">
        <v>72</v>
      </c>
      <c r="H643" s="33">
        <v>40794</v>
      </c>
      <c r="I643" t="s">
        <v>15645</v>
      </c>
      <c r="N643" s="37"/>
      <c r="O643" s="36"/>
      <c r="P643" s="36"/>
      <c r="Q643" s="36"/>
      <c r="R643" s="37"/>
      <c r="S643" s="36"/>
      <c r="T643" s="36"/>
    </row>
    <row r="644" spans="1:20" ht="14.4" x14ac:dyDescent="0.3">
      <c r="A644" s="33" t="s">
        <v>1688</v>
      </c>
      <c r="B644" s="33" t="s">
        <v>14833</v>
      </c>
      <c r="C644" s="33" t="s">
        <v>15848</v>
      </c>
      <c r="D644" s="33" t="s">
        <v>1689</v>
      </c>
      <c r="E644" s="33" t="s">
        <v>15009</v>
      </c>
      <c r="F644" s="33">
        <v>286</v>
      </c>
      <c r="G644" s="33">
        <v>285</v>
      </c>
      <c r="H644" s="33">
        <v>43824</v>
      </c>
      <c r="I644" t="s">
        <v>15849</v>
      </c>
      <c r="N644" s="37"/>
      <c r="O644" s="36"/>
      <c r="P644" s="36"/>
      <c r="Q644" s="36"/>
      <c r="R644" s="37"/>
      <c r="S644" s="36"/>
      <c r="T644" s="36"/>
    </row>
    <row r="645" spans="1:20" ht="14.4" x14ac:dyDescent="0.3">
      <c r="A645" s="33" t="s">
        <v>1690</v>
      </c>
      <c r="B645" s="33" t="s">
        <v>14833</v>
      </c>
      <c r="C645" s="33" t="s">
        <v>15850</v>
      </c>
      <c r="D645" s="33" t="s">
        <v>1692</v>
      </c>
      <c r="E645" s="33" t="s">
        <v>15088</v>
      </c>
      <c r="F645" s="33">
        <v>237</v>
      </c>
      <c r="G645" s="33">
        <v>241</v>
      </c>
      <c r="H645" s="33">
        <v>55238</v>
      </c>
      <c r="I645" t="s">
        <v>955</v>
      </c>
      <c r="N645" s="37"/>
      <c r="O645" s="36"/>
      <c r="P645" s="36"/>
      <c r="Q645" s="36"/>
      <c r="R645" s="37"/>
      <c r="S645" s="36"/>
      <c r="T645" s="36"/>
    </row>
    <row r="646" spans="1:20" ht="14.4" x14ac:dyDescent="0.3">
      <c r="A646" s="33" t="s">
        <v>1693</v>
      </c>
      <c r="B646" s="33" t="s">
        <v>14833</v>
      </c>
      <c r="C646" s="33" t="s">
        <v>1694</v>
      </c>
      <c r="D646" s="33" t="s">
        <v>1695</v>
      </c>
      <c r="E646" s="33" t="s">
        <v>15426</v>
      </c>
      <c r="F646" s="33">
        <v>250</v>
      </c>
      <c r="G646" s="33">
        <v>240</v>
      </c>
      <c r="H646" s="33">
        <v>71956</v>
      </c>
      <c r="I646" t="s">
        <v>15492</v>
      </c>
      <c r="N646" s="37"/>
      <c r="O646" s="36"/>
      <c r="P646" s="36"/>
      <c r="Q646" s="36"/>
      <c r="R646" s="37"/>
      <c r="S646" s="36"/>
      <c r="T646" s="36"/>
    </row>
    <row r="647" spans="1:20" ht="14.4" x14ac:dyDescent="0.3">
      <c r="A647" s="33" t="s">
        <v>1696</v>
      </c>
      <c r="B647" s="33" t="s">
        <v>14833</v>
      </c>
      <c r="C647" s="33" t="s">
        <v>1697</v>
      </c>
      <c r="D647" s="33" t="s">
        <v>1698</v>
      </c>
      <c r="E647" s="33" t="s">
        <v>15429</v>
      </c>
      <c r="F647" s="33">
        <v>277</v>
      </c>
      <c r="G647" s="33">
        <v>253</v>
      </c>
      <c r="H647" s="33">
        <v>43967</v>
      </c>
      <c r="I647" t="s">
        <v>15517</v>
      </c>
      <c r="N647" s="37"/>
      <c r="O647" s="36"/>
      <c r="P647" s="36"/>
      <c r="Q647" s="36"/>
      <c r="R647" s="37"/>
      <c r="S647" s="36"/>
      <c r="T647" s="36"/>
    </row>
    <row r="648" spans="1:20" ht="14.4" x14ac:dyDescent="0.3">
      <c r="A648" s="33" t="s">
        <v>1699</v>
      </c>
      <c r="B648" s="33" t="s">
        <v>14833</v>
      </c>
      <c r="C648" s="33" t="s">
        <v>1700</v>
      </c>
      <c r="D648" s="33" t="s">
        <v>1701</v>
      </c>
      <c r="E648" s="33" t="s">
        <v>14876</v>
      </c>
      <c r="F648" s="33">
        <v>265</v>
      </c>
      <c r="G648" s="33">
        <v>262</v>
      </c>
      <c r="H648" s="33">
        <v>43980</v>
      </c>
      <c r="I648" t="s">
        <v>15851</v>
      </c>
      <c r="N648" s="37"/>
      <c r="O648" s="36"/>
      <c r="P648" s="36"/>
      <c r="Q648" s="36"/>
      <c r="R648" s="37"/>
      <c r="S648" s="36"/>
      <c r="T648" s="36"/>
    </row>
    <row r="649" spans="1:20" ht="14.4" x14ac:dyDescent="0.3">
      <c r="A649" s="33" t="s">
        <v>1702</v>
      </c>
      <c r="B649" s="33" t="s">
        <v>14833</v>
      </c>
      <c r="C649" s="33" t="s">
        <v>1646</v>
      </c>
      <c r="D649" s="33" t="s">
        <v>1703</v>
      </c>
      <c r="E649" s="33" t="s">
        <v>15707</v>
      </c>
      <c r="F649" s="33">
        <v>124</v>
      </c>
      <c r="G649" s="33">
        <v>128</v>
      </c>
      <c r="H649" s="33">
        <v>45969</v>
      </c>
      <c r="I649" t="s">
        <v>15708</v>
      </c>
      <c r="N649" s="37"/>
      <c r="O649" s="36"/>
      <c r="P649" s="36"/>
      <c r="Q649" s="36"/>
      <c r="R649" s="37"/>
      <c r="S649" s="36"/>
      <c r="T649" s="36"/>
    </row>
    <row r="650" spans="1:20" ht="14.4" x14ac:dyDescent="0.3">
      <c r="A650" s="33" t="s">
        <v>1704</v>
      </c>
      <c r="B650" s="33" t="s">
        <v>14833</v>
      </c>
      <c r="C650" s="33" t="s">
        <v>1501</v>
      </c>
      <c r="D650" s="33" t="s">
        <v>1705</v>
      </c>
      <c r="E650" s="33" t="s">
        <v>15009</v>
      </c>
      <c r="F650" s="33">
        <v>255</v>
      </c>
      <c r="G650" s="33">
        <v>243</v>
      </c>
      <c r="H650" s="33">
        <v>44071</v>
      </c>
      <c r="I650" t="s">
        <v>15852</v>
      </c>
      <c r="N650" s="37"/>
      <c r="O650" s="36"/>
      <c r="P650" s="36"/>
      <c r="Q650" s="36"/>
      <c r="R650" s="37"/>
      <c r="S650" s="36"/>
      <c r="T650" s="36"/>
    </row>
    <row r="651" spans="1:20" ht="14.4" x14ac:dyDescent="0.3">
      <c r="A651" s="33" t="s">
        <v>1706</v>
      </c>
      <c r="B651" s="33" t="s">
        <v>14833</v>
      </c>
      <c r="C651" s="33" t="s">
        <v>15853</v>
      </c>
      <c r="D651" s="33" t="s">
        <v>1707</v>
      </c>
      <c r="E651" s="33" t="s">
        <v>15854</v>
      </c>
      <c r="F651" s="33">
        <v>434</v>
      </c>
      <c r="G651" s="33">
        <v>415</v>
      </c>
      <c r="H651" s="33">
        <v>44175</v>
      </c>
      <c r="I651" t="s">
        <v>15855</v>
      </c>
      <c r="N651" s="37"/>
      <c r="O651" s="36"/>
      <c r="P651" s="36"/>
      <c r="Q651" s="36"/>
      <c r="R651" s="37"/>
      <c r="S651" s="36"/>
      <c r="T651" s="36"/>
    </row>
    <row r="652" spans="1:20" ht="14.4" x14ac:dyDescent="0.3">
      <c r="A652" s="33" t="s">
        <v>1708</v>
      </c>
      <c r="B652" s="33" t="s">
        <v>14833</v>
      </c>
      <c r="C652" s="33" t="s">
        <v>751</v>
      </c>
      <c r="D652" s="33" t="s">
        <v>1709</v>
      </c>
      <c r="E652" s="33" t="s">
        <v>15009</v>
      </c>
      <c r="F652" s="33">
        <v>217</v>
      </c>
      <c r="G652" s="33">
        <v>199</v>
      </c>
      <c r="H652" s="33">
        <v>44318</v>
      </c>
      <c r="I652" t="s">
        <v>15856</v>
      </c>
      <c r="N652" s="37"/>
      <c r="O652" s="36"/>
      <c r="P652" s="36"/>
      <c r="Q652" s="36"/>
      <c r="R652" s="37"/>
      <c r="S652" s="36"/>
      <c r="T652" s="36"/>
    </row>
    <row r="653" spans="1:20" ht="14.4" x14ac:dyDescent="0.3">
      <c r="A653" s="33" t="s">
        <v>1710</v>
      </c>
      <c r="B653" s="33" t="s">
        <v>14833</v>
      </c>
      <c r="C653" s="33" t="s">
        <v>1711</v>
      </c>
      <c r="D653" s="33" t="s">
        <v>1712</v>
      </c>
      <c r="E653" s="33" t="s">
        <v>15242</v>
      </c>
      <c r="F653" s="33">
        <v>278</v>
      </c>
      <c r="G653" s="33">
        <v>265</v>
      </c>
      <c r="H653" s="33">
        <v>40974</v>
      </c>
      <c r="I653" t="s">
        <v>15308</v>
      </c>
      <c r="N653" s="37"/>
      <c r="O653" s="36"/>
      <c r="P653" s="36"/>
      <c r="Q653" s="36"/>
      <c r="R653" s="37"/>
      <c r="S653" s="36"/>
      <c r="T653" s="36"/>
    </row>
    <row r="654" spans="1:20" ht="14.4" x14ac:dyDescent="0.3">
      <c r="A654" s="33" t="s">
        <v>1713</v>
      </c>
      <c r="B654" s="33" t="s">
        <v>14833</v>
      </c>
      <c r="C654" s="33" t="s">
        <v>15857</v>
      </c>
      <c r="D654" s="33" t="s">
        <v>1714</v>
      </c>
      <c r="E654" s="33" t="s">
        <v>14937</v>
      </c>
      <c r="F654" s="33">
        <v>92</v>
      </c>
      <c r="G654" s="33">
        <v>83</v>
      </c>
      <c r="H654" s="33">
        <v>44201</v>
      </c>
      <c r="I654" t="s">
        <v>984</v>
      </c>
      <c r="N654" s="37"/>
      <c r="O654" s="36"/>
      <c r="P654" s="36"/>
      <c r="Q654" s="36"/>
      <c r="R654" s="37"/>
      <c r="S654" s="36"/>
      <c r="T654" s="36"/>
    </row>
    <row r="655" spans="1:20" ht="14.4" x14ac:dyDescent="0.3">
      <c r="A655" s="33" t="s">
        <v>1715</v>
      </c>
      <c r="B655" s="33" t="s">
        <v>14833</v>
      </c>
      <c r="C655" s="33" t="s">
        <v>1716</v>
      </c>
      <c r="D655" s="33" t="s">
        <v>1717</v>
      </c>
      <c r="E655" s="33" t="s">
        <v>15065</v>
      </c>
      <c r="F655" s="33">
        <v>79</v>
      </c>
      <c r="G655" s="33">
        <v>71</v>
      </c>
      <c r="H655" s="33">
        <v>40959</v>
      </c>
      <c r="I655" t="s">
        <v>993</v>
      </c>
      <c r="N655" s="37"/>
      <c r="O655" s="36"/>
      <c r="P655" s="36"/>
      <c r="Q655" s="36"/>
      <c r="R655" s="37"/>
      <c r="S655" s="36"/>
      <c r="T655" s="36"/>
    </row>
    <row r="656" spans="1:20" ht="14.4" x14ac:dyDescent="0.3">
      <c r="A656" s="33" t="s">
        <v>1718</v>
      </c>
      <c r="B656" s="33" t="s">
        <v>14833</v>
      </c>
      <c r="C656" s="33" t="s">
        <v>15858</v>
      </c>
      <c r="D656" s="33" t="s">
        <v>1720</v>
      </c>
      <c r="E656" s="33" t="s">
        <v>15859</v>
      </c>
      <c r="F656" s="33">
        <v>88</v>
      </c>
      <c r="G656" s="33">
        <v>78</v>
      </c>
      <c r="H656" s="33">
        <v>92951</v>
      </c>
      <c r="I656" t="s">
        <v>15860</v>
      </c>
      <c r="N656" s="37"/>
      <c r="O656" s="36"/>
      <c r="P656" s="36"/>
      <c r="Q656" s="36"/>
      <c r="R656" s="37"/>
      <c r="S656" s="36"/>
      <c r="T656" s="36"/>
    </row>
    <row r="657" spans="1:20" ht="14.4" x14ac:dyDescent="0.3">
      <c r="A657" s="33" t="s">
        <v>1721</v>
      </c>
      <c r="B657" s="33" t="s">
        <v>14833</v>
      </c>
      <c r="C657" s="33" t="s">
        <v>15861</v>
      </c>
      <c r="D657" s="33" t="s">
        <v>1722</v>
      </c>
      <c r="E657" s="33" t="s">
        <v>15179</v>
      </c>
      <c r="F657" s="33">
        <v>121</v>
      </c>
      <c r="G657" s="33">
        <v>119</v>
      </c>
      <c r="H657" s="33">
        <v>85600</v>
      </c>
      <c r="I657" t="s">
        <v>15180</v>
      </c>
      <c r="N657" s="37"/>
      <c r="O657" s="36"/>
      <c r="P657" s="36"/>
      <c r="Q657" s="36"/>
      <c r="R657" s="37"/>
      <c r="S657" s="36"/>
      <c r="T657" s="36"/>
    </row>
    <row r="658" spans="1:20" ht="14.4" x14ac:dyDescent="0.3">
      <c r="A658" s="33" t="s">
        <v>1723</v>
      </c>
      <c r="B658" s="33" t="s">
        <v>14833</v>
      </c>
      <c r="C658" s="33" t="s">
        <v>15862</v>
      </c>
      <c r="D658" s="33" t="s">
        <v>1724</v>
      </c>
      <c r="E658" s="33" t="s">
        <v>14907</v>
      </c>
      <c r="F658" s="33">
        <v>217</v>
      </c>
      <c r="G658" s="33">
        <v>211</v>
      </c>
      <c r="H658" s="33">
        <v>47595</v>
      </c>
      <c r="I658" t="s">
        <v>15863</v>
      </c>
      <c r="N658" s="37"/>
      <c r="O658" s="36"/>
      <c r="P658" s="36"/>
      <c r="Q658" s="36"/>
      <c r="R658" s="37"/>
      <c r="S658" s="36"/>
      <c r="T658" s="36"/>
    </row>
    <row r="659" spans="1:20" ht="14.4" x14ac:dyDescent="0.3">
      <c r="A659" s="33" t="s">
        <v>1725</v>
      </c>
      <c r="B659" s="33" t="s">
        <v>14833</v>
      </c>
      <c r="C659" s="33" t="s">
        <v>1726</v>
      </c>
      <c r="D659" s="33" t="s">
        <v>1727</v>
      </c>
      <c r="E659" s="33" t="s">
        <v>15304</v>
      </c>
      <c r="F659" s="33">
        <v>108</v>
      </c>
      <c r="G659" s="33">
        <v>105</v>
      </c>
      <c r="H659" s="33">
        <v>41439</v>
      </c>
      <c r="I659" t="s">
        <v>15709</v>
      </c>
      <c r="N659" s="37"/>
      <c r="O659" s="36"/>
      <c r="P659" s="36"/>
      <c r="Q659" s="36"/>
      <c r="R659" s="37"/>
      <c r="S659" s="36"/>
      <c r="T659" s="36"/>
    </row>
    <row r="660" spans="1:20" ht="14.4" x14ac:dyDescent="0.3">
      <c r="A660" s="33" t="s">
        <v>1728</v>
      </c>
      <c r="B660" s="33" t="s">
        <v>14833</v>
      </c>
      <c r="C660" s="33" t="s">
        <v>15864</v>
      </c>
      <c r="D660" s="33" t="s">
        <v>1729</v>
      </c>
      <c r="E660" s="33" t="s">
        <v>15040</v>
      </c>
      <c r="F660" s="33">
        <v>95</v>
      </c>
      <c r="G660" s="33">
        <v>96</v>
      </c>
      <c r="H660" s="33">
        <v>76806</v>
      </c>
      <c r="I660" t="s">
        <v>15311</v>
      </c>
      <c r="N660" s="37"/>
      <c r="O660" s="36"/>
      <c r="P660" s="36"/>
      <c r="Q660" s="36"/>
      <c r="R660" s="37"/>
      <c r="S660" s="36"/>
      <c r="T660" s="36"/>
    </row>
    <row r="661" spans="1:20" ht="14.4" x14ac:dyDescent="0.3">
      <c r="A661" s="33" t="s">
        <v>1730</v>
      </c>
      <c r="B661" s="33" t="s">
        <v>14833</v>
      </c>
      <c r="C661" s="33" t="s">
        <v>15592</v>
      </c>
      <c r="D661" s="33" t="s">
        <v>1731</v>
      </c>
      <c r="E661" s="33" t="s">
        <v>14944</v>
      </c>
      <c r="F661" s="33">
        <v>311</v>
      </c>
      <c r="G661" s="33">
        <v>320</v>
      </c>
      <c r="H661" s="33">
        <v>78782</v>
      </c>
      <c r="I661" t="s">
        <v>15715</v>
      </c>
      <c r="N661" s="37"/>
      <c r="O661" s="36"/>
      <c r="P661" s="36"/>
      <c r="Q661" s="36"/>
      <c r="R661" s="37"/>
      <c r="S661" s="36"/>
      <c r="T661" s="36"/>
    </row>
    <row r="662" spans="1:20" ht="14.4" x14ac:dyDescent="0.3">
      <c r="A662" s="33" t="s">
        <v>1732</v>
      </c>
      <c r="B662" s="33" t="s">
        <v>14833</v>
      </c>
      <c r="C662" s="33" t="s">
        <v>1733</v>
      </c>
      <c r="D662" s="33" t="s">
        <v>1734</v>
      </c>
      <c r="E662" s="33" t="s">
        <v>14989</v>
      </c>
      <c r="F662" s="33">
        <v>390</v>
      </c>
      <c r="G662" s="33">
        <v>381</v>
      </c>
      <c r="H662" s="33">
        <v>40947</v>
      </c>
      <c r="I662" t="s">
        <v>15865</v>
      </c>
      <c r="N662" s="37"/>
      <c r="O662" s="36"/>
      <c r="P662" s="36"/>
      <c r="Q662" s="36"/>
      <c r="R662" s="37"/>
      <c r="S662" s="36"/>
      <c r="T662" s="36"/>
    </row>
    <row r="663" spans="1:20" ht="14.4" x14ac:dyDescent="0.3">
      <c r="A663" s="33" t="s">
        <v>1735</v>
      </c>
      <c r="B663" s="33" t="s">
        <v>14833</v>
      </c>
      <c r="C663" s="33" t="s">
        <v>15866</v>
      </c>
      <c r="D663" s="33" t="s">
        <v>1736</v>
      </c>
      <c r="E663" s="33" t="s">
        <v>14936</v>
      </c>
      <c r="F663" s="33">
        <v>222</v>
      </c>
      <c r="G663" s="33">
        <v>210</v>
      </c>
      <c r="H663" s="33">
        <v>45189</v>
      </c>
      <c r="I663" t="s">
        <v>15867</v>
      </c>
      <c r="N663" s="37"/>
      <c r="O663" s="36"/>
      <c r="P663" s="36"/>
      <c r="Q663" s="36"/>
      <c r="R663" s="37"/>
      <c r="S663" s="36"/>
      <c r="T663" s="36"/>
    </row>
    <row r="664" spans="1:20" ht="14.4" x14ac:dyDescent="0.3">
      <c r="A664" s="33" t="s">
        <v>1737</v>
      </c>
      <c r="B664" s="33" t="s">
        <v>14833</v>
      </c>
      <c r="C664" s="33" t="s">
        <v>1738</v>
      </c>
      <c r="D664" s="33" t="s">
        <v>1739</v>
      </c>
      <c r="E664" s="33" t="s">
        <v>15868</v>
      </c>
      <c r="F664" s="33">
        <v>549</v>
      </c>
      <c r="G664" s="33">
        <v>533</v>
      </c>
      <c r="H664" s="33">
        <v>40777</v>
      </c>
      <c r="I664" t="s">
        <v>15869</v>
      </c>
      <c r="N664" s="37"/>
      <c r="O664" s="36"/>
      <c r="P664" s="36"/>
      <c r="Q664" s="36"/>
      <c r="R664" s="37"/>
      <c r="S664" s="36"/>
      <c r="T664" s="36"/>
    </row>
    <row r="665" spans="1:20" ht="14.4" x14ac:dyDescent="0.3">
      <c r="A665" s="33" t="s">
        <v>1740</v>
      </c>
      <c r="B665" s="33" t="s">
        <v>14833</v>
      </c>
      <c r="C665" s="33" t="s">
        <v>15870</v>
      </c>
      <c r="D665" s="33" t="s">
        <v>1741</v>
      </c>
      <c r="E665" s="33" t="s">
        <v>15110</v>
      </c>
      <c r="F665" s="33">
        <v>195</v>
      </c>
      <c r="G665" s="33">
        <v>199</v>
      </c>
      <c r="H665" s="33">
        <v>41595</v>
      </c>
      <c r="I665" t="s">
        <v>15871</v>
      </c>
      <c r="N665" s="37"/>
      <c r="O665" s="36"/>
      <c r="P665" s="36"/>
      <c r="Q665" s="36"/>
      <c r="R665" s="37"/>
      <c r="S665" s="36"/>
      <c r="T665" s="36"/>
    </row>
    <row r="666" spans="1:20" ht="14.4" x14ac:dyDescent="0.3">
      <c r="A666" s="33" t="s">
        <v>1742</v>
      </c>
      <c r="B666" s="33" t="s">
        <v>14833</v>
      </c>
      <c r="C666" s="33" t="s">
        <v>15872</v>
      </c>
      <c r="D666" s="33" t="s">
        <v>1743</v>
      </c>
      <c r="E666" s="33" t="s">
        <v>15023</v>
      </c>
      <c r="F666" s="33">
        <v>94</v>
      </c>
      <c r="G666" s="33">
        <v>99</v>
      </c>
      <c r="H666" s="33">
        <v>41282</v>
      </c>
      <c r="I666" t="s">
        <v>15537</v>
      </c>
      <c r="N666" s="37"/>
      <c r="O666" s="36"/>
      <c r="P666" s="36"/>
      <c r="Q666" s="36"/>
      <c r="R666" s="37"/>
      <c r="S666" s="36"/>
      <c r="T666" s="36"/>
    </row>
    <row r="667" spans="1:20" ht="14.4" x14ac:dyDescent="0.3">
      <c r="A667" s="33" t="s">
        <v>1744</v>
      </c>
      <c r="B667" s="33" t="s">
        <v>14833</v>
      </c>
      <c r="C667" s="33" t="s">
        <v>1745</v>
      </c>
      <c r="D667" s="33" t="s">
        <v>1746</v>
      </c>
      <c r="E667" s="33" t="s">
        <v>15035</v>
      </c>
      <c r="F667" s="33">
        <v>56</v>
      </c>
      <c r="G667" s="33">
        <v>44</v>
      </c>
      <c r="H667" s="33">
        <v>73919</v>
      </c>
      <c r="I667" t="s">
        <v>839</v>
      </c>
      <c r="N667" s="37"/>
      <c r="O667" s="36"/>
      <c r="P667" s="36"/>
      <c r="Q667" s="36"/>
      <c r="R667" s="37"/>
      <c r="S667" s="36"/>
      <c r="T667" s="36"/>
    </row>
    <row r="668" spans="1:20" ht="14.4" x14ac:dyDescent="0.3">
      <c r="A668" s="33" t="s">
        <v>1747</v>
      </c>
      <c r="B668" s="33" t="s">
        <v>14833</v>
      </c>
      <c r="C668" s="33" t="s">
        <v>15873</v>
      </c>
      <c r="D668" s="33" t="s">
        <v>1748</v>
      </c>
      <c r="E668" s="33" t="s">
        <v>14925</v>
      </c>
      <c r="F668" s="33">
        <v>54</v>
      </c>
      <c r="G668" s="33">
        <v>64</v>
      </c>
      <c r="H668" s="33">
        <v>41340</v>
      </c>
      <c r="I668" t="s">
        <v>15221</v>
      </c>
      <c r="N668" s="37"/>
      <c r="O668" s="36"/>
      <c r="P668" s="36"/>
      <c r="Q668" s="36"/>
      <c r="R668" s="37"/>
      <c r="S668" s="36"/>
      <c r="T668" s="36"/>
    </row>
    <row r="669" spans="1:20" ht="14.4" x14ac:dyDescent="0.3">
      <c r="A669" s="33" t="s">
        <v>1749</v>
      </c>
      <c r="B669" s="33" t="s">
        <v>14833</v>
      </c>
      <c r="C669" s="33" t="s">
        <v>15874</v>
      </c>
      <c r="D669" s="33" t="s">
        <v>1750</v>
      </c>
      <c r="E669" s="33" t="s">
        <v>15360</v>
      </c>
      <c r="F669" s="33">
        <v>156</v>
      </c>
      <c r="G669" s="33">
        <v>145</v>
      </c>
      <c r="H669" s="33">
        <v>37663</v>
      </c>
      <c r="I669" t="s">
        <v>15299</v>
      </c>
      <c r="N669" s="37"/>
      <c r="O669" s="36"/>
      <c r="P669" s="36"/>
      <c r="Q669" s="36"/>
      <c r="R669" s="37"/>
      <c r="S669" s="36"/>
      <c r="T669" s="36"/>
    </row>
    <row r="670" spans="1:20" ht="14.4" x14ac:dyDescent="0.3">
      <c r="A670" s="33" t="s">
        <v>1751</v>
      </c>
      <c r="B670" s="33" t="s">
        <v>14833</v>
      </c>
      <c r="C670" s="33" t="s">
        <v>15875</v>
      </c>
      <c r="D670" s="33" t="s">
        <v>1752</v>
      </c>
      <c r="E670" s="33" t="s">
        <v>15014</v>
      </c>
      <c r="F670" s="33">
        <v>184</v>
      </c>
      <c r="G670" s="33">
        <v>177</v>
      </c>
      <c r="H670" s="33">
        <v>41196</v>
      </c>
      <c r="I670" t="s">
        <v>15876</v>
      </c>
      <c r="N670" s="37"/>
      <c r="O670" s="36"/>
      <c r="P670" s="36"/>
      <c r="Q670" s="36"/>
      <c r="R670" s="37"/>
      <c r="S670" s="36"/>
      <c r="T670" s="36"/>
    </row>
    <row r="671" spans="1:20" ht="14.4" x14ac:dyDescent="0.3">
      <c r="A671" s="33" t="s">
        <v>1753</v>
      </c>
      <c r="B671" s="33" t="s">
        <v>14833</v>
      </c>
      <c r="C671" s="33" t="s">
        <v>15877</v>
      </c>
      <c r="D671" s="33" t="s">
        <v>1754</v>
      </c>
      <c r="E671" s="33" t="s">
        <v>15006</v>
      </c>
      <c r="F671" s="33">
        <v>148</v>
      </c>
      <c r="G671" s="33">
        <v>147</v>
      </c>
      <c r="H671" s="33">
        <v>45774</v>
      </c>
      <c r="I671" t="s">
        <v>15878</v>
      </c>
      <c r="N671" s="37"/>
      <c r="O671" s="36"/>
      <c r="P671" s="36"/>
      <c r="Q671" s="36"/>
      <c r="R671" s="37"/>
      <c r="S671" s="36"/>
      <c r="T671" s="36"/>
    </row>
    <row r="672" spans="1:20" ht="14.4" x14ac:dyDescent="0.3">
      <c r="A672" s="33" t="s">
        <v>1755</v>
      </c>
      <c r="B672" s="33" t="s">
        <v>14833</v>
      </c>
      <c r="C672" s="33" t="s">
        <v>15879</v>
      </c>
      <c r="D672" s="33" t="s">
        <v>1757</v>
      </c>
      <c r="E672" s="33" t="s">
        <v>14933</v>
      </c>
      <c r="F672" s="33">
        <v>171</v>
      </c>
      <c r="G672" s="33">
        <v>179</v>
      </c>
      <c r="H672" s="33">
        <v>40803</v>
      </c>
      <c r="I672" t="s">
        <v>276</v>
      </c>
      <c r="N672" s="37"/>
      <c r="O672" s="36"/>
      <c r="P672" s="36"/>
      <c r="Q672" s="36"/>
      <c r="R672" s="37"/>
      <c r="S672" s="36"/>
      <c r="T672" s="36"/>
    </row>
    <row r="673" spans="1:20" ht="14.4" x14ac:dyDescent="0.3">
      <c r="A673" s="33" t="s">
        <v>1758</v>
      </c>
      <c r="B673" s="33" t="s">
        <v>14833</v>
      </c>
      <c r="C673" s="33" t="s">
        <v>1759</v>
      </c>
      <c r="D673" s="33" t="s">
        <v>1760</v>
      </c>
      <c r="E673" s="33" t="s">
        <v>15707</v>
      </c>
      <c r="F673" s="33">
        <v>156</v>
      </c>
      <c r="G673" s="33">
        <v>146</v>
      </c>
      <c r="H673" s="33">
        <v>45969</v>
      </c>
      <c r="I673" t="s">
        <v>15708</v>
      </c>
      <c r="N673" s="37"/>
      <c r="O673" s="36"/>
      <c r="P673" s="36"/>
      <c r="Q673" s="36"/>
      <c r="R673" s="37"/>
      <c r="S673" s="36"/>
      <c r="T673" s="36"/>
    </row>
    <row r="674" spans="1:20" ht="14.4" x14ac:dyDescent="0.3">
      <c r="A674" s="33" t="s">
        <v>1761</v>
      </c>
      <c r="B674" s="33" t="s">
        <v>14833</v>
      </c>
      <c r="C674" s="33" t="s">
        <v>1762</v>
      </c>
      <c r="D674" s="33" t="s">
        <v>1763</v>
      </c>
      <c r="E674" s="33" t="s">
        <v>14869</v>
      </c>
      <c r="F674" s="33">
        <v>185</v>
      </c>
      <c r="G674" s="33">
        <v>179</v>
      </c>
      <c r="H674" s="33">
        <v>41018</v>
      </c>
      <c r="I674" t="s">
        <v>461</v>
      </c>
      <c r="N674" s="37"/>
      <c r="O674" s="36"/>
      <c r="P674" s="36"/>
      <c r="Q674" s="36"/>
      <c r="R674" s="37"/>
      <c r="S674" s="36"/>
      <c r="T674" s="36"/>
    </row>
    <row r="675" spans="1:20" ht="14.4" x14ac:dyDescent="0.3">
      <c r="A675" s="33" t="s">
        <v>1764</v>
      </c>
      <c r="B675" s="33" t="s">
        <v>14833</v>
      </c>
      <c r="C675" s="33" t="s">
        <v>15880</v>
      </c>
      <c r="D675" s="33" t="s">
        <v>1765</v>
      </c>
      <c r="E675" s="33" t="s">
        <v>15013</v>
      </c>
      <c r="F675" s="33">
        <v>102</v>
      </c>
      <c r="G675" s="33">
        <v>92</v>
      </c>
      <c r="H675" s="33">
        <v>41424</v>
      </c>
      <c r="I675" t="s">
        <v>15283</v>
      </c>
      <c r="N675" s="37"/>
      <c r="O675" s="36"/>
      <c r="P675" s="36"/>
      <c r="Q675" s="36"/>
      <c r="R675" s="37"/>
      <c r="S675" s="36"/>
      <c r="T675" s="36"/>
    </row>
    <row r="676" spans="1:20" ht="14.4" x14ac:dyDescent="0.3">
      <c r="A676" s="33" t="s">
        <v>1766</v>
      </c>
      <c r="B676" s="33" t="s">
        <v>14833</v>
      </c>
      <c r="C676" s="33" t="s">
        <v>15881</v>
      </c>
      <c r="D676" s="33" t="s">
        <v>1767</v>
      </c>
      <c r="E676" s="33" t="s">
        <v>15307</v>
      </c>
      <c r="F676" s="33">
        <v>221</v>
      </c>
      <c r="G676" s="33">
        <v>212</v>
      </c>
      <c r="H676" s="33">
        <v>40969</v>
      </c>
      <c r="I676" t="s">
        <v>15399</v>
      </c>
      <c r="N676" s="37"/>
      <c r="O676" s="36"/>
      <c r="P676" s="36"/>
      <c r="Q676" s="36"/>
      <c r="R676" s="37"/>
      <c r="S676" s="36"/>
      <c r="T676" s="36"/>
    </row>
    <row r="677" spans="1:20" ht="14.4" x14ac:dyDescent="0.3">
      <c r="A677" s="33" t="s">
        <v>1768</v>
      </c>
      <c r="B677" s="33" t="s">
        <v>14833</v>
      </c>
      <c r="C677" s="33" t="s">
        <v>15882</v>
      </c>
      <c r="D677" s="33" t="s">
        <v>1769</v>
      </c>
      <c r="E677" s="33" t="s">
        <v>14869</v>
      </c>
      <c r="F677" s="33">
        <v>71</v>
      </c>
      <c r="G677" s="33">
        <v>72</v>
      </c>
      <c r="H677" s="33">
        <v>41018</v>
      </c>
      <c r="I677" t="s">
        <v>461</v>
      </c>
      <c r="N677" s="37"/>
      <c r="O677" s="36"/>
      <c r="P677" s="36"/>
      <c r="Q677" s="36"/>
      <c r="R677" s="37"/>
      <c r="S677" s="36"/>
      <c r="T677" s="36"/>
    </row>
    <row r="678" spans="1:20" ht="14.4" x14ac:dyDescent="0.3">
      <c r="A678" s="33" t="s">
        <v>1770</v>
      </c>
      <c r="B678" s="33" t="s">
        <v>14833</v>
      </c>
      <c r="C678" s="33" t="s">
        <v>15883</v>
      </c>
      <c r="D678" s="33" t="s">
        <v>1771</v>
      </c>
      <c r="E678" s="33" t="s">
        <v>15884</v>
      </c>
      <c r="F678" s="33">
        <v>164</v>
      </c>
      <c r="G678" s="33">
        <v>151</v>
      </c>
      <c r="H678" s="33">
        <v>48348</v>
      </c>
      <c r="I678" t="s">
        <v>15151</v>
      </c>
      <c r="N678" s="37"/>
      <c r="O678" s="36"/>
      <c r="P678" s="36"/>
      <c r="Q678" s="36"/>
      <c r="R678" s="37"/>
      <c r="S678" s="36"/>
      <c r="T678" s="36"/>
    </row>
    <row r="679" spans="1:20" ht="14.4" x14ac:dyDescent="0.3">
      <c r="A679" s="33" t="s">
        <v>1772</v>
      </c>
      <c r="B679" s="33" t="s">
        <v>14833</v>
      </c>
      <c r="C679" s="33" t="s">
        <v>15598</v>
      </c>
      <c r="D679" s="33" t="s">
        <v>1773</v>
      </c>
      <c r="E679" s="33" t="s">
        <v>15138</v>
      </c>
      <c r="F679" s="33">
        <v>69</v>
      </c>
      <c r="G679" s="33">
        <v>67</v>
      </c>
      <c r="H679" s="33">
        <v>46463</v>
      </c>
      <c r="I679" t="s">
        <v>15885</v>
      </c>
      <c r="N679" s="37"/>
      <c r="O679" s="36"/>
      <c r="P679" s="36"/>
      <c r="Q679" s="36"/>
      <c r="R679" s="37"/>
      <c r="S679" s="36"/>
      <c r="T679" s="36"/>
    </row>
    <row r="680" spans="1:20" ht="14.4" x14ac:dyDescent="0.3">
      <c r="A680" s="33" t="s">
        <v>1774</v>
      </c>
      <c r="B680" s="33" t="s">
        <v>14833</v>
      </c>
      <c r="C680" s="33" t="s">
        <v>1501</v>
      </c>
      <c r="D680" s="33" t="s">
        <v>1775</v>
      </c>
      <c r="E680" s="33" t="s">
        <v>15156</v>
      </c>
      <c r="F680" s="33">
        <v>39</v>
      </c>
      <c r="G680" s="33">
        <v>44</v>
      </c>
      <c r="H680" s="33">
        <v>41239</v>
      </c>
      <c r="I680" t="s">
        <v>15638</v>
      </c>
      <c r="N680" s="37"/>
      <c r="O680" s="36"/>
      <c r="P680" s="36"/>
      <c r="Q680" s="36"/>
      <c r="R680" s="37"/>
      <c r="S680" s="36"/>
      <c r="T680" s="36"/>
    </row>
    <row r="681" spans="1:20" ht="14.4" x14ac:dyDescent="0.3">
      <c r="A681" s="33" t="s">
        <v>1776</v>
      </c>
      <c r="B681" s="33" t="s">
        <v>14833</v>
      </c>
      <c r="C681" s="33" t="s">
        <v>15853</v>
      </c>
      <c r="D681" s="33" t="s">
        <v>1777</v>
      </c>
      <c r="E681" s="33" t="s">
        <v>14964</v>
      </c>
      <c r="F681" s="33">
        <v>208</v>
      </c>
      <c r="G681" s="33">
        <v>212</v>
      </c>
      <c r="H681" s="33">
        <v>41787</v>
      </c>
      <c r="I681" t="s">
        <v>1581</v>
      </c>
      <c r="N681" s="37"/>
      <c r="O681" s="36"/>
      <c r="P681" s="36"/>
      <c r="Q681" s="36"/>
      <c r="R681" s="37"/>
      <c r="S681" s="36"/>
      <c r="T681" s="36"/>
    </row>
    <row r="682" spans="1:20" ht="14.4" x14ac:dyDescent="0.3">
      <c r="A682" s="33" t="s">
        <v>1778</v>
      </c>
      <c r="B682" s="33" t="s">
        <v>14833</v>
      </c>
      <c r="C682" s="33" t="s">
        <v>1779</v>
      </c>
      <c r="D682" s="33" t="s">
        <v>1780</v>
      </c>
      <c r="E682" s="33" t="s">
        <v>15407</v>
      </c>
      <c r="F682" s="33">
        <v>175</v>
      </c>
      <c r="G682" s="33">
        <v>166</v>
      </c>
      <c r="H682" s="33">
        <v>40848</v>
      </c>
      <c r="I682" t="s">
        <v>15408</v>
      </c>
      <c r="N682" s="37"/>
      <c r="O682" s="36"/>
      <c r="P682" s="36"/>
      <c r="Q682" s="36"/>
      <c r="R682" s="37"/>
      <c r="S682" s="36"/>
      <c r="T682" s="36"/>
    </row>
    <row r="683" spans="1:20" ht="14.4" x14ac:dyDescent="0.3">
      <c r="A683" s="33" t="s">
        <v>1781</v>
      </c>
      <c r="B683" s="33" t="s">
        <v>14833</v>
      </c>
      <c r="C683" s="33" t="s">
        <v>15886</v>
      </c>
      <c r="D683" s="33" t="s">
        <v>1782</v>
      </c>
      <c r="E683" s="33" t="s">
        <v>15000</v>
      </c>
      <c r="F683" s="33">
        <v>161</v>
      </c>
      <c r="G683" s="33">
        <v>146</v>
      </c>
      <c r="H683" s="33">
        <v>32177</v>
      </c>
      <c r="I683" t="s">
        <v>1783</v>
      </c>
      <c r="N683" s="37"/>
      <c r="O683" s="36"/>
      <c r="P683" s="36"/>
      <c r="Q683" s="36"/>
      <c r="R683" s="37"/>
      <c r="S683" s="36"/>
      <c r="T683" s="36"/>
    </row>
    <row r="684" spans="1:20" ht="14.4" x14ac:dyDescent="0.3">
      <c r="A684" s="33" t="s">
        <v>1784</v>
      </c>
      <c r="B684" s="33" t="s">
        <v>14833</v>
      </c>
      <c r="C684" s="33" t="s">
        <v>1785</v>
      </c>
      <c r="D684" s="33" t="s">
        <v>1786</v>
      </c>
      <c r="E684" s="33" t="s">
        <v>14939</v>
      </c>
      <c r="F684" s="33">
        <v>128</v>
      </c>
      <c r="G684" s="33">
        <v>113</v>
      </c>
      <c r="H684" s="33">
        <v>41011</v>
      </c>
      <c r="I684" t="s">
        <v>15443</v>
      </c>
      <c r="N684" s="37"/>
      <c r="O684" s="36"/>
      <c r="P684" s="36"/>
      <c r="Q684" s="36"/>
      <c r="R684" s="37"/>
      <c r="S684" s="36"/>
      <c r="T684" s="36"/>
    </row>
    <row r="685" spans="1:20" ht="14.4" x14ac:dyDescent="0.3">
      <c r="A685" s="33" t="s">
        <v>1787</v>
      </c>
      <c r="B685" s="33" t="s">
        <v>14833</v>
      </c>
      <c r="C685" s="33" t="s">
        <v>15887</v>
      </c>
      <c r="D685" s="33" t="s">
        <v>1788</v>
      </c>
      <c r="E685" s="33" t="s">
        <v>15037</v>
      </c>
      <c r="F685" s="33">
        <v>54</v>
      </c>
      <c r="G685" s="33">
        <v>51</v>
      </c>
      <c r="H685" s="33">
        <v>41551</v>
      </c>
      <c r="I685" t="s">
        <v>771</v>
      </c>
      <c r="N685" s="37"/>
      <c r="O685" s="36"/>
      <c r="P685" s="36"/>
      <c r="Q685" s="36"/>
      <c r="R685" s="37"/>
      <c r="S685" s="36"/>
      <c r="T685" s="36"/>
    </row>
    <row r="686" spans="1:20" ht="14.4" x14ac:dyDescent="0.3">
      <c r="A686" s="33" t="s">
        <v>1789</v>
      </c>
      <c r="B686" s="33" t="s">
        <v>14833</v>
      </c>
      <c r="C686" s="33" t="s">
        <v>1790</v>
      </c>
      <c r="D686" s="33" t="s">
        <v>1791</v>
      </c>
      <c r="E686" s="33" t="s">
        <v>14879</v>
      </c>
      <c r="F686" s="33">
        <v>71</v>
      </c>
      <c r="G686" s="33">
        <v>61</v>
      </c>
      <c r="H686" s="33">
        <v>40972</v>
      </c>
      <c r="I686" t="s">
        <v>15511</v>
      </c>
      <c r="N686" s="37"/>
      <c r="O686" s="36"/>
      <c r="P686" s="36"/>
      <c r="Q686" s="36"/>
      <c r="R686" s="37"/>
      <c r="S686" s="36"/>
      <c r="T686" s="36"/>
    </row>
    <row r="687" spans="1:20" ht="14.4" x14ac:dyDescent="0.3">
      <c r="A687" s="33" t="s">
        <v>1792</v>
      </c>
      <c r="B687" s="33" t="s">
        <v>14833</v>
      </c>
      <c r="C687" s="33" t="s">
        <v>1793</v>
      </c>
      <c r="D687" s="33" t="s">
        <v>1794</v>
      </c>
      <c r="E687" s="33" t="s">
        <v>15048</v>
      </c>
      <c r="F687" s="33">
        <v>216</v>
      </c>
      <c r="G687" s="33">
        <v>225</v>
      </c>
      <c r="H687" s="33">
        <v>41184</v>
      </c>
      <c r="I687" t="s">
        <v>15888</v>
      </c>
      <c r="N687" s="37"/>
      <c r="O687" s="36"/>
      <c r="P687" s="36"/>
      <c r="Q687" s="36"/>
      <c r="R687" s="37"/>
      <c r="S687" s="36"/>
      <c r="T687" s="36"/>
    </row>
    <row r="688" spans="1:20" ht="14.4" x14ac:dyDescent="0.3">
      <c r="A688" s="33" t="s">
        <v>1795</v>
      </c>
      <c r="B688" s="33" t="s">
        <v>14833</v>
      </c>
      <c r="C688" s="33" t="s">
        <v>15889</v>
      </c>
      <c r="D688" s="33" t="s">
        <v>1796</v>
      </c>
      <c r="E688" s="33" t="s">
        <v>15527</v>
      </c>
      <c r="F688" s="33">
        <v>226</v>
      </c>
      <c r="G688" s="33">
        <v>231</v>
      </c>
      <c r="H688" s="33">
        <v>32060</v>
      </c>
      <c r="I688" t="s">
        <v>15372</v>
      </c>
      <c r="N688" s="37"/>
      <c r="O688" s="36"/>
      <c r="P688" s="36"/>
      <c r="Q688" s="36"/>
      <c r="R688" s="37"/>
      <c r="S688" s="36"/>
      <c r="T688" s="36"/>
    </row>
    <row r="689" spans="1:20" ht="14.4" x14ac:dyDescent="0.3">
      <c r="A689" s="33" t="s">
        <v>1797</v>
      </c>
      <c r="B689" s="33" t="s">
        <v>14833</v>
      </c>
      <c r="C689" s="33" t="s">
        <v>15890</v>
      </c>
      <c r="D689" s="33" t="s">
        <v>1798</v>
      </c>
      <c r="E689" s="33" t="s">
        <v>14879</v>
      </c>
      <c r="F689" s="33">
        <v>133</v>
      </c>
      <c r="G689" s="33">
        <v>104</v>
      </c>
      <c r="H689" s="33">
        <v>40972</v>
      </c>
      <c r="I689" t="s">
        <v>15511</v>
      </c>
      <c r="N689" s="37"/>
      <c r="O689" s="36"/>
      <c r="P689" s="36"/>
      <c r="Q689" s="36"/>
      <c r="R689" s="37"/>
      <c r="S689" s="36"/>
      <c r="T689" s="36"/>
    </row>
    <row r="690" spans="1:20" ht="14.4" x14ac:dyDescent="0.3">
      <c r="A690" s="33" t="s">
        <v>1799</v>
      </c>
      <c r="B690" s="33" t="s">
        <v>14833</v>
      </c>
      <c r="C690" s="33" t="s">
        <v>1800</v>
      </c>
      <c r="D690" s="33" t="s">
        <v>1801</v>
      </c>
      <c r="E690" s="33" t="s">
        <v>15687</v>
      </c>
      <c r="F690" s="33">
        <v>230</v>
      </c>
      <c r="G690" s="33">
        <v>240</v>
      </c>
      <c r="H690" s="33">
        <v>47659</v>
      </c>
      <c r="I690" t="s">
        <v>15891</v>
      </c>
      <c r="N690" s="37"/>
      <c r="O690" s="36"/>
      <c r="P690" s="36"/>
      <c r="Q690" s="36"/>
      <c r="R690" s="37"/>
      <c r="S690" s="36"/>
      <c r="T690" s="36"/>
    </row>
    <row r="691" spans="1:20" ht="14.4" x14ac:dyDescent="0.3">
      <c r="A691" s="33" t="s">
        <v>1802</v>
      </c>
      <c r="B691" s="33" t="s">
        <v>14833</v>
      </c>
      <c r="C691" s="33" t="s">
        <v>15892</v>
      </c>
      <c r="D691" s="33" t="s">
        <v>1803</v>
      </c>
      <c r="E691" s="33" t="s">
        <v>15051</v>
      </c>
      <c r="F691" s="33">
        <v>92</v>
      </c>
      <c r="G691" s="33">
        <v>105</v>
      </c>
      <c r="H691" s="33">
        <v>47685</v>
      </c>
      <c r="I691" t="s">
        <v>15893</v>
      </c>
      <c r="N691" s="37"/>
      <c r="O691" s="36"/>
      <c r="P691" s="36"/>
      <c r="Q691" s="36"/>
      <c r="R691" s="37"/>
      <c r="S691" s="36"/>
      <c r="T691" s="36"/>
    </row>
    <row r="692" spans="1:20" ht="14.4" x14ac:dyDescent="0.3">
      <c r="A692" s="33" t="s">
        <v>1804</v>
      </c>
      <c r="B692" s="33" t="s">
        <v>14833</v>
      </c>
      <c r="C692" s="33" t="s">
        <v>15894</v>
      </c>
      <c r="D692" s="33" t="s">
        <v>1805</v>
      </c>
      <c r="E692" s="33" t="s">
        <v>15205</v>
      </c>
      <c r="F692" s="33">
        <v>172</v>
      </c>
      <c r="G692" s="33">
        <v>172</v>
      </c>
      <c r="H692" s="33">
        <v>37650</v>
      </c>
      <c r="I692" t="s">
        <v>15895</v>
      </c>
      <c r="N692" s="37"/>
      <c r="O692" s="36"/>
      <c r="P692" s="36"/>
      <c r="Q692" s="36"/>
      <c r="R692" s="37"/>
      <c r="S692" s="36"/>
      <c r="T692" s="36"/>
    </row>
    <row r="693" spans="1:20" ht="14.4" x14ac:dyDescent="0.3">
      <c r="A693" s="33" t="s">
        <v>1806</v>
      </c>
      <c r="B693" s="33" t="s">
        <v>14833</v>
      </c>
      <c r="C693" s="33" t="s">
        <v>15896</v>
      </c>
      <c r="D693" s="33" t="s">
        <v>15897</v>
      </c>
      <c r="E693" s="33" t="s">
        <v>15627</v>
      </c>
      <c r="F693" s="33">
        <v>98</v>
      </c>
      <c r="G693" s="33">
        <v>175</v>
      </c>
      <c r="H693" s="33">
        <v>41366</v>
      </c>
      <c r="I693" t="s">
        <v>15263</v>
      </c>
      <c r="N693" s="37"/>
      <c r="O693" s="36"/>
      <c r="P693" s="36"/>
      <c r="Q693" s="36"/>
      <c r="R693" s="37"/>
      <c r="S693" s="36"/>
      <c r="T693" s="36"/>
    </row>
    <row r="694" spans="1:20" ht="14.4" x14ac:dyDescent="0.3">
      <c r="A694" s="33" t="s">
        <v>1807</v>
      </c>
      <c r="B694" s="33" t="s">
        <v>14833</v>
      </c>
      <c r="C694" s="33" t="s">
        <v>1487</v>
      </c>
      <c r="D694" s="33" t="s">
        <v>1808</v>
      </c>
      <c r="E694" s="33" t="s">
        <v>14899</v>
      </c>
      <c r="F694" s="33">
        <v>66</v>
      </c>
      <c r="G694" s="33">
        <v>69</v>
      </c>
      <c r="H694" s="33">
        <v>48257</v>
      </c>
      <c r="I694" t="s">
        <v>15898</v>
      </c>
      <c r="N694" s="37"/>
      <c r="O694" s="36"/>
      <c r="P694" s="36"/>
      <c r="Q694" s="36"/>
      <c r="R694" s="37"/>
      <c r="S694" s="36"/>
      <c r="T694" s="36"/>
    </row>
    <row r="695" spans="1:20" ht="14.4" x14ac:dyDescent="0.3">
      <c r="A695" s="33" t="s">
        <v>1809</v>
      </c>
      <c r="B695" s="33" t="s">
        <v>14833</v>
      </c>
      <c r="C695" s="33" t="s">
        <v>15899</v>
      </c>
      <c r="D695" s="33" t="s">
        <v>1810</v>
      </c>
      <c r="E695" s="33" t="s">
        <v>15074</v>
      </c>
      <c r="F695" s="33">
        <v>91</v>
      </c>
      <c r="G695" s="33">
        <v>99</v>
      </c>
      <c r="H695" s="33">
        <v>41787</v>
      </c>
      <c r="I695" t="s">
        <v>1581</v>
      </c>
      <c r="N695" s="37"/>
      <c r="O695" s="36"/>
      <c r="P695" s="36"/>
      <c r="Q695" s="36"/>
      <c r="R695" s="37"/>
      <c r="S695" s="36"/>
      <c r="T695" s="36"/>
    </row>
    <row r="696" spans="1:20" ht="14.4" x14ac:dyDescent="0.3">
      <c r="A696" s="33" t="s">
        <v>1811</v>
      </c>
      <c r="B696" s="33" t="s">
        <v>14833</v>
      </c>
      <c r="C696" s="33" t="s">
        <v>1812</v>
      </c>
      <c r="D696" s="33" t="s">
        <v>1813</v>
      </c>
      <c r="E696" s="33" t="s">
        <v>14939</v>
      </c>
      <c r="F696" s="33">
        <v>105</v>
      </c>
      <c r="G696" s="33">
        <v>101</v>
      </c>
      <c r="H696" s="33">
        <v>40804</v>
      </c>
      <c r="I696" t="s">
        <v>15900</v>
      </c>
      <c r="N696" s="37"/>
      <c r="O696" s="36"/>
      <c r="P696" s="36"/>
      <c r="Q696" s="36"/>
      <c r="R696" s="37"/>
      <c r="S696" s="36"/>
      <c r="T696" s="36"/>
    </row>
    <row r="697" spans="1:20" ht="14.4" x14ac:dyDescent="0.3">
      <c r="A697" s="33" t="s">
        <v>1814</v>
      </c>
      <c r="B697" s="33" t="s">
        <v>14833</v>
      </c>
      <c r="C697" s="33" t="s">
        <v>1815</v>
      </c>
      <c r="D697" s="33" t="s">
        <v>1816</v>
      </c>
      <c r="E697" s="33" t="s">
        <v>14956</v>
      </c>
      <c r="F697" s="33">
        <v>191</v>
      </c>
      <c r="G697" s="33">
        <v>245</v>
      </c>
      <c r="H697" s="33">
        <v>41978</v>
      </c>
      <c r="I697" t="s">
        <v>1817</v>
      </c>
      <c r="N697" s="37"/>
      <c r="O697" s="36"/>
      <c r="P697" s="36"/>
      <c r="Q697" s="36"/>
      <c r="R697" s="37"/>
      <c r="S697" s="36"/>
      <c r="T697" s="36"/>
    </row>
    <row r="698" spans="1:20" ht="14.4" x14ac:dyDescent="0.3">
      <c r="A698" s="33" t="s">
        <v>1818</v>
      </c>
      <c r="B698" s="33" t="s">
        <v>14833</v>
      </c>
      <c r="C698" s="33" t="s">
        <v>1819</v>
      </c>
      <c r="D698" s="33" t="s">
        <v>1820</v>
      </c>
      <c r="E698" s="33" t="s">
        <v>15031</v>
      </c>
      <c r="F698" s="33">
        <v>458</v>
      </c>
      <c r="G698" s="33">
        <v>460</v>
      </c>
      <c r="H698" s="33">
        <v>71488</v>
      </c>
      <c r="I698" t="s">
        <v>15472</v>
      </c>
      <c r="N698" s="37"/>
      <c r="O698" s="36"/>
      <c r="P698" s="36"/>
      <c r="Q698" s="36"/>
      <c r="R698" s="37"/>
      <c r="S698" s="36"/>
      <c r="T698" s="36"/>
    </row>
    <row r="699" spans="1:20" ht="14.4" x14ac:dyDescent="0.3">
      <c r="A699" s="33" t="s">
        <v>1821</v>
      </c>
      <c r="B699" s="33" t="s">
        <v>14833</v>
      </c>
      <c r="C699" s="33" t="s">
        <v>15901</v>
      </c>
      <c r="D699" s="33" t="s">
        <v>1822</v>
      </c>
      <c r="E699" s="33" t="s">
        <v>15307</v>
      </c>
      <c r="F699" s="33">
        <v>135</v>
      </c>
      <c r="G699" s="33">
        <v>123</v>
      </c>
      <c r="H699" s="33">
        <v>41193</v>
      </c>
      <c r="I699" t="s">
        <v>15802</v>
      </c>
      <c r="N699" s="37"/>
      <c r="O699" s="36"/>
      <c r="P699" s="36"/>
      <c r="Q699" s="36"/>
      <c r="R699" s="37"/>
      <c r="S699" s="36"/>
      <c r="T699" s="36"/>
    </row>
    <row r="700" spans="1:20" ht="14.4" x14ac:dyDescent="0.3">
      <c r="A700" s="33" t="s">
        <v>1823</v>
      </c>
      <c r="B700" s="33" t="s">
        <v>14833</v>
      </c>
      <c r="C700" s="33" t="s">
        <v>398</v>
      </c>
      <c r="D700" s="33" t="s">
        <v>1824</v>
      </c>
      <c r="E700" s="33" t="s">
        <v>15138</v>
      </c>
      <c r="F700" s="33">
        <v>180</v>
      </c>
      <c r="G700" s="33">
        <v>174</v>
      </c>
      <c r="H700" s="33">
        <v>48686</v>
      </c>
      <c r="I700" t="s">
        <v>15902</v>
      </c>
      <c r="N700" s="37"/>
      <c r="O700" s="36"/>
      <c r="P700" s="36"/>
      <c r="Q700" s="36"/>
      <c r="R700" s="37"/>
      <c r="S700" s="36"/>
      <c r="T700" s="36"/>
    </row>
    <row r="701" spans="1:20" ht="14.4" x14ac:dyDescent="0.3">
      <c r="A701" s="33" t="s">
        <v>1825</v>
      </c>
      <c r="B701" s="33" t="s">
        <v>14833</v>
      </c>
      <c r="C701" s="33" t="s">
        <v>1826</v>
      </c>
      <c r="D701" s="33" t="s">
        <v>1827</v>
      </c>
      <c r="E701" s="33" t="s">
        <v>14913</v>
      </c>
      <c r="F701" s="33">
        <v>442</v>
      </c>
      <c r="G701" s="33">
        <v>440</v>
      </c>
      <c r="H701" s="33">
        <v>41011</v>
      </c>
      <c r="I701" t="s">
        <v>15443</v>
      </c>
      <c r="N701" s="37"/>
      <c r="O701" s="36"/>
      <c r="P701" s="36"/>
      <c r="Q701" s="36"/>
      <c r="R701" s="37"/>
      <c r="S701" s="36"/>
      <c r="T701" s="36"/>
    </row>
    <row r="702" spans="1:20" ht="14.4" x14ac:dyDescent="0.3">
      <c r="A702" s="33" t="s">
        <v>1828</v>
      </c>
      <c r="B702" s="33" t="s">
        <v>14833</v>
      </c>
      <c r="C702" s="33" t="s">
        <v>1829</v>
      </c>
      <c r="D702" s="33" t="s">
        <v>1830</v>
      </c>
      <c r="E702" s="33" t="s">
        <v>15532</v>
      </c>
      <c r="F702" s="33">
        <v>197</v>
      </c>
      <c r="G702" s="33">
        <v>209</v>
      </c>
      <c r="H702" s="33">
        <v>48933</v>
      </c>
      <c r="I702" t="s">
        <v>15903</v>
      </c>
      <c r="N702" s="37"/>
      <c r="O702" s="36"/>
      <c r="P702" s="36"/>
      <c r="Q702" s="36"/>
      <c r="R702" s="37"/>
      <c r="S702" s="36"/>
      <c r="T702" s="36"/>
    </row>
    <row r="703" spans="1:20" ht="14.4" x14ac:dyDescent="0.3">
      <c r="A703" s="33" t="s">
        <v>1831</v>
      </c>
      <c r="B703" s="33" t="s">
        <v>14833</v>
      </c>
      <c r="C703" s="33" t="s">
        <v>1832</v>
      </c>
      <c r="D703" s="33" t="s">
        <v>1833</v>
      </c>
      <c r="E703" s="33" t="s">
        <v>15037</v>
      </c>
      <c r="F703" s="33">
        <v>126</v>
      </c>
      <c r="G703" s="33">
        <v>120</v>
      </c>
      <c r="H703" s="33">
        <v>41551</v>
      </c>
      <c r="I703" t="s">
        <v>771</v>
      </c>
      <c r="N703" s="37"/>
      <c r="O703" s="36"/>
      <c r="P703" s="36"/>
      <c r="Q703" s="36"/>
      <c r="R703" s="37"/>
      <c r="S703" s="36"/>
      <c r="T703" s="36"/>
    </row>
    <row r="704" spans="1:20" ht="14.4" x14ac:dyDescent="0.3">
      <c r="A704" s="33" t="s">
        <v>1834</v>
      </c>
      <c r="B704" s="33" t="s">
        <v>14833</v>
      </c>
      <c r="C704" s="33" t="s">
        <v>1835</v>
      </c>
      <c r="D704" s="33" t="s">
        <v>1836</v>
      </c>
      <c r="E704" s="33" t="s">
        <v>15070</v>
      </c>
      <c r="F704" s="33">
        <v>272</v>
      </c>
      <c r="G704" s="33">
        <v>268</v>
      </c>
      <c r="H704" s="33">
        <v>41090</v>
      </c>
      <c r="I704" t="s">
        <v>15416</v>
      </c>
      <c r="N704" s="37"/>
      <c r="O704" s="36"/>
      <c r="P704" s="36"/>
      <c r="Q704" s="36"/>
      <c r="R704" s="37"/>
      <c r="S704" s="36"/>
      <c r="T704" s="36"/>
    </row>
    <row r="705" spans="1:20" ht="14.4" x14ac:dyDescent="0.3">
      <c r="A705" s="33" t="s">
        <v>1837</v>
      </c>
      <c r="B705" s="33" t="s">
        <v>14833</v>
      </c>
      <c r="C705" s="33" t="s">
        <v>15904</v>
      </c>
      <c r="D705" s="33" t="s">
        <v>1838</v>
      </c>
      <c r="E705" s="33" t="s">
        <v>15905</v>
      </c>
      <c r="F705" s="33">
        <v>268</v>
      </c>
      <c r="G705" s="33">
        <v>253</v>
      </c>
      <c r="H705" s="33">
        <v>60204</v>
      </c>
      <c r="I705" t="s">
        <v>15906</v>
      </c>
      <c r="N705" s="37"/>
      <c r="O705" s="36"/>
      <c r="P705" s="36"/>
      <c r="Q705" s="36"/>
      <c r="R705" s="37"/>
      <c r="S705" s="36"/>
      <c r="T705" s="36"/>
    </row>
    <row r="706" spans="1:20" ht="14.4" x14ac:dyDescent="0.3">
      <c r="A706" s="33" t="s">
        <v>1839</v>
      </c>
      <c r="B706" s="33" t="s">
        <v>14833</v>
      </c>
      <c r="C706" s="33" t="s">
        <v>1840</v>
      </c>
      <c r="D706" s="33" t="s">
        <v>1841</v>
      </c>
      <c r="E706" s="33" t="s">
        <v>15242</v>
      </c>
      <c r="F706" s="33">
        <v>84</v>
      </c>
      <c r="G706" s="33">
        <v>90</v>
      </c>
      <c r="H706" s="33">
        <v>41193</v>
      </c>
      <c r="I706" t="s">
        <v>15802</v>
      </c>
      <c r="N706" s="37"/>
      <c r="O706" s="36"/>
      <c r="P706" s="36"/>
      <c r="Q706" s="36"/>
      <c r="R706" s="37"/>
      <c r="S706" s="36"/>
      <c r="T706" s="36"/>
    </row>
    <row r="707" spans="1:20" ht="14.4" x14ac:dyDescent="0.3">
      <c r="A707" s="33" t="s">
        <v>1842</v>
      </c>
      <c r="B707" s="33" t="s">
        <v>14833</v>
      </c>
      <c r="C707" s="33" t="s">
        <v>1843</v>
      </c>
      <c r="D707" s="33" t="s">
        <v>1844</v>
      </c>
      <c r="E707" s="33" t="s">
        <v>14949</v>
      </c>
      <c r="F707" s="33">
        <v>209</v>
      </c>
      <c r="G707" s="33">
        <v>212</v>
      </c>
      <c r="H707" s="33">
        <v>40765</v>
      </c>
      <c r="I707" t="s">
        <v>15381</v>
      </c>
      <c r="N707" s="37"/>
      <c r="O707" s="36"/>
      <c r="P707" s="36"/>
      <c r="Q707" s="36"/>
      <c r="R707" s="37"/>
      <c r="S707" s="36"/>
      <c r="T707" s="36"/>
    </row>
    <row r="708" spans="1:20" ht="14.4" x14ac:dyDescent="0.3">
      <c r="A708" s="33" t="s">
        <v>1845</v>
      </c>
      <c r="B708" s="33" t="s">
        <v>14833</v>
      </c>
      <c r="C708" s="33" t="s">
        <v>401</v>
      </c>
      <c r="D708" s="33" t="s">
        <v>1846</v>
      </c>
      <c r="E708" s="33" t="s">
        <v>15907</v>
      </c>
      <c r="F708" s="33">
        <v>201</v>
      </c>
      <c r="G708" s="33">
        <v>203</v>
      </c>
      <c r="H708" s="33">
        <v>83280</v>
      </c>
      <c r="I708" t="s">
        <v>15211</v>
      </c>
      <c r="N708" s="37"/>
      <c r="O708" s="36"/>
      <c r="P708" s="36"/>
      <c r="Q708" s="36"/>
      <c r="R708" s="37"/>
      <c r="S708" s="36"/>
      <c r="T708" s="36"/>
    </row>
    <row r="709" spans="1:20" ht="14.4" x14ac:dyDescent="0.3">
      <c r="A709" s="33" t="s">
        <v>1847</v>
      </c>
      <c r="B709" s="33" t="s">
        <v>14833</v>
      </c>
      <c r="C709" s="33" t="s">
        <v>1848</v>
      </c>
      <c r="D709" s="33" t="s">
        <v>1849</v>
      </c>
      <c r="E709" s="33" t="s">
        <v>15074</v>
      </c>
      <c r="F709" s="33">
        <v>95</v>
      </c>
      <c r="G709" s="33">
        <v>96</v>
      </c>
      <c r="H709" s="33">
        <v>50129</v>
      </c>
      <c r="I709" t="s">
        <v>500</v>
      </c>
      <c r="N709" s="37"/>
      <c r="O709" s="36"/>
      <c r="P709" s="36"/>
      <c r="Q709" s="36"/>
      <c r="R709" s="37"/>
      <c r="S709" s="36"/>
      <c r="T709" s="36"/>
    </row>
    <row r="710" spans="1:20" ht="14.4" x14ac:dyDescent="0.3">
      <c r="A710" s="33" t="s">
        <v>1850</v>
      </c>
      <c r="B710" s="33" t="s">
        <v>14833</v>
      </c>
      <c r="C710" s="33" t="s">
        <v>15908</v>
      </c>
      <c r="D710" s="33" t="s">
        <v>1852</v>
      </c>
      <c r="E710" s="33" t="s">
        <v>15096</v>
      </c>
      <c r="F710" s="33">
        <v>236</v>
      </c>
      <c r="G710" s="33">
        <v>223</v>
      </c>
      <c r="H710" s="33">
        <v>41532</v>
      </c>
      <c r="I710" t="s">
        <v>15682</v>
      </c>
      <c r="N710" s="37"/>
      <c r="O710" s="36"/>
      <c r="P710" s="36"/>
      <c r="Q710" s="36"/>
      <c r="R710" s="37"/>
      <c r="S710" s="36"/>
      <c r="T710" s="36"/>
    </row>
    <row r="711" spans="1:20" ht="14.4" x14ac:dyDescent="0.3">
      <c r="A711" s="33" t="s">
        <v>1853</v>
      </c>
      <c r="B711" s="33" t="s">
        <v>14833</v>
      </c>
      <c r="C711" s="33" t="s">
        <v>1854</v>
      </c>
      <c r="D711" s="33" t="s">
        <v>1855</v>
      </c>
      <c r="E711" s="33" t="s">
        <v>15074</v>
      </c>
      <c r="F711" s="33">
        <v>146</v>
      </c>
      <c r="G711" s="33">
        <v>143</v>
      </c>
      <c r="H711" s="33">
        <v>50129</v>
      </c>
      <c r="I711" t="s">
        <v>500</v>
      </c>
      <c r="N711" s="37"/>
      <c r="O711" s="36"/>
      <c r="P711" s="36"/>
      <c r="Q711" s="36"/>
      <c r="R711" s="37"/>
      <c r="S711" s="36"/>
      <c r="T711" s="36"/>
    </row>
    <row r="712" spans="1:20" ht="14.4" x14ac:dyDescent="0.3">
      <c r="A712" s="33" t="s">
        <v>1856</v>
      </c>
      <c r="B712" s="33" t="s">
        <v>14833</v>
      </c>
      <c r="C712" s="33" t="s">
        <v>1857</v>
      </c>
      <c r="D712" s="33" t="s">
        <v>1858</v>
      </c>
      <c r="E712" s="33" t="s">
        <v>15068</v>
      </c>
      <c r="F712" s="33">
        <v>149</v>
      </c>
      <c r="G712" s="33">
        <v>150</v>
      </c>
      <c r="H712" s="33">
        <v>40706</v>
      </c>
      <c r="I712" t="s">
        <v>1401</v>
      </c>
      <c r="N712" s="37"/>
      <c r="O712" s="36"/>
      <c r="P712" s="36"/>
      <c r="Q712" s="36"/>
      <c r="R712" s="37"/>
      <c r="S712" s="36"/>
      <c r="T712" s="36"/>
    </row>
    <row r="713" spans="1:20" ht="14.4" x14ac:dyDescent="0.3">
      <c r="A713" s="33" t="s">
        <v>1859</v>
      </c>
      <c r="B713" s="33" t="s">
        <v>14833</v>
      </c>
      <c r="C713" s="33" t="s">
        <v>15909</v>
      </c>
      <c r="D713" s="33" t="s">
        <v>1860</v>
      </c>
      <c r="E713" s="33" t="s">
        <v>15068</v>
      </c>
      <c r="F713" s="33">
        <v>112</v>
      </c>
      <c r="G713" s="33">
        <v>112</v>
      </c>
      <c r="H713" s="33">
        <v>40706</v>
      </c>
      <c r="I713" t="s">
        <v>1401</v>
      </c>
      <c r="N713" s="37"/>
      <c r="O713" s="36"/>
      <c r="P713" s="36"/>
      <c r="Q713" s="36"/>
      <c r="R713" s="37"/>
      <c r="S713" s="36"/>
      <c r="T713" s="36"/>
    </row>
    <row r="714" spans="1:20" ht="14.4" x14ac:dyDescent="0.3">
      <c r="A714" s="33" t="s">
        <v>1861</v>
      </c>
      <c r="B714" s="33" t="s">
        <v>14833</v>
      </c>
      <c r="C714" s="33" t="s">
        <v>820</v>
      </c>
      <c r="D714" s="33" t="s">
        <v>1862</v>
      </c>
      <c r="E714" s="33" t="s">
        <v>15074</v>
      </c>
      <c r="F714" s="33">
        <v>62</v>
      </c>
      <c r="G714" s="33">
        <v>61</v>
      </c>
      <c r="H714" s="33">
        <v>50129</v>
      </c>
      <c r="I714" t="s">
        <v>500</v>
      </c>
      <c r="N714" s="37"/>
      <c r="O714" s="36"/>
      <c r="P714" s="36"/>
      <c r="Q714" s="36"/>
      <c r="R714" s="37"/>
      <c r="S714" s="36"/>
      <c r="T714" s="36"/>
    </row>
    <row r="715" spans="1:20" ht="14.4" x14ac:dyDescent="0.3">
      <c r="A715" s="33" t="s">
        <v>1863</v>
      </c>
      <c r="B715" s="33" t="s">
        <v>14833</v>
      </c>
      <c r="C715" s="33" t="s">
        <v>1864</v>
      </c>
      <c r="D715" s="33" t="s">
        <v>1865</v>
      </c>
      <c r="E715" s="33" t="s">
        <v>15426</v>
      </c>
      <c r="F715" s="33">
        <v>433</v>
      </c>
      <c r="G715" s="33">
        <v>410</v>
      </c>
      <c r="H715" s="33">
        <v>71956</v>
      </c>
      <c r="I715" t="s">
        <v>15492</v>
      </c>
      <c r="N715" s="37"/>
      <c r="O715" s="36"/>
      <c r="P715" s="36"/>
      <c r="Q715" s="36"/>
      <c r="R715" s="37"/>
      <c r="S715" s="36"/>
      <c r="T715" s="36"/>
    </row>
    <row r="716" spans="1:20" ht="14.4" x14ac:dyDescent="0.3">
      <c r="A716" s="33" t="s">
        <v>1866</v>
      </c>
      <c r="B716" s="33" t="s">
        <v>14833</v>
      </c>
      <c r="C716" s="33" t="s">
        <v>1867</v>
      </c>
      <c r="D716" s="33" t="s">
        <v>1868</v>
      </c>
      <c r="E716" s="33" t="s">
        <v>15110</v>
      </c>
      <c r="F716" s="33">
        <v>472</v>
      </c>
      <c r="G716" s="33">
        <v>476</v>
      </c>
      <c r="H716" s="33">
        <v>53197</v>
      </c>
      <c r="I716" t="s">
        <v>15910</v>
      </c>
      <c r="N716" s="37"/>
      <c r="O716" s="36"/>
      <c r="P716" s="36"/>
      <c r="Q716" s="36"/>
      <c r="R716" s="37"/>
      <c r="S716" s="36"/>
      <c r="T716" s="36"/>
    </row>
    <row r="717" spans="1:20" ht="14.4" x14ac:dyDescent="0.3">
      <c r="A717" s="33" t="s">
        <v>1869</v>
      </c>
      <c r="B717" s="33" t="s">
        <v>14833</v>
      </c>
      <c r="C717" s="33" t="s">
        <v>15911</v>
      </c>
      <c r="D717" s="33" t="s">
        <v>1870</v>
      </c>
      <c r="E717" s="33" t="s">
        <v>15110</v>
      </c>
      <c r="F717" s="33">
        <v>398</v>
      </c>
      <c r="G717" s="33">
        <v>399</v>
      </c>
      <c r="H717" s="33">
        <v>53210</v>
      </c>
      <c r="I717" t="s">
        <v>15912</v>
      </c>
      <c r="N717" s="37"/>
      <c r="O717" s="36"/>
      <c r="P717" s="36"/>
      <c r="Q717" s="36"/>
      <c r="R717" s="37"/>
      <c r="S717" s="36"/>
      <c r="T717" s="36"/>
    </row>
    <row r="718" spans="1:20" ht="14.4" x14ac:dyDescent="0.3">
      <c r="A718" s="33" t="s">
        <v>1871</v>
      </c>
      <c r="B718" s="33" t="s">
        <v>14833</v>
      </c>
      <c r="C718" s="33" t="s">
        <v>1872</v>
      </c>
      <c r="D718" s="33" t="s">
        <v>1873</v>
      </c>
      <c r="E718" s="33" t="s">
        <v>15913</v>
      </c>
      <c r="F718" s="33">
        <v>249</v>
      </c>
      <c r="G718" s="33">
        <v>270</v>
      </c>
      <c r="H718" s="33">
        <v>53262</v>
      </c>
      <c r="I718" t="s">
        <v>15914</v>
      </c>
      <c r="N718" s="37"/>
      <c r="O718" s="36"/>
      <c r="P718" s="36"/>
      <c r="Q718" s="36"/>
      <c r="R718" s="37"/>
      <c r="S718" s="36"/>
      <c r="T718" s="36"/>
    </row>
    <row r="719" spans="1:20" ht="14.4" x14ac:dyDescent="0.3">
      <c r="A719" s="33" t="s">
        <v>1874</v>
      </c>
      <c r="B719" s="33" t="s">
        <v>14833</v>
      </c>
      <c r="C719" s="33" t="s">
        <v>15915</v>
      </c>
      <c r="D719" s="33" t="s">
        <v>1875</v>
      </c>
      <c r="E719" s="33" t="s">
        <v>15916</v>
      </c>
      <c r="F719" s="33">
        <v>276</v>
      </c>
      <c r="G719" s="33">
        <v>272</v>
      </c>
      <c r="H719" s="33">
        <v>75375</v>
      </c>
      <c r="I719" t="s">
        <v>15917</v>
      </c>
      <c r="N719" s="37"/>
      <c r="O719" s="36"/>
      <c r="P719" s="36"/>
      <c r="Q719" s="36"/>
      <c r="R719" s="37"/>
      <c r="S719" s="36"/>
      <c r="T719" s="36"/>
    </row>
    <row r="720" spans="1:20" ht="14.4" x14ac:dyDescent="0.3">
      <c r="A720" s="33" t="s">
        <v>1876</v>
      </c>
      <c r="B720" s="33" t="s">
        <v>14833</v>
      </c>
      <c r="C720" s="33" t="s">
        <v>1877</v>
      </c>
      <c r="D720" s="33" t="s">
        <v>1878</v>
      </c>
      <c r="E720" s="33" t="s">
        <v>14917</v>
      </c>
      <c r="F720" s="33">
        <v>429</v>
      </c>
      <c r="G720" s="33">
        <v>423</v>
      </c>
      <c r="H720" s="33">
        <v>53730</v>
      </c>
      <c r="I720" t="s">
        <v>15918</v>
      </c>
      <c r="N720" s="37"/>
      <c r="O720" s="36"/>
      <c r="P720" s="36"/>
      <c r="Q720" s="36"/>
      <c r="R720" s="37"/>
      <c r="S720" s="36"/>
      <c r="T720" s="36"/>
    </row>
    <row r="721" spans="1:20" ht="14.4" x14ac:dyDescent="0.3">
      <c r="A721" s="33" t="s">
        <v>1879</v>
      </c>
      <c r="B721" s="33" t="s">
        <v>14833</v>
      </c>
      <c r="C721" s="33" t="s">
        <v>15919</v>
      </c>
      <c r="D721" s="33" t="s">
        <v>1880</v>
      </c>
      <c r="E721" s="33" t="s">
        <v>15052</v>
      </c>
      <c r="F721" s="33">
        <v>587</v>
      </c>
      <c r="G721" s="33">
        <v>604</v>
      </c>
      <c r="H721" s="33">
        <v>78912</v>
      </c>
      <c r="I721" t="s">
        <v>15456</v>
      </c>
      <c r="N721" s="37"/>
      <c r="O721" s="36"/>
      <c r="P721" s="36"/>
      <c r="Q721" s="36"/>
      <c r="R721" s="37"/>
      <c r="S721" s="36"/>
      <c r="T721" s="36"/>
    </row>
    <row r="722" spans="1:20" ht="14.4" x14ac:dyDescent="0.3">
      <c r="A722" s="33" t="s">
        <v>1881</v>
      </c>
      <c r="B722" s="33" t="s">
        <v>14833</v>
      </c>
      <c r="C722" s="33" t="s">
        <v>1882</v>
      </c>
      <c r="D722" s="33" t="s">
        <v>1883</v>
      </c>
      <c r="E722" s="33" t="s">
        <v>15032</v>
      </c>
      <c r="F722" s="33">
        <v>105</v>
      </c>
      <c r="G722" s="33">
        <v>106</v>
      </c>
      <c r="H722" s="33">
        <v>40662</v>
      </c>
      <c r="I722" t="s">
        <v>704</v>
      </c>
      <c r="N722" s="37"/>
      <c r="O722" s="36"/>
      <c r="P722" s="36"/>
      <c r="Q722" s="36"/>
      <c r="R722" s="37"/>
      <c r="S722" s="36"/>
      <c r="T722" s="36"/>
    </row>
    <row r="723" spans="1:20" ht="14.4" x14ac:dyDescent="0.3">
      <c r="A723" s="33" t="s">
        <v>1884</v>
      </c>
      <c r="B723" s="33" t="s">
        <v>14833</v>
      </c>
      <c r="C723" s="33" t="s">
        <v>15920</v>
      </c>
      <c r="D723" s="33" t="s">
        <v>1885</v>
      </c>
      <c r="E723" s="33" t="s">
        <v>15545</v>
      </c>
      <c r="F723" s="33">
        <v>157</v>
      </c>
      <c r="G723" s="33">
        <v>155</v>
      </c>
      <c r="H723" s="33">
        <v>40517</v>
      </c>
      <c r="I723" t="s">
        <v>324</v>
      </c>
      <c r="N723" s="37"/>
      <c r="O723" s="36"/>
      <c r="P723" s="36"/>
      <c r="Q723" s="36"/>
      <c r="R723" s="37"/>
      <c r="S723" s="36"/>
      <c r="T723" s="36"/>
    </row>
    <row r="724" spans="1:20" ht="14.4" x14ac:dyDescent="0.3">
      <c r="A724" s="33" t="s">
        <v>1886</v>
      </c>
      <c r="B724" s="33" t="s">
        <v>14833</v>
      </c>
      <c r="C724" s="33" t="s">
        <v>1887</v>
      </c>
      <c r="D724" s="33" t="s">
        <v>1888</v>
      </c>
      <c r="E724" s="33" t="s">
        <v>15921</v>
      </c>
      <c r="F724" s="33">
        <v>151</v>
      </c>
      <c r="G724" s="33">
        <v>144</v>
      </c>
      <c r="H724" s="33">
        <v>42148</v>
      </c>
      <c r="I724" t="s">
        <v>15922</v>
      </c>
      <c r="N724" s="37"/>
      <c r="O724" s="36"/>
      <c r="P724" s="36"/>
      <c r="Q724" s="36"/>
      <c r="R724" s="37"/>
      <c r="S724" s="36"/>
      <c r="T724" s="36"/>
    </row>
    <row r="725" spans="1:20" ht="14.4" x14ac:dyDescent="0.3">
      <c r="A725" s="33" t="s">
        <v>1889</v>
      </c>
      <c r="B725" s="33" t="s">
        <v>14833</v>
      </c>
      <c r="C725" s="33" t="s">
        <v>15923</v>
      </c>
      <c r="D725" s="33" t="s">
        <v>1890</v>
      </c>
      <c r="E725" s="33" t="s">
        <v>14952</v>
      </c>
      <c r="F725" s="33">
        <v>131</v>
      </c>
      <c r="G725" s="33">
        <v>134</v>
      </c>
      <c r="H725" s="33">
        <v>41506</v>
      </c>
      <c r="I725" t="s">
        <v>15267</v>
      </c>
      <c r="N725" s="37"/>
      <c r="O725" s="36"/>
      <c r="P725" s="36"/>
      <c r="Q725" s="36"/>
      <c r="R725" s="37"/>
      <c r="S725" s="36"/>
      <c r="T725" s="36"/>
    </row>
    <row r="726" spans="1:20" ht="14.4" x14ac:dyDescent="0.3">
      <c r="A726" s="33" t="s">
        <v>1891</v>
      </c>
      <c r="B726" s="33" t="s">
        <v>14833</v>
      </c>
      <c r="C726" s="33" t="s">
        <v>1892</v>
      </c>
      <c r="D726" s="33" t="s">
        <v>1893</v>
      </c>
      <c r="E726" s="33" t="s">
        <v>15702</v>
      </c>
      <c r="F726" s="33">
        <v>278</v>
      </c>
      <c r="G726" s="33">
        <v>312</v>
      </c>
      <c r="H726" s="33">
        <v>78912</v>
      </c>
      <c r="I726" t="s">
        <v>15456</v>
      </c>
      <c r="N726" s="37"/>
      <c r="O726" s="36"/>
      <c r="P726" s="36"/>
      <c r="Q726" s="36"/>
      <c r="R726" s="37"/>
      <c r="S726" s="36"/>
      <c r="T726" s="36"/>
    </row>
    <row r="727" spans="1:20" ht="14.4" x14ac:dyDescent="0.3">
      <c r="A727" s="33" t="s">
        <v>1894</v>
      </c>
      <c r="B727" s="33" t="s">
        <v>14833</v>
      </c>
      <c r="C727" s="33" t="s">
        <v>1895</v>
      </c>
      <c r="D727" s="33" t="s">
        <v>1896</v>
      </c>
      <c r="E727" s="33" t="s">
        <v>14928</v>
      </c>
      <c r="F727" s="33">
        <v>312</v>
      </c>
      <c r="G727" s="33">
        <v>321</v>
      </c>
      <c r="H727" s="33">
        <v>40888</v>
      </c>
      <c r="I727" t="s">
        <v>863</v>
      </c>
      <c r="N727" s="37"/>
      <c r="O727" s="36"/>
      <c r="P727" s="36"/>
      <c r="Q727" s="36"/>
      <c r="R727" s="37"/>
      <c r="S727" s="36"/>
      <c r="T727" s="36"/>
    </row>
    <row r="728" spans="1:20" ht="14.4" x14ac:dyDescent="0.3">
      <c r="A728" s="33" t="s">
        <v>1897</v>
      </c>
      <c r="B728" s="33" t="s">
        <v>14833</v>
      </c>
      <c r="C728" s="33" t="s">
        <v>15924</v>
      </c>
      <c r="D728" s="33" t="s">
        <v>1898</v>
      </c>
      <c r="E728" s="33" t="s">
        <v>15057</v>
      </c>
      <c r="F728" s="33">
        <v>137</v>
      </c>
      <c r="G728" s="33">
        <v>132</v>
      </c>
      <c r="H728" s="33">
        <v>41148</v>
      </c>
      <c r="I728" t="s">
        <v>15925</v>
      </c>
      <c r="N728" s="37"/>
      <c r="O728" s="36"/>
      <c r="P728" s="36"/>
      <c r="Q728" s="36"/>
      <c r="R728" s="37"/>
      <c r="S728" s="36"/>
      <c r="T728" s="36"/>
    </row>
    <row r="729" spans="1:20" ht="14.4" x14ac:dyDescent="0.3">
      <c r="A729" s="33" t="s">
        <v>1899</v>
      </c>
      <c r="B729" s="33" t="s">
        <v>14833</v>
      </c>
      <c r="C729" s="33" t="s">
        <v>1900</v>
      </c>
      <c r="D729" s="33" t="s">
        <v>1901</v>
      </c>
      <c r="E729" s="33" t="s">
        <v>14938</v>
      </c>
      <c r="F729" s="33">
        <v>174</v>
      </c>
      <c r="G729" s="33">
        <v>190</v>
      </c>
      <c r="H729" s="33">
        <v>20281</v>
      </c>
      <c r="I729" t="s">
        <v>665</v>
      </c>
      <c r="N729" s="37"/>
      <c r="O729" s="36"/>
      <c r="P729" s="36"/>
      <c r="Q729" s="36"/>
      <c r="R729" s="37"/>
      <c r="S729" s="36"/>
      <c r="T729" s="36"/>
    </row>
    <row r="730" spans="1:20" ht="14.4" x14ac:dyDescent="0.3">
      <c r="A730" s="33" t="s">
        <v>1902</v>
      </c>
      <c r="B730" s="33" t="s">
        <v>14833</v>
      </c>
      <c r="C730" s="33" t="s">
        <v>1903</v>
      </c>
      <c r="D730" s="33" t="s">
        <v>1904</v>
      </c>
      <c r="E730" s="33" t="s">
        <v>15316</v>
      </c>
      <c r="F730" s="33">
        <v>237</v>
      </c>
      <c r="G730" s="33">
        <v>209</v>
      </c>
      <c r="H730" s="33">
        <v>42669</v>
      </c>
      <c r="I730" t="s">
        <v>15144</v>
      </c>
      <c r="N730" s="37"/>
      <c r="O730" s="36"/>
      <c r="P730" s="36"/>
      <c r="Q730" s="36"/>
      <c r="R730" s="37"/>
      <c r="S730" s="36"/>
      <c r="T730" s="36"/>
    </row>
    <row r="731" spans="1:20" ht="14.4" x14ac:dyDescent="0.3">
      <c r="A731" s="33" t="s">
        <v>1905</v>
      </c>
      <c r="B731" s="33" t="s">
        <v>14833</v>
      </c>
      <c r="C731" s="33" t="s">
        <v>15518</v>
      </c>
      <c r="D731" s="33" t="s">
        <v>1906</v>
      </c>
      <c r="E731" s="33" t="s">
        <v>14990</v>
      </c>
      <c r="F731" s="33">
        <v>220</v>
      </c>
      <c r="G731" s="33">
        <v>218</v>
      </c>
      <c r="H731" s="33">
        <v>39600</v>
      </c>
      <c r="I731" t="s">
        <v>15926</v>
      </c>
      <c r="N731" s="37"/>
      <c r="O731" s="36"/>
      <c r="P731" s="36"/>
      <c r="Q731" s="36"/>
      <c r="R731" s="37"/>
      <c r="S731" s="36"/>
      <c r="T731" s="36"/>
    </row>
    <row r="732" spans="1:20" ht="14.4" x14ac:dyDescent="0.3">
      <c r="A732" s="33" t="s">
        <v>1907</v>
      </c>
      <c r="B732" s="33" t="s">
        <v>14833</v>
      </c>
      <c r="C732" s="33" t="s">
        <v>1908</v>
      </c>
      <c r="D732" s="33" t="s">
        <v>1909</v>
      </c>
      <c r="E732" s="33" t="s">
        <v>15032</v>
      </c>
      <c r="F732" s="33">
        <v>104</v>
      </c>
      <c r="G732" s="33">
        <v>113</v>
      </c>
      <c r="H732" s="33">
        <v>40662</v>
      </c>
      <c r="I732" t="s">
        <v>704</v>
      </c>
      <c r="N732" s="37"/>
      <c r="O732" s="36"/>
      <c r="P732" s="36"/>
      <c r="Q732" s="36"/>
      <c r="R732" s="37"/>
      <c r="S732" s="36"/>
      <c r="T732" s="36"/>
    </row>
    <row r="733" spans="1:20" ht="14.4" x14ac:dyDescent="0.3">
      <c r="A733" s="33" t="s">
        <v>1910</v>
      </c>
      <c r="B733" s="33" t="s">
        <v>14833</v>
      </c>
      <c r="C733" s="33" t="s">
        <v>15927</v>
      </c>
      <c r="D733" s="33" t="s">
        <v>978</v>
      </c>
      <c r="E733" s="33" t="s">
        <v>15405</v>
      </c>
      <c r="F733" s="33">
        <v>214</v>
      </c>
      <c r="G733" s="33">
        <v>198</v>
      </c>
      <c r="H733" s="33">
        <v>41782</v>
      </c>
      <c r="I733" t="s">
        <v>716</v>
      </c>
      <c r="N733" s="37"/>
      <c r="O733" s="36"/>
      <c r="P733" s="36"/>
      <c r="Q733" s="36"/>
      <c r="R733" s="37"/>
      <c r="S733" s="36"/>
      <c r="T733" s="36"/>
    </row>
    <row r="734" spans="1:20" ht="14.4" x14ac:dyDescent="0.3">
      <c r="A734" s="33" t="s">
        <v>1911</v>
      </c>
      <c r="B734" s="33" t="s">
        <v>14833</v>
      </c>
      <c r="C734" s="33" t="s">
        <v>1912</v>
      </c>
      <c r="D734" s="33" t="s">
        <v>1219</v>
      </c>
      <c r="E734" s="33" t="s">
        <v>14957</v>
      </c>
      <c r="F734" s="33">
        <v>89</v>
      </c>
      <c r="G734" s="33">
        <v>70</v>
      </c>
      <c r="H734" s="33">
        <v>41000</v>
      </c>
      <c r="I734" t="s">
        <v>796</v>
      </c>
      <c r="N734" s="37"/>
      <c r="O734" s="36"/>
      <c r="P734" s="36"/>
      <c r="Q734" s="36"/>
      <c r="R734" s="37"/>
      <c r="S734" s="36"/>
      <c r="T734" s="36"/>
    </row>
    <row r="735" spans="1:20" ht="14.4" x14ac:dyDescent="0.3">
      <c r="A735" s="33" t="s">
        <v>1913</v>
      </c>
      <c r="B735" s="33" t="s">
        <v>14833</v>
      </c>
      <c r="C735" s="33" t="s">
        <v>1914</v>
      </c>
      <c r="D735" s="33" t="s">
        <v>1915</v>
      </c>
      <c r="E735" s="33" t="s">
        <v>14988</v>
      </c>
      <c r="F735" s="33">
        <v>214</v>
      </c>
      <c r="G735" s="33">
        <v>197</v>
      </c>
      <c r="H735" s="33">
        <v>40712</v>
      </c>
      <c r="I735" t="s">
        <v>876</v>
      </c>
      <c r="N735" s="37"/>
      <c r="O735" s="36"/>
      <c r="P735" s="36"/>
      <c r="Q735" s="36"/>
      <c r="R735" s="37"/>
      <c r="S735" s="36"/>
      <c r="T735" s="36"/>
    </row>
    <row r="736" spans="1:20" ht="14.4" x14ac:dyDescent="0.3">
      <c r="A736" s="33" t="s">
        <v>1916</v>
      </c>
      <c r="B736" s="33" t="s">
        <v>14833</v>
      </c>
      <c r="C736" s="33" t="s">
        <v>15928</v>
      </c>
      <c r="D736" s="33" t="s">
        <v>1917</v>
      </c>
      <c r="E736" s="33" t="s">
        <v>15652</v>
      </c>
      <c r="F736" s="33">
        <v>38</v>
      </c>
      <c r="G736" s="33">
        <v>32</v>
      </c>
      <c r="H736" s="33">
        <v>40788</v>
      </c>
      <c r="I736" t="s">
        <v>15653</v>
      </c>
      <c r="N736" s="37"/>
      <c r="O736" s="36"/>
      <c r="P736" s="36"/>
      <c r="Q736" s="36"/>
      <c r="R736" s="37"/>
      <c r="S736" s="36"/>
      <c r="T736" s="36"/>
    </row>
    <row r="737" spans="1:20" ht="14.4" x14ac:dyDescent="0.3">
      <c r="A737" s="33" t="s">
        <v>1918</v>
      </c>
      <c r="B737" s="33" t="s">
        <v>14833</v>
      </c>
      <c r="C737" s="33" t="s">
        <v>1919</v>
      </c>
      <c r="D737" s="33" t="s">
        <v>1920</v>
      </c>
      <c r="E737" s="33" t="s">
        <v>15534</v>
      </c>
      <c r="F737" s="33">
        <v>167</v>
      </c>
      <c r="G737" s="33">
        <v>172</v>
      </c>
      <c r="H737" s="33">
        <v>40903</v>
      </c>
      <c r="I737" t="s">
        <v>15929</v>
      </c>
      <c r="N737" s="37"/>
      <c r="O737" s="36"/>
      <c r="P737" s="36"/>
      <c r="Q737" s="36"/>
      <c r="R737" s="37"/>
      <c r="S737" s="36"/>
      <c r="T737" s="36"/>
    </row>
    <row r="738" spans="1:20" ht="14.4" x14ac:dyDescent="0.3">
      <c r="A738" s="33" t="s">
        <v>1921</v>
      </c>
      <c r="B738" s="33" t="s">
        <v>14833</v>
      </c>
      <c r="C738" s="33" t="s">
        <v>1922</v>
      </c>
      <c r="D738" s="33" t="s">
        <v>1923</v>
      </c>
      <c r="E738" s="33" t="s">
        <v>15930</v>
      </c>
      <c r="F738" s="33">
        <v>364</v>
      </c>
      <c r="G738" s="33">
        <v>357</v>
      </c>
      <c r="H738" s="33">
        <v>41240</v>
      </c>
      <c r="I738" t="s">
        <v>1924</v>
      </c>
      <c r="N738" s="37"/>
      <c r="O738" s="36"/>
      <c r="P738" s="36"/>
      <c r="Q738" s="36"/>
      <c r="R738" s="37"/>
      <c r="S738" s="36"/>
      <c r="T738" s="36"/>
    </row>
    <row r="739" spans="1:20" ht="14.4" x14ac:dyDescent="0.3">
      <c r="A739" s="33" t="s">
        <v>1925</v>
      </c>
      <c r="B739" s="33" t="s">
        <v>14833</v>
      </c>
      <c r="C739" s="33" t="s">
        <v>15713</v>
      </c>
      <c r="D739" s="33" t="s">
        <v>1926</v>
      </c>
      <c r="E739" s="33" t="s">
        <v>15913</v>
      </c>
      <c r="F739" s="33">
        <v>52</v>
      </c>
      <c r="G739" s="33">
        <v>46</v>
      </c>
      <c r="H739" s="33">
        <v>41239</v>
      </c>
      <c r="I739" t="s">
        <v>15638</v>
      </c>
      <c r="N739" s="37"/>
      <c r="O739" s="36"/>
      <c r="P739" s="36"/>
      <c r="Q739" s="36"/>
      <c r="R739" s="37"/>
      <c r="S739" s="36"/>
      <c r="T739" s="36"/>
    </row>
    <row r="740" spans="1:20" ht="14.4" x14ac:dyDescent="0.3">
      <c r="A740" s="33" t="s">
        <v>1927</v>
      </c>
      <c r="B740" s="33" t="s">
        <v>14833</v>
      </c>
      <c r="C740" s="33" t="s">
        <v>15553</v>
      </c>
      <c r="D740" s="33" t="s">
        <v>1928</v>
      </c>
      <c r="E740" s="33" t="s">
        <v>15316</v>
      </c>
      <c r="F740" s="33">
        <v>185</v>
      </c>
      <c r="G740" s="33">
        <v>192</v>
      </c>
      <c r="H740" s="33">
        <v>42669</v>
      </c>
      <c r="I740" t="s">
        <v>15144</v>
      </c>
      <c r="N740" s="37"/>
      <c r="O740" s="36"/>
      <c r="P740" s="36"/>
      <c r="Q740" s="36"/>
      <c r="R740" s="37"/>
      <c r="S740" s="36"/>
      <c r="T740" s="36"/>
    </row>
    <row r="741" spans="1:20" ht="14.4" x14ac:dyDescent="0.3">
      <c r="A741" s="33" t="s">
        <v>1929</v>
      </c>
      <c r="B741" s="33" t="s">
        <v>14833</v>
      </c>
      <c r="C741" s="33" t="s">
        <v>15931</v>
      </c>
      <c r="D741" s="33" t="s">
        <v>1930</v>
      </c>
      <c r="E741" s="33" t="s">
        <v>15216</v>
      </c>
      <c r="F741" s="33">
        <v>167</v>
      </c>
      <c r="G741" s="33">
        <v>152</v>
      </c>
      <c r="H741" s="33">
        <v>83163</v>
      </c>
      <c r="I741" t="s">
        <v>15932</v>
      </c>
      <c r="N741" s="37"/>
      <c r="O741" s="36"/>
      <c r="P741" s="36"/>
      <c r="Q741" s="36"/>
      <c r="R741" s="37"/>
      <c r="S741" s="36"/>
      <c r="T741" s="36"/>
    </row>
    <row r="742" spans="1:20" ht="14.4" x14ac:dyDescent="0.3">
      <c r="A742" s="33" t="s">
        <v>1931</v>
      </c>
      <c r="B742" s="33" t="s">
        <v>14833</v>
      </c>
      <c r="C742" s="33" t="s">
        <v>15367</v>
      </c>
      <c r="D742" s="33" t="s">
        <v>1933</v>
      </c>
      <c r="E742" s="33" t="s">
        <v>15216</v>
      </c>
      <c r="F742" s="33">
        <v>129</v>
      </c>
      <c r="G742" s="33">
        <v>133</v>
      </c>
      <c r="H742" s="33">
        <v>40775</v>
      </c>
      <c r="I742" t="s">
        <v>15368</v>
      </c>
      <c r="N742" s="37"/>
      <c r="O742" s="36"/>
      <c r="P742" s="36"/>
      <c r="Q742" s="36"/>
      <c r="R742" s="37"/>
      <c r="S742" s="36"/>
      <c r="T742" s="36"/>
    </row>
    <row r="743" spans="1:20" ht="14.4" x14ac:dyDescent="0.3">
      <c r="A743" s="33" t="s">
        <v>1934</v>
      </c>
      <c r="B743" s="33" t="s">
        <v>14833</v>
      </c>
      <c r="C743" s="33" t="s">
        <v>15933</v>
      </c>
      <c r="D743" s="33" t="s">
        <v>1935</v>
      </c>
      <c r="E743" s="33" t="s">
        <v>14985</v>
      </c>
      <c r="F743" s="33">
        <v>303</v>
      </c>
      <c r="G743" s="33">
        <v>300</v>
      </c>
      <c r="H743" s="33">
        <v>41023</v>
      </c>
      <c r="I743" t="s">
        <v>15485</v>
      </c>
      <c r="N743" s="37"/>
      <c r="O743" s="36"/>
      <c r="P743" s="36"/>
      <c r="Q743" s="36"/>
      <c r="R743" s="37"/>
      <c r="S743" s="36"/>
      <c r="T743" s="36"/>
    </row>
    <row r="744" spans="1:20" ht="14.4" x14ac:dyDescent="0.3">
      <c r="A744" s="33" t="s">
        <v>1936</v>
      </c>
      <c r="B744" s="33" t="s">
        <v>14833</v>
      </c>
      <c r="C744" s="33" t="s">
        <v>15934</v>
      </c>
      <c r="D744" s="33" t="s">
        <v>1937</v>
      </c>
      <c r="E744" s="33" t="s">
        <v>14985</v>
      </c>
      <c r="F744" s="33">
        <v>52</v>
      </c>
      <c r="G744" s="33">
        <v>47</v>
      </c>
      <c r="H744" s="33">
        <v>42683</v>
      </c>
      <c r="I744" t="s">
        <v>1938</v>
      </c>
      <c r="N744" s="37"/>
      <c r="O744" s="36"/>
      <c r="P744" s="36"/>
      <c r="Q744" s="36"/>
      <c r="R744" s="37"/>
      <c r="S744" s="36"/>
      <c r="T744" s="36"/>
    </row>
    <row r="745" spans="1:20" ht="14.4" x14ac:dyDescent="0.3">
      <c r="A745" s="33" t="s">
        <v>1939</v>
      </c>
      <c r="B745" s="33" t="s">
        <v>14833</v>
      </c>
      <c r="C745" s="33" t="s">
        <v>1940</v>
      </c>
      <c r="D745" s="33" t="s">
        <v>1425</v>
      </c>
      <c r="E745" s="33" t="s">
        <v>15096</v>
      </c>
      <c r="F745" s="33">
        <v>135</v>
      </c>
      <c r="G745" s="33">
        <v>131</v>
      </c>
      <c r="H745" s="33">
        <v>40765</v>
      </c>
      <c r="I745" t="s">
        <v>15381</v>
      </c>
      <c r="N745" s="37"/>
      <c r="O745" s="36"/>
      <c r="P745" s="36"/>
      <c r="Q745" s="36"/>
      <c r="R745" s="37"/>
      <c r="S745" s="36"/>
      <c r="T745" s="36"/>
    </row>
    <row r="746" spans="1:20" ht="14.4" x14ac:dyDescent="0.3">
      <c r="A746" s="33" t="s">
        <v>1941</v>
      </c>
      <c r="B746" s="33" t="s">
        <v>14833</v>
      </c>
      <c r="C746" s="33" t="s">
        <v>15935</v>
      </c>
      <c r="D746" s="33" t="s">
        <v>1942</v>
      </c>
      <c r="E746" s="33" t="s">
        <v>15224</v>
      </c>
      <c r="F746" s="33">
        <v>354</v>
      </c>
      <c r="G746" s="33">
        <v>351</v>
      </c>
      <c r="H746" s="33">
        <v>73919</v>
      </c>
      <c r="I746" t="s">
        <v>839</v>
      </c>
      <c r="N746" s="37"/>
      <c r="O746" s="36"/>
      <c r="P746" s="36"/>
      <c r="Q746" s="36"/>
      <c r="R746" s="37"/>
      <c r="S746" s="36"/>
      <c r="T746" s="36"/>
    </row>
    <row r="747" spans="1:20" ht="14.4" x14ac:dyDescent="0.3">
      <c r="A747" s="33" t="s">
        <v>1943</v>
      </c>
      <c r="B747" s="33" t="s">
        <v>14833</v>
      </c>
      <c r="C747" s="33" t="s">
        <v>1944</v>
      </c>
      <c r="D747" s="33" t="s">
        <v>1945</v>
      </c>
      <c r="E747" s="33" t="s">
        <v>15224</v>
      </c>
      <c r="F747" s="33">
        <v>235</v>
      </c>
      <c r="G747" s="33">
        <v>238</v>
      </c>
      <c r="H747" s="33">
        <v>73919</v>
      </c>
      <c r="I747" t="s">
        <v>839</v>
      </c>
      <c r="N747" s="37"/>
      <c r="O747" s="36"/>
      <c r="P747" s="36"/>
      <c r="Q747" s="36"/>
      <c r="R747" s="37"/>
      <c r="S747" s="36"/>
      <c r="T747" s="36"/>
    </row>
    <row r="748" spans="1:20" ht="14.4" x14ac:dyDescent="0.3">
      <c r="A748" s="33" t="s">
        <v>1946</v>
      </c>
      <c r="B748" s="33" t="s">
        <v>14833</v>
      </c>
      <c r="C748" s="33" t="s">
        <v>1947</v>
      </c>
      <c r="D748" s="33" t="s">
        <v>1948</v>
      </c>
      <c r="E748" s="33" t="s">
        <v>14991</v>
      </c>
      <c r="F748" s="33">
        <v>344</v>
      </c>
      <c r="G748" s="33">
        <v>345</v>
      </c>
      <c r="H748" s="33">
        <v>41000</v>
      </c>
      <c r="I748" t="s">
        <v>796</v>
      </c>
      <c r="N748" s="37"/>
      <c r="O748" s="36"/>
      <c r="P748" s="36"/>
      <c r="Q748" s="36"/>
      <c r="R748" s="37"/>
      <c r="S748" s="36"/>
      <c r="T748" s="36"/>
    </row>
    <row r="749" spans="1:20" ht="14.4" x14ac:dyDescent="0.3">
      <c r="A749" s="33" t="s">
        <v>1949</v>
      </c>
      <c r="B749" s="33" t="s">
        <v>14833</v>
      </c>
      <c r="C749" s="33" t="s">
        <v>1950</v>
      </c>
      <c r="D749" s="33" t="s">
        <v>1951</v>
      </c>
      <c r="E749" s="33" t="s">
        <v>14984</v>
      </c>
      <c r="F749" s="33">
        <v>215</v>
      </c>
      <c r="G749" s="33">
        <v>209</v>
      </c>
      <c r="H749" s="33">
        <v>70002</v>
      </c>
      <c r="I749" t="s">
        <v>15469</v>
      </c>
      <c r="N749" s="37"/>
      <c r="O749" s="36"/>
      <c r="P749" s="36"/>
      <c r="Q749" s="36"/>
      <c r="R749" s="37"/>
      <c r="S749" s="36"/>
      <c r="T749" s="36"/>
    </row>
    <row r="750" spans="1:20" ht="14.4" x14ac:dyDescent="0.3">
      <c r="A750" s="33" t="s">
        <v>1952</v>
      </c>
      <c r="B750" s="33" t="s">
        <v>14833</v>
      </c>
      <c r="C750" s="33" t="s">
        <v>1947</v>
      </c>
      <c r="D750" s="33" t="s">
        <v>1953</v>
      </c>
      <c r="E750" s="33" t="s">
        <v>14949</v>
      </c>
      <c r="F750" s="33">
        <v>188</v>
      </c>
      <c r="G750" s="33">
        <v>183</v>
      </c>
      <c r="H750" s="33">
        <v>40765</v>
      </c>
      <c r="I750" t="s">
        <v>15381</v>
      </c>
      <c r="N750" s="37"/>
      <c r="O750" s="36"/>
      <c r="P750" s="36"/>
      <c r="Q750" s="36"/>
      <c r="R750" s="37"/>
      <c r="S750" s="36"/>
      <c r="T750" s="36"/>
    </row>
    <row r="751" spans="1:20" ht="14.4" x14ac:dyDescent="0.3">
      <c r="A751" s="33" t="s">
        <v>1954</v>
      </c>
      <c r="B751" s="33" t="s">
        <v>14833</v>
      </c>
      <c r="C751" s="33" t="s">
        <v>953</v>
      </c>
      <c r="D751" s="33" t="s">
        <v>1955</v>
      </c>
      <c r="E751" s="33" t="s">
        <v>14891</v>
      </c>
      <c r="F751" s="33">
        <v>178</v>
      </c>
      <c r="G751" s="33">
        <v>175</v>
      </c>
      <c r="H751" s="33">
        <v>79536</v>
      </c>
      <c r="I751" t="s">
        <v>15936</v>
      </c>
      <c r="N751" s="37"/>
      <c r="O751" s="36"/>
      <c r="P751" s="36"/>
      <c r="Q751" s="36"/>
      <c r="R751" s="37"/>
      <c r="S751" s="36"/>
      <c r="T751" s="36"/>
    </row>
    <row r="752" spans="1:20" ht="14.4" x14ac:dyDescent="0.3">
      <c r="A752" s="33" t="s">
        <v>1957</v>
      </c>
      <c r="B752" s="33" t="s">
        <v>14833</v>
      </c>
      <c r="C752" s="33" t="s">
        <v>1958</v>
      </c>
      <c r="D752" s="33" t="s">
        <v>1959</v>
      </c>
      <c r="E752" s="33" t="s">
        <v>15232</v>
      </c>
      <c r="F752" s="33">
        <v>131</v>
      </c>
      <c r="G752" s="33">
        <v>135</v>
      </c>
      <c r="H752" s="33">
        <v>47959</v>
      </c>
      <c r="I752" t="s">
        <v>15509</v>
      </c>
      <c r="N752" s="37"/>
      <c r="O752" s="36"/>
      <c r="P752" s="36"/>
      <c r="Q752" s="36"/>
      <c r="R752" s="37"/>
      <c r="S752" s="36"/>
      <c r="T752" s="36"/>
    </row>
    <row r="753" spans="1:20" ht="14.4" x14ac:dyDescent="0.3">
      <c r="A753" s="33" t="s">
        <v>1960</v>
      </c>
      <c r="B753" s="33" t="s">
        <v>14833</v>
      </c>
      <c r="C753" s="33" t="s">
        <v>15937</v>
      </c>
      <c r="D753" s="33" t="s">
        <v>1961</v>
      </c>
      <c r="E753" s="33" t="s">
        <v>14982</v>
      </c>
      <c r="F753" s="33">
        <v>359</v>
      </c>
      <c r="G753" s="33">
        <v>355</v>
      </c>
      <c r="H753" s="33">
        <v>60061</v>
      </c>
      <c r="I753" t="s">
        <v>15938</v>
      </c>
      <c r="N753" s="37"/>
      <c r="O753" s="36"/>
      <c r="P753" s="36"/>
      <c r="Q753" s="36"/>
      <c r="R753" s="37"/>
      <c r="S753" s="36"/>
      <c r="T753" s="36"/>
    </row>
    <row r="754" spans="1:20" ht="14.4" x14ac:dyDescent="0.3">
      <c r="A754" s="33" t="s">
        <v>1962</v>
      </c>
      <c r="B754" s="33" t="s">
        <v>14833</v>
      </c>
      <c r="C754" s="33" t="s">
        <v>15939</v>
      </c>
      <c r="D754" s="33" t="s">
        <v>15940</v>
      </c>
      <c r="E754" s="33" t="s">
        <v>15905</v>
      </c>
      <c r="F754" s="33">
        <v>351</v>
      </c>
      <c r="G754" s="33">
        <v>327</v>
      </c>
      <c r="H754" s="33">
        <v>60204</v>
      </c>
      <c r="I754" t="s">
        <v>15906</v>
      </c>
      <c r="N754" s="37"/>
      <c r="O754" s="36"/>
      <c r="P754" s="36"/>
      <c r="Q754" s="36"/>
      <c r="R754" s="37"/>
      <c r="S754" s="36"/>
      <c r="T754" s="36"/>
    </row>
    <row r="755" spans="1:20" ht="14.4" x14ac:dyDescent="0.3">
      <c r="A755" s="33" t="s">
        <v>1963</v>
      </c>
      <c r="B755" s="33" t="s">
        <v>14833</v>
      </c>
      <c r="C755" s="33" t="s">
        <v>1964</v>
      </c>
      <c r="D755" s="33" t="s">
        <v>1965</v>
      </c>
      <c r="E755" s="33" t="s">
        <v>14939</v>
      </c>
      <c r="F755" s="33">
        <v>156</v>
      </c>
      <c r="G755" s="33">
        <v>155</v>
      </c>
      <c r="H755" s="33">
        <v>50844</v>
      </c>
      <c r="I755" t="s">
        <v>15470</v>
      </c>
      <c r="N755" s="37"/>
      <c r="O755" s="36"/>
      <c r="P755" s="36"/>
      <c r="Q755" s="36"/>
      <c r="R755" s="37"/>
      <c r="S755" s="36"/>
      <c r="T755" s="36"/>
    </row>
    <row r="756" spans="1:20" ht="14.4" x14ac:dyDescent="0.3">
      <c r="A756" s="33" t="s">
        <v>1966</v>
      </c>
      <c r="B756" s="33" t="s">
        <v>14833</v>
      </c>
      <c r="C756" s="33" t="s">
        <v>1967</v>
      </c>
      <c r="D756" s="33" t="s">
        <v>1968</v>
      </c>
      <c r="E756" s="33" t="s">
        <v>15164</v>
      </c>
      <c r="F756" s="33">
        <v>76</v>
      </c>
      <c r="G756" s="33">
        <v>67</v>
      </c>
      <c r="H756" s="33">
        <v>41000</v>
      </c>
      <c r="I756" t="s">
        <v>796</v>
      </c>
      <c r="N756" s="37"/>
      <c r="O756" s="36"/>
      <c r="P756" s="36"/>
      <c r="Q756" s="36"/>
      <c r="R756" s="37"/>
      <c r="S756" s="36"/>
      <c r="T756" s="36"/>
    </row>
    <row r="757" spans="1:20" ht="14.4" x14ac:dyDescent="0.3">
      <c r="A757" s="33" t="s">
        <v>1969</v>
      </c>
      <c r="B757" s="33" t="s">
        <v>14833</v>
      </c>
      <c r="C757" s="33" t="s">
        <v>1970</v>
      </c>
      <c r="D757" s="33" t="s">
        <v>1971</v>
      </c>
      <c r="E757" s="33" t="s">
        <v>14875</v>
      </c>
      <c r="F757" s="33">
        <v>382</v>
      </c>
      <c r="G757" s="33">
        <v>399</v>
      </c>
      <c r="H757" s="33">
        <v>41692</v>
      </c>
      <c r="I757" t="s">
        <v>15333</v>
      </c>
      <c r="N757" s="37"/>
      <c r="O757" s="36"/>
      <c r="P757" s="36"/>
      <c r="Q757" s="36"/>
      <c r="R757" s="37"/>
      <c r="S757" s="36"/>
      <c r="T757" s="36"/>
    </row>
    <row r="758" spans="1:20" ht="14.4" x14ac:dyDescent="0.3">
      <c r="A758" s="33" t="s">
        <v>1972</v>
      </c>
      <c r="B758" s="33" t="s">
        <v>14833</v>
      </c>
      <c r="C758" s="33" t="s">
        <v>15941</v>
      </c>
      <c r="D758" s="33" t="s">
        <v>1973</v>
      </c>
      <c r="E758" s="33" t="s">
        <v>15424</v>
      </c>
      <c r="F758" s="33">
        <v>55</v>
      </c>
      <c r="G758" s="33">
        <v>56</v>
      </c>
      <c r="H758" s="33">
        <v>77235</v>
      </c>
      <c r="I758" t="s">
        <v>15425</v>
      </c>
      <c r="N758" s="37"/>
      <c r="O758" s="36"/>
      <c r="P758" s="36"/>
      <c r="Q758" s="36"/>
      <c r="R758" s="37"/>
      <c r="S758" s="36"/>
      <c r="T758" s="36"/>
    </row>
    <row r="759" spans="1:20" ht="14.4" x14ac:dyDescent="0.3">
      <c r="A759" s="33" t="s">
        <v>1974</v>
      </c>
      <c r="B759" s="33" t="s">
        <v>14833</v>
      </c>
      <c r="C759" s="33" t="s">
        <v>15942</v>
      </c>
      <c r="D759" s="33" t="s">
        <v>1975</v>
      </c>
      <c r="E759" s="33" t="s">
        <v>15246</v>
      </c>
      <c r="F759" s="33">
        <v>63</v>
      </c>
      <c r="G759" s="33">
        <v>64</v>
      </c>
      <c r="H759" s="33">
        <v>44201</v>
      </c>
      <c r="I759" t="s">
        <v>984</v>
      </c>
      <c r="N759" s="37"/>
      <c r="O759" s="36"/>
      <c r="P759" s="36"/>
      <c r="Q759" s="36"/>
      <c r="R759" s="37"/>
      <c r="S759" s="36"/>
      <c r="T759" s="36"/>
    </row>
    <row r="760" spans="1:20" ht="14.4" x14ac:dyDescent="0.3">
      <c r="A760" s="33" t="s">
        <v>1976</v>
      </c>
      <c r="B760" s="33" t="s">
        <v>14833</v>
      </c>
      <c r="C760" s="33" t="s">
        <v>1977</v>
      </c>
      <c r="D760" s="33" t="s">
        <v>1978</v>
      </c>
      <c r="E760" s="33" t="s">
        <v>14879</v>
      </c>
      <c r="F760" s="33">
        <v>149</v>
      </c>
      <c r="G760" s="33">
        <v>148</v>
      </c>
      <c r="H760" s="33">
        <v>40972</v>
      </c>
      <c r="I760" t="s">
        <v>15511</v>
      </c>
      <c r="N760" s="37"/>
      <c r="O760" s="36"/>
      <c r="P760" s="36"/>
      <c r="Q760" s="36"/>
      <c r="R760" s="37"/>
      <c r="S760" s="36"/>
      <c r="T760" s="36"/>
    </row>
    <row r="761" spans="1:20" ht="14.4" x14ac:dyDescent="0.3">
      <c r="A761" s="33" t="s">
        <v>1979</v>
      </c>
      <c r="B761" s="33" t="s">
        <v>14833</v>
      </c>
      <c r="C761" s="33" t="s">
        <v>15943</v>
      </c>
      <c r="D761" s="33" t="s">
        <v>1981</v>
      </c>
      <c r="E761" s="33" t="s">
        <v>14985</v>
      </c>
      <c r="F761" s="33">
        <v>161</v>
      </c>
      <c r="G761" s="33">
        <v>143</v>
      </c>
      <c r="H761" s="33">
        <v>40775</v>
      </c>
      <c r="I761" t="s">
        <v>15368</v>
      </c>
      <c r="N761" s="37"/>
      <c r="O761" s="36"/>
      <c r="P761" s="36"/>
      <c r="Q761" s="36"/>
      <c r="R761" s="37"/>
      <c r="S761" s="36"/>
      <c r="T761" s="36"/>
    </row>
    <row r="762" spans="1:20" ht="14.4" x14ac:dyDescent="0.3">
      <c r="A762" s="33" t="s">
        <v>1982</v>
      </c>
      <c r="B762" s="33" t="s">
        <v>14833</v>
      </c>
      <c r="C762" s="33" t="s">
        <v>15944</v>
      </c>
      <c r="D762" s="33" t="s">
        <v>1983</v>
      </c>
      <c r="E762" s="33" t="s">
        <v>15272</v>
      </c>
      <c r="F762" s="33">
        <v>82</v>
      </c>
      <c r="G762" s="33">
        <v>73</v>
      </c>
      <c r="H762" s="33">
        <v>23961</v>
      </c>
      <c r="I762" t="s">
        <v>15273</v>
      </c>
      <c r="N762" s="37"/>
      <c r="O762" s="36"/>
      <c r="P762" s="36"/>
      <c r="Q762" s="36"/>
      <c r="R762" s="37"/>
      <c r="S762" s="36"/>
      <c r="T762" s="36"/>
    </row>
    <row r="763" spans="1:20" ht="14.4" x14ac:dyDescent="0.3">
      <c r="A763" s="33" t="s">
        <v>1984</v>
      </c>
      <c r="B763" s="33" t="s">
        <v>14833</v>
      </c>
      <c r="C763" s="33" t="s">
        <v>15434</v>
      </c>
      <c r="D763" s="33" t="s">
        <v>1985</v>
      </c>
      <c r="E763" s="33" t="s">
        <v>14876</v>
      </c>
      <c r="F763" s="33">
        <v>242</v>
      </c>
      <c r="G763" s="33">
        <v>250</v>
      </c>
      <c r="H763" s="33">
        <v>40967</v>
      </c>
      <c r="I763" t="s">
        <v>15628</v>
      </c>
      <c r="N763" s="37"/>
      <c r="O763" s="36"/>
      <c r="P763" s="36"/>
      <c r="Q763" s="36"/>
      <c r="R763" s="37"/>
      <c r="S763" s="36"/>
      <c r="T763" s="36"/>
    </row>
    <row r="764" spans="1:20" ht="14.4" x14ac:dyDescent="0.3">
      <c r="A764" s="33" t="s">
        <v>1986</v>
      </c>
      <c r="B764" s="33" t="s">
        <v>14833</v>
      </c>
      <c r="C764" s="33" t="s">
        <v>15945</v>
      </c>
      <c r="D764" s="33" t="s">
        <v>1987</v>
      </c>
      <c r="E764" s="33" t="s">
        <v>14867</v>
      </c>
      <c r="F764" s="33">
        <v>481</v>
      </c>
      <c r="G764" s="33">
        <v>457</v>
      </c>
      <c r="H764" s="33">
        <v>61829</v>
      </c>
      <c r="I764" t="s">
        <v>15946</v>
      </c>
      <c r="N764" s="37"/>
      <c r="O764" s="36"/>
      <c r="P764" s="36"/>
      <c r="Q764" s="36"/>
      <c r="R764" s="37"/>
      <c r="S764" s="36"/>
      <c r="T764" s="36"/>
    </row>
    <row r="765" spans="1:20" ht="14.4" x14ac:dyDescent="0.3">
      <c r="A765" s="33" t="s">
        <v>1988</v>
      </c>
      <c r="B765" s="33" t="s">
        <v>14833</v>
      </c>
      <c r="C765" s="33" t="s">
        <v>1989</v>
      </c>
      <c r="D765" s="33" t="s">
        <v>1990</v>
      </c>
      <c r="E765" s="33" t="s">
        <v>15947</v>
      </c>
      <c r="F765" s="33">
        <v>50</v>
      </c>
      <c r="G765" s="33">
        <v>46</v>
      </c>
      <c r="H765" s="33">
        <v>45000</v>
      </c>
      <c r="I765" t="s">
        <v>15159</v>
      </c>
      <c r="N765" s="37"/>
      <c r="O765" s="36"/>
      <c r="P765" s="36"/>
      <c r="Q765" s="36"/>
      <c r="R765" s="37"/>
      <c r="S765" s="36"/>
      <c r="T765" s="36"/>
    </row>
    <row r="766" spans="1:20" ht="14.4" x14ac:dyDescent="0.3">
      <c r="A766" s="33" t="s">
        <v>1991</v>
      </c>
      <c r="B766" s="33" t="s">
        <v>14833</v>
      </c>
      <c r="C766" s="33" t="s">
        <v>1992</v>
      </c>
      <c r="D766" s="33" t="s">
        <v>1993</v>
      </c>
      <c r="E766" s="33" t="s">
        <v>15262</v>
      </c>
      <c r="F766" s="33">
        <v>99</v>
      </c>
      <c r="G766" s="33">
        <v>94</v>
      </c>
      <c r="H766" s="33">
        <v>40967</v>
      </c>
      <c r="I766" t="s">
        <v>15628</v>
      </c>
      <c r="N766" s="37"/>
      <c r="O766" s="36"/>
      <c r="P766" s="36"/>
      <c r="Q766" s="36"/>
      <c r="R766" s="37"/>
      <c r="S766" s="36"/>
      <c r="T766" s="36"/>
    </row>
    <row r="767" spans="1:20" ht="14.4" x14ac:dyDescent="0.3">
      <c r="A767" s="33" t="s">
        <v>1994</v>
      </c>
      <c r="B767" s="33" t="s">
        <v>14833</v>
      </c>
      <c r="C767" s="33" t="s">
        <v>15948</v>
      </c>
      <c r="D767" s="33" t="s">
        <v>1995</v>
      </c>
      <c r="E767" s="33" t="s">
        <v>14934</v>
      </c>
      <c r="F767" s="33">
        <v>241</v>
      </c>
      <c r="G767" s="33">
        <v>225</v>
      </c>
      <c r="H767" s="33">
        <v>41228</v>
      </c>
      <c r="I767" t="s">
        <v>15135</v>
      </c>
      <c r="N767" s="37"/>
      <c r="O767" s="36"/>
      <c r="P767" s="36"/>
      <c r="Q767" s="36"/>
      <c r="R767" s="37"/>
      <c r="S767" s="36"/>
      <c r="T767" s="36"/>
    </row>
    <row r="768" spans="1:20" ht="14.4" x14ac:dyDescent="0.3">
      <c r="A768" s="33" t="s">
        <v>1996</v>
      </c>
      <c r="B768" s="33" t="s">
        <v>14833</v>
      </c>
      <c r="C768" s="33" t="s">
        <v>15949</v>
      </c>
      <c r="D768" s="33" t="s">
        <v>1998</v>
      </c>
      <c r="E768" s="33" t="s">
        <v>14934</v>
      </c>
      <c r="F768" s="33">
        <v>96</v>
      </c>
      <c r="G768" s="33">
        <v>96</v>
      </c>
      <c r="H768" s="33">
        <v>41228</v>
      </c>
      <c r="I768" t="s">
        <v>15135</v>
      </c>
      <c r="N768" s="37"/>
      <c r="O768" s="36"/>
      <c r="P768" s="36"/>
      <c r="Q768" s="36"/>
      <c r="R768" s="37"/>
      <c r="S768" s="36"/>
      <c r="T768" s="36"/>
    </row>
    <row r="769" spans="1:20" ht="14.4" x14ac:dyDescent="0.3">
      <c r="A769" s="33" t="s">
        <v>1999</v>
      </c>
      <c r="B769" s="33" t="s">
        <v>14833</v>
      </c>
      <c r="C769" s="33" t="s">
        <v>15950</v>
      </c>
      <c r="D769" s="33" t="s">
        <v>2000</v>
      </c>
      <c r="E769" s="33" t="s">
        <v>15951</v>
      </c>
      <c r="F769" s="33">
        <v>207</v>
      </c>
      <c r="G769" s="33">
        <v>208</v>
      </c>
      <c r="H769" s="33">
        <v>42616</v>
      </c>
      <c r="I769" t="s">
        <v>15952</v>
      </c>
      <c r="N769" s="37"/>
      <c r="O769" s="36"/>
      <c r="P769" s="36"/>
      <c r="Q769" s="36"/>
      <c r="R769" s="37"/>
      <c r="S769" s="36"/>
      <c r="T769" s="36"/>
    </row>
    <row r="770" spans="1:20" ht="14.4" x14ac:dyDescent="0.3">
      <c r="A770" s="33" t="s">
        <v>2001</v>
      </c>
      <c r="B770" s="33" t="s">
        <v>14833</v>
      </c>
      <c r="C770" s="33" t="s">
        <v>2002</v>
      </c>
      <c r="D770" s="33" t="s">
        <v>2003</v>
      </c>
      <c r="E770" s="33" t="s">
        <v>14950</v>
      </c>
      <c r="F770" s="33">
        <v>262</v>
      </c>
      <c r="G770" s="33">
        <v>268</v>
      </c>
      <c r="H770" s="33">
        <v>75375</v>
      </c>
      <c r="I770" t="s">
        <v>15917</v>
      </c>
      <c r="N770" s="37"/>
      <c r="O770" s="36"/>
      <c r="P770" s="36"/>
      <c r="Q770" s="36"/>
      <c r="R770" s="37"/>
      <c r="S770" s="36"/>
      <c r="T770" s="36"/>
    </row>
    <row r="771" spans="1:20" ht="14.4" x14ac:dyDescent="0.3">
      <c r="A771" s="33" t="s">
        <v>2004</v>
      </c>
      <c r="B771" s="33" t="s">
        <v>14833</v>
      </c>
      <c r="C771" s="33" t="s">
        <v>15953</v>
      </c>
      <c r="D771" s="33" t="s">
        <v>2006</v>
      </c>
      <c r="E771" s="33" t="s">
        <v>15266</v>
      </c>
      <c r="F771" s="33">
        <v>301</v>
      </c>
      <c r="G771" s="33">
        <v>285</v>
      </c>
      <c r="H771" s="33">
        <v>41692</v>
      </c>
      <c r="I771" t="s">
        <v>15333</v>
      </c>
      <c r="N771" s="37"/>
      <c r="O771" s="36"/>
      <c r="P771" s="36"/>
      <c r="Q771" s="36"/>
      <c r="R771" s="37"/>
      <c r="S771" s="36"/>
      <c r="T771" s="36"/>
    </row>
    <row r="772" spans="1:20" ht="14.4" x14ac:dyDescent="0.3">
      <c r="A772" s="33" t="s">
        <v>2007</v>
      </c>
      <c r="B772" s="33" t="s">
        <v>14833</v>
      </c>
      <c r="C772" s="33" t="s">
        <v>2008</v>
      </c>
      <c r="D772" s="33" t="s">
        <v>2009</v>
      </c>
      <c r="E772" s="33" t="s">
        <v>14950</v>
      </c>
      <c r="F772" s="33">
        <v>280</v>
      </c>
      <c r="G772" s="33">
        <v>264</v>
      </c>
      <c r="H772" s="33">
        <v>75375</v>
      </c>
      <c r="I772" t="s">
        <v>15917</v>
      </c>
      <c r="N772" s="37"/>
      <c r="O772" s="36"/>
      <c r="P772" s="36"/>
      <c r="Q772" s="36"/>
      <c r="R772" s="37"/>
      <c r="S772" s="36"/>
      <c r="T772" s="36"/>
    </row>
    <row r="773" spans="1:20" ht="14.4" x14ac:dyDescent="0.3">
      <c r="A773" s="33" t="s">
        <v>2010</v>
      </c>
      <c r="B773" s="33" t="s">
        <v>14833</v>
      </c>
      <c r="C773" s="33" t="s">
        <v>2011</v>
      </c>
      <c r="D773" s="33" t="s">
        <v>2012</v>
      </c>
      <c r="E773" s="33" t="s">
        <v>15316</v>
      </c>
      <c r="F773" s="33">
        <v>77</v>
      </c>
      <c r="G773" s="33">
        <v>73</v>
      </c>
      <c r="H773" s="33">
        <v>42669</v>
      </c>
      <c r="I773" t="s">
        <v>15144</v>
      </c>
      <c r="N773" s="37"/>
      <c r="O773" s="36"/>
      <c r="P773" s="36"/>
      <c r="Q773" s="36"/>
      <c r="R773" s="37"/>
      <c r="S773" s="36"/>
      <c r="T773" s="36"/>
    </row>
    <row r="774" spans="1:20" ht="14.4" x14ac:dyDescent="0.3">
      <c r="A774" s="33" t="s">
        <v>2013</v>
      </c>
      <c r="B774" s="33" t="s">
        <v>14833</v>
      </c>
      <c r="C774" s="33" t="s">
        <v>2014</v>
      </c>
      <c r="D774" s="33" t="s">
        <v>2015</v>
      </c>
      <c r="E774" s="33" t="s">
        <v>15032</v>
      </c>
      <c r="F774" s="33">
        <v>71</v>
      </c>
      <c r="G774" s="33">
        <v>110</v>
      </c>
      <c r="H774" s="33">
        <v>40662</v>
      </c>
      <c r="I774" t="s">
        <v>704</v>
      </c>
      <c r="N774" s="37"/>
      <c r="O774" s="36"/>
      <c r="P774" s="36"/>
      <c r="Q774" s="36"/>
      <c r="R774" s="37"/>
      <c r="S774" s="36"/>
      <c r="T774" s="36"/>
    </row>
    <row r="775" spans="1:20" ht="14.4" x14ac:dyDescent="0.3">
      <c r="A775" s="33" t="s">
        <v>2016</v>
      </c>
      <c r="B775" s="33" t="s">
        <v>14833</v>
      </c>
      <c r="C775" s="33" t="s">
        <v>2017</v>
      </c>
      <c r="D775" s="33" t="s">
        <v>2018</v>
      </c>
      <c r="E775" s="33" t="s">
        <v>15104</v>
      </c>
      <c r="F775" s="33">
        <v>176</v>
      </c>
      <c r="G775" s="33">
        <v>169</v>
      </c>
      <c r="H775" s="33">
        <v>40967</v>
      </c>
      <c r="I775" t="s">
        <v>15628</v>
      </c>
      <c r="N775" s="37"/>
      <c r="O775" s="36"/>
      <c r="P775" s="36"/>
      <c r="Q775" s="36"/>
      <c r="R775" s="37"/>
      <c r="S775" s="36"/>
      <c r="T775" s="36"/>
    </row>
    <row r="776" spans="1:20" ht="14.4" x14ac:dyDescent="0.3">
      <c r="A776" s="33" t="s">
        <v>2019</v>
      </c>
      <c r="B776" s="33" t="s">
        <v>14833</v>
      </c>
      <c r="C776" s="33" t="s">
        <v>919</v>
      </c>
      <c r="D776" s="33" t="s">
        <v>2020</v>
      </c>
      <c r="E776" s="33" t="s">
        <v>15528</v>
      </c>
      <c r="F776" s="33">
        <v>93</v>
      </c>
      <c r="G776" s="33">
        <v>91</v>
      </c>
      <c r="H776" s="33">
        <v>45000</v>
      </c>
      <c r="I776" t="s">
        <v>15159</v>
      </c>
      <c r="N776" s="37"/>
      <c r="O776" s="36"/>
      <c r="P776" s="36"/>
      <c r="Q776" s="36"/>
      <c r="R776" s="37"/>
      <c r="S776" s="36"/>
      <c r="T776" s="36"/>
    </row>
    <row r="777" spans="1:20" ht="14.4" x14ac:dyDescent="0.3">
      <c r="A777" s="33" t="s">
        <v>2021</v>
      </c>
      <c r="B777" s="33" t="s">
        <v>14833</v>
      </c>
      <c r="C777" s="33" t="s">
        <v>15954</v>
      </c>
      <c r="D777" s="33" t="s">
        <v>2022</v>
      </c>
      <c r="E777" s="33" t="s">
        <v>15448</v>
      </c>
      <c r="F777" s="33">
        <v>194</v>
      </c>
      <c r="G777" s="33">
        <v>177</v>
      </c>
      <c r="H777" s="33">
        <v>40814</v>
      </c>
      <c r="I777" t="s">
        <v>15441</v>
      </c>
      <c r="N777" s="37"/>
      <c r="O777" s="36"/>
      <c r="P777" s="36"/>
      <c r="Q777" s="36"/>
      <c r="R777" s="37"/>
      <c r="S777" s="36"/>
      <c r="T777" s="36"/>
    </row>
    <row r="778" spans="1:20" ht="14.4" x14ac:dyDescent="0.3">
      <c r="A778" s="33" t="s">
        <v>2023</v>
      </c>
      <c r="B778" s="33" t="s">
        <v>14833</v>
      </c>
      <c r="C778" s="33" t="s">
        <v>15554</v>
      </c>
      <c r="D778" s="33" t="s">
        <v>2024</v>
      </c>
      <c r="E778" s="33" t="s">
        <v>15603</v>
      </c>
      <c r="F778" s="33">
        <v>166</v>
      </c>
      <c r="G778" s="33">
        <v>147</v>
      </c>
      <c r="H778" s="33">
        <v>31384</v>
      </c>
      <c r="I778" t="s">
        <v>15401</v>
      </c>
      <c r="N778" s="37"/>
      <c r="O778" s="36"/>
      <c r="P778" s="36"/>
      <c r="Q778" s="36"/>
      <c r="R778" s="37"/>
      <c r="S778" s="36"/>
      <c r="T778" s="36"/>
    </row>
    <row r="779" spans="1:20" ht="14.4" x14ac:dyDescent="0.3">
      <c r="A779" s="33" t="s">
        <v>2025</v>
      </c>
      <c r="B779" s="33" t="s">
        <v>14833</v>
      </c>
      <c r="C779" s="33" t="s">
        <v>2026</v>
      </c>
      <c r="D779" s="33" t="s">
        <v>2027</v>
      </c>
      <c r="E779" s="33" t="s">
        <v>14875</v>
      </c>
      <c r="F779" s="33">
        <v>258</v>
      </c>
      <c r="G779" s="33">
        <v>252</v>
      </c>
      <c r="H779" s="33">
        <v>41692</v>
      </c>
      <c r="I779" t="s">
        <v>15333</v>
      </c>
      <c r="N779" s="37"/>
      <c r="O779" s="36"/>
      <c r="P779" s="36"/>
      <c r="Q779" s="36"/>
      <c r="R779" s="37"/>
      <c r="S779" s="36"/>
      <c r="T779" s="36"/>
    </row>
    <row r="780" spans="1:20" ht="14.4" x14ac:dyDescent="0.3">
      <c r="A780" s="33" t="s">
        <v>2028</v>
      </c>
      <c r="B780" s="33" t="s">
        <v>14833</v>
      </c>
      <c r="C780" s="33" t="s">
        <v>15955</v>
      </c>
      <c r="D780" s="33" t="s">
        <v>2029</v>
      </c>
      <c r="E780" s="33" t="s">
        <v>14907</v>
      </c>
      <c r="F780" s="33">
        <v>560</v>
      </c>
      <c r="G780" s="33">
        <v>568</v>
      </c>
      <c r="H780" s="33">
        <v>24597</v>
      </c>
      <c r="I780" t="s">
        <v>15364</v>
      </c>
      <c r="N780" s="37"/>
      <c r="O780" s="36"/>
      <c r="P780" s="36"/>
      <c r="Q780" s="36"/>
      <c r="R780" s="37"/>
      <c r="S780" s="36"/>
      <c r="T780" s="36"/>
    </row>
    <row r="781" spans="1:20" ht="14.4" x14ac:dyDescent="0.3">
      <c r="A781" s="33" t="s">
        <v>2030</v>
      </c>
      <c r="B781" s="33" t="s">
        <v>14833</v>
      </c>
      <c r="C781" s="33" t="s">
        <v>15956</v>
      </c>
      <c r="D781" s="33" t="s">
        <v>2031</v>
      </c>
      <c r="E781" s="33" t="s">
        <v>15035</v>
      </c>
      <c r="F781" s="33">
        <v>204</v>
      </c>
      <c r="G781" s="33">
        <v>278</v>
      </c>
      <c r="H781" s="33">
        <v>73919</v>
      </c>
      <c r="I781" t="s">
        <v>839</v>
      </c>
      <c r="N781" s="37"/>
      <c r="O781" s="36"/>
      <c r="P781" s="36"/>
      <c r="Q781" s="36"/>
      <c r="R781" s="37"/>
      <c r="S781" s="36"/>
      <c r="T781" s="36"/>
    </row>
    <row r="782" spans="1:20" ht="14.4" x14ac:dyDescent="0.3">
      <c r="A782" s="33" t="s">
        <v>2032</v>
      </c>
      <c r="B782" s="33" t="s">
        <v>14833</v>
      </c>
      <c r="C782" s="33" t="s">
        <v>15367</v>
      </c>
      <c r="D782" s="33" t="s">
        <v>2033</v>
      </c>
      <c r="E782" s="33" t="s">
        <v>14981</v>
      </c>
      <c r="F782" s="33">
        <v>124</v>
      </c>
      <c r="G782" s="33">
        <v>105</v>
      </c>
      <c r="H782" s="33">
        <v>41223</v>
      </c>
      <c r="I782" t="s">
        <v>15502</v>
      </c>
      <c r="N782" s="37"/>
      <c r="O782" s="36"/>
      <c r="P782" s="36"/>
      <c r="Q782" s="36"/>
      <c r="R782" s="37"/>
      <c r="S782" s="36"/>
      <c r="T782" s="36"/>
    </row>
    <row r="783" spans="1:20" ht="14.4" x14ac:dyDescent="0.3">
      <c r="A783" s="33" t="s">
        <v>2034</v>
      </c>
      <c r="B783" s="33" t="s">
        <v>14833</v>
      </c>
      <c r="C783" s="33" t="s">
        <v>2035</v>
      </c>
      <c r="D783" s="33" t="s">
        <v>2036</v>
      </c>
      <c r="E783" s="33" t="s">
        <v>14939</v>
      </c>
      <c r="F783" s="33">
        <v>124</v>
      </c>
      <c r="G783" s="33">
        <v>253</v>
      </c>
      <c r="H783" s="33">
        <v>50844</v>
      </c>
      <c r="I783" t="s">
        <v>15470</v>
      </c>
      <c r="N783" s="37"/>
      <c r="O783" s="36"/>
      <c r="P783" s="36"/>
      <c r="Q783" s="36"/>
      <c r="R783" s="37"/>
      <c r="S783" s="36"/>
      <c r="T783" s="36"/>
    </row>
    <row r="784" spans="1:20" ht="14.4" x14ac:dyDescent="0.3">
      <c r="A784" s="33" t="s">
        <v>2037</v>
      </c>
      <c r="B784" s="33" t="s">
        <v>14833</v>
      </c>
      <c r="C784" s="33" t="s">
        <v>2038</v>
      </c>
      <c r="D784" s="33" t="s">
        <v>2039</v>
      </c>
      <c r="E784" s="33" t="s">
        <v>14892</v>
      </c>
      <c r="F784" s="33">
        <v>189</v>
      </c>
      <c r="G784" s="33">
        <v>183</v>
      </c>
      <c r="H784" s="33">
        <v>41447</v>
      </c>
      <c r="I784" t="s">
        <v>15380</v>
      </c>
      <c r="N784" s="37"/>
      <c r="O784" s="36"/>
      <c r="P784" s="36"/>
      <c r="Q784" s="36"/>
      <c r="R784" s="37"/>
      <c r="S784" s="36"/>
      <c r="T784" s="36"/>
    </row>
    <row r="785" spans="1:20" ht="14.4" x14ac:dyDescent="0.3">
      <c r="A785" s="33" t="s">
        <v>2040</v>
      </c>
      <c r="B785" s="33" t="s">
        <v>14833</v>
      </c>
      <c r="C785" s="33" t="s">
        <v>2041</v>
      </c>
      <c r="D785" s="33" t="s">
        <v>2042</v>
      </c>
      <c r="E785" s="33" t="s">
        <v>15166</v>
      </c>
      <c r="F785" s="33">
        <v>144</v>
      </c>
      <c r="G785" s="33">
        <v>137</v>
      </c>
      <c r="H785" s="33">
        <v>50949</v>
      </c>
      <c r="I785" t="s">
        <v>145</v>
      </c>
      <c r="N785" s="37"/>
      <c r="O785" s="36"/>
      <c r="P785" s="36"/>
      <c r="Q785" s="36"/>
      <c r="R785" s="37"/>
      <c r="S785" s="36"/>
      <c r="T785" s="36"/>
    </row>
    <row r="786" spans="1:20" ht="14.4" x14ac:dyDescent="0.3">
      <c r="A786" s="33" t="s">
        <v>2043</v>
      </c>
      <c r="B786" s="33" t="s">
        <v>14833</v>
      </c>
      <c r="C786" s="33" t="s">
        <v>15957</v>
      </c>
      <c r="D786" s="33" t="s">
        <v>2044</v>
      </c>
      <c r="E786" s="33" t="s">
        <v>15440</v>
      </c>
      <c r="F786" s="33">
        <v>146</v>
      </c>
      <c r="G786" s="33">
        <v>136</v>
      </c>
      <c r="H786" s="33">
        <v>40814</v>
      </c>
      <c r="I786" t="s">
        <v>15441</v>
      </c>
      <c r="N786" s="37"/>
      <c r="O786" s="36"/>
      <c r="P786" s="36"/>
      <c r="Q786" s="36"/>
      <c r="R786" s="37"/>
      <c r="S786" s="36"/>
      <c r="T786" s="36"/>
    </row>
    <row r="787" spans="1:20" ht="14.4" x14ac:dyDescent="0.3">
      <c r="A787" s="33" t="s">
        <v>2045</v>
      </c>
      <c r="B787" s="33" t="s">
        <v>14833</v>
      </c>
      <c r="C787" s="33" t="s">
        <v>2046</v>
      </c>
      <c r="D787" s="33" t="s">
        <v>2047</v>
      </c>
      <c r="E787" s="33" t="s">
        <v>15440</v>
      </c>
      <c r="F787" s="33">
        <v>196</v>
      </c>
      <c r="G787" s="33">
        <v>182</v>
      </c>
      <c r="H787" s="33">
        <v>40814</v>
      </c>
      <c r="I787" t="s">
        <v>15441</v>
      </c>
      <c r="N787" s="37"/>
      <c r="O787" s="36"/>
      <c r="P787" s="36"/>
      <c r="Q787" s="36"/>
      <c r="R787" s="37"/>
      <c r="S787" s="36"/>
      <c r="T787" s="36"/>
    </row>
    <row r="788" spans="1:20" ht="14.4" x14ac:dyDescent="0.3">
      <c r="A788" s="33" t="s">
        <v>2048</v>
      </c>
      <c r="B788" s="33" t="s">
        <v>14833</v>
      </c>
      <c r="C788" s="33" t="s">
        <v>15958</v>
      </c>
      <c r="D788" s="33" t="s">
        <v>2049</v>
      </c>
      <c r="E788" s="33" t="s">
        <v>14998</v>
      </c>
      <c r="F788" s="33">
        <v>134</v>
      </c>
      <c r="G788" s="33">
        <v>134</v>
      </c>
      <c r="H788" s="33">
        <v>45000</v>
      </c>
      <c r="I788" t="s">
        <v>15159</v>
      </c>
      <c r="N788" s="37"/>
      <c r="O788" s="36"/>
      <c r="P788" s="36"/>
      <c r="Q788" s="36"/>
      <c r="R788" s="37"/>
      <c r="S788" s="36"/>
      <c r="T788" s="36"/>
    </row>
    <row r="789" spans="1:20" ht="14.4" x14ac:dyDescent="0.3">
      <c r="A789" s="33" t="s">
        <v>2050</v>
      </c>
      <c r="B789" s="33" t="s">
        <v>14833</v>
      </c>
      <c r="C789" s="33" t="s">
        <v>15959</v>
      </c>
      <c r="D789" s="33" t="s">
        <v>2051</v>
      </c>
      <c r="E789" s="33" t="s">
        <v>15189</v>
      </c>
      <c r="F789" s="33">
        <v>266</v>
      </c>
      <c r="G789" s="33">
        <v>256</v>
      </c>
      <c r="H789" s="33">
        <v>40257</v>
      </c>
      <c r="I789" t="s">
        <v>15190</v>
      </c>
      <c r="N789" s="37"/>
      <c r="O789" s="36"/>
      <c r="P789" s="36"/>
      <c r="Q789" s="36"/>
      <c r="R789" s="37"/>
      <c r="S789" s="36"/>
      <c r="T789" s="36"/>
    </row>
    <row r="790" spans="1:20" ht="14.4" x14ac:dyDescent="0.3">
      <c r="A790" s="33" t="s">
        <v>2052</v>
      </c>
      <c r="B790" s="33" t="s">
        <v>14833</v>
      </c>
      <c r="C790" s="33" t="s">
        <v>2053</v>
      </c>
      <c r="D790" s="33" t="s">
        <v>2054</v>
      </c>
      <c r="E790" s="33" t="s">
        <v>15189</v>
      </c>
      <c r="F790" s="33">
        <v>287</v>
      </c>
      <c r="G790" s="33">
        <v>301</v>
      </c>
      <c r="H790" s="33">
        <v>40257</v>
      </c>
      <c r="I790" t="s">
        <v>15190</v>
      </c>
      <c r="N790" s="37"/>
      <c r="O790" s="36"/>
      <c r="P790" s="36"/>
      <c r="Q790" s="36"/>
      <c r="R790" s="37"/>
      <c r="S790" s="36"/>
      <c r="T790" s="36"/>
    </row>
    <row r="791" spans="1:20" ht="14.4" x14ac:dyDescent="0.3">
      <c r="A791" s="33" t="s">
        <v>2055</v>
      </c>
      <c r="B791" s="33" t="s">
        <v>14833</v>
      </c>
      <c r="C791" s="33" t="s">
        <v>2056</v>
      </c>
      <c r="D791" s="33" t="s">
        <v>2057</v>
      </c>
      <c r="E791" s="33" t="s">
        <v>14869</v>
      </c>
      <c r="F791" s="33">
        <v>101</v>
      </c>
      <c r="G791" s="33">
        <v>97</v>
      </c>
      <c r="H791" s="33">
        <v>41018</v>
      </c>
      <c r="I791" t="s">
        <v>461</v>
      </c>
      <c r="N791" s="37"/>
      <c r="O791" s="36"/>
      <c r="P791" s="36"/>
      <c r="Q791" s="36"/>
      <c r="R791" s="37"/>
      <c r="S791" s="36"/>
      <c r="T791" s="36"/>
    </row>
    <row r="792" spans="1:20" ht="14.4" x14ac:dyDescent="0.3">
      <c r="A792" s="33" t="s">
        <v>2058</v>
      </c>
      <c r="B792" s="33" t="s">
        <v>14833</v>
      </c>
      <c r="C792" s="33" t="s">
        <v>2059</v>
      </c>
      <c r="D792" s="33" t="s">
        <v>2060</v>
      </c>
      <c r="E792" s="33" t="s">
        <v>14970</v>
      </c>
      <c r="F792" s="33">
        <v>240</v>
      </c>
      <c r="G792" s="33">
        <v>230</v>
      </c>
      <c r="H792" s="33">
        <v>44397</v>
      </c>
      <c r="I792" t="s">
        <v>15447</v>
      </c>
      <c r="N792" s="37"/>
      <c r="O792" s="36"/>
      <c r="P792" s="36"/>
      <c r="Q792" s="36"/>
      <c r="R792" s="37"/>
      <c r="S792" s="36"/>
      <c r="T792" s="36"/>
    </row>
    <row r="793" spans="1:20" ht="14.4" x14ac:dyDescent="0.3">
      <c r="A793" s="33" t="s">
        <v>2061</v>
      </c>
      <c r="B793" s="33" t="s">
        <v>14833</v>
      </c>
      <c r="C793" s="33" t="s">
        <v>15960</v>
      </c>
      <c r="D793" s="33" t="s">
        <v>2062</v>
      </c>
      <c r="E793" s="33" t="s">
        <v>15798</v>
      </c>
      <c r="F793" s="33">
        <v>145</v>
      </c>
      <c r="G793" s="33">
        <v>154</v>
      </c>
      <c r="H793" s="33">
        <v>77338</v>
      </c>
      <c r="I793" t="s">
        <v>15787</v>
      </c>
      <c r="N793" s="37"/>
      <c r="O793" s="36"/>
      <c r="P793" s="36"/>
      <c r="Q793" s="36"/>
      <c r="R793" s="37"/>
      <c r="S793" s="36"/>
      <c r="T793" s="36"/>
    </row>
    <row r="794" spans="1:20" ht="14.4" x14ac:dyDescent="0.3">
      <c r="A794" s="33" t="s">
        <v>2063</v>
      </c>
      <c r="B794" s="33" t="s">
        <v>14833</v>
      </c>
      <c r="C794" s="33" t="s">
        <v>15961</v>
      </c>
      <c r="D794" s="33" t="s">
        <v>2064</v>
      </c>
      <c r="E794" s="33" t="s">
        <v>14983</v>
      </c>
      <c r="F794" s="33">
        <v>246</v>
      </c>
      <c r="G794" s="33">
        <v>244</v>
      </c>
      <c r="H794" s="33">
        <v>78222</v>
      </c>
      <c r="I794" t="s">
        <v>15601</v>
      </c>
      <c r="N794" s="37"/>
      <c r="O794" s="36"/>
      <c r="P794" s="36"/>
      <c r="Q794" s="36"/>
      <c r="R794" s="37"/>
      <c r="S794" s="36"/>
      <c r="T794" s="36"/>
    </row>
    <row r="795" spans="1:20" ht="14.4" x14ac:dyDescent="0.3">
      <c r="A795" s="33" t="s">
        <v>2065</v>
      </c>
      <c r="B795" s="33" t="s">
        <v>14833</v>
      </c>
      <c r="C795" s="33" t="s">
        <v>15962</v>
      </c>
      <c r="D795" s="33" t="s">
        <v>2066</v>
      </c>
      <c r="E795" s="33" t="s">
        <v>15707</v>
      </c>
      <c r="F795" s="33">
        <v>328</v>
      </c>
      <c r="G795" s="33">
        <v>332</v>
      </c>
      <c r="H795" s="33">
        <v>42616</v>
      </c>
      <c r="I795" t="s">
        <v>15952</v>
      </c>
      <c r="N795" s="37"/>
      <c r="O795" s="36"/>
      <c r="P795" s="36"/>
      <c r="Q795" s="36"/>
      <c r="R795" s="37"/>
      <c r="S795" s="36"/>
      <c r="T795" s="36"/>
    </row>
    <row r="796" spans="1:20" ht="14.4" x14ac:dyDescent="0.3">
      <c r="A796" s="33" t="s">
        <v>2067</v>
      </c>
      <c r="B796" s="33" t="s">
        <v>14833</v>
      </c>
      <c r="C796" s="33" t="s">
        <v>15963</v>
      </c>
      <c r="D796" s="33" t="s">
        <v>2068</v>
      </c>
      <c r="E796" s="33" t="s">
        <v>15707</v>
      </c>
      <c r="F796" s="33">
        <v>145</v>
      </c>
      <c r="G796" s="33">
        <v>138</v>
      </c>
      <c r="H796" s="33">
        <v>42616</v>
      </c>
      <c r="I796" t="s">
        <v>15952</v>
      </c>
      <c r="N796" s="37"/>
      <c r="O796" s="36"/>
      <c r="P796" s="36"/>
      <c r="Q796" s="36"/>
      <c r="R796" s="37"/>
      <c r="S796" s="36"/>
      <c r="T796" s="36"/>
    </row>
    <row r="797" spans="1:20" ht="14.4" x14ac:dyDescent="0.3">
      <c r="A797" s="33" t="s">
        <v>2069</v>
      </c>
      <c r="B797" s="33" t="s">
        <v>14833</v>
      </c>
      <c r="C797" s="33" t="s">
        <v>2070</v>
      </c>
      <c r="D797" s="33" t="s">
        <v>2071</v>
      </c>
      <c r="E797" s="33" t="s">
        <v>15964</v>
      </c>
      <c r="F797" s="33">
        <v>112</v>
      </c>
      <c r="G797" s="33">
        <v>104</v>
      </c>
      <c r="H797" s="33">
        <v>31384</v>
      </c>
      <c r="I797" t="s">
        <v>15401</v>
      </c>
      <c r="N797" s="37"/>
      <c r="O797" s="36"/>
      <c r="P797" s="36"/>
      <c r="Q797" s="36"/>
      <c r="R797" s="37"/>
      <c r="S797" s="36"/>
      <c r="T797" s="36"/>
    </row>
    <row r="798" spans="1:20" ht="14.4" x14ac:dyDescent="0.3">
      <c r="A798" s="33" t="s">
        <v>2072</v>
      </c>
      <c r="B798" s="33" t="s">
        <v>14833</v>
      </c>
      <c r="C798" s="33" t="s">
        <v>2073</v>
      </c>
      <c r="D798" s="33" t="s">
        <v>2074</v>
      </c>
      <c r="E798" s="33" t="s">
        <v>14970</v>
      </c>
      <c r="F798" s="33">
        <v>196</v>
      </c>
      <c r="G798" s="33">
        <v>189</v>
      </c>
      <c r="H798" s="33">
        <v>47920</v>
      </c>
      <c r="I798" t="s">
        <v>15421</v>
      </c>
      <c r="N798" s="37"/>
      <c r="O798" s="36"/>
      <c r="P798" s="36"/>
      <c r="Q798" s="36"/>
      <c r="R798" s="37"/>
      <c r="S798" s="36"/>
      <c r="T798" s="36"/>
    </row>
    <row r="799" spans="1:20" ht="14.4" x14ac:dyDescent="0.3">
      <c r="A799" s="33" t="s">
        <v>2075</v>
      </c>
      <c r="B799" s="33" t="s">
        <v>14833</v>
      </c>
      <c r="C799" s="33" t="s">
        <v>2076</v>
      </c>
      <c r="D799" s="33" t="s">
        <v>2077</v>
      </c>
      <c r="E799" s="33" t="s">
        <v>15036</v>
      </c>
      <c r="F799" s="33">
        <v>225</v>
      </c>
      <c r="G799" s="33">
        <v>267</v>
      </c>
      <c r="H799" s="33">
        <v>71008</v>
      </c>
      <c r="I799" t="s">
        <v>624</v>
      </c>
      <c r="N799" s="37"/>
      <c r="O799" s="36"/>
      <c r="P799" s="36"/>
      <c r="Q799" s="36"/>
      <c r="R799" s="37"/>
      <c r="S799" s="36"/>
      <c r="T799" s="36"/>
    </row>
    <row r="800" spans="1:20" ht="14.4" x14ac:dyDescent="0.3">
      <c r="A800" s="33" t="s">
        <v>2078</v>
      </c>
      <c r="B800" s="33" t="s">
        <v>14833</v>
      </c>
      <c r="C800" s="33" t="s">
        <v>2079</v>
      </c>
      <c r="D800" s="33" t="s">
        <v>2080</v>
      </c>
      <c r="E800" s="33" t="s">
        <v>15560</v>
      </c>
      <c r="F800" s="33">
        <v>223</v>
      </c>
      <c r="G800" s="33">
        <v>225</v>
      </c>
      <c r="H800" s="33">
        <v>68329</v>
      </c>
      <c r="I800" t="s">
        <v>15561</v>
      </c>
      <c r="N800" s="37"/>
      <c r="O800" s="36"/>
      <c r="P800" s="36"/>
      <c r="Q800" s="36"/>
      <c r="R800" s="37"/>
      <c r="S800" s="36"/>
      <c r="T800" s="36"/>
    </row>
    <row r="801" spans="1:20" ht="14.4" x14ac:dyDescent="0.3">
      <c r="A801" s="33" t="s">
        <v>2081</v>
      </c>
      <c r="B801" s="33" t="s">
        <v>14833</v>
      </c>
      <c r="C801" s="33" t="s">
        <v>2082</v>
      </c>
      <c r="D801" s="33" t="s">
        <v>2083</v>
      </c>
      <c r="E801" s="33" t="s">
        <v>14871</v>
      </c>
      <c r="F801" s="33">
        <v>223</v>
      </c>
      <c r="G801" s="33">
        <v>199</v>
      </c>
      <c r="H801" s="33">
        <v>75219</v>
      </c>
      <c r="I801" t="s">
        <v>15451</v>
      </c>
      <c r="N801" s="37"/>
      <c r="O801" s="36"/>
      <c r="P801" s="36"/>
      <c r="Q801" s="36"/>
      <c r="R801" s="37"/>
      <c r="S801" s="36"/>
      <c r="T801" s="36"/>
    </row>
    <row r="802" spans="1:20" ht="14.4" x14ac:dyDescent="0.3">
      <c r="A802" s="33" t="s">
        <v>2084</v>
      </c>
      <c r="B802" s="33" t="s">
        <v>14833</v>
      </c>
      <c r="C802" s="33" t="s">
        <v>15965</v>
      </c>
      <c r="D802" s="33" t="s">
        <v>2085</v>
      </c>
      <c r="E802" s="33" t="s">
        <v>14878</v>
      </c>
      <c r="F802" s="33">
        <v>89</v>
      </c>
      <c r="G802" s="33">
        <v>79</v>
      </c>
      <c r="H802" s="33">
        <v>50819</v>
      </c>
      <c r="I802" t="s">
        <v>15268</v>
      </c>
      <c r="N802" s="37"/>
      <c r="O802" s="36"/>
      <c r="P802" s="36"/>
      <c r="Q802" s="36"/>
      <c r="R802" s="37"/>
      <c r="S802" s="36"/>
      <c r="T802" s="36"/>
    </row>
    <row r="803" spans="1:20" ht="14.4" x14ac:dyDescent="0.3">
      <c r="A803" s="33" t="s">
        <v>2086</v>
      </c>
      <c r="B803" s="33" t="s">
        <v>14833</v>
      </c>
      <c r="C803" s="33" t="s">
        <v>15966</v>
      </c>
      <c r="D803" s="33" t="s">
        <v>2087</v>
      </c>
      <c r="E803" s="33" t="s">
        <v>14878</v>
      </c>
      <c r="F803" s="33">
        <v>63</v>
      </c>
      <c r="G803" s="33">
        <v>62</v>
      </c>
      <c r="H803" s="33">
        <v>50819</v>
      </c>
      <c r="I803" t="s">
        <v>15268</v>
      </c>
      <c r="N803" s="37"/>
      <c r="O803" s="36"/>
      <c r="P803" s="36"/>
      <c r="Q803" s="36"/>
      <c r="R803" s="37"/>
      <c r="S803" s="36"/>
      <c r="T803" s="36"/>
    </row>
    <row r="804" spans="1:20" ht="14.4" x14ac:dyDescent="0.3">
      <c r="A804" s="33" t="s">
        <v>2088</v>
      </c>
      <c r="B804" s="33" t="s">
        <v>14833</v>
      </c>
      <c r="C804" s="33" t="s">
        <v>1461</v>
      </c>
      <c r="D804" s="33" t="s">
        <v>2089</v>
      </c>
      <c r="E804" s="33" t="s">
        <v>15967</v>
      </c>
      <c r="F804" s="33">
        <v>76</v>
      </c>
      <c r="G804" s="33">
        <v>72</v>
      </c>
      <c r="H804" s="33">
        <v>28563</v>
      </c>
      <c r="I804" t="s">
        <v>15968</v>
      </c>
      <c r="N804" s="37"/>
      <c r="O804" s="36"/>
      <c r="P804" s="36"/>
      <c r="Q804" s="36"/>
      <c r="R804" s="37"/>
      <c r="S804" s="36"/>
      <c r="T804" s="36"/>
    </row>
    <row r="805" spans="1:20" ht="14.4" x14ac:dyDescent="0.3">
      <c r="A805" s="33" t="s">
        <v>2090</v>
      </c>
      <c r="B805" s="33" t="s">
        <v>14833</v>
      </c>
      <c r="C805" s="33" t="s">
        <v>15969</v>
      </c>
      <c r="D805" s="33" t="s">
        <v>2091</v>
      </c>
      <c r="E805" s="33" t="s">
        <v>15286</v>
      </c>
      <c r="F805" s="33">
        <v>89</v>
      </c>
      <c r="G805" s="33">
        <v>85</v>
      </c>
      <c r="H805" s="33">
        <v>41000</v>
      </c>
      <c r="I805" t="s">
        <v>796</v>
      </c>
      <c r="N805" s="37"/>
      <c r="O805" s="36"/>
      <c r="P805" s="36"/>
      <c r="Q805" s="36"/>
      <c r="R805" s="37"/>
      <c r="S805" s="36"/>
      <c r="T805" s="36"/>
    </row>
    <row r="806" spans="1:20" ht="14.4" x14ac:dyDescent="0.3">
      <c r="A806" s="33" t="s">
        <v>2092</v>
      </c>
      <c r="B806" s="33" t="s">
        <v>14833</v>
      </c>
      <c r="C806" s="33" t="s">
        <v>2093</v>
      </c>
      <c r="D806" s="33" t="s">
        <v>2094</v>
      </c>
      <c r="E806" s="33" t="s">
        <v>14883</v>
      </c>
      <c r="F806" s="33">
        <v>143</v>
      </c>
      <c r="G806" s="33">
        <v>148</v>
      </c>
      <c r="H806" s="33">
        <v>42669</v>
      </c>
      <c r="I806" t="s">
        <v>15144</v>
      </c>
      <c r="N806" s="37"/>
      <c r="O806" s="36"/>
      <c r="P806" s="36"/>
      <c r="Q806" s="36"/>
      <c r="R806" s="37"/>
      <c r="S806" s="36"/>
      <c r="T806" s="36"/>
    </row>
    <row r="807" spans="1:20" ht="14.4" x14ac:dyDescent="0.3">
      <c r="A807" s="33" t="s">
        <v>2095</v>
      </c>
      <c r="B807" s="33" t="s">
        <v>14833</v>
      </c>
      <c r="C807" s="33" t="s">
        <v>15970</v>
      </c>
      <c r="D807" s="33" t="s">
        <v>2096</v>
      </c>
      <c r="E807" s="33" t="s">
        <v>15009</v>
      </c>
      <c r="F807" s="33">
        <v>91</v>
      </c>
      <c r="G807" s="33">
        <v>76</v>
      </c>
      <c r="H807" s="33">
        <v>40888</v>
      </c>
      <c r="I807" t="s">
        <v>863</v>
      </c>
      <c r="N807" s="37"/>
      <c r="O807" s="36"/>
      <c r="P807" s="36"/>
      <c r="Q807" s="36"/>
      <c r="R807" s="37"/>
      <c r="S807" s="36"/>
      <c r="T807" s="36"/>
    </row>
    <row r="808" spans="1:20" ht="14.4" x14ac:dyDescent="0.3">
      <c r="A808" s="33" t="s">
        <v>2097</v>
      </c>
      <c r="B808" s="33" t="s">
        <v>14833</v>
      </c>
      <c r="C808" s="33" t="s">
        <v>1944</v>
      </c>
      <c r="D808" s="33" t="s">
        <v>2098</v>
      </c>
      <c r="E808" s="33" t="s">
        <v>15218</v>
      </c>
      <c r="F808" s="33">
        <v>105</v>
      </c>
      <c r="G808" s="33">
        <v>97</v>
      </c>
      <c r="H808" s="33">
        <v>31384</v>
      </c>
      <c r="I808" t="s">
        <v>15401</v>
      </c>
      <c r="N808" s="37"/>
      <c r="O808" s="36"/>
      <c r="P808" s="36"/>
      <c r="Q808" s="36"/>
      <c r="R808" s="37"/>
      <c r="S808" s="36"/>
      <c r="T808" s="36"/>
    </row>
    <row r="809" spans="1:20" ht="14.4" x14ac:dyDescent="0.3">
      <c r="A809" s="33" t="s">
        <v>2099</v>
      </c>
      <c r="B809" s="33" t="s">
        <v>14833</v>
      </c>
      <c r="C809" s="33" t="s">
        <v>1272</v>
      </c>
      <c r="D809" s="33" t="s">
        <v>2100</v>
      </c>
      <c r="E809" s="33" t="s">
        <v>15006</v>
      </c>
      <c r="F809" s="33">
        <v>163</v>
      </c>
      <c r="G809" s="33">
        <v>155</v>
      </c>
      <c r="H809" s="33">
        <v>77533</v>
      </c>
      <c r="I809" t="s">
        <v>15222</v>
      </c>
      <c r="N809" s="37"/>
      <c r="O809" s="36"/>
      <c r="P809" s="36"/>
      <c r="Q809" s="36"/>
      <c r="R809" s="37"/>
      <c r="S809" s="36"/>
      <c r="T809" s="36"/>
    </row>
    <row r="810" spans="1:20" ht="14.4" x14ac:dyDescent="0.3">
      <c r="A810" s="33" t="s">
        <v>2101</v>
      </c>
      <c r="B810" s="33" t="s">
        <v>14833</v>
      </c>
      <c r="C810" s="33" t="s">
        <v>1052</v>
      </c>
      <c r="D810" s="33" t="s">
        <v>2103</v>
      </c>
      <c r="E810" s="33" t="s">
        <v>15189</v>
      </c>
      <c r="F810" s="33">
        <v>418</v>
      </c>
      <c r="G810" s="33">
        <v>421</v>
      </c>
      <c r="H810" s="33">
        <v>40257</v>
      </c>
      <c r="I810" t="s">
        <v>15190</v>
      </c>
      <c r="N810" s="37"/>
      <c r="O810" s="36"/>
      <c r="P810" s="36"/>
      <c r="Q810" s="36"/>
      <c r="R810" s="37"/>
      <c r="S810" s="36"/>
      <c r="T810" s="36"/>
    </row>
    <row r="811" spans="1:20" ht="14.4" x14ac:dyDescent="0.3">
      <c r="A811" s="33" t="s">
        <v>2104</v>
      </c>
      <c r="B811" s="33" t="s">
        <v>14833</v>
      </c>
      <c r="C811" s="33" t="s">
        <v>2105</v>
      </c>
      <c r="D811" s="33" t="s">
        <v>2106</v>
      </c>
      <c r="E811" s="33" t="s">
        <v>14971</v>
      </c>
      <c r="F811" s="33">
        <v>242</v>
      </c>
      <c r="G811" s="33">
        <v>219</v>
      </c>
      <c r="H811" s="33">
        <v>73919</v>
      </c>
      <c r="I811" t="s">
        <v>839</v>
      </c>
      <c r="N811" s="37"/>
      <c r="O811" s="36"/>
      <c r="P811" s="36"/>
      <c r="Q811" s="36"/>
      <c r="R811" s="37"/>
      <c r="S811" s="36"/>
      <c r="T811" s="36"/>
    </row>
    <row r="812" spans="1:20" ht="14.4" x14ac:dyDescent="0.3">
      <c r="A812" s="33" t="s">
        <v>2107</v>
      </c>
      <c r="B812" s="33" t="s">
        <v>14833</v>
      </c>
      <c r="C812" s="33" t="s">
        <v>2108</v>
      </c>
      <c r="D812" s="33" t="s">
        <v>2109</v>
      </c>
      <c r="E812" s="33" t="s">
        <v>14940</v>
      </c>
      <c r="F812" s="33">
        <v>144</v>
      </c>
      <c r="G812" s="33">
        <v>141</v>
      </c>
      <c r="H812" s="33">
        <v>40020</v>
      </c>
      <c r="I812" t="s">
        <v>15971</v>
      </c>
      <c r="N812" s="37"/>
      <c r="O812" s="36"/>
      <c r="P812" s="36"/>
      <c r="Q812" s="36"/>
      <c r="R812" s="37"/>
      <c r="S812" s="36"/>
      <c r="T812" s="36"/>
    </row>
    <row r="813" spans="1:20" ht="14.4" x14ac:dyDescent="0.3">
      <c r="A813" s="33" t="s">
        <v>2110</v>
      </c>
      <c r="B813" s="33" t="s">
        <v>14833</v>
      </c>
      <c r="C813" s="33" t="s">
        <v>15972</v>
      </c>
      <c r="D813" s="33" t="s">
        <v>2111</v>
      </c>
      <c r="E813" s="33" t="s">
        <v>14885</v>
      </c>
      <c r="F813" s="33">
        <v>245</v>
      </c>
      <c r="G813" s="33">
        <v>243</v>
      </c>
      <c r="H813" s="33">
        <v>41023</v>
      </c>
      <c r="I813" t="s">
        <v>15485</v>
      </c>
      <c r="N813" s="37"/>
      <c r="O813" s="36"/>
      <c r="P813" s="36"/>
      <c r="Q813" s="36"/>
      <c r="R813" s="37"/>
      <c r="S813" s="36"/>
      <c r="T813" s="36"/>
    </row>
    <row r="814" spans="1:20" ht="14.4" x14ac:dyDescent="0.3">
      <c r="A814" s="33" t="s">
        <v>2113</v>
      </c>
      <c r="B814" s="33" t="s">
        <v>14833</v>
      </c>
      <c r="C814" s="33" t="s">
        <v>15973</v>
      </c>
      <c r="D814" s="33" t="s">
        <v>2114</v>
      </c>
      <c r="E814" s="33" t="s">
        <v>14885</v>
      </c>
      <c r="F814" s="33">
        <v>494</v>
      </c>
      <c r="G814" s="33">
        <v>528</v>
      </c>
      <c r="H814" s="33">
        <v>27770</v>
      </c>
      <c r="I814" t="s">
        <v>1632</v>
      </c>
      <c r="N814" s="37"/>
      <c r="O814" s="36"/>
      <c r="P814" s="36"/>
      <c r="Q814" s="36"/>
      <c r="R814" s="37"/>
      <c r="S814" s="36"/>
      <c r="T814" s="36"/>
    </row>
    <row r="815" spans="1:20" ht="14.4" x14ac:dyDescent="0.3">
      <c r="A815" s="33" t="s">
        <v>2115</v>
      </c>
      <c r="B815" s="33" t="s">
        <v>14833</v>
      </c>
      <c r="C815" s="33" t="s">
        <v>2380</v>
      </c>
      <c r="D815" s="33" t="s">
        <v>2116</v>
      </c>
      <c r="E815" s="33" t="s">
        <v>15210</v>
      </c>
      <c r="F815" s="33">
        <v>287</v>
      </c>
      <c r="G815" s="33">
        <v>292</v>
      </c>
      <c r="H815" s="33">
        <v>83280</v>
      </c>
      <c r="I815" t="s">
        <v>15211</v>
      </c>
      <c r="N815" s="37"/>
      <c r="O815" s="36"/>
      <c r="P815" s="36"/>
      <c r="Q815" s="36"/>
      <c r="R815" s="37"/>
      <c r="S815" s="36"/>
      <c r="T815" s="36"/>
    </row>
    <row r="816" spans="1:20" ht="14.4" x14ac:dyDescent="0.3">
      <c r="A816" s="33" t="s">
        <v>2117</v>
      </c>
      <c r="B816" s="33" t="s">
        <v>14833</v>
      </c>
      <c r="C816" s="33" t="s">
        <v>15974</v>
      </c>
      <c r="D816" s="33" t="s">
        <v>2118</v>
      </c>
      <c r="E816" s="33" t="s">
        <v>15046</v>
      </c>
      <c r="F816" s="33">
        <v>220</v>
      </c>
      <c r="G816" s="33">
        <v>213</v>
      </c>
      <c r="H816" s="33">
        <v>41148</v>
      </c>
      <c r="I816" t="s">
        <v>15925</v>
      </c>
      <c r="N816" s="37"/>
      <c r="O816" s="36"/>
      <c r="P816" s="36"/>
      <c r="Q816" s="36"/>
      <c r="R816" s="37"/>
      <c r="S816" s="36"/>
      <c r="T816" s="36"/>
    </row>
    <row r="817" spans="1:20" ht="14.4" x14ac:dyDescent="0.3">
      <c r="A817" s="33" t="s">
        <v>2119</v>
      </c>
      <c r="B817" s="33" t="s">
        <v>14833</v>
      </c>
      <c r="C817" s="33" t="s">
        <v>2120</v>
      </c>
      <c r="D817" s="33" t="s">
        <v>2121</v>
      </c>
      <c r="E817" s="33" t="s">
        <v>15426</v>
      </c>
      <c r="F817" s="33">
        <v>94</v>
      </c>
      <c r="G817" s="33">
        <v>84</v>
      </c>
      <c r="H817" s="33">
        <v>71956</v>
      </c>
      <c r="I817" t="s">
        <v>15492</v>
      </c>
      <c r="N817" s="37"/>
      <c r="O817" s="36"/>
      <c r="P817" s="36"/>
      <c r="Q817" s="36"/>
      <c r="R817" s="37"/>
      <c r="S817" s="36"/>
      <c r="T817" s="36"/>
    </row>
    <row r="818" spans="1:20" ht="14.4" x14ac:dyDescent="0.3">
      <c r="A818" s="33" t="s">
        <v>2122</v>
      </c>
      <c r="B818" s="33" t="s">
        <v>14833</v>
      </c>
      <c r="C818" s="33" t="s">
        <v>807</v>
      </c>
      <c r="D818" s="33" t="s">
        <v>2123</v>
      </c>
      <c r="E818" s="33" t="s">
        <v>15298</v>
      </c>
      <c r="F818" s="33">
        <v>156</v>
      </c>
      <c r="G818" s="33">
        <v>169</v>
      </c>
      <c r="H818" s="33">
        <v>37663</v>
      </c>
      <c r="I818" t="s">
        <v>15299</v>
      </c>
      <c r="N818" s="37"/>
      <c r="O818" s="36"/>
      <c r="P818" s="36"/>
      <c r="Q818" s="36"/>
      <c r="R818" s="37"/>
      <c r="S818" s="36"/>
      <c r="T818" s="36"/>
    </row>
    <row r="819" spans="1:20" ht="14.4" x14ac:dyDescent="0.3">
      <c r="A819" s="33" t="s">
        <v>2124</v>
      </c>
      <c r="B819" s="33" t="s">
        <v>14833</v>
      </c>
      <c r="C819" s="33" t="s">
        <v>2125</v>
      </c>
      <c r="D819" s="33" t="s">
        <v>2126</v>
      </c>
      <c r="E819" s="33" t="s">
        <v>15301</v>
      </c>
      <c r="F819" s="33">
        <v>163</v>
      </c>
      <c r="G819" s="33">
        <v>157</v>
      </c>
      <c r="H819" s="33">
        <v>26977</v>
      </c>
      <c r="I819" t="s">
        <v>418</v>
      </c>
      <c r="N819" s="37"/>
      <c r="O819" s="36"/>
      <c r="P819" s="36"/>
      <c r="Q819" s="36"/>
      <c r="R819" s="37"/>
      <c r="S819" s="36"/>
      <c r="T819" s="36"/>
    </row>
    <row r="820" spans="1:20" ht="14.4" x14ac:dyDescent="0.3">
      <c r="A820" s="33" t="s">
        <v>2127</v>
      </c>
      <c r="B820" s="33" t="s">
        <v>14833</v>
      </c>
      <c r="C820" s="33" t="s">
        <v>15975</v>
      </c>
      <c r="D820" s="33" t="s">
        <v>2128</v>
      </c>
      <c r="E820" s="33" t="s">
        <v>14948</v>
      </c>
      <c r="F820" s="33">
        <v>138</v>
      </c>
      <c r="G820" s="33">
        <v>128</v>
      </c>
      <c r="H820" s="33">
        <v>47920</v>
      </c>
      <c r="I820" t="s">
        <v>15421</v>
      </c>
      <c r="N820" s="37"/>
      <c r="O820" s="36"/>
      <c r="P820" s="36"/>
      <c r="Q820" s="36"/>
      <c r="R820" s="37"/>
      <c r="S820" s="36"/>
      <c r="T820" s="36"/>
    </row>
    <row r="821" spans="1:20" ht="14.4" x14ac:dyDescent="0.3">
      <c r="A821" s="33" t="s">
        <v>2129</v>
      </c>
      <c r="B821" s="33" t="s">
        <v>14833</v>
      </c>
      <c r="C821" s="33" t="s">
        <v>15976</v>
      </c>
      <c r="D821" s="33" t="s">
        <v>2130</v>
      </c>
      <c r="E821" s="33" t="s">
        <v>14941</v>
      </c>
      <c r="F821" s="33">
        <v>117</v>
      </c>
      <c r="G821" s="33">
        <v>122</v>
      </c>
      <c r="H821" s="33">
        <v>31384</v>
      </c>
      <c r="I821" t="s">
        <v>15401</v>
      </c>
      <c r="N821" s="37"/>
      <c r="O821" s="36"/>
      <c r="P821" s="36"/>
      <c r="Q821" s="36"/>
      <c r="R821" s="37"/>
      <c r="S821" s="36"/>
      <c r="T821" s="36"/>
    </row>
    <row r="822" spans="1:20" ht="14.4" x14ac:dyDescent="0.3">
      <c r="A822" s="33" t="s">
        <v>2131</v>
      </c>
      <c r="B822" s="33" t="s">
        <v>14833</v>
      </c>
      <c r="C822" s="33" t="s">
        <v>2132</v>
      </c>
      <c r="D822" s="33" t="s">
        <v>2133</v>
      </c>
      <c r="E822" s="33" t="s">
        <v>15977</v>
      </c>
      <c r="F822" s="33">
        <v>336</v>
      </c>
      <c r="G822" s="33">
        <v>334</v>
      </c>
      <c r="H822" s="33">
        <v>43318</v>
      </c>
      <c r="I822" t="s">
        <v>15495</v>
      </c>
      <c r="N822" s="37"/>
      <c r="O822" s="36"/>
      <c r="P822" s="36"/>
      <c r="Q822" s="36"/>
      <c r="R822" s="37"/>
      <c r="S822" s="36"/>
      <c r="T822" s="36"/>
    </row>
    <row r="823" spans="1:20" ht="14.4" x14ac:dyDescent="0.3">
      <c r="A823" s="33" t="s">
        <v>2134</v>
      </c>
      <c r="B823" s="33" t="s">
        <v>14833</v>
      </c>
      <c r="C823" s="33" t="s">
        <v>2135</v>
      </c>
      <c r="D823" s="33" t="s">
        <v>2136</v>
      </c>
      <c r="E823" s="33" t="s">
        <v>15977</v>
      </c>
      <c r="F823" s="33">
        <v>276</v>
      </c>
      <c r="G823" s="33">
        <v>255</v>
      </c>
      <c r="H823" s="33">
        <v>43318</v>
      </c>
      <c r="I823" t="s">
        <v>15495</v>
      </c>
      <c r="N823" s="37"/>
      <c r="O823" s="36"/>
      <c r="P823" s="36"/>
      <c r="Q823" s="36"/>
      <c r="R823" s="37"/>
      <c r="S823" s="36"/>
      <c r="T823" s="36"/>
    </row>
    <row r="824" spans="1:20" ht="14.4" x14ac:dyDescent="0.3">
      <c r="A824" s="33" t="s">
        <v>2137</v>
      </c>
      <c r="B824" s="33" t="s">
        <v>14833</v>
      </c>
      <c r="C824" s="33" t="s">
        <v>15978</v>
      </c>
      <c r="D824" s="33" t="s">
        <v>2138</v>
      </c>
      <c r="E824" s="33" t="s">
        <v>15110</v>
      </c>
      <c r="F824" s="33">
        <v>297</v>
      </c>
      <c r="G824" s="33">
        <v>301</v>
      </c>
      <c r="H824" s="33">
        <v>53444</v>
      </c>
      <c r="I824" t="s">
        <v>15979</v>
      </c>
      <c r="N824" s="37"/>
      <c r="O824" s="36"/>
      <c r="P824" s="36"/>
      <c r="Q824" s="36"/>
      <c r="R824" s="37"/>
      <c r="S824" s="36"/>
      <c r="T824" s="36"/>
    </row>
    <row r="825" spans="1:20" ht="14.4" x14ac:dyDescent="0.3">
      <c r="A825" s="33" t="s">
        <v>2139</v>
      </c>
      <c r="B825" s="33" t="s">
        <v>14833</v>
      </c>
      <c r="C825" s="33" t="s">
        <v>2140</v>
      </c>
      <c r="D825" s="33" t="s">
        <v>2141</v>
      </c>
      <c r="E825" s="33" t="s">
        <v>15884</v>
      </c>
      <c r="F825" s="33">
        <v>518</v>
      </c>
      <c r="G825" s="33">
        <v>522</v>
      </c>
      <c r="H825" s="33">
        <v>48348</v>
      </c>
      <c r="I825" t="s">
        <v>15151</v>
      </c>
      <c r="N825" s="37"/>
      <c r="O825" s="36"/>
      <c r="P825" s="36"/>
      <c r="Q825" s="36"/>
      <c r="R825" s="37"/>
      <c r="S825" s="36"/>
      <c r="T825" s="36"/>
    </row>
    <row r="826" spans="1:20" ht="14.4" x14ac:dyDescent="0.3">
      <c r="A826" s="33" t="s">
        <v>2142</v>
      </c>
      <c r="B826" s="33" t="s">
        <v>14833</v>
      </c>
      <c r="C826" s="33" t="s">
        <v>15980</v>
      </c>
      <c r="D826" s="33" t="s">
        <v>2143</v>
      </c>
      <c r="E826" s="33" t="s">
        <v>14882</v>
      </c>
      <c r="F826" s="33">
        <v>174</v>
      </c>
      <c r="G826" s="33">
        <v>165</v>
      </c>
      <c r="H826" s="33">
        <v>50129</v>
      </c>
      <c r="I826" t="s">
        <v>500</v>
      </c>
      <c r="N826" s="37"/>
      <c r="O826" s="36"/>
      <c r="P826" s="36"/>
      <c r="Q826" s="36"/>
      <c r="R826" s="37"/>
      <c r="S826" s="36"/>
      <c r="T826" s="36"/>
    </row>
    <row r="827" spans="1:20" ht="14.4" x14ac:dyDescent="0.3">
      <c r="A827" s="33" t="s">
        <v>2144</v>
      </c>
      <c r="B827" s="33" t="s">
        <v>14833</v>
      </c>
      <c r="C827" s="33" t="s">
        <v>15981</v>
      </c>
      <c r="D827" s="33" t="s">
        <v>2145</v>
      </c>
      <c r="E827" s="33" t="s">
        <v>15402</v>
      </c>
      <c r="F827" s="33">
        <v>217</v>
      </c>
      <c r="G827" s="33">
        <v>208</v>
      </c>
      <c r="H827" s="33">
        <v>40672</v>
      </c>
      <c r="I827" t="s">
        <v>15403</v>
      </c>
      <c r="N827" s="37"/>
      <c r="O827" s="36"/>
      <c r="P827" s="36"/>
      <c r="Q827" s="36"/>
      <c r="R827" s="37"/>
      <c r="S827" s="36"/>
      <c r="T827" s="36"/>
    </row>
    <row r="828" spans="1:20" ht="14.4" x14ac:dyDescent="0.3">
      <c r="A828" s="33" t="s">
        <v>2146</v>
      </c>
      <c r="B828" s="33" t="s">
        <v>14833</v>
      </c>
      <c r="C828" s="33" t="s">
        <v>15982</v>
      </c>
      <c r="D828" s="33" t="s">
        <v>2147</v>
      </c>
      <c r="E828" s="33" t="s">
        <v>15402</v>
      </c>
      <c r="F828" s="33">
        <v>390</v>
      </c>
      <c r="G828" s="33">
        <v>361</v>
      </c>
      <c r="H828" s="33">
        <v>40672</v>
      </c>
      <c r="I828" t="s">
        <v>15403</v>
      </c>
      <c r="N828" s="37"/>
      <c r="O828" s="36"/>
      <c r="P828" s="36"/>
      <c r="Q828" s="36"/>
      <c r="R828" s="37"/>
      <c r="S828" s="36"/>
      <c r="T828" s="36"/>
    </row>
    <row r="829" spans="1:20" ht="14.4" x14ac:dyDescent="0.3">
      <c r="A829" s="33" t="s">
        <v>2148</v>
      </c>
      <c r="B829" s="33" t="s">
        <v>14833</v>
      </c>
      <c r="C829" s="33" t="s">
        <v>15983</v>
      </c>
      <c r="D829" s="33" t="s">
        <v>2149</v>
      </c>
      <c r="E829" s="33" t="s">
        <v>14983</v>
      </c>
      <c r="F829" s="33">
        <v>172</v>
      </c>
      <c r="G829" s="33">
        <v>160</v>
      </c>
      <c r="H829" s="33">
        <v>78222</v>
      </c>
      <c r="I829" t="s">
        <v>15601</v>
      </c>
      <c r="N829" s="37"/>
      <c r="O829" s="36"/>
      <c r="P829" s="36"/>
      <c r="Q829" s="36"/>
      <c r="R829" s="37"/>
      <c r="S829" s="36"/>
      <c r="T829" s="36"/>
    </row>
    <row r="830" spans="1:20" ht="14.4" x14ac:dyDescent="0.3">
      <c r="A830" s="33" t="s">
        <v>2150</v>
      </c>
      <c r="B830" s="33" t="s">
        <v>14833</v>
      </c>
      <c r="C830" s="33" t="s">
        <v>15984</v>
      </c>
      <c r="D830" s="33" t="s">
        <v>2151</v>
      </c>
      <c r="E830" s="33" t="s">
        <v>15051</v>
      </c>
      <c r="F830" s="33">
        <v>231</v>
      </c>
      <c r="G830" s="33">
        <v>238</v>
      </c>
      <c r="H830" s="33">
        <v>31237</v>
      </c>
      <c r="I830" t="s">
        <v>15823</v>
      </c>
      <c r="N830" s="37"/>
      <c r="O830" s="36"/>
      <c r="P830" s="36"/>
      <c r="Q830" s="36"/>
      <c r="R830" s="37"/>
      <c r="S830" s="36"/>
      <c r="T830" s="36"/>
    </row>
    <row r="831" spans="1:20" ht="14.4" x14ac:dyDescent="0.3">
      <c r="A831" s="33" t="s">
        <v>2152</v>
      </c>
      <c r="B831" s="33" t="s">
        <v>14833</v>
      </c>
      <c r="C831" s="33" t="s">
        <v>2153</v>
      </c>
      <c r="D831" s="33" t="s">
        <v>2154</v>
      </c>
      <c r="E831" s="33" t="s">
        <v>14963</v>
      </c>
      <c r="F831" s="33">
        <v>254</v>
      </c>
      <c r="G831" s="33">
        <v>246</v>
      </c>
      <c r="H831" s="33">
        <v>40557</v>
      </c>
      <c r="I831" t="s">
        <v>15411</v>
      </c>
      <c r="N831" s="37"/>
      <c r="O831" s="36"/>
      <c r="P831" s="36"/>
      <c r="Q831" s="36"/>
      <c r="R831" s="37"/>
      <c r="S831" s="36"/>
      <c r="T831" s="36"/>
    </row>
    <row r="832" spans="1:20" ht="14.4" x14ac:dyDescent="0.3">
      <c r="A832" s="33" t="s">
        <v>2155</v>
      </c>
      <c r="B832" s="33" t="s">
        <v>14833</v>
      </c>
      <c r="C832" s="33" t="s">
        <v>15985</v>
      </c>
      <c r="D832" s="33" t="s">
        <v>2156</v>
      </c>
      <c r="E832" s="33" t="s">
        <v>14899</v>
      </c>
      <c r="F832" s="33">
        <v>301</v>
      </c>
      <c r="G832" s="33">
        <v>338</v>
      </c>
      <c r="H832" s="33">
        <v>77533</v>
      </c>
      <c r="I832" t="s">
        <v>15222</v>
      </c>
      <c r="N832" s="37"/>
      <c r="O832" s="36"/>
      <c r="P832" s="36"/>
      <c r="Q832" s="36"/>
      <c r="R832" s="37"/>
      <c r="S832" s="36"/>
      <c r="T832" s="36"/>
    </row>
    <row r="833" spans="1:20" ht="14.4" x14ac:dyDescent="0.3">
      <c r="A833" s="33" t="s">
        <v>2157</v>
      </c>
      <c r="B833" s="33" t="s">
        <v>14833</v>
      </c>
      <c r="C833" s="33" t="s">
        <v>15986</v>
      </c>
      <c r="D833" s="33" t="s">
        <v>2158</v>
      </c>
      <c r="E833" s="33" t="s">
        <v>14897</v>
      </c>
      <c r="F833" s="33">
        <v>443</v>
      </c>
      <c r="G833" s="33">
        <v>440</v>
      </c>
      <c r="H833" s="33">
        <v>46385</v>
      </c>
      <c r="I833" t="s">
        <v>15987</v>
      </c>
      <c r="N833" s="37"/>
      <c r="O833" s="36"/>
      <c r="P833" s="36"/>
      <c r="Q833" s="36"/>
      <c r="R833" s="37"/>
      <c r="S833" s="36"/>
      <c r="T833" s="36"/>
    </row>
    <row r="834" spans="1:20" ht="14.4" x14ac:dyDescent="0.3">
      <c r="A834" s="33" t="s">
        <v>2159</v>
      </c>
      <c r="B834" s="33" t="s">
        <v>14833</v>
      </c>
      <c r="C834" s="33" t="s">
        <v>15988</v>
      </c>
      <c r="D834" s="33" t="s">
        <v>2160</v>
      </c>
      <c r="E834" s="33" t="s">
        <v>14938</v>
      </c>
      <c r="F834" s="33">
        <v>235</v>
      </c>
      <c r="G834" s="33">
        <v>232</v>
      </c>
      <c r="H834" s="33">
        <v>20281</v>
      </c>
      <c r="I834" t="s">
        <v>665</v>
      </c>
      <c r="N834" s="37"/>
      <c r="O834" s="36"/>
      <c r="P834" s="36"/>
      <c r="Q834" s="36"/>
      <c r="R834" s="37"/>
      <c r="S834" s="36"/>
      <c r="T834" s="36"/>
    </row>
    <row r="835" spans="1:20" ht="14.4" x14ac:dyDescent="0.3">
      <c r="A835" s="33" t="s">
        <v>2161</v>
      </c>
      <c r="B835" s="33" t="s">
        <v>14833</v>
      </c>
      <c r="C835" s="33" t="s">
        <v>15989</v>
      </c>
      <c r="D835" s="33" t="s">
        <v>2162</v>
      </c>
      <c r="E835" s="33" t="s">
        <v>14938</v>
      </c>
      <c r="F835" s="33">
        <v>354</v>
      </c>
      <c r="G835" s="33">
        <v>351</v>
      </c>
      <c r="H835" s="33">
        <v>40928</v>
      </c>
      <c r="I835" t="s">
        <v>15413</v>
      </c>
      <c r="N835" s="37"/>
      <c r="O835" s="36"/>
      <c r="P835" s="36"/>
      <c r="Q835" s="36"/>
      <c r="R835" s="37"/>
      <c r="S835" s="36"/>
      <c r="T835" s="36"/>
    </row>
    <row r="836" spans="1:20" ht="14.4" x14ac:dyDescent="0.3">
      <c r="A836" s="33" t="s">
        <v>2163</v>
      </c>
      <c r="B836" s="33" t="s">
        <v>14833</v>
      </c>
      <c r="C836" s="33" t="s">
        <v>2164</v>
      </c>
      <c r="D836" s="33" t="s">
        <v>2165</v>
      </c>
      <c r="E836" s="33" t="s">
        <v>15791</v>
      </c>
      <c r="F836" s="33">
        <v>102</v>
      </c>
      <c r="G836" s="33">
        <v>101</v>
      </c>
      <c r="H836" s="33">
        <v>40888</v>
      </c>
      <c r="I836" t="s">
        <v>863</v>
      </c>
      <c r="N836" s="37"/>
      <c r="O836" s="36"/>
      <c r="P836" s="36"/>
      <c r="Q836" s="36"/>
      <c r="R836" s="37"/>
      <c r="S836" s="36"/>
      <c r="T836" s="36"/>
    </row>
    <row r="837" spans="1:20" ht="14.4" x14ac:dyDescent="0.3">
      <c r="A837" s="33" t="s">
        <v>2166</v>
      </c>
      <c r="B837" s="33" t="s">
        <v>14833</v>
      </c>
      <c r="C837" s="33" t="s">
        <v>2167</v>
      </c>
      <c r="D837" s="33" t="s">
        <v>2168</v>
      </c>
      <c r="E837" s="33" t="s">
        <v>14942</v>
      </c>
      <c r="F837" s="33">
        <v>176</v>
      </c>
      <c r="G837" s="33">
        <v>193</v>
      </c>
      <c r="H837" s="33">
        <v>40712</v>
      </c>
      <c r="I837" t="s">
        <v>876</v>
      </c>
      <c r="N837" s="37"/>
      <c r="O837" s="36"/>
      <c r="P837" s="36"/>
      <c r="Q837" s="36"/>
      <c r="R837" s="37"/>
      <c r="S837" s="36"/>
      <c r="T837" s="36"/>
    </row>
    <row r="838" spans="1:20" ht="14.4" x14ac:dyDescent="0.3">
      <c r="A838" s="33" t="s">
        <v>2169</v>
      </c>
      <c r="B838" s="33" t="s">
        <v>14833</v>
      </c>
      <c r="C838" s="33" t="s">
        <v>2170</v>
      </c>
      <c r="D838" s="33" t="s">
        <v>2171</v>
      </c>
      <c r="E838" s="33" t="s">
        <v>15489</v>
      </c>
      <c r="F838" s="33">
        <v>307</v>
      </c>
      <c r="G838" s="33">
        <v>296</v>
      </c>
      <c r="H838" s="33">
        <v>40894</v>
      </c>
      <c r="I838" t="s">
        <v>15323</v>
      </c>
      <c r="N838" s="37"/>
      <c r="O838" s="36"/>
      <c r="P838" s="36"/>
      <c r="Q838" s="36"/>
      <c r="R838" s="37"/>
      <c r="S838" s="36"/>
      <c r="T838" s="36"/>
    </row>
    <row r="839" spans="1:20" ht="14.4" x14ac:dyDescent="0.3">
      <c r="A839" s="33" t="s">
        <v>2172</v>
      </c>
      <c r="B839" s="33" t="s">
        <v>14833</v>
      </c>
      <c r="C839" s="33" t="s">
        <v>2173</v>
      </c>
      <c r="D839" s="33" t="s">
        <v>2174</v>
      </c>
      <c r="E839" s="33" t="s">
        <v>15448</v>
      </c>
      <c r="F839" s="33">
        <v>111</v>
      </c>
      <c r="G839" s="33">
        <v>125</v>
      </c>
      <c r="H839" s="33">
        <v>40814</v>
      </c>
      <c r="I839" t="s">
        <v>15441</v>
      </c>
      <c r="N839" s="37"/>
      <c r="O839" s="36"/>
      <c r="P839" s="36"/>
      <c r="Q839" s="36"/>
      <c r="R839" s="37"/>
      <c r="S839" s="36"/>
      <c r="T839" s="36"/>
    </row>
    <row r="840" spans="1:20" ht="14.4" x14ac:dyDescent="0.3">
      <c r="A840" s="33" t="s">
        <v>2175</v>
      </c>
      <c r="B840" s="33" t="s">
        <v>14833</v>
      </c>
      <c r="C840" s="33" t="s">
        <v>2176</v>
      </c>
      <c r="D840" s="33" t="s">
        <v>2177</v>
      </c>
      <c r="E840" s="33" t="s">
        <v>15009</v>
      </c>
      <c r="F840" s="33">
        <v>213</v>
      </c>
      <c r="G840" s="33">
        <v>185</v>
      </c>
      <c r="H840" s="33">
        <v>40662</v>
      </c>
      <c r="I840" t="s">
        <v>704</v>
      </c>
      <c r="N840" s="37"/>
      <c r="O840" s="36"/>
      <c r="P840" s="36"/>
      <c r="Q840" s="36"/>
      <c r="R840" s="37"/>
      <c r="S840" s="36"/>
      <c r="T840" s="36"/>
    </row>
    <row r="841" spans="1:20" ht="14.4" x14ac:dyDescent="0.3">
      <c r="A841" s="33" t="s">
        <v>2178</v>
      </c>
      <c r="B841" s="33" t="s">
        <v>14833</v>
      </c>
      <c r="C841" s="33" t="s">
        <v>416</v>
      </c>
      <c r="D841" s="33" t="s">
        <v>2179</v>
      </c>
      <c r="E841" s="33" t="s">
        <v>14943</v>
      </c>
      <c r="F841" s="33">
        <v>273</v>
      </c>
      <c r="G841" s="33">
        <v>260</v>
      </c>
      <c r="H841" s="33">
        <v>41516</v>
      </c>
      <c r="I841" t="s">
        <v>78</v>
      </c>
      <c r="N841" s="37"/>
      <c r="O841" s="36"/>
      <c r="P841" s="36"/>
      <c r="Q841" s="36"/>
      <c r="R841" s="37"/>
      <c r="S841" s="36"/>
      <c r="T841" s="36"/>
    </row>
    <row r="842" spans="1:20" ht="14.4" x14ac:dyDescent="0.3">
      <c r="A842" s="33" t="s">
        <v>2180</v>
      </c>
      <c r="B842" s="33" t="s">
        <v>14833</v>
      </c>
      <c r="C842" s="33" t="s">
        <v>953</v>
      </c>
      <c r="D842" s="33" t="s">
        <v>2181</v>
      </c>
      <c r="E842" s="33" t="s">
        <v>15499</v>
      </c>
      <c r="F842" s="33">
        <v>234</v>
      </c>
      <c r="G842" s="33">
        <v>218</v>
      </c>
      <c r="H842" s="33">
        <v>46724</v>
      </c>
      <c r="I842" t="s">
        <v>15500</v>
      </c>
      <c r="N842" s="37"/>
      <c r="O842" s="36"/>
      <c r="P842" s="36"/>
      <c r="Q842" s="36"/>
      <c r="R842" s="37"/>
      <c r="S842" s="36"/>
      <c r="T842" s="36"/>
    </row>
    <row r="843" spans="1:20" ht="14.4" x14ac:dyDescent="0.3">
      <c r="A843" s="33" t="s">
        <v>2182</v>
      </c>
      <c r="B843" s="33" t="s">
        <v>14833</v>
      </c>
      <c r="C843" s="33" t="s">
        <v>15990</v>
      </c>
      <c r="D843" s="33" t="s">
        <v>2183</v>
      </c>
      <c r="E843" s="33" t="s">
        <v>15547</v>
      </c>
      <c r="F843" s="33">
        <v>109</v>
      </c>
      <c r="G843" s="33">
        <v>96</v>
      </c>
      <c r="H843" s="33">
        <v>71749</v>
      </c>
      <c r="I843" t="s">
        <v>15548</v>
      </c>
      <c r="N843" s="37"/>
      <c r="O843" s="36"/>
      <c r="P843" s="36"/>
      <c r="Q843" s="36"/>
      <c r="R843" s="37"/>
      <c r="S843" s="36"/>
      <c r="T843" s="36"/>
    </row>
    <row r="844" spans="1:20" ht="14.4" x14ac:dyDescent="0.3">
      <c r="A844" s="33" t="s">
        <v>2184</v>
      </c>
      <c r="B844" s="33" t="s">
        <v>14833</v>
      </c>
      <c r="C844" s="33" t="s">
        <v>15991</v>
      </c>
      <c r="D844" s="33" t="s">
        <v>2185</v>
      </c>
      <c r="E844" s="33" t="s">
        <v>15992</v>
      </c>
      <c r="F844" s="33">
        <v>345</v>
      </c>
      <c r="G844" s="33">
        <v>319</v>
      </c>
      <c r="H844" s="33">
        <v>37663</v>
      </c>
      <c r="I844" t="s">
        <v>15299</v>
      </c>
      <c r="N844" s="37"/>
      <c r="O844" s="36"/>
      <c r="P844" s="36"/>
      <c r="Q844" s="36"/>
      <c r="R844" s="37"/>
      <c r="S844" s="36"/>
      <c r="T844" s="36"/>
    </row>
    <row r="845" spans="1:20" ht="14.4" x14ac:dyDescent="0.3">
      <c r="A845" s="33" t="s">
        <v>2186</v>
      </c>
      <c r="B845" s="33" t="s">
        <v>14833</v>
      </c>
      <c r="C845" s="33" t="s">
        <v>2187</v>
      </c>
      <c r="D845" s="33" t="s">
        <v>2188</v>
      </c>
      <c r="E845" s="33" t="s">
        <v>15110</v>
      </c>
      <c r="F845" s="33">
        <v>398</v>
      </c>
      <c r="G845" s="33">
        <v>385</v>
      </c>
      <c r="H845" s="33">
        <v>41023</v>
      </c>
      <c r="I845" t="s">
        <v>15485</v>
      </c>
      <c r="N845" s="37"/>
      <c r="O845" s="36"/>
      <c r="P845" s="36"/>
      <c r="Q845" s="36"/>
      <c r="R845" s="37"/>
      <c r="S845" s="36"/>
      <c r="T845" s="36"/>
    </row>
    <row r="846" spans="1:20" ht="14.4" x14ac:dyDescent="0.3">
      <c r="A846" s="33" t="s">
        <v>2189</v>
      </c>
      <c r="B846" s="33" t="s">
        <v>14833</v>
      </c>
      <c r="C846" s="33" t="s">
        <v>15993</v>
      </c>
      <c r="D846" s="33" t="s">
        <v>2190</v>
      </c>
      <c r="E846" s="33" t="s">
        <v>15104</v>
      </c>
      <c r="F846" s="33">
        <v>152</v>
      </c>
      <c r="G846" s="33">
        <v>155</v>
      </c>
      <c r="H846" s="33">
        <v>40967</v>
      </c>
      <c r="I846" t="s">
        <v>15628</v>
      </c>
      <c r="N846" s="37"/>
      <c r="O846" s="36"/>
      <c r="P846" s="36"/>
      <c r="Q846" s="36"/>
      <c r="R846" s="37"/>
      <c r="S846" s="36"/>
      <c r="T846" s="36"/>
    </row>
    <row r="847" spans="1:20" ht="14.4" x14ac:dyDescent="0.3">
      <c r="A847" s="33" t="s">
        <v>2191</v>
      </c>
      <c r="B847" s="33" t="s">
        <v>14833</v>
      </c>
      <c r="C847" s="33" t="s">
        <v>15994</v>
      </c>
      <c r="D847" s="33" t="s">
        <v>2192</v>
      </c>
      <c r="E847" s="33" t="s">
        <v>14997</v>
      </c>
      <c r="F847" s="33">
        <v>289</v>
      </c>
      <c r="G847" s="33">
        <v>289</v>
      </c>
      <c r="H847" s="33">
        <v>47100</v>
      </c>
      <c r="I847" t="s">
        <v>516</v>
      </c>
      <c r="N847" s="37"/>
      <c r="O847" s="36"/>
      <c r="P847" s="36"/>
      <c r="Q847" s="36"/>
      <c r="R847" s="37"/>
      <c r="S847" s="36"/>
      <c r="T847" s="36"/>
    </row>
    <row r="848" spans="1:20" ht="14.4" x14ac:dyDescent="0.3">
      <c r="A848" s="33" t="s">
        <v>2193</v>
      </c>
      <c r="B848" s="33" t="s">
        <v>14833</v>
      </c>
      <c r="C848" s="33" t="s">
        <v>15995</v>
      </c>
      <c r="D848" s="33" t="s">
        <v>2194</v>
      </c>
      <c r="E848" s="33" t="s">
        <v>15996</v>
      </c>
      <c r="F848" s="33">
        <v>408</v>
      </c>
      <c r="G848" s="33">
        <v>414</v>
      </c>
      <c r="H848" s="33">
        <v>75375</v>
      </c>
      <c r="I848" t="s">
        <v>15917</v>
      </c>
      <c r="N848" s="37"/>
      <c r="O848" s="36"/>
      <c r="P848" s="36"/>
      <c r="Q848" s="36"/>
      <c r="R848" s="37"/>
      <c r="S848" s="36"/>
      <c r="T848" s="36"/>
    </row>
    <row r="849" spans="1:20" ht="14.4" x14ac:dyDescent="0.3">
      <c r="A849" s="33" t="s">
        <v>2195</v>
      </c>
      <c r="B849" s="33" t="s">
        <v>14833</v>
      </c>
      <c r="C849" s="33" t="s">
        <v>15997</v>
      </c>
      <c r="D849" s="33" t="s">
        <v>2196</v>
      </c>
      <c r="E849" s="33" t="s">
        <v>15998</v>
      </c>
      <c r="F849" s="33">
        <v>420</v>
      </c>
      <c r="G849" s="33">
        <v>405</v>
      </c>
      <c r="H849" s="33">
        <v>75206</v>
      </c>
      <c r="I849" t="s">
        <v>15999</v>
      </c>
      <c r="N849" s="37"/>
      <c r="O849" s="36"/>
      <c r="P849" s="36"/>
      <c r="Q849" s="36"/>
      <c r="R849" s="37"/>
      <c r="S849" s="36"/>
      <c r="T849" s="36"/>
    </row>
    <row r="850" spans="1:20" ht="14.4" x14ac:dyDescent="0.3">
      <c r="A850" s="33" t="s">
        <v>2197</v>
      </c>
      <c r="B850" s="33" t="s">
        <v>14833</v>
      </c>
      <c r="C850" s="33" t="s">
        <v>16000</v>
      </c>
      <c r="D850" s="33" t="s">
        <v>2198</v>
      </c>
      <c r="E850" s="33" t="s">
        <v>15694</v>
      </c>
      <c r="F850" s="33">
        <v>64</v>
      </c>
      <c r="G850" s="33">
        <v>65</v>
      </c>
      <c r="H850" s="33">
        <v>41782</v>
      </c>
      <c r="I850" t="s">
        <v>716</v>
      </c>
      <c r="N850" s="37"/>
      <c r="O850" s="36"/>
      <c r="P850" s="36"/>
      <c r="Q850" s="36"/>
      <c r="R850" s="37"/>
      <c r="S850" s="36"/>
      <c r="T850" s="36"/>
    </row>
    <row r="851" spans="1:20" ht="14.4" x14ac:dyDescent="0.3">
      <c r="A851" s="33" t="s">
        <v>2199</v>
      </c>
      <c r="B851" s="33" t="s">
        <v>14833</v>
      </c>
      <c r="C851" s="33" t="s">
        <v>2200</v>
      </c>
      <c r="D851" s="33" t="s">
        <v>2201</v>
      </c>
      <c r="E851" s="33" t="s">
        <v>15094</v>
      </c>
      <c r="F851" s="33">
        <v>67</v>
      </c>
      <c r="G851" s="33">
        <v>63</v>
      </c>
      <c r="H851" s="33">
        <v>71749</v>
      </c>
      <c r="I851" t="s">
        <v>15548</v>
      </c>
      <c r="N851" s="37"/>
      <c r="O851" s="36"/>
      <c r="P851" s="36"/>
      <c r="Q851" s="36"/>
      <c r="R851" s="37"/>
      <c r="S851" s="36"/>
      <c r="T851" s="36"/>
    </row>
    <row r="852" spans="1:20" ht="14.4" x14ac:dyDescent="0.3">
      <c r="A852" s="33" t="s">
        <v>2202</v>
      </c>
      <c r="B852" s="33" t="s">
        <v>14833</v>
      </c>
      <c r="C852" s="33" t="s">
        <v>16001</v>
      </c>
      <c r="D852" s="33" t="s">
        <v>2203</v>
      </c>
      <c r="E852" s="33" t="s">
        <v>15094</v>
      </c>
      <c r="F852" s="33">
        <v>87</v>
      </c>
      <c r="G852" s="33">
        <v>81</v>
      </c>
      <c r="H852" s="33">
        <v>71749</v>
      </c>
      <c r="I852" t="s">
        <v>15548</v>
      </c>
      <c r="N852" s="37"/>
      <c r="O852" s="36"/>
      <c r="P852" s="36"/>
      <c r="Q852" s="36"/>
      <c r="R852" s="37"/>
      <c r="S852" s="36"/>
      <c r="T852" s="36"/>
    </row>
    <row r="853" spans="1:20" ht="14.4" x14ac:dyDescent="0.3">
      <c r="A853" s="33" t="s">
        <v>2204</v>
      </c>
      <c r="B853" s="33" t="s">
        <v>14833</v>
      </c>
      <c r="C853" s="33" t="s">
        <v>2205</v>
      </c>
      <c r="D853" s="33" t="s">
        <v>2206</v>
      </c>
      <c r="E853" s="33" t="s">
        <v>14934</v>
      </c>
      <c r="F853" s="33">
        <v>391</v>
      </c>
      <c r="G853" s="33">
        <v>373</v>
      </c>
      <c r="H853" s="33">
        <v>75388</v>
      </c>
      <c r="I853" t="s">
        <v>15473</v>
      </c>
      <c r="N853" s="37"/>
      <c r="O853" s="36"/>
      <c r="P853" s="36"/>
      <c r="Q853" s="36"/>
      <c r="R853" s="37"/>
      <c r="S853" s="36"/>
      <c r="T853" s="36"/>
    </row>
    <row r="854" spans="1:20" ht="14.4" x14ac:dyDescent="0.3">
      <c r="A854" s="33" t="s">
        <v>2207</v>
      </c>
      <c r="B854" s="33" t="s">
        <v>14833</v>
      </c>
      <c r="C854" s="33" t="s">
        <v>16002</v>
      </c>
      <c r="D854" s="33" t="s">
        <v>2208</v>
      </c>
      <c r="E854" s="33" t="s">
        <v>15082</v>
      </c>
      <c r="F854" s="33">
        <v>369</v>
      </c>
      <c r="G854" s="33">
        <v>334</v>
      </c>
      <c r="H854" s="33">
        <v>79536</v>
      </c>
      <c r="I854" t="s">
        <v>15936</v>
      </c>
      <c r="N854" s="37"/>
      <c r="O854" s="36"/>
      <c r="P854" s="36"/>
      <c r="Q854" s="36"/>
      <c r="R854" s="37"/>
      <c r="S854" s="36"/>
      <c r="T854" s="36"/>
    </row>
    <row r="855" spans="1:20" ht="14.4" x14ac:dyDescent="0.3">
      <c r="A855" s="33" t="s">
        <v>2209</v>
      </c>
      <c r="B855" s="33" t="s">
        <v>14833</v>
      </c>
      <c r="C855" s="33" t="s">
        <v>16003</v>
      </c>
      <c r="D855" s="33" t="s">
        <v>2210</v>
      </c>
      <c r="E855" s="33" t="s">
        <v>14944</v>
      </c>
      <c r="F855" s="33">
        <v>207</v>
      </c>
      <c r="G855" s="33">
        <v>200</v>
      </c>
      <c r="H855" s="33">
        <v>75531</v>
      </c>
      <c r="I855" t="s">
        <v>16004</v>
      </c>
      <c r="N855" s="37"/>
      <c r="O855" s="36"/>
      <c r="P855" s="36"/>
      <c r="Q855" s="36"/>
      <c r="R855" s="37"/>
      <c r="S855" s="36"/>
      <c r="T855" s="36"/>
    </row>
    <row r="856" spans="1:20" ht="14.4" x14ac:dyDescent="0.3">
      <c r="A856" s="33" t="s">
        <v>2211</v>
      </c>
      <c r="B856" s="33" t="s">
        <v>14833</v>
      </c>
      <c r="C856" s="33" t="s">
        <v>16005</v>
      </c>
      <c r="D856" s="33" t="s">
        <v>2212</v>
      </c>
      <c r="E856" s="33" t="s">
        <v>14896</v>
      </c>
      <c r="F856" s="33">
        <v>137</v>
      </c>
      <c r="G856" s="33">
        <v>119</v>
      </c>
      <c r="H856" s="33">
        <v>31237</v>
      </c>
      <c r="I856" t="s">
        <v>15823</v>
      </c>
      <c r="N856" s="37"/>
      <c r="O856" s="36"/>
      <c r="P856" s="36"/>
      <c r="Q856" s="36"/>
      <c r="R856" s="37"/>
      <c r="S856" s="36"/>
      <c r="T856" s="36"/>
    </row>
    <row r="857" spans="1:20" ht="14.4" x14ac:dyDescent="0.3">
      <c r="A857" s="33" t="s">
        <v>2213</v>
      </c>
      <c r="B857" s="33" t="s">
        <v>14833</v>
      </c>
      <c r="C857" s="33" t="s">
        <v>2214</v>
      </c>
      <c r="D857" s="33" t="s">
        <v>2215</v>
      </c>
      <c r="E857" s="33" t="s">
        <v>14896</v>
      </c>
      <c r="F857" s="33">
        <v>175</v>
      </c>
      <c r="G857" s="33">
        <v>163</v>
      </c>
      <c r="H857" s="33">
        <v>31237</v>
      </c>
      <c r="I857" t="s">
        <v>15823</v>
      </c>
      <c r="N857" s="37"/>
      <c r="O857" s="36"/>
      <c r="P857" s="36"/>
      <c r="Q857" s="36"/>
      <c r="R857" s="37"/>
      <c r="S857" s="36"/>
      <c r="T857" s="36"/>
    </row>
    <row r="858" spans="1:20" ht="14.4" x14ac:dyDescent="0.3">
      <c r="A858" s="33" t="s">
        <v>2216</v>
      </c>
      <c r="B858" s="33" t="s">
        <v>14833</v>
      </c>
      <c r="C858" s="33" t="s">
        <v>2217</v>
      </c>
      <c r="D858" s="33" t="s">
        <v>2218</v>
      </c>
      <c r="E858" s="33" t="s">
        <v>14896</v>
      </c>
      <c r="F858" s="33">
        <v>243</v>
      </c>
      <c r="G858" s="33">
        <v>244</v>
      </c>
      <c r="H858" s="33">
        <v>40972</v>
      </c>
      <c r="I858" t="s">
        <v>15511</v>
      </c>
      <c r="N858" s="37"/>
      <c r="O858" s="36"/>
      <c r="P858" s="36"/>
      <c r="Q858" s="36"/>
      <c r="R858" s="37"/>
      <c r="S858" s="36"/>
      <c r="T858" s="36"/>
    </row>
    <row r="859" spans="1:20" ht="14.4" x14ac:dyDescent="0.3">
      <c r="A859" s="33" t="s">
        <v>2219</v>
      </c>
      <c r="B859" s="33" t="s">
        <v>14833</v>
      </c>
      <c r="C859" s="33" t="s">
        <v>16006</v>
      </c>
      <c r="D859" s="33" t="s">
        <v>2220</v>
      </c>
      <c r="E859" s="33" t="s">
        <v>15019</v>
      </c>
      <c r="F859" s="33">
        <v>155</v>
      </c>
      <c r="G859" s="33">
        <v>150</v>
      </c>
      <c r="H859" s="33">
        <v>40812</v>
      </c>
      <c r="I859" t="s">
        <v>15512</v>
      </c>
      <c r="N859" s="37"/>
      <c r="O859" s="36"/>
      <c r="P859" s="36"/>
      <c r="Q859" s="36"/>
      <c r="R859" s="37"/>
      <c r="S859" s="36"/>
      <c r="T859" s="36"/>
    </row>
    <row r="860" spans="1:20" ht="14.4" x14ac:dyDescent="0.3">
      <c r="A860" s="33" t="s">
        <v>2221</v>
      </c>
      <c r="B860" s="33" t="s">
        <v>14833</v>
      </c>
      <c r="C860" s="33" t="s">
        <v>2222</v>
      </c>
      <c r="D860" s="33" t="s">
        <v>2223</v>
      </c>
      <c r="E860" s="33" t="s">
        <v>15019</v>
      </c>
      <c r="F860" s="33">
        <v>228</v>
      </c>
      <c r="G860" s="33">
        <v>203</v>
      </c>
      <c r="H860" s="33">
        <v>40812</v>
      </c>
      <c r="I860" t="s">
        <v>15512</v>
      </c>
      <c r="N860" s="37"/>
      <c r="O860" s="36"/>
      <c r="P860" s="36"/>
      <c r="Q860" s="36"/>
      <c r="R860" s="37"/>
      <c r="S860" s="36"/>
      <c r="T860" s="36"/>
    </row>
    <row r="861" spans="1:20" ht="14.4" x14ac:dyDescent="0.3">
      <c r="A861" s="33" t="s">
        <v>2224</v>
      </c>
      <c r="B861" s="33" t="s">
        <v>14833</v>
      </c>
      <c r="C861" s="33" t="s">
        <v>16007</v>
      </c>
      <c r="D861" s="33" t="s">
        <v>2225</v>
      </c>
      <c r="E861" s="33" t="s">
        <v>15309</v>
      </c>
      <c r="F861" s="33">
        <v>335</v>
      </c>
      <c r="G861" s="33">
        <v>332</v>
      </c>
      <c r="H861" s="33">
        <v>74049</v>
      </c>
      <c r="I861" t="s">
        <v>432</v>
      </c>
      <c r="N861" s="37"/>
      <c r="O861" s="36"/>
      <c r="P861" s="36"/>
      <c r="Q861" s="36"/>
      <c r="R861" s="37"/>
      <c r="S861" s="36"/>
      <c r="T861" s="36"/>
    </row>
    <row r="862" spans="1:20" ht="14.4" x14ac:dyDescent="0.3">
      <c r="A862" s="33" t="s">
        <v>2226</v>
      </c>
      <c r="B862" s="33" t="s">
        <v>14833</v>
      </c>
      <c r="C862" s="33" t="s">
        <v>2227</v>
      </c>
      <c r="D862" s="33" t="s">
        <v>2228</v>
      </c>
      <c r="E862" s="33" t="s">
        <v>15309</v>
      </c>
      <c r="F862" s="33">
        <v>115</v>
      </c>
      <c r="G862" s="33">
        <v>108</v>
      </c>
      <c r="H862" s="33">
        <v>74049</v>
      </c>
      <c r="I862" t="s">
        <v>432</v>
      </c>
      <c r="N862" s="37"/>
      <c r="O862" s="36"/>
      <c r="P862" s="36"/>
      <c r="Q862" s="36"/>
      <c r="R862" s="37"/>
      <c r="S862" s="36"/>
      <c r="T862" s="36"/>
    </row>
    <row r="863" spans="1:20" ht="14.4" x14ac:dyDescent="0.3">
      <c r="A863" s="33" t="s">
        <v>2229</v>
      </c>
      <c r="B863" s="33" t="s">
        <v>14833</v>
      </c>
      <c r="C863" s="33" t="s">
        <v>2230</v>
      </c>
      <c r="D863" s="33" t="s">
        <v>2231</v>
      </c>
      <c r="E863" s="33" t="s">
        <v>14907</v>
      </c>
      <c r="F863" s="33">
        <v>126</v>
      </c>
      <c r="G863" s="33">
        <v>150</v>
      </c>
      <c r="H863" s="33">
        <v>24597</v>
      </c>
      <c r="I863" t="s">
        <v>15364</v>
      </c>
      <c r="N863" s="37"/>
      <c r="O863" s="36"/>
      <c r="P863" s="36"/>
      <c r="Q863" s="36"/>
      <c r="R863" s="37"/>
      <c r="S863" s="36"/>
      <c r="T863" s="36"/>
    </row>
    <row r="864" spans="1:20" ht="14.4" x14ac:dyDescent="0.3">
      <c r="A864" s="33" t="s">
        <v>2232</v>
      </c>
      <c r="B864" s="33" t="s">
        <v>14833</v>
      </c>
      <c r="C864" s="33" t="s">
        <v>2233</v>
      </c>
      <c r="D864" s="33" t="s">
        <v>2234</v>
      </c>
      <c r="E864" s="33" t="s">
        <v>14965</v>
      </c>
      <c r="F864" s="33">
        <v>230</v>
      </c>
      <c r="G864" s="33">
        <v>204</v>
      </c>
      <c r="H864" s="33">
        <v>48348</v>
      </c>
      <c r="I864" t="s">
        <v>15151</v>
      </c>
      <c r="N864" s="37"/>
      <c r="O864" s="36"/>
      <c r="P864" s="36"/>
      <c r="Q864" s="36"/>
      <c r="R864" s="37"/>
      <c r="S864" s="36"/>
      <c r="T864" s="36"/>
    </row>
    <row r="865" spans="1:20" ht="14.4" x14ac:dyDescent="0.3">
      <c r="A865" s="33" t="s">
        <v>2235</v>
      </c>
      <c r="B865" s="33" t="s">
        <v>14833</v>
      </c>
      <c r="C865" s="33" t="s">
        <v>2236</v>
      </c>
      <c r="D865" s="33" t="s">
        <v>2237</v>
      </c>
      <c r="E865" s="33" t="s">
        <v>14988</v>
      </c>
      <c r="F865" s="33">
        <v>151</v>
      </c>
      <c r="G865" s="33">
        <v>145</v>
      </c>
      <c r="H865" s="33">
        <v>73919</v>
      </c>
      <c r="I865" t="s">
        <v>839</v>
      </c>
      <c r="N865" s="37"/>
      <c r="O865" s="36"/>
      <c r="P865" s="36"/>
      <c r="Q865" s="36"/>
      <c r="R865" s="37"/>
      <c r="S865" s="36"/>
      <c r="T865" s="36"/>
    </row>
    <row r="866" spans="1:20" ht="14.4" x14ac:dyDescent="0.3">
      <c r="A866" s="33" t="s">
        <v>2238</v>
      </c>
      <c r="B866" s="33" t="s">
        <v>14833</v>
      </c>
      <c r="C866" s="33" t="s">
        <v>2239</v>
      </c>
      <c r="D866" s="33" t="s">
        <v>2240</v>
      </c>
      <c r="E866" s="33" t="s">
        <v>15407</v>
      </c>
      <c r="F866" s="33">
        <v>286</v>
      </c>
      <c r="G866" s="33">
        <v>309</v>
      </c>
      <c r="H866" s="33">
        <v>40848</v>
      </c>
      <c r="I866" t="s">
        <v>15408</v>
      </c>
      <c r="N866" s="37"/>
      <c r="O866" s="36"/>
      <c r="P866" s="36"/>
      <c r="Q866" s="36"/>
      <c r="R866" s="37"/>
      <c r="S866" s="36"/>
      <c r="T866" s="36"/>
    </row>
    <row r="867" spans="1:20" ht="14.4" x14ac:dyDescent="0.3">
      <c r="A867" s="33" t="s">
        <v>2241</v>
      </c>
      <c r="B867" s="33" t="s">
        <v>14833</v>
      </c>
      <c r="C867" s="33" t="s">
        <v>16008</v>
      </c>
      <c r="D867" s="33" t="s">
        <v>2242</v>
      </c>
      <c r="E867" s="33" t="s">
        <v>15025</v>
      </c>
      <c r="F867" s="33">
        <v>283</v>
      </c>
      <c r="G867" s="33">
        <v>309</v>
      </c>
      <c r="H867" s="33">
        <v>41000</v>
      </c>
      <c r="I867" t="s">
        <v>796</v>
      </c>
      <c r="N867" s="37"/>
      <c r="O867" s="36"/>
      <c r="P867" s="36"/>
      <c r="Q867" s="36"/>
      <c r="R867" s="37"/>
      <c r="S867" s="36"/>
      <c r="T867" s="36"/>
    </row>
    <row r="868" spans="1:20" ht="14.4" x14ac:dyDescent="0.3">
      <c r="A868" s="33" t="s">
        <v>2243</v>
      </c>
      <c r="B868" s="33" t="s">
        <v>14833</v>
      </c>
      <c r="C868" s="33" t="s">
        <v>16009</v>
      </c>
      <c r="D868" s="33" t="s">
        <v>2244</v>
      </c>
      <c r="E868" s="33" t="s">
        <v>15092</v>
      </c>
      <c r="F868" s="33">
        <v>107</v>
      </c>
      <c r="G868" s="33">
        <v>97</v>
      </c>
      <c r="H868" s="33">
        <v>40888</v>
      </c>
      <c r="I868" t="s">
        <v>863</v>
      </c>
      <c r="N868" s="37"/>
      <c r="O868" s="36"/>
      <c r="P868" s="36"/>
      <c r="Q868" s="36"/>
      <c r="R868" s="37"/>
      <c r="S868" s="36"/>
      <c r="T868" s="36"/>
    </row>
    <row r="869" spans="1:20" ht="14.4" x14ac:dyDescent="0.3">
      <c r="A869" s="33" t="s">
        <v>2245</v>
      </c>
      <c r="B869" s="33" t="s">
        <v>14833</v>
      </c>
      <c r="C869" s="33" t="s">
        <v>16010</v>
      </c>
      <c r="D869" s="33" t="s">
        <v>2246</v>
      </c>
      <c r="E869" s="33" t="s">
        <v>15405</v>
      </c>
      <c r="F869" s="33">
        <v>80</v>
      </c>
      <c r="G869" s="33">
        <v>78</v>
      </c>
      <c r="H869" s="33">
        <v>41782</v>
      </c>
      <c r="I869" t="s">
        <v>716</v>
      </c>
      <c r="N869" s="37"/>
      <c r="O869" s="36"/>
      <c r="P869" s="36"/>
      <c r="Q869" s="36"/>
      <c r="R869" s="37"/>
      <c r="S869" s="36"/>
      <c r="T869" s="36"/>
    </row>
    <row r="870" spans="1:20" ht="14.4" x14ac:dyDescent="0.3">
      <c r="A870" s="33" t="s">
        <v>2247</v>
      </c>
      <c r="B870" s="33" t="s">
        <v>14833</v>
      </c>
      <c r="C870" s="33" t="s">
        <v>2002</v>
      </c>
      <c r="D870" s="33" t="s">
        <v>2248</v>
      </c>
      <c r="E870" s="33" t="s">
        <v>15223</v>
      </c>
      <c r="F870" s="33">
        <v>238</v>
      </c>
      <c r="G870" s="33">
        <v>237</v>
      </c>
      <c r="H870" s="33">
        <v>55238</v>
      </c>
      <c r="I870" t="s">
        <v>955</v>
      </c>
      <c r="N870" s="37"/>
      <c r="O870" s="36"/>
      <c r="P870" s="36"/>
      <c r="Q870" s="36"/>
      <c r="R870" s="37"/>
      <c r="S870" s="36"/>
      <c r="T870" s="36"/>
    </row>
    <row r="871" spans="1:20" ht="14.4" x14ac:dyDescent="0.3">
      <c r="A871" s="33" t="s">
        <v>2249</v>
      </c>
      <c r="B871" s="33" t="s">
        <v>14833</v>
      </c>
      <c r="C871" s="33" t="s">
        <v>15965</v>
      </c>
      <c r="D871" s="33" t="s">
        <v>2250</v>
      </c>
      <c r="E871" s="33" t="s">
        <v>15059</v>
      </c>
      <c r="F871" s="33">
        <v>195</v>
      </c>
      <c r="G871" s="33">
        <v>185</v>
      </c>
      <c r="H871" s="33">
        <v>41506</v>
      </c>
      <c r="I871" t="s">
        <v>15267</v>
      </c>
      <c r="N871" s="37"/>
      <c r="O871" s="36"/>
      <c r="P871" s="36"/>
      <c r="Q871" s="36"/>
      <c r="R871" s="37"/>
      <c r="S871" s="36"/>
      <c r="T871" s="36"/>
    </row>
    <row r="872" spans="1:20" ht="14.4" x14ac:dyDescent="0.3">
      <c r="A872" s="33" t="s">
        <v>2251</v>
      </c>
      <c r="B872" s="33" t="s">
        <v>14833</v>
      </c>
      <c r="C872" s="33" t="s">
        <v>2252</v>
      </c>
      <c r="D872" s="33" t="s">
        <v>2253</v>
      </c>
      <c r="E872" s="33" t="s">
        <v>14988</v>
      </c>
      <c r="F872" s="33">
        <v>202</v>
      </c>
      <c r="G872" s="33">
        <v>192</v>
      </c>
      <c r="H872" s="33">
        <v>40712</v>
      </c>
      <c r="I872" t="s">
        <v>876</v>
      </c>
      <c r="N872" s="37"/>
      <c r="O872" s="36"/>
      <c r="P872" s="36"/>
      <c r="Q872" s="36"/>
      <c r="R872" s="37"/>
      <c r="S872" s="36"/>
      <c r="T872" s="36"/>
    </row>
    <row r="873" spans="1:20" ht="14.4" x14ac:dyDescent="0.3">
      <c r="A873" s="33" t="s">
        <v>2254</v>
      </c>
      <c r="B873" s="33" t="s">
        <v>14833</v>
      </c>
      <c r="C873" s="33" t="s">
        <v>16011</v>
      </c>
      <c r="D873" s="33" t="s">
        <v>2255</v>
      </c>
      <c r="E873" s="33" t="s">
        <v>15353</v>
      </c>
      <c r="F873" s="33">
        <v>562</v>
      </c>
      <c r="G873" s="33">
        <v>561</v>
      </c>
      <c r="H873" s="33">
        <v>76740</v>
      </c>
      <c r="I873" t="s">
        <v>16012</v>
      </c>
      <c r="N873" s="37"/>
      <c r="O873" s="36"/>
      <c r="P873" s="36"/>
      <c r="Q873" s="36"/>
      <c r="R873" s="37"/>
      <c r="S873" s="36"/>
      <c r="T873" s="36"/>
    </row>
    <row r="874" spans="1:20" ht="14.4" x14ac:dyDescent="0.3">
      <c r="A874" s="33" t="s">
        <v>2256</v>
      </c>
      <c r="B874" s="33" t="s">
        <v>14833</v>
      </c>
      <c r="C874" s="33" t="s">
        <v>2257</v>
      </c>
      <c r="D874" s="33" t="s">
        <v>2258</v>
      </c>
      <c r="E874" s="33" t="s">
        <v>15007</v>
      </c>
      <c r="F874" s="33">
        <v>341</v>
      </c>
      <c r="G874" s="33">
        <v>331</v>
      </c>
      <c r="H874" s="33">
        <v>76961</v>
      </c>
      <c r="I874" t="s">
        <v>16013</v>
      </c>
      <c r="N874" s="37"/>
      <c r="O874" s="36"/>
      <c r="P874" s="36"/>
      <c r="Q874" s="36"/>
      <c r="R874" s="37"/>
      <c r="S874" s="36"/>
      <c r="T874" s="36"/>
    </row>
    <row r="875" spans="1:20" ht="14.4" x14ac:dyDescent="0.3">
      <c r="A875" s="33" t="s">
        <v>2260</v>
      </c>
      <c r="B875" s="33" t="s">
        <v>14833</v>
      </c>
      <c r="C875" s="33" t="s">
        <v>16014</v>
      </c>
      <c r="D875" s="33" t="s">
        <v>2261</v>
      </c>
      <c r="E875" s="33" t="s">
        <v>15907</v>
      </c>
      <c r="F875" s="33">
        <v>232</v>
      </c>
      <c r="G875" s="33">
        <v>175</v>
      </c>
      <c r="H875" s="33">
        <v>83280</v>
      </c>
      <c r="I875" t="s">
        <v>15211</v>
      </c>
      <c r="N875" s="37"/>
      <c r="O875" s="36"/>
      <c r="P875" s="36"/>
      <c r="Q875" s="36"/>
      <c r="R875" s="37"/>
      <c r="S875" s="36"/>
      <c r="T875" s="36"/>
    </row>
    <row r="876" spans="1:20" ht="14.4" x14ac:dyDescent="0.3">
      <c r="A876" s="33" t="s">
        <v>2262</v>
      </c>
      <c r="B876" s="33" t="s">
        <v>14833</v>
      </c>
      <c r="C876" s="33" t="s">
        <v>16015</v>
      </c>
      <c r="D876" s="33" t="s">
        <v>2263</v>
      </c>
      <c r="E876" s="33" t="s">
        <v>14908</v>
      </c>
      <c r="F876" s="33">
        <v>244</v>
      </c>
      <c r="G876" s="33">
        <v>238</v>
      </c>
      <c r="H876" s="33">
        <v>77052</v>
      </c>
      <c r="I876" t="s">
        <v>16016</v>
      </c>
      <c r="N876" s="37"/>
      <c r="O876" s="36"/>
      <c r="P876" s="36"/>
      <c r="Q876" s="36"/>
      <c r="R876" s="37"/>
      <c r="S876" s="36"/>
      <c r="T876" s="36"/>
    </row>
    <row r="877" spans="1:20" ht="14.4" x14ac:dyDescent="0.3">
      <c r="A877" s="33" t="s">
        <v>2264</v>
      </c>
      <c r="B877" s="33" t="s">
        <v>14833</v>
      </c>
      <c r="C877" s="33" t="s">
        <v>2265</v>
      </c>
      <c r="D877" s="33" t="s">
        <v>2266</v>
      </c>
      <c r="E877" s="33" t="s">
        <v>14908</v>
      </c>
      <c r="F877" s="33">
        <v>70</v>
      </c>
      <c r="G877" s="33">
        <v>75</v>
      </c>
      <c r="H877" s="33">
        <v>77091</v>
      </c>
      <c r="I877" t="s">
        <v>16017</v>
      </c>
      <c r="N877" s="37"/>
      <c r="O877" s="36"/>
      <c r="P877" s="36"/>
      <c r="Q877" s="36"/>
      <c r="R877" s="37"/>
      <c r="S877" s="36"/>
      <c r="T877" s="36"/>
    </row>
    <row r="878" spans="1:20" ht="14.4" x14ac:dyDescent="0.3">
      <c r="A878" s="33" t="s">
        <v>2267</v>
      </c>
      <c r="B878" s="33" t="s">
        <v>14833</v>
      </c>
      <c r="C878" s="33" t="s">
        <v>2002</v>
      </c>
      <c r="D878" s="33" t="s">
        <v>2268</v>
      </c>
      <c r="E878" s="33" t="s">
        <v>15967</v>
      </c>
      <c r="F878" s="33">
        <v>281</v>
      </c>
      <c r="G878" s="33">
        <v>282</v>
      </c>
      <c r="H878" s="33">
        <v>28563</v>
      </c>
      <c r="I878" t="s">
        <v>15968</v>
      </c>
      <c r="N878" s="37"/>
      <c r="O878" s="36"/>
      <c r="P878" s="36"/>
      <c r="Q878" s="36"/>
      <c r="R878" s="37"/>
      <c r="S878" s="36"/>
      <c r="T878" s="36"/>
    </row>
    <row r="879" spans="1:20" ht="14.4" x14ac:dyDescent="0.3">
      <c r="A879" s="33" t="s">
        <v>2269</v>
      </c>
      <c r="B879" s="33" t="s">
        <v>14833</v>
      </c>
      <c r="C879" s="33" t="s">
        <v>16018</v>
      </c>
      <c r="D879" s="33" t="s">
        <v>2270</v>
      </c>
      <c r="E879" s="33" t="s">
        <v>15387</v>
      </c>
      <c r="F879" s="33">
        <v>487</v>
      </c>
      <c r="G879" s="33">
        <v>472</v>
      </c>
      <c r="H879" s="33">
        <v>41506</v>
      </c>
      <c r="I879" t="s">
        <v>15267</v>
      </c>
      <c r="N879" s="37"/>
      <c r="O879" s="36"/>
      <c r="P879" s="36"/>
      <c r="Q879" s="36"/>
      <c r="R879" s="37"/>
      <c r="S879" s="36"/>
      <c r="T879" s="36"/>
    </row>
    <row r="880" spans="1:20" ht="14.4" x14ac:dyDescent="0.3">
      <c r="A880" s="33" t="s">
        <v>2271</v>
      </c>
      <c r="B880" s="33" t="s">
        <v>14833</v>
      </c>
      <c r="C880" s="33" t="s">
        <v>16019</v>
      </c>
      <c r="D880" s="33" t="s">
        <v>2272</v>
      </c>
      <c r="E880" s="33" t="s">
        <v>15707</v>
      </c>
      <c r="F880" s="33">
        <v>63</v>
      </c>
      <c r="G880" s="33">
        <v>54</v>
      </c>
      <c r="H880" s="33">
        <v>42616</v>
      </c>
      <c r="I880" t="s">
        <v>15952</v>
      </c>
      <c r="N880" s="37"/>
      <c r="O880" s="36"/>
      <c r="P880" s="36"/>
      <c r="Q880" s="36"/>
      <c r="R880" s="37"/>
      <c r="S880" s="36"/>
      <c r="T880" s="36"/>
    </row>
    <row r="881" spans="1:20" ht="14.4" x14ac:dyDescent="0.3">
      <c r="A881" s="33" t="s">
        <v>2273</v>
      </c>
      <c r="B881" s="33" t="s">
        <v>14833</v>
      </c>
      <c r="C881" s="33" t="s">
        <v>16020</v>
      </c>
      <c r="D881" s="33" t="s">
        <v>2274</v>
      </c>
      <c r="E881" s="33" t="s">
        <v>15627</v>
      </c>
      <c r="F881" s="33">
        <v>145</v>
      </c>
      <c r="G881" s="33">
        <v>135</v>
      </c>
      <c r="H881" s="33">
        <v>40967</v>
      </c>
      <c r="I881" t="s">
        <v>15628</v>
      </c>
      <c r="N881" s="37"/>
      <c r="O881" s="36"/>
      <c r="P881" s="36"/>
      <c r="Q881" s="36"/>
      <c r="R881" s="37"/>
      <c r="S881" s="36"/>
      <c r="T881" s="36"/>
    </row>
    <row r="882" spans="1:20" ht="14.4" x14ac:dyDescent="0.3">
      <c r="A882" s="33" t="s">
        <v>2275</v>
      </c>
      <c r="B882" s="33" t="s">
        <v>14833</v>
      </c>
      <c r="C882" s="33" t="s">
        <v>2276</v>
      </c>
      <c r="D882" s="33" t="s">
        <v>2277</v>
      </c>
      <c r="E882" s="33" t="s">
        <v>14878</v>
      </c>
      <c r="F882" s="33">
        <v>299</v>
      </c>
      <c r="G882" s="33">
        <v>298</v>
      </c>
      <c r="H882" s="33">
        <v>50819</v>
      </c>
      <c r="I882" t="s">
        <v>15268</v>
      </c>
      <c r="N882" s="37"/>
      <c r="O882" s="36"/>
      <c r="P882" s="36"/>
      <c r="Q882" s="36"/>
      <c r="R882" s="37"/>
      <c r="S882" s="36"/>
      <c r="T882" s="36"/>
    </row>
    <row r="883" spans="1:20" ht="14.4" x14ac:dyDescent="0.3">
      <c r="A883" s="33" t="s">
        <v>2278</v>
      </c>
      <c r="B883" s="33" t="s">
        <v>14833</v>
      </c>
      <c r="C883" s="33" t="s">
        <v>16021</v>
      </c>
      <c r="D883" s="33" t="s">
        <v>2279</v>
      </c>
      <c r="E883" s="33" t="s">
        <v>14950</v>
      </c>
      <c r="F883" s="33">
        <v>123</v>
      </c>
      <c r="G883" s="33">
        <v>119</v>
      </c>
      <c r="H883" s="33">
        <v>75375</v>
      </c>
      <c r="I883" t="s">
        <v>15917</v>
      </c>
      <c r="N883" s="37"/>
      <c r="O883" s="36"/>
      <c r="P883" s="36"/>
      <c r="Q883" s="36"/>
      <c r="R883" s="37"/>
      <c r="S883" s="36"/>
      <c r="T883" s="36"/>
    </row>
    <row r="884" spans="1:20" ht="14.4" x14ac:dyDescent="0.3">
      <c r="A884" s="33" t="s">
        <v>2280</v>
      </c>
      <c r="B884" s="33" t="s">
        <v>14833</v>
      </c>
      <c r="C884" s="33" t="s">
        <v>2102</v>
      </c>
      <c r="D884" s="33" t="s">
        <v>2281</v>
      </c>
      <c r="E884" s="33" t="s">
        <v>15091</v>
      </c>
      <c r="F884" s="33">
        <v>155</v>
      </c>
      <c r="G884" s="33">
        <v>182</v>
      </c>
      <c r="H884" s="33">
        <v>41000</v>
      </c>
      <c r="I884" t="s">
        <v>796</v>
      </c>
      <c r="N884" s="37"/>
      <c r="O884" s="36"/>
      <c r="P884" s="36"/>
      <c r="Q884" s="36"/>
      <c r="R884" s="37"/>
      <c r="S884" s="36"/>
      <c r="T884" s="36"/>
    </row>
    <row r="885" spans="1:20" ht="14.4" x14ac:dyDescent="0.3">
      <c r="A885" s="33" t="s">
        <v>2282</v>
      </c>
      <c r="B885" s="33" t="s">
        <v>14833</v>
      </c>
      <c r="C885" s="33" t="s">
        <v>2283</v>
      </c>
      <c r="D885" s="33" t="s">
        <v>2284</v>
      </c>
      <c r="E885" s="33" t="s">
        <v>15130</v>
      </c>
      <c r="F885" s="33">
        <v>144</v>
      </c>
      <c r="G885" s="33">
        <v>156</v>
      </c>
      <c r="H885" s="33">
        <v>45000</v>
      </c>
      <c r="I885" t="s">
        <v>15159</v>
      </c>
      <c r="N885" s="37"/>
      <c r="O885" s="36"/>
      <c r="P885" s="36"/>
      <c r="Q885" s="36"/>
      <c r="R885" s="37"/>
      <c r="S885" s="36"/>
      <c r="T885" s="36"/>
    </row>
    <row r="886" spans="1:20" ht="14.4" x14ac:dyDescent="0.3">
      <c r="A886" s="33" t="s">
        <v>2285</v>
      </c>
      <c r="B886" s="33" t="s">
        <v>14833</v>
      </c>
      <c r="C886" s="33" t="s">
        <v>2286</v>
      </c>
      <c r="D886" s="33" t="s">
        <v>2287</v>
      </c>
      <c r="E886" s="33" t="s">
        <v>14883</v>
      </c>
      <c r="F886" s="33">
        <v>60</v>
      </c>
      <c r="G886" s="33">
        <v>52</v>
      </c>
      <c r="H886" s="33">
        <v>41506</v>
      </c>
      <c r="I886" t="s">
        <v>15267</v>
      </c>
      <c r="N886" s="37"/>
      <c r="O886" s="36"/>
      <c r="P886" s="36"/>
      <c r="Q886" s="36"/>
      <c r="R886" s="37"/>
      <c r="S886" s="36"/>
      <c r="T886" s="36"/>
    </row>
    <row r="887" spans="1:20" ht="14.4" x14ac:dyDescent="0.3">
      <c r="A887" s="33" t="s">
        <v>2288</v>
      </c>
      <c r="B887" s="33" t="s">
        <v>14833</v>
      </c>
      <c r="C887" s="33" t="s">
        <v>2289</v>
      </c>
      <c r="D887" s="33" t="s">
        <v>2290</v>
      </c>
      <c r="E887" s="33" t="s">
        <v>14890</v>
      </c>
      <c r="F887" s="33">
        <v>49</v>
      </c>
      <c r="G887" s="33">
        <v>42</v>
      </c>
      <c r="H887" s="33">
        <v>74154</v>
      </c>
      <c r="I887" t="s">
        <v>15498</v>
      </c>
      <c r="N887" s="37"/>
      <c r="O887" s="36"/>
      <c r="P887" s="36"/>
      <c r="Q887" s="36"/>
      <c r="R887" s="37"/>
      <c r="S887" s="36"/>
      <c r="T887" s="36"/>
    </row>
    <row r="888" spans="1:20" ht="14.4" x14ac:dyDescent="0.3">
      <c r="A888" s="33" t="s">
        <v>2291</v>
      </c>
      <c r="B888" s="33" t="s">
        <v>14833</v>
      </c>
      <c r="C888" s="33" t="s">
        <v>16019</v>
      </c>
      <c r="D888" s="33" t="s">
        <v>2292</v>
      </c>
      <c r="E888" s="33" t="s">
        <v>15092</v>
      </c>
      <c r="F888" s="33">
        <v>111</v>
      </c>
      <c r="G888" s="33">
        <v>114</v>
      </c>
      <c r="H888" s="33">
        <v>40662</v>
      </c>
      <c r="I888" t="s">
        <v>704</v>
      </c>
      <c r="N888" s="37"/>
      <c r="O888" s="36"/>
      <c r="P888" s="36"/>
      <c r="Q888" s="36"/>
      <c r="R888" s="37"/>
      <c r="S888" s="36"/>
      <c r="T888" s="36"/>
    </row>
    <row r="889" spans="1:20" ht="14.4" x14ac:dyDescent="0.3">
      <c r="A889" s="33" t="s">
        <v>2293</v>
      </c>
      <c r="B889" s="33" t="s">
        <v>14833</v>
      </c>
      <c r="C889" s="33" t="s">
        <v>2294</v>
      </c>
      <c r="D889" s="33" t="s">
        <v>2295</v>
      </c>
      <c r="E889" s="33" t="s">
        <v>14871</v>
      </c>
      <c r="F889" s="33">
        <v>37</v>
      </c>
      <c r="G889" s="33">
        <v>62</v>
      </c>
      <c r="H889" s="33">
        <v>75219</v>
      </c>
      <c r="I889" t="s">
        <v>15451</v>
      </c>
      <c r="N889" s="37"/>
      <c r="O889" s="36"/>
      <c r="P889" s="36"/>
      <c r="Q889" s="36"/>
      <c r="R889" s="37"/>
      <c r="S889" s="36"/>
      <c r="T889" s="36"/>
    </row>
    <row r="890" spans="1:20" ht="14.4" x14ac:dyDescent="0.3">
      <c r="A890" s="33" t="s">
        <v>2296</v>
      </c>
      <c r="B890" s="33" t="s">
        <v>14833</v>
      </c>
      <c r="C890" s="33" t="s">
        <v>2297</v>
      </c>
      <c r="D890" s="33" t="s">
        <v>2298</v>
      </c>
      <c r="E890" s="33" t="s">
        <v>15309</v>
      </c>
      <c r="F890" s="33">
        <v>345</v>
      </c>
      <c r="G890" s="33">
        <v>333</v>
      </c>
      <c r="H890" s="33">
        <v>74049</v>
      </c>
      <c r="I890" t="s">
        <v>432</v>
      </c>
      <c r="N890" s="37"/>
      <c r="O890" s="36"/>
      <c r="P890" s="36"/>
      <c r="Q890" s="36"/>
      <c r="R890" s="37"/>
      <c r="S890" s="36"/>
      <c r="T890" s="36"/>
    </row>
    <row r="891" spans="1:20" ht="14.4" x14ac:dyDescent="0.3">
      <c r="A891" s="33" t="s">
        <v>2299</v>
      </c>
      <c r="B891" s="33" t="s">
        <v>14833</v>
      </c>
      <c r="C891" s="33" t="s">
        <v>16022</v>
      </c>
      <c r="D891" s="33" t="s">
        <v>2300</v>
      </c>
      <c r="E891" s="33" t="s">
        <v>14916</v>
      </c>
      <c r="F891" s="33">
        <v>109</v>
      </c>
      <c r="G891" s="33">
        <v>124</v>
      </c>
      <c r="H891" s="33">
        <v>41373</v>
      </c>
      <c r="I891" t="s">
        <v>15297</v>
      </c>
      <c r="N891" s="37"/>
      <c r="O891" s="36"/>
      <c r="P891" s="36"/>
      <c r="Q891" s="36"/>
      <c r="R891" s="37"/>
      <c r="S891" s="36"/>
      <c r="T891" s="36"/>
    </row>
    <row r="892" spans="1:20" ht="14.4" x14ac:dyDescent="0.3">
      <c r="A892" s="33" t="s">
        <v>2301</v>
      </c>
      <c r="B892" s="33" t="s">
        <v>14833</v>
      </c>
      <c r="C892" s="33" t="s">
        <v>16023</v>
      </c>
      <c r="D892" s="33" t="s">
        <v>2302</v>
      </c>
      <c r="E892" s="33" t="s">
        <v>15041</v>
      </c>
      <c r="F892" s="33">
        <v>148</v>
      </c>
      <c r="G892" s="33">
        <v>129</v>
      </c>
      <c r="H892" s="33">
        <v>40517</v>
      </c>
      <c r="I892" t="s">
        <v>324</v>
      </c>
      <c r="N892" s="37"/>
      <c r="O892" s="36"/>
      <c r="P892" s="36"/>
      <c r="Q892" s="36"/>
      <c r="R892" s="37"/>
      <c r="S892" s="36"/>
      <c r="T892" s="36"/>
    </row>
    <row r="893" spans="1:20" ht="14.4" x14ac:dyDescent="0.3">
      <c r="A893" s="33" t="s">
        <v>2303</v>
      </c>
      <c r="B893" s="33" t="s">
        <v>14833</v>
      </c>
      <c r="C893" s="33" t="s">
        <v>2304</v>
      </c>
      <c r="D893" s="33" t="s">
        <v>2305</v>
      </c>
      <c r="E893" s="33" t="s">
        <v>14896</v>
      </c>
      <c r="F893" s="33">
        <v>288</v>
      </c>
      <c r="G893" s="33">
        <v>270</v>
      </c>
      <c r="H893" s="33">
        <v>40972</v>
      </c>
      <c r="I893" t="s">
        <v>15511</v>
      </c>
      <c r="N893" s="37"/>
      <c r="O893" s="36"/>
      <c r="P893" s="36"/>
      <c r="Q893" s="36"/>
      <c r="R893" s="37"/>
      <c r="S893" s="36"/>
      <c r="T893" s="36"/>
    </row>
    <row r="894" spans="1:20" ht="14.4" x14ac:dyDescent="0.3">
      <c r="A894" s="33" t="s">
        <v>2306</v>
      </c>
      <c r="B894" s="33" t="s">
        <v>14833</v>
      </c>
      <c r="C894" s="33" t="s">
        <v>16024</v>
      </c>
      <c r="D894" s="33" t="s">
        <v>2171</v>
      </c>
      <c r="E894" s="33" t="s">
        <v>15489</v>
      </c>
      <c r="F894" s="33">
        <v>134</v>
      </c>
      <c r="G894" s="33">
        <v>130</v>
      </c>
      <c r="H894" s="33">
        <v>40894</v>
      </c>
      <c r="I894" t="s">
        <v>15323</v>
      </c>
      <c r="N894" s="37"/>
      <c r="O894" s="36"/>
      <c r="P894" s="36"/>
      <c r="Q894" s="36"/>
      <c r="R894" s="37"/>
      <c r="S894" s="36"/>
      <c r="T894" s="36"/>
    </row>
    <row r="895" spans="1:20" ht="14.4" x14ac:dyDescent="0.3">
      <c r="A895" s="33" t="s">
        <v>2307</v>
      </c>
      <c r="B895" s="33" t="s">
        <v>14833</v>
      </c>
      <c r="C895" s="33" t="s">
        <v>16025</v>
      </c>
      <c r="D895" s="33" t="s">
        <v>2308</v>
      </c>
      <c r="E895" s="33" t="s">
        <v>15026</v>
      </c>
      <c r="F895" s="33">
        <v>54</v>
      </c>
      <c r="G895" s="33">
        <v>47</v>
      </c>
      <c r="H895" s="33">
        <v>41358</v>
      </c>
      <c r="I895" t="s">
        <v>2309</v>
      </c>
      <c r="N895" s="37"/>
      <c r="O895" s="36"/>
      <c r="P895" s="36"/>
      <c r="Q895" s="36"/>
      <c r="R895" s="37"/>
      <c r="S895" s="36"/>
      <c r="T895" s="36"/>
    </row>
    <row r="896" spans="1:20" ht="14.4" x14ac:dyDescent="0.3">
      <c r="A896" s="33" t="s">
        <v>2310</v>
      </c>
      <c r="B896" s="33" t="s">
        <v>14833</v>
      </c>
      <c r="C896" s="33" t="s">
        <v>16026</v>
      </c>
      <c r="D896" s="33" t="s">
        <v>2311</v>
      </c>
      <c r="E896" s="33" t="s">
        <v>15026</v>
      </c>
      <c r="F896" s="33">
        <v>99</v>
      </c>
      <c r="G896" s="33">
        <v>106</v>
      </c>
      <c r="H896" s="33">
        <v>41358</v>
      </c>
      <c r="I896" t="s">
        <v>2309</v>
      </c>
      <c r="N896" s="37"/>
      <c r="O896" s="36"/>
      <c r="P896" s="36"/>
      <c r="Q896" s="36"/>
      <c r="R896" s="37"/>
      <c r="S896" s="36"/>
      <c r="T896" s="36"/>
    </row>
    <row r="897" spans="1:20" ht="14.4" x14ac:dyDescent="0.3">
      <c r="A897" s="33" t="s">
        <v>2312</v>
      </c>
      <c r="B897" s="33" t="s">
        <v>14833</v>
      </c>
      <c r="C897" s="33" t="s">
        <v>2313</v>
      </c>
      <c r="D897" s="33" t="s">
        <v>2314</v>
      </c>
      <c r="E897" s="33" t="s">
        <v>15037</v>
      </c>
      <c r="F897" s="33">
        <v>27</v>
      </c>
      <c r="G897" s="33">
        <v>27</v>
      </c>
      <c r="H897" s="33">
        <v>41551</v>
      </c>
      <c r="I897" t="s">
        <v>771</v>
      </c>
      <c r="N897" s="37"/>
      <c r="O897" s="36"/>
      <c r="P897" s="36"/>
      <c r="Q897" s="36"/>
      <c r="R897" s="37"/>
      <c r="S897" s="36"/>
      <c r="T897" s="36"/>
    </row>
    <row r="898" spans="1:20" ht="14.4" x14ac:dyDescent="0.3">
      <c r="A898" s="33" t="s">
        <v>2315</v>
      </c>
      <c r="B898" s="33" t="s">
        <v>14833</v>
      </c>
      <c r="C898" s="33" t="s">
        <v>16027</v>
      </c>
      <c r="D898" s="33" t="s">
        <v>2316</v>
      </c>
      <c r="E898" s="33" t="s">
        <v>14928</v>
      </c>
      <c r="F898" s="33">
        <v>38</v>
      </c>
      <c r="G898" s="33">
        <v>35</v>
      </c>
      <c r="H898" s="33">
        <v>41052</v>
      </c>
      <c r="I898" t="s">
        <v>15332</v>
      </c>
      <c r="N898" s="37"/>
      <c r="O898" s="36"/>
      <c r="P898" s="36"/>
      <c r="Q898" s="36"/>
      <c r="R898" s="37"/>
      <c r="S898" s="36"/>
      <c r="T898" s="36"/>
    </row>
    <row r="899" spans="1:20" ht="14.4" x14ac:dyDescent="0.3">
      <c r="A899" s="33" t="s">
        <v>2317</v>
      </c>
      <c r="B899" s="33" t="s">
        <v>14833</v>
      </c>
      <c r="C899" s="33" t="s">
        <v>2318</v>
      </c>
      <c r="D899" s="33" t="s">
        <v>2319</v>
      </c>
      <c r="E899" s="33" t="s">
        <v>16028</v>
      </c>
      <c r="F899" s="33">
        <v>88</v>
      </c>
      <c r="G899" s="33">
        <v>100</v>
      </c>
      <c r="H899" s="33">
        <v>41025</v>
      </c>
      <c r="I899" t="s">
        <v>15136</v>
      </c>
      <c r="N899" s="37"/>
      <c r="O899" s="36"/>
      <c r="P899" s="36"/>
      <c r="Q899" s="36"/>
      <c r="R899" s="37"/>
      <c r="S899" s="36"/>
      <c r="T899" s="36"/>
    </row>
    <row r="900" spans="1:20" ht="14.4" x14ac:dyDescent="0.3">
      <c r="A900" s="33" t="s">
        <v>2320</v>
      </c>
      <c r="B900" s="33" t="s">
        <v>14833</v>
      </c>
      <c r="C900" s="33" t="s">
        <v>16029</v>
      </c>
      <c r="D900" s="33" t="s">
        <v>2321</v>
      </c>
      <c r="E900" s="33" t="s">
        <v>15667</v>
      </c>
      <c r="F900" s="33">
        <v>187</v>
      </c>
      <c r="G900" s="33">
        <v>167</v>
      </c>
      <c r="H900" s="33">
        <v>42656</v>
      </c>
      <c r="I900" t="s">
        <v>15662</v>
      </c>
      <c r="N900" s="37"/>
      <c r="O900" s="36"/>
      <c r="P900" s="36"/>
      <c r="Q900" s="36"/>
      <c r="R900" s="37"/>
      <c r="S900" s="36"/>
      <c r="T900" s="36"/>
    </row>
    <row r="901" spans="1:20" ht="14.4" x14ac:dyDescent="0.3">
      <c r="A901" s="33" t="s">
        <v>2322</v>
      </c>
      <c r="B901" s="33" t="s">
        <v>14833</v>
      </c>
      <c r="C901" s="33" t="s">
        <v>16030</v>
      </c>
      <c r="D901" s="33" t="s">
        <v>2323</v>
      </c>
      <c r="E901" s="33" t="s">
        <v>14910</v>
      </c>
      <c r="F901" s="33">
        <v>311</v>
      </c>
      <c r="G901" s="33">
        <v>351</v>
      </c>
      <c r="H901" s="33">
        <v>40378</v>
      </c>
      <c r="I901" t="s">
        <v>16031</v>
      </c>
      <c r="N901" s="37"/>
      <c r="O901" s="36"/>
      <c r="P901" s="36"/>
      <c r="Q901" s="36"/>
      <c r="R901" s="37"/>
      <c r="S901" s="36"/>
      <c r="T901" s="36"/>
    </row>
    <row r="902" spans="1:20" ht="14.4" x14ac:dyDescent="0.3">
      <c r="A902" s="33" t="s">
        <v>2324</v>
      </c>
      <c r="B902" s="33" t="s">
        <v>14833</v>
      </c>
      <c r="C902" s="33" t="s">
        <v>16032</v>
      </c>
      <c r="D902" s="33" t="s">
        <v>2325</v>
      </c>
      <c r="E902" s="33" t="s">
        <v>14985</v>
      </c>
      <c r="F902" s="33">
        <v>280</v>
      </c>
      <c r="G902" s="33">
        <v>269</v>
      </c>
      <c r="H902" s="33">
        <v>40775</v>
      </c>
      <c r="I902" t="s">
        <v>15368</v>
      </c>
      <c r="N902" s="37"/>
      <c r="O902" s="36"/>
      <c r="P902" s="36"/>
      <c r="Q902" s="36"/>
      <c r="R902" s="37"/>
      <c r="S902" s="36"/>
      <c r="T902" s="36"/>
    </row>
    <row r="903" spans="1:20" ht="14.4" x14ac:dyDescent="0.3">
      <c r="A903" s="33" t="s">
        <v>2326</v>
      </c>
      <c r="B903" s="33" t="s">
        <v>14833</v>
      </c>
      <c r="C903" s="33" t="s">
        <v>16033</v>
      </c>
      <c r="D903" s="33" t="s">
        <v>2327</v>
      </c>
      <c r="E903" s="33" t="s">
        <v>14957</v>
      </c>
      <c r="F903" s="33">
        <v>216</v>
      </c>
      <c r="G903" s="33">
        <v>220</v>
      </c>
      <c r="H903" s="33">
        <v>41385</v>
      </c>
      <c r="I903" t="s">
        <v>15580</v>
      </c>
      <c r="N903" s="37"/>
      <c r="O903" s="36"/>
      <c r="P903" s="36"/>
      <c r="Q903" s="36"/>
      <c r="R903" s="37"/>
      <c r="S903" s="36"/>
      <c r="T903" s="36"/>
    </row>
    <row r="904" spans="1:20" ht="14.4" x14ac:dyDescent="0.3">
      <c r="A904" s="33" t="s">
        <v>2328</v>
      </c>
      <c r="B904" s="33" t="s">
        <v>14833</v>
      </c>
      <c r="C904" s="33" t="s">
        <v>16034</v>
      </c>
      <c r="D904" s="33" t="s">
        <v>2329</v>
      </c>
      <c r="E904" s="33" t="s">
        <v>15214</v>
      </c>
      <c r="F904" s="33">
        <v>149</v>
      </c>
      <c r="G904" s="33">
        <v>141</v>
      </c>
      <c r="H904" s="33">
        <v>40946</v>
      </c>
      <c r="I904" t="s">
        <v>15772</v>
      </c>
      <c r="N904" s="37"/>
      <c r="O904" s="36"/>
      <c r="P904" s="36"/>
      <c r="Q904" s="36"/>
      <c r="R904" s="37"/>
      <c r="S904" s="36"/>
      <c r="T904" s="36"/>
    </row>
    <row r="905" spans="1:20" ht="14.4" x14ac:dyDescent="0.3">
      <c r="A905" s="33" t="s">
        <v>2330</v>
      </c>
      <c r="B905" s="33" t="s">
        <v>14833</v>
      </c>
      <c r="C905" s="33" t="s">
        <v>16035</v>
      </c>
      <c r="D905" s="33" t="s">
        <v>2331</v>
      </c>
      <c r="E905" s="33" t="s">
        <v>14882</v>
      </c>
      <c r="F905" s="33">
        <v>61</v>
      </c>
      <c r="G905" s="33">
        <v>54</v>
      </c>
      <c r="H905" s="33">
        <v>41787</v>
      </c>
      <c r="I905" t="s">
        <v>1581</v>
      </c>
      <c r="N905" s="37"/>
      <c r="O905" s="36"/>
      <c r="P905" s="36"/>
      <c r="Q905" s="36"/>
      <c r="R905" s="37"/>
      <c r="S905" s="36"/>
      <c r="T905" s="36"/>
    </row>
    <row r="906" spans="1:20" ht="14.4" x14ac:dyDescent="0.3">
      <c r="A906" s="33" t="s">
        <v>2332</v>
      </c>
      <c r="B906" s="33" t="s">
        <v>14833</v>
      </c>
      <c r="C906" s="33" t="s">
        <v>16036</v>
      </c>
      <c r="D906" s="33" t="s">
        <v>2333</v>
      </c>
      <c r="E906" s="33" t="s">
        <v>15460</v>
      </c>
      <c r="F906" s="33">
        <v>113</v>
      </c>
      <c r="G906" s="33">
        <v>115</v>
      </c>
      <c r="H906" s="33">
        <v>42656</v>
      </c>
      <c r="I906" t="s">
        <v>15662</v>
      </c>
      <c r="N906" s="37"/>
      <c r="O906" s="36"/>
      <c r="P906" s="36"/>
      <c r="Q906" s="36"/>
      <c r="R906" s="37"/>
      <c r="S906" s="36"/>
      <c r="T906" s="36"/>
    </row>
    <row r="907" spans="1:20" ht="14.4" x14ac:dyDescent="0.3">
      <c r="A907" s="33" t="s">
        <v>2334</v>
      </c>
      <c r="B907" s="33" t="s">
        <v>14833</v>
      </c>
      <c r="C907" s="33" t="s">
        <v>16037</v>
      </c>
      <c r="D907" s="33" t="s">
        <v>2335</v>
      </c>
      <c r="E907" s="33" t="s">
        <v>15138</v>
      </c>
      <c r="F907" s="33">
        <v>241</v>
      </c>
      <c r="G907" s="33">
        <v>237</v>
      </c>
      <c r="H907" s="33">
        <v>81069</v>
      </c>
      <c r="I907" t="s">
        <v>16038</v>
      </c>
      <c r="N907" s="37"/>
      <c r="O907" s="36"/>
      <c r="P907" s="36"/>
      <c r="Q907" s="36"/>
      <c r="R907" s="37"/>
      <c r="S907" s="36"/>
      <c r="T907" s="36"/>
    </row>
    <row r="908" spans="1:20" ht="14.4" x14ac:dyDescent="0.3">
      <c r="A908" s="33" t="s">
        <v>2336</v>
      </c>
      <c r="B908" s="33" t="s">
        <v>14833</v>
      </c>
      <c r="C908" s="33" t="s">
        <v>16039</v>
      </c>
      <c r="D908" s="33" t="s">
        <v>2337</v>
      </c>
      <c r="E908" s="33" t="s">
        <v>15286</v>
      </c>
      <c r="F908" s="33">
        <v>75</v>
      </c>
      <c r="G908" s="33">
        <v>76</v>
      </c>
      <c r="H908" s="33">
        <v>42604</v>
      </c>
      <c r="I908" t="s">
        <v>15257</v>
      </c>
      <c r="N908" s="37"/>
      <c r="O908" s="36"/>
      <c r="P908" s="36"/>
      <c r="Q908" s="36"/>
      <c r="R908" s="37"/>
      <c r="S908" s="36"/>
      <c r="T908" s="36"/>
    </row>
    <row r="909" spans="1:20" ht="14.4" x14ac:dyDescent="0.3">
      <c r="A909" s="33" t="s">
        <v>2338</v>
      </c>
      <c r="B909" s="33" t="s">
        <v>14833</v>
      </c>
      <c r="C909" s="33" t="s">
        <v>16040</v>
      </c>
      <c r="D909" s="33" t="s">
        <v>2339</v>
      </c>
      <c r="E909" s="33" t="s">
        <v>14879</v>
      </c>
      <c r="F909" s="33">
        <v>226</v>
      </c>
      <c r="G909" s="33">
        <v>245</v>
      </c>
      <c r="H909" s="33">
        <v>40812</v>
      </c>
      <c r="I909" t="s">
        <v>15512</v>
      </c>
      <c r="N909" s="37"/>
      <c r="O909" s="36"/>
      <c r="P909" s="36"/>
      <c r="Q909" s="36"/>
      <c r="R909" s="37"/>
      <c r="S909" s="36"/>
      <c r="T909" s="36"/>
    </row>
    <row r="910" spans="1:20" ht="14.4" x14ac:dyDescent="0.3">
      <c r="A910" s="33" t="s">
        <v>2340</v>
      </c>
      <c r="B910" s="33" t="s">
        <v>14833</v>
      </c>
      <c r="C910" s="33" t="s">
        <v>2341</v>
      </c>
      <c r="D910" s="33" t="s">
        <v>2342</v>
      </c>
      <c r="E910" s="33" t="s">
        <v>14885</v>
      </c>
      <c r="F910" s="33">
        <v>167</v>
      </c>
      <c r="G910" s="33">
        <v>164</v>
      </c>
      <c r="H910" s="33">
        <v>41646</v>
      </c>
      <c r="I910" t="s">
        <v>15120</v>
      </c>
      <c r="N910" s="37"/>
      <c r="O910" s="36"/>
      <c r="P910" s="36"/>
      <c r="Q910" s="36"/>
      <c r="R910" s="37"/>
      <c r="S910" s="36"/>
      <c r="T910" s="36"/>
    </row>
    <row r="911" spans="1:20" ht="14.4" x14ac:dyDescent="0.3">
      <c r="A911" s="33" t="s">
        <v>2343</v>
      </c>
      <c r="B911" s="33" t="s">
        <v>14833</v>
      </c>
      <c r="C911" s="33" t="s">
        <v>16041</v>
      </c>
      <c r="D911" s="33" t="s">
        <v>2344</v>
      </c>
      <c r="E911" s="33" t="s">
        <v>15214</v>
      </c>
      <c r="F911" s="33">
        <v>85</v>
      </c>
      <c r="G911" s="33">
        <v>84</v>
      </c>
      <c r="H911" s="33">
        <v>40946</v>
      </c>
      <c r="I911" t="s">
        <v>15772</v>
      </c>
      <c r="N911" s="37"/>
      <c r="O911" s="36"/>
      <c r="P911" s="36"/>
      <c r="Q911" s="36"/>
      <c r="R911" s="37"/>
      <c r="S911" s="36"/>
      <c r="T911" s="36"/>
    </row>
    <row r="912" spans="1:20" ht="14.4" x14ac:dyDescent="0.3">
      <c r="A912" s="33" t="s">
        <v>2345</v>
      </c>
      <c r="B912" s="33" t="s">
        <v>14833</v>
      </c>
      <c r="C912" s="33" t="s">
        <v>16042</v>
      </c>
      <c r="D912" s="33" t="s">
        <v>2346</v>
      </c>
      <c r="E912" s="33" t="s">
        <v>15652</v>
      </c>
      <c r="F912" s="33">
        <v>122</v>
      </c>
      <c r="G912" s="33">
        <v>111</v>
      </c>
      <c r="H912" s="33">
        <v>81433</v>
      </c>
      <c r="I912" t="s">
        <v>16043</v>
      </c>
      <c r="N912" s="37"/>
      <c r="O912" s="36"/>
      <c r="P912" s="36"/>
      <c r="Q912" s="36"/>
      <c r="R912" s="37"/>
      <c r="S912" s="36"/>
      <c r="T912" s="36"/>
    </row>
    <row r="913" spans="1:20" ht="14.4" x14ac:dyDescent="0.3">
      <c r="A913" s="33" t="s">
        <v>2347</v>
      </c>
      <c r="B913" s="33" t="s">
        <v>14833</v>
      </c>
      <c r="C913" s="33" t="s">
        <v>16044</v>
      </c>
      <c r="D913" s="33" t="s">
        <v>2348</v>
      </c>
      <c r="E913" s="33" t="s">
        <v>15095</v>
      </c>
      <c r="F913" s="33">
        <v>140</v>
      </c>
      <c r="G913" s="33">
        <v>117</v>
      </c>
      <c r="H913" s="33">
        <v>41282</v>
      </c>
      <c r="I913" t="s">
        <v>15537</v>
      </c>
      <c r="N913" s="37"/>
      <c r="O913" s="36"/>
      <c r="P913" s="36"/>
      <c r="Q913" s="36"/>
      <c r="R913" s="37"/>
      <c r="S913" s="36"/>
      <c r="T913" s="36"/>
    </row>
    <row r="914" spans="1:20" ht="14.4" x14ac:dyDescent="0.3">
      <c r="A914" s="33" t="s">
        <v>2349</v>
      </c>
      <c r="B914" s="33" t="s">
        <v>14833</v>
      </c>
      <c r="C914" s="33" t="s">
        <v>16045</v>
      </c>
      <c r="D914" s="33" t="s">
        <v>2350</v>
      </c>
      <c r="E914" s="33" t="s">
        <v>15043</v>
      </c>
      <c r="F914" s="33">
        <v>210</v>
      </c>
      <c r="G914" s="33">
        <v>208</v>
      </c>
      <c r="H914" s="33">
        <v>41138</v>
      </c>
      <c r="I914" t="s">
        <v>16046</v>
      </c>
      <c r="N914" s="37"/>
      <c r="O914" s="36"/>
      <c r="P914" s="36"/>
      <c r="Q914" s="36"/>
      <c r="R914" s="37"/>
      <c r="S914" s="36"/>
      <c r="T914" s="36"/>
    </row>
    <row r="915" spans="1:20" ht="14.4" x14ac:dyDescent="0.3">
      <c r="A915" s="33" t="s">
        <v>2351</v>
      </c>
      <c r="B915" s="33" t="s">
        <v>14833</v>
      </c>
      <c r="C915" s="33" t="s">
        <v>16047</v>
      </c>
      <c r="D915" s="33" t="s">
        <v>2352</v>
      </c>
      <c r="E915" s="33" t="s">
        <v>14936</v>
      </c>
      <c r="F915" s="33">
        <v>214</v>
      </c>
      <c r="G915" s="33">
        <v>216</v>
      </c>
      <c r="H915" s="33">
        <v>85255</v>
      </c>
      <c r="I915" t="s">
        <v>15740</v>
      </c>
      <c r="N915" s="37"/>
      <c r="O915" s="36"/>
      <c r="P915" s="36"/>
      <c r="Q915" s="36"/>
      <c r="R915" s="37"/>
      <c r="S915" s="36"/>
      <c r="T915" s="36"/>
    </row>
    <row r="916" spans="1:20" ht="14.4" x14ac:dyDescent="0.3">
      <c r="A916" s="33" t="s">
        <v>2353</v>
      </c>
      <c r="B916" s="33" t="s">
        <v>14833</v>
      </c>
      <c r="C916" s="33" t="s">
        <v>16048</v>
      </c>
      <c r="D916" s="33" t="s">
        <v>2354</v>
      </c>
      <c r="E916" s="33" t="s">
        <v>15340</v>
      </c>
      <c r="F916" s="33">
        <v>320</v>
      </c>
      <c r="G916" s="33">
        <v>316</v>
      </c>
      <c r="H916" s="33">
        <v>81979</v>
      </c>
      <c r="I916" t="s">
        <v>16049</v>
      </c>
      <c r="N916" s="37"/>
      <c r="O916" s="36"/>
      <c r="P916" s="36"/>
      <c r="Q916" s="36"/>
      <c r="R916" s="37"/>
      <c r="S916" s="36"/>
      <c r="T916" s="36"/>
    </row>
    <row r="917" spans="1:20" ht="14.4" x14ac:dyDescent="0.3">
      <c r="A917" s="33" t="s">
        <v>2355</v>
      </c>
      <c r="B917" s="33" t="s">
        <v>14833</v>
      </c>
      <c r="C917" s="33" t="s">
        <v>1162</v>
      </c>
      <c r="D917" s="33" t="s">
        <v>2356</v>
      </c>
      <c r="E917" s="33" t="s">
        <v>15040</v>
      </c>
      <c r="F917" s="33">
        <v>75</v>
      </c>
      <c r="G917" s="33">
        <v>89</v>
      </c>
      <c r="H917" s="33">
        <v>82526</v>
      </c>
      <c r="I917" t="s">
        <v>16050</v>
      </c>
      <c r="N917" s="37"/>
      <c r="O917" s="36"/>
      <c r="P917" s="36"/>
      <c r="Q917" s="36"/>
      <c r="R917" s="37"/>
      <c r="S917" s="36"/>
      <c r="T917" s="36"/>
    </row>
    <row r="918" spans="1:20" ht="14.4" x14ac:dyDescent="0.3">
      <c r="A918" s="33" t="s">
        <v>2357</v>
      </c>
      <c r="B918" s="33" t="s">
        <v>14833</v>
      </c>
      <c r="C918" s="33" t="s">
        <v>16051</v>
      </c>
      <c r="D918" s="33" t="s">
        <v>2358</v>
      </c>
      <c r="E918" s="33" t="s">
        <v>14951</v>
      </c>
      <c r="F918" s="33">
        <v>72</v>
      </c>
      <c r="G918" s="33">
        <v>59</v>
      </c>
      <c r="H918" s="33">
        <v>41845</v>
      </c>
      <c r="I918" t="s">
        <v>15525</v>
      </c>
      <c r="N918" s="37"/>
      <c r="O918" s="36"/>
      <c r="P918" s="36"/>
      <c r="Q918" s="36"/>
      <c r="R918" s="37"/>
      <c r="S918" s="36"/>
      <c r="T918" s="36"/>
    </row>
    <row r="919" spans="1:20" ht="14.4" x14ac:dyDescent="0.3">
      <c r="A919" s="33" t="s">
        <v>2359</v>
      </c>
      <c r="B919" s="33" t="s">
        <v>14833</v>
      </c>
      <c r="C919" s="33" t="s">
        <v>16052</v>
      </c>
      <c r="D919" s="33" t="s">
        <v>2360</v>
      </c>
      <c r="E919" s="33" t="s">
        <v>14988</v>
      </c>
      <c r="F919" s="33">
        <v>170</v>
      </c>
      <c r="G919" s="33">
        <v>160</v>
      </c>
      <c r="H919" s="33">
        <v>40712</v>
      </c>
      <c r="I919" t="s">
        <v>876</v>
      </c>
      <c r="N919" s="37"/>
      <c r="O919" s="36"/>
      <c r="P919" s="36"/>
      <c r="Q919" s="36"/>
      <c r="R919" s="37"/>
      <c r="S919" s="36"/>
      <c r="T919" s="36"/>
    </row>
    <row r="920" spans="1:20" ht="14.4" x14ac:dyDescent="0.3">
      <c r="A920" s="33" t="s">
        <v>2361</v>
      </c>
      <c r="B920" s="33" t="s">
        <v>14833</v>
      </c>
      <c r="C920" s="33" t="s">
        <v>2362</v>
      </c>
      <c r="D920" s="33" t="s">
        <v>2363</v>
      </c>
      <c r="E920" s="33" t="s">
        <v>14909</v>
      </c>
      <c r="F920" s="33">
        <v>218</v>
      </c>
      <c r="G920" s="33">
        <v>210</v>
      </c>
      <c r="H920" s="33">
        <v>41487</v>
      </c>
      <c r="I920" t="s">
        <v>16053</v>
      </c>
      <c r="N920" s="37"/>
      <c r="O920" s="36"/>
      <c r="P920" s="36"/>
      <c r="Q920" s="36"/>
      <c r="R920" s="37"/>
      <c r="S920" s="36"/>
      <c r="T920" s="36"/>
    </row>
    <row r="921" spans="1:20" ht="14.4" x14ac:dyDescent="0.3">
      <c r="A921" s="33" t="s">
        <v>2364</v>
      </c>
      <c r="B921" s="33" t="s">
        <v>14833</v>
      </c>
      <c r="C921" s="33" t="s">
        <v>16054</v>
      </c>
      <c r="D921" s="33" t="s">
        <v>2365</v>
      </c>
      <c r="E921" s="33" t="s">
        <v>15093</v>
      </c>
      <c r="F921" s="33">
        <v>130</v>
      </c>
      <c r="G921" s="33">
        <v>115</v>
      </c>
      <c r="H921" s="33">
        <v>40934</v>
      </c>
      <c r="I921" t="s">
        <v>16055</v>
      </c>
      <c r="N921" s="37"/>
      <c r="O921" s="36"/>
      <c r="P921" s="36"/>
      <c r="Q921" s="36"/>
      <c r="R921" s="37"/>
      <c r="S921" s="36"/>
      <c r="T921" s="36"/>
    </row>
    <row r="922" spans="1:20" ht="14.4" x14ac:dyDescent="0.3">
      <c r="A922" s="33" t="s">
        <v>2366</v>
      </c>
      <c r="B922" s="33" t="s">
        <v>14833</v>
      </c>
      <c r="C922" s="33" t="s">
        <v>16056</v>
      </c>
      <c r="D922" s="33" t="s">
        <v>2367</v>
      </c>
      <c r="E922" s="33" t="s">
        <v>14942</v>
      </c>
      <c r="F922" s="33">
        <v>153</v>
      </c>
      <c r="G922" s="33">
        <v>145</v>
      </c>
      <c r="H922" s="33">
        <v>26158</v>
      </c>
      <c r="I922" t="s">
        <v>199</v>
      </c>
      <c r="N922" s="37"/>
      <c r="O922" s="36"/>
      <c r="P922" s="36"/>
      <c r="Q922" s="36"/>
      <c r="R922" s="37"/>
      <c r="S922" s="36"/>
      <c r="T922" s="36"/>
    </row>
    <row r="923" spans="1:20" ht="14.4" x14ac:dyDescent="0.3">
      <c r="A923" s="33" t="s">
        <v>2368</v>
      </c>
      <c r="B923" s="33" t="s">
        <v>14833</v>
      </c>
      <c r="C923" s="33" t="s">
        <v>16057</v>
      </c>
      <c r="D923" s="33" t="s">
        <v>2369</v>
      </c>
      <c r="E923" s="33" t="s">
        <v>14909</v>
      </c>
      <c r="F923" s="33">
        <v>209</v>
      </c>
      <c r="G923" s="33">
        <v>213</v>
      </c>
      <c r="H923" s="33">
        <v>41487</v>
      </c>
      <c r="I923" t="s">
        <v>16053</v>
      </c>
      <c r="N923" s="37"/>
      <c r="O923" s="36"/>
      <c r="P923" s="36"/>
      <c r="Q923" s="36"/>
      <c r="R923" s="37"/>
      <c r="S923" s="36"/>
      <c r="T923" s="36"/>
    </row>
    <row r="924" spans="1:20" ht="14.4" x14ac:dyDescent="0.3">
      <c r="A924" s="33" t="s">
        <v>2370</v>
      </c>
      <c r="B924" s="33" t="s">
        <v>14833</v>
      </c>
      <c r="C924" s="33" t="s">
        <v>16048</v>
      </c>
      <c r="D924" s="33" t="s">
        <v>2371</v>
      </c>
      <c r="E924" s="33" t="s">
        <v>15694</v>
      </c>
      <c r="F924" s="33">
        <v>40</v>
      </c>
      <c r="G924" s="33">
        <v>41</v>
      </c>
      <c r="H924" s="33">
        <v>42632</v>
      </c>
      <c r="I924" t="s">
        <v>15695</v>
      </c>
      <c r="N924" s="37"/>
      <c r="O924" s="36"/>
      <c r="P924" s="36"/>
      <c r="Q924" s="36"/>
      <c r="R924" s="37"/>
      <c r="S924" s="36"/>
      <c r="T924" s="36"/>
    </row>
    <row r="925" spans="1:20" ht="14.4" x14ac:dyDescent="0.3">
      <c r="A925" s="33" t="s">
        <v>2372</v>
      </c>
      <c r="B925" s="33" t="s">
        <v>14833</v>
      </c>
      <c r="C925" s="33" t="s">
        <v>16058</v>
      </c>
      <c r="D925" s="33" t="s">
        <v>2373</v>
      </c>
      <c r="E925" s="33" t="s">
        <v>15088</v>
      </c>
      <c r="F925" s="33">
        <v>53</v>
      </c>
      <c r="G925" s="33">
        <v>48</v>
      </c>
      <c r="H925" s="33">
        <v>79874</v>
      </c>
      <c r="I925" t="s">
        <v>483</v>
      </c>
      <c r="N925" s="37"/>
      <c r="O925" s="36"/>
      <c r="P925" s="36"/>
      <c r="Q925" s="36"/>
      <c r="R925" s="37"/>
      <c r="S925" s="36"/>
      <c r="T925" s="36"/>
    </row>
    <row r="926" spans="1:20" ht="14.4" x14ac:dyDescent="0.3">
      <c r="A926" s="33" t="s">
        <v>2374</v>
      </c>
      <c r="B926" s="33" t="s">
        <v>14833</v>
      </c>
      <c r="C926" s="33" t="s">
        <v>16059</v>
      </c>
      <c r="D926" s="33" t="s">
        <v>2375</v>
      </c>
      <c r="E926" s="33" t="s">
        <v>15045</v>
      </c>
      <c r="F926" s="33">
        <v>177</v>
      </c>
      <c r="G926" s="33">
        <v>167</v>
      </c>
      <c r="H926" s="33">
        <v>41138</v>
      </c>
      <c r="I926" t="s">
        <v>16046</v>
      </c>
      <c r="N926" s="37"/>
      <c r="O926" s="36"/>
      <c r="P926" s="36"/>
      <c r="Q926" s="36"/>
      <c r="R926" s="37"/>
      <c r="S926" s="36"/>
      <c r="T926" s="36"/>
    </row>
    <row r="927" spans="1:20" ht="14.4" x14ac:dyDescent="0.3">
      <c r="A927" s="33" t="s">
        <v>2376</v>
      </c>
      <c r="B927" s="33" t="s">
        <v>14833</v>
      </c>
      <c r="C927" s="33" t="s">
        <v>16060</v>
      </c>
      <c r="D927" s="33" t="s">
        <v>1923</v>
      </c>
      <c r="E927" s="33" t="s">
        <v>15930</v>
      </c>
      <c r="F927" s="33">
        <v>218</v>
      </c>
      <c r="G927" s="33">
        <v>211</v>
      </c>
      <c r="H927" s="33">
        <v>41507</v>
      </c>
      <c r="I927" t="s">
        <v>15838</v>
      </c>
      <c r="N927" s="37"/>
      <c r="O927" s="36"/>
      <c r="P927" s="36"/>
      <c r="Q927" s="36"/>
      <c r="R927" s="37"/>
      <c r="S927" s="36"/>
      <c r="T927" s="36"/>
    </row>
    <row r="928" spans="1:20" ht="14.4" x14ac:dyDescent="0.3">
      <c r="A928" s="33" t="s">
        <v>2377</v>
      </c>
      <c r="B928" s="33" t="s">
        <v>14833</v>
      </c>
      <c r="C928" s="33" t="s">
        <v>16061</v>
      </c>
      <c r="D928" s="33" t="s">
        <v>2378</v>
      </c>
      <c r="E928" s="33" t="s">
        <v>14968</v>
      </c>
      <c r="F928" s="33">
        <v>86</v>
      </c>
      <c r="G928" s="33">
        <v>87</v>
      </c>
      <c r="H928" s="33">
        <v>83136</v>
      </c>
      <c r="I928" t="s">
        <v>16062</v>
      </c>
      <c r="N928" s="37"/>
      <c r="O928" s="36"/>
      <c r="P928" s="36"/>
      <c r="Q928" s="36"/>
      <c r="R928" s="37"/>
      <c r="S928" s="36"/>
      <c r="T928" s="36"/>
    </row>
    <row r="929" spans="1:20" ht="14.4" x14ac:dyDescent="0.3">
      <c r="A929" s="33" t="s">
        <v>2379</v>
      </c>
      <c r="B929" s="33" t="s">
        <v>14833</v>
      </c>
      <c r="C929" s="33" t="s">
        <v>2380</v>
      </c>
      <c r="D929" s="33" t="s">
        <v>2381</v>
      </c>
      <c r="E929" s="33" t="s">
        <v>15036</v>
      </c>
      <c r="F929" s="33">
        <v>85</v>
      </c>
      <c r="G929" s="33">
        <v>85</v>
      </c>
      <c r="H929" s="33">
        <v>83201</v>
      </c>
      <c r="I929" t="s">
        <v>16063</v>
      </c>
      <c r="N929" s="37"/>
      <c r="O929" s="36"/>
      <c r="P929" s="36"/>
      <c r="Q929" s="36"/>
      <c r="R929" s="37"/>
      <c r="S929" s="36"/>
      <c r="T929" s="36"/>
    </row>
    <row r="930" spans="1:20" ht="14.4" x14ac:dyDescent="0.3">
      <c r="A930" s="33" t="s">
        <v>2382</v>
      </c>
      <c r="B930" s="33" t="s">
        <v>14833</v>
      </c>
      <c r="C930" s="33" t="s">
        <v>16064</v>
      </c>
      <c r="D930" s="33" t="s">
        <v>2383</v>
      </c>
      <c r="E930" s="33" t="s">
        <v>15077</v>
      </c>
      <c r="F930" s="33">
        <v>73</v>
      </c>
      <c r="G930" s="33">
        <v>71</v>
      </c>
      <c r="H930" s="33">
        <v>40988</v>
      </c>
      <c r="I930" t="s">
        <v>15593</v>
      </c>
      <c r="N930" s="37"/>
      <c r="O930" s="36"/>
      <c r="P930" s="36"/>
      <c r="Q930" s="36"/>
      <c r="R930" s="37"/>
      <c r="S930" s="36"/>
      <c r="T930" s="36"/>
    </row>
    <row r="931" spans="1:20" ht="14.4" x14ac:dyDescent="0.3">
      <c r="A931" s="33" t="s">
        <v>2384</v>
      </c>
      <c r="B931" s="33" t="s">
        <v>14833</v>
      </c>
      <c r="C931" s="33" t="s">
        <v>16065</v>
      </c>
      <c r="D931" s="33" t="s">
        <v>2385</v>
      </c>
      <c r="E931" s="33" t="s">
        <v>14929</v>
      </c>
      <c r="F931" s="33">
        <v>251</v>
      </c>
      <c r="G931" s="33">
        <v>247</v>
      </c>
      <c r="H931" s="33">
        <v>83786</v>
      </c>
      <c r="I931" t="s">
        <v>16066</v>
      </c>
      <c r="N931" s="37"/>
      <c r="O931" s="36"/>
      <c r="P931" s="36"/>
      <c r="Q931" s="36"/>
      <c r="R931" s="37"/>
      <c r="S931" s="36"/>
      <c r="T931" s="36"/>
    </row>
    <row r="932" spans="1:20" ht="14.4" x14ac:dyDescent="0.3">
      <c r="A932" s="33" t="s">
        <v>2386</v>
      </c>
      <c r="B932" s="33" t="s">
        <v>14833</v>
      </c>
      <c r="C932" s="33" t="s">
        <v>16067</v>
      </c>
      <c r="D932" s="33" t="s">
        <v>2387</v>
      </c>
      <c r="E932" s="33" t="s">
        <v>16068</v>
      </c>
      <c r="F932" s="33">
        <v>133</v>
      </c>
      <c r="G932" s="33">
        <v>130</v>
      </c>
      <c r="H932" s="33">
        <v>41039</v>
      </c>
      <c r="I932" t="s">
        <v>16069</v>
      </c>
      <c r="N932" s="37"/>
      <c r="O932" s="36"/>
      <c r="P932" s="36"/>
      <c r="Q932" s="36"/>
      <c r="R932" s="37"/>
      <c r="S932" s="36"/>
      <c r="T932" s="36"/>
    </row>
    <row r="933" spans="1:20" ht="14.4" x14ac:dyDescent="0.3">
      <c r="A933" s="33" t="s">
        <v>2388</v>
      </c>
      <c r="B933" s="33" t="s">
        <v>14833</v>
      </c>
      <c r="C933" s="33" t="s">
        <v>16070</v>
      </c>
      <c r="D933" s="33" t="s">
        <v>2389</v>
      </c>
      <c r="E933" s="33" t="s">
        <v>14976</v>
      </c>
      <c r="F933" s="33">
        <v>46</v>
      </c>
      <c r="G933" s="33">
        <v>50</v>
      </c>
      <c r="H933" s="33">
        <v>41239</v>
      </c>
      <c r="I933" t="s">
        <v>15638</v>
      </c>
      <c r="N933" s="37"/>
      <c r="O933" s="36"/>
      <c r="P933" s="36"/>
      <c r="Q933" s="36"/>
      <c r="R933" s="37"/>
      <c r="S933" s="36"/>
      <c r="T933" s="36"/>
    </row>
    <row r="934" spans="1:20" ht="14.4" x14ac:dyDescent="0.3">
      <c r="A934" s="33" t="s">
        <v>2390</v>
      </c>
      <c r="B934" s="33" t="s">
        <v>14833</v>
      </c>
      <c r="C934" s="33" t="s">
        <v>15331</v>
      </c>
      <c r="D934" s="33" t="s">
        <v>2391</v>
      </c>
      <c r="E934" s="33" t="s">
        <v>14945</v>
      </c>
      <c r="F934" s="33">
        <v>78</v>
      </c>
      <c r="G934" s="33">
        <v>78</v>
      </c>
      <c r="H934" s="33">
        <v>41196</v>
      </c>
      <c r="I934" t="s">
        <v>15876</v>
      </c>
      <c r="N934" s="37"/>
      <c r="O934" s="36"/>
      <c r="P934" s="36"/>
      <c r="Q934" s="36"/>
      <c r="R934" s="37"/>
      <c r="S934" s="36"/>
      <c r="T934" s="36"/>
    </row>
    <row r="935" spans="1:20" ht="14.4" x14ac:dyDescent="0.3">
      <c r="A935" s="33" t="s">
        <v>2392</v>
      </c>
      <c r="B935" s="33" t="s">
        <v>14833</v>
      </c>
      <c r="C935" s="33" t="s">
        <v>16071</v>
      </c>
      <c r="D935" s="33" t="s">
        <v>16072</v>
      </c>
      <c r="E935" s="33" t="s">
        <v>15051</v>
      </c>
      <c r="F935" s="33">
        <v>195</v>
      </c>
      <c r="G935" s="33">
        <v>175</v>
      </c>
      <c r="H935" s="33">
        <v>42587</v>
      </c>
      <c r="I935" t="s">
        <v>16073</v>
      </c>
      <c r="N935" s="37"/>
      <c r="O935" s="36"/>
      <c r="P935" s="36"/>
      <c r="Q935" s="36"/>
      <c r="R935" s="37"/>
      <c r="S935" s="36"/>
      <c r="T935" s="36"/>
    </row>
    <row r="936" spans="1:20" ht="14.4" x14ac:dyDescent="0.3">
      <c r="A936" s="33" t="s">
        <v>2393</v>
      </c>
      <c r="B936" s="33" t="s">
        <v>14833</v>
      </c>
      <c r="C936" s="33" t="s">
        <v>2394</v>
      </c>
      <c r="D936" s="33" t="s">
        <v>2395</v>
      </c>
      <c r="E936" s="33" t="s">
        <v>15051</v>
      </c>
      <c r="F936" s="33">
        <v>327</v>
      </c>
      <c r="G936" s="33">
        <v>322</v>
      </c>
      <c r="H936" s="33">
        <v>83968</v>
      </c>
      <c r="I936" t="s">
        <v>16074</v>
      </c>
      <c r="N936" s="37"/>
      <c r="O936" s="36"/>
      <c r="P936" s="36"/>
      <c r="Q936" s="36"/>
      <c r="R936" s="37"/>
      <c r="S936" s="36"/>
      <c r="T936" s="36"/>
    </row>
    <row r="937" spans="1:20" ht="14.4" x14ac:dyDescent="0.3">
      <c r="A937" s="33" t="s">
        <v>2396</v>
      </c>
      <c r="B937" s="33" t="s">
        <v>14833</v>
      </c>
      <c r="C937" s="33" t="s">
        <v>2397</v>
      </c>
      <c r="D937" s="33" t="s">
        <v>2398</v>
      </c>
      <c r="E937" s="33" t="s">
        <v>16075</v>
      </c>
      <c r="F937" s="33">
        <v>309</v>
      </c>
      <c r="G937" s="33">
        <v>331</v>
      </c>
      <c r="H937" s="33">
        <v>41486</v>
      </c>
      <c r="I937" t="s">
        <v>15529</v>
      </c>
      <c r="N937" s="37"/>
      <c r="O937" s="36"/>
      <c r="P937" s="36"/>
      <c r="Q937" s="36"/>
      <c r="R937" s="37"/>
      <c r="S937" s="36"/>
      <c r="T937" s="36"/>
    </row>
    <row r="938" spans="1:20" ht="14.4" x14ac:dyDescent="0.3">
      <c r="A938" s="33" t="s">
        <v>2399</v>
      </c>
      <c r="B938" s="33" t="s">
        <v>14833</v>
      </c>
      <c r="C938" s="33" t="s">
        <v>15758</v>
      </c>
      <c r="D938" s="33" t="s">
        <v>2400</v>
      </c>
      <c r="E938" s="33" t="s">
        <v>15193</v>
      </c>
      <c r="F938" s="33">
        <v>51</v>
      </c>
      <c r="G938" s="33">
        <v>39</v>
      </c>
      <c r="H938" s="33">
        <v>32073</v>
      </c>
      <c r="I938" t="s">
        <v>15835</v>
      </c>
      <c r="N938" s="37"/>
      <c r="O938" s="36"/>
      <c r="P938" s="36"/>
      <c r="Q938" s="36"/>
      <c r="R938" s="37"/>
      <c r="S938" s="36"/>
      <c r="T938" s="36"/>
    </row>
    <row r="939" spans="1:20" ht="14.4" x14ac:dyDescent="0.3">
      <c r="A939" s="33" t="s">
        <v>2401</v>
      </c>
      <c r="B939" s="33" t="s">
        <v>14833</v>
      </c>
      <c r="C939" s="33" t="s">
        <v>16076</v>
      </c>
      <c r="D939" s="33" t="s">
        <v>2403</v>
      </c>
      <c r="E939" s="33" t="s">
        <v>15326</v>
      </c>
      <c r="F939" s="33">
        <v>181</v>
      </c>
      <c r="G939" s="33">
        <v>180</v>
      </c>
      <c r="H939" s="33">
        <v>84046</v>
      </c>
      <c r="I939" t="s">
        <v>16077</v>
      </c>
      <c r="N939" s="37"/>
      <c r="O939" s="36"/>
      <c r="P939" s="36"/>
      <c r="Q939" s="36"/>
      <c r="R939" s="37"/>
      <c r="S939" s="36"/>
      <c r="T939" s="36"/>
    </row>
    <row r="940" spans="1:20" ht="14.4" x14ac:dyDescent="0.3">
      <c r="A940" s="33" t="s">
        <v>2404</v>
      </c>
      <c r="B940" s="33" t="s">
        <v>14833</v>
      </c>
      <c r="C940" s="33" t="s">
        <v>2405</v>
      </c>
      <c r="D940" s="33" t="s">
        <v>2406</v>
      </c>
      <c r="E940" s="33" t="s">
        <v>15687</v>
      </c>
      <c r="F940" s="33">
        <v>172</v>
      </c>
      <c r="G940" s="33">
        <v>160</v>
      </c>
      <c r="H940" s="33">
        <v>24844</v>
      </c>
      <c r="I940" t="s">
        <v>2407</v>
      </c>
      <c r="N940" s="37"/>
      <c r="O940" s="36"/>
      <c r="P940" s="36"/>
      <c r="Q940" s="36"/>
      <c r="R940" s="37"/>
      <c r="S940" s="36"/>
      <c r="T940" s="36"/>
    </row>
    <row r="941" spans="1:20" ht="14.4" x14ac:dyDescent="0.3">
      <c r="A941" s="33" t="s">
        <v>2408</v>
      </c>
      <c r="B941" s="33" t="s">
        <v>14833</v>
      </c>
      <c r="C941" s="33" t="s">
        <v>16078</v>
      </c>
      <c r="D941" s="33" t="s">
        <v>2409</v>
      </c>
      <c r="E941" s="33" t="s">
        <v>14974</v>
      </c>
      <c r="F941" s="33">
        <v>250</v>
      </c>
      <c r="G941" s="33">
        <v>222</v>
      </c>
      <c r="H941" s="33">
        <v>41621</v>
      </c>
      <c r="I941" t="s">
        <v>15731</v>
      </c>
      <c r="N941" s="37"/>
      <c r="O941" s="36"/>
      <c r="P941" s="36"/>
      <c r="Q941" s="36"/>
      <c r="R941" s="37"/>
      <c r="S941" s="36"/>
      <c r="T941" s="36"/>
    </row>
    <row r="942" spans="1:20" ht="14.4" x14ac:dyDescent="0.3">
      <c r="A942" s="33" t="s">
        <v>2410</v>
      </c>
      <c r="B942" s="33" t="s">
        <v>14833</v>
      </c>
      <c r="C942" s="33" t="s">
        <v>338</v>
      </c>
      <c r="D942" s="33" t="s">
        <v>2411</v>
      </c>
      <c r="E942" s="33" t="s">
        <v>15073</v>
      </c>
      <c r="F942" s="33">
        <v>93</v>
      </c>
      <c r="G942" s="33">
        <v>84</v>
      </c>
      <c r="H942" s="33">
        <v>84215</v>
      </c>
      <c r="I942" t="s">
        <v>16079</v>
      </c>
      <c r="N942" s="37"/>
      <c r="O942" s="36"/>
      <c r="P942" s="36"/>
      <c r="Q942" s="36"/>
      <c r="R942" s="37"/>
      <c r="S942" s="36"/>
      <c r="T942" s="36"/>
    </row>
    <row r="943" spans="1:20" ht="14.4" x14ac:dyDescent="0.3">
      <c r="A943" s="33" t="s">
        <v>2412</v>
      </c>
      <c r="B943" s="33" t="s">
        <v>14833</v>
      </c>
      <c r="C943" s="33" t="s">
        <v>16080</v>
      </c>
      <c r="D943" s="33" t="s">
        <v>2413</v>
      </c>
      <c r="E943" s="33" t="s">
        <v>15138</v>
      </c>
      <c r="F943" s="33">
        <v>89</v>
      </c>
      <c r="G943" s="33">
        <v>87</v>
      </c>
      <c r="H943" s="33">
        <v>84332</v>
      </c>
      <c r="I943" t="s">
        <v>16081</v>
      </c>
      <c r="N943" s="37"/>
      <c r="O943" s="36"/>
      <c r="P943" s="36"/>
      <c r="Q943" s="36"/>
      <c r="R943" s="37"/>
      <c r="S943" s="36"/>
      <c r="T943" s="36"/>
    </row>
    <row r="944" spans="1:20" ht="14.4" x14ac:dyDescent="0.3">
      <c r="A944" s="33" t="s">
        <v>2414</v>
      </c>
      <c r="B944" s="33" t="s">
        <v>14833</v>
      </c>
      <c r="C944" s="33" t="s">
        <v>16082</v>
      </c>
      <c r="D944" s="33" t="s">
        <v>2415</v>
      </c>
      <c r="E944" s="33" t="s">
        <v>15286</v>
      </c>
      <c r="F944" s="33">
        <v>23</v>
      </c>
      <c r="G944" s="33">
        <v>25</v>
      </c>
      <c r="H944" s="33">
        <v>42545</v>
      </c>
      <c r="I944" t="s">
        <v>1309</v>
      </c>
      <c r="N944" s="37"/>
      <c r="O944" s="36"/>
      <c r="P944" s="36"/>
      <c r="Q944" s="36"/>
      <c r="R944" s="37"/>
      <c r="S944" s="36"/>
      <c r="T944" s="36"/>
    </row>
    <row r="945" spans="1:20" ht="14.4" x14ac:dyDescent="0.3">
      <c r="A945" s="33" t="s">
        <v>2416</v>
      </c>
      <c r="B945" s="33" t="s">
        <v>14833</v>
      </c>
      <c r="C945" s="33" t="s">
        <v>16083</v>
      </c>
      <c r="D945" s="33" t="s">
        <v>2417</v>
      </c>
      <c r="E945" s="33" t="s">
        <v>16084</v>
      </c>
      <c r="F945" s="33">
        <v>103</v>
      </c>
      <c r="G945" s="33">
        <v>85</v>
      </c>
      <c r="H945" s="33">
        <v>41486</v>
      </c>
      <c r="I945" t="s">
        <v>15529</v>
      </c>
      <c r="N945" s="37"/>
      <c r="O945" s="36"/>
      <c r="P945" s="36"/>
      <c r="Q945" s="36"/>
      <c r="R945" s="37"/>
      <c r="S945" s="36"/>
      <c r="T945" s="36"/>
    </row>
    <row r="946" spans="1:20" ht="14.4" x14ac:dyDescent="0.3">
      <c r="A946" s="33" t="s">
        <v>2418</v>
      </c>
      <c r="B946" s="33" t="s">
        <v>14833</v>
      </c>
      <c r="C946" s="33" t="s">
        <v>16085</v>
      </c>
      <c r="D946" s="33" t="s">
        <v>2419</v>
      </c>
      <c r="E946" s="33" t="s">
        <v>14928</v>
      </c>
      <c r="F946" s="33">
        <v>60</v>
      </c>
      <c r="G946" s="33">
        <v>55</v>
      </c>
      <c r="H946" s="33">
        <v>41052</v>
      </c>
      <c r="I946" t="s">
        <v>15332</v>
      </c>
      <c r="N946" s="37"/>
      <c r="O946" s="36"/>
      <c r="P946" s="36"/>
      <c r="Q946" s="36"/>
      <c r="R946" s="37"/>
      <c r="S946" s="36"/>
      <c r="T946" s="36"/>
    </row>
    <row r="947" spans="1:20" ht="14.4" x14ac:dyDescent="0.3">
      <c r="A947" s="33" t="s">
        <v>2420</v>
      </c>
      <c r="B947" s="33" t="s">
        <v>14833</v>
      </c>
      <c r="C947" s="33" t="s">
        <v>377</v>
      </c>
      <c r="D947" s="33" t="s">
        <v>2421</v>
      </c>
      <c r="E947" s="33" t="s">
        <v>15854</v>
      </c>
      <c r="F947" s="33">
        <v>401</v>
      </c>
      <c r="G947" s="33">
        <v>391</v>
      </c>
      <c r="H947" s="33">
        <v>41439</v>
      </c>
      <c r="I947" t="s">
        <v>15709</v>
      </c>
      <c r="N947" s="37"/>
      <c r="O947" s="36"/>
      <c r="P947" s="36"/>
      <c r="Q947" s="36"/>
      <c r="R947" s="37"/>
      <c r="S947" s="36"/>
      <c r="T947" s="36"/>
    </row>
    <row r="948" spans="1:20" ht="14.4" x14ac:dyDescent="0.3">
      <c r="A948" s="33" t="s">
        <v>2422</v>
      </c>
      <c r="B948" s="33" t="s">
        <v>14833</v>
      </c>
      <c r="C948" s="33" t="s">
        <v>16086</v>
      </c>
      <c r="D948" s="33" t="s">
        <v>2423</v>
      </c>
      <c r="E948" s="33" t="s">
        <v>15205</v>
      </c>
      <c r="F948" s="33">
        <v>247</v>
      </c>
      <c r="G948" s="33">
        <v>244</v>
      </c>
      <c r="H948" s="33">
        <v>27910</v>
      </c>
      <c r="I948" t="s">
        <v>15389</v>
      </c>
      <c r="N948" s="37"/>
      <c r="O948" s="36"/>
      <c r="P948" s="36"/>
      <c r="Q948" s="36"/>
      <c r="R948" s="37"/>
      <c r="S948" s="36"/>
      <c r="T948" s="36"/>
    </row>
    <row r="949" spans="1:20" ht="14.4" x14ac:dyDescent="0.3">
      <c r="A949" s="33" t="s">
        <v>2424</v>
      </c>
      <c r="B949" s="33" t="s">
        <v>14833</v>
      </c>
      <c r="C949" s="33" t="s">
        <v>16087</v>
      </c>
      <c r="D949" s="33" t="s">
        <v>2425</v>
      </c>
      <c r="E949" s="33" t="s">
        <v>15073</v>
      </c>
      <c r="F949" s="33">
        <v>41</v>
      </c>
      <c r="G949" s="33">
        <v>49</v>
      </c>
      <c r="H949" s="33">
        <v>84787</v>
      </c>
      <c r="I949" t="s">
        <v>16088</v>
      </c>
      <c r="N949" s="37"/>
      <c r="O949" s="36"/>
      <c r="P949" s="36"/>
      <c r="Q949" s="36"/>
      <c r="R949" s="37"/>
      <c r="S949" s="36"/>
      <c r="T949" s="36"/>
    </row>
    <row r="950" spans="1:20" ht="14.4" x14ac:dyDescent="0.3">
      <c r="A950" s="33" t="s">
        <v>2426</v>
      </c>
      <c r="B950" s="33" t="s">
        <v>14833</v>
      </c>
      <c r="C950" s="33" t="s">
        <v>16089</v>
      </c>
      <c r="D950" s="33" t="s">
        <v>2427</v>
      </c>
      <c r="E950" s="33" t="s">
        <v>14938</v>
      </c>
      <c r="F950" s="33">
        <v>223</v>
      </c>
      <c r="G950" s="33">
        <v>240</v>
      </c>
      <c r="H950" s="33">
        <v>70176</v>
      </c>
      <c r="I950" t="s">
        <v>16090</v>
      </c>
      <c r="N950" s="37"/>
      <c r="O950" s="36"/>
      <c r="P950" s="36"/>
      <c r="Q950" s="36"/>
      <c r="R950" s="37"/>
      <c r="S950" s="36"/>
      <c r="T950" s="36"/>
    </row>
    <row r="951" spans="1:20" ht="14.4" x14ac:dyDescent="0.3">
      <c r="A951" s="33" t="s">
        <v>2428</v>
      </c>
      <c r="B951" s="33" t="s">
        <v>14833</v>
      </c>
      <c r="C951" s="33" t="s">
        <v>15536</v>
      </c>
      <c r="D951" s="33" t="s">
        <v>2429</v>
      </c>
      <c r="E951" s="33" t="s">
        <v>15402</v>
      </c>
      <c r="F951" s="33">
        <v>200</v>
      </c>
      <c r="G951" s="33">
        <v>214</v>
      </c>
      <c r="H951" s="33">
        <v>41001</v>
      </c>
      <c r="I951" t="s">
        <v>15678</v>
      </c>
      <c r="N951" s="37"/>
      <c r="O951" s="36"/>
      <c r="P951" s="36"/>
      <c r="Q951" s="36"/>
      <c r="R951" s="37"/>
      <c r="S951" s="36"/>
      <c r="T951" s="36"/>
    </row>
    <row r="952" spans="1:20" ht="14.4" x14ac:dyDescent="0.3">
      <c r="A952" s="33" t="s">
        <v>2430</v>
      </c>
      <c r="B952" s="33" t="s">
        <v>14833</v>
      </c>
      <c r="C952" s="33" t="s">
        <v>16091</v>
      </c>
      <c r="D952" s="33" t="s">
        <v>2431</v>
      </c>
      <c r="E952" s="33" t="s">
        <v>15440</v>
      </c>
      <c r="F952" s="33">
        <v>212</v>
      </c>
      <c r="G952" s="33">
        <v>216</v>
      </c>
      <c r="H952" s="33">
        <v>42486</v>
      </c>
      <c r="I952" t="s">
        <v>16092</v>
      </c>
      <c r="N952" s="37"/>
      <c r="O952" s="36"/>
      <c r="P952" s="36"/>
      <c r="Q952" s="36"/>
      <c r="R952" s="37"/>
      <c r="S952" s="36"/>
      <c r="T952" s="36"/>
    </row>
    <row r="953" spans="1:20" ht="14.4" x14ac:dyDescent="0.3">
      <c r="A953" s="33" t="s">
        <v>2432</v>
      </c>
      <c r="B953" s="33" t="s">
        <v>14833</v>
      </c>
      <c r="C953" s="33" t="s">
        <v>354</v>
      </c>
      <c r="D953" s="33" t="s">
        <v>2433</v>
      </c>
      <c r="E953" s="33" t="s">
        <v>15075</v>
      </c>
      <c r="F953" s="33">
        <v>149</v>
      </c>
      <c r="G953" s="33">
        <v>146</v>
      </c>
      <c r="H953" s="33">
        <v>42559</v>
      </c>
      <c r="I953" t="s">
        <v>16093</v>
      </c>
      <c r="N953" s="37"/>
      <c r="O953" s="36"/>
      <c r="P953" s="36"/>
      <c r="Q953" s="36"/>
      <c r="R953" s="37"/>
      <c r="S953" s="36"/>
      <c r="T953" s="36"/>
    </row>
    <row r="954" spans="1:20" ht="14.4" x14ac:dyDescent="0.3">
      <c r="A954" s="33" t="s">
        <v>2434</v>
      </c>
      <c r="B954" s="33" t="s">
        <v>14833</v>
      </c>
      <c r="C954" s="33" t="s">
        <v>2435</v>
      </c>
      <c r="D954" s="33" t="s">
        <v>2436</v>
      </c>
      <c r="E954" s="33" t="s">
        <v>15342</v>
      </c>
      <c r="F954" s="33">
        <v>186</v>
      </c>
      <c r="G954" s="33">
        <v>190</v>
      </c>
      <c r="H954" s="33">
        <v>41571</v>
      </c>
      <c r="I954" t="s">
        <v>509</v>
      </c>
      <c r="N954" s="37"/>
      <c r="O954" s="36"/>
      <c r="P954" s="36"/>
      <c r="Q954" s="36"/>
      <c r="R954" s="37"/>
      <c r="S954" s="36"/>
      <c r="T954" s="36"/>
    </row>
    <row r="955" spans="1:20" ht="14.4" x14ac:dyDescent="0.3">
      <c r="A955" s="33" t="s">
        <v>2437</v>
      </c>
      <c r="B955" s="33" t="s">
        <v>14833</v>
      </c>
      <c r="C955" s="33" t="s">
        <v>16094</v>
      </c>
      <c r="D955" s="33" t="s">
        <v>2438</v>
      </c>
      <c r="E955" s="33" t="s">
        <v>15013</v>
      </c>
      <c r="F955" s="33">
        <v>143</v>
      </c>
      <c r="G955" s="33">
        <v>140</v>
      </c>
      <c r="H955" s="33">
        <v>41424</v>
      </c>
      <c r="I955" t="s">
        <v>15283</v>
      </c>
      <c r="N955" s="37"/>
      <c r="O955" s="36"/>
      <c r="P955" s="36"/>
      <c r="Q955" s="36"/>
      <c r="R955" s="37"/>
      <c r="S955" s="36"/>
      <c r="T955" s="36"/>
    </row>
    <row r="956" spans="1:20" ht="14.4" x14ac:dyDescent="0.3">
      <c r="A956" s="33" t="s">
        <v>2439</v>
      </c>
      <c r="B956" s="33" t="s">
        <v>14833</v>
      </c>
      <c r="C956" s="33" t="s">
        <v>16095</v>
      </c>
      <c r="D956" s="33" t="s">
        <v>2440</v>
      </c>
      <c r="E956" s="33" t="s">
        <v>15640</v>
      </c>
      <c r="F956" s="33">
        <v>229</v>
      </c>
      <c r="G956" s="33">
        <v>234</v>
      </c>
      <c r="H956" s="33">
        <v>40789</v>
      </c>
      <c r="I956" t="s">
        <v>15641</v>
      </c>
      <c r="N956" s="37"/>
      <c r="O956" s="36"/>
      <c r="P956" s="36"/>
      <c r="Q956" s="36"/>
      <c r="R956" s="37"/>
      <c r="S956" s="36"/>
      <c r="T956" s="36"/>
    </row>
    <row r="957" spans="1:20" ht="14.4" x14ac:dyDescent="0.3">
      <c r="A957" s="33" t="s">
        <v>2441</v>
      </c>
      <c r="B957" s="33" t="s">
        <v>14833</v>
      </c>
      <c r="C957" s="33" t="s">
        <v>16096</v>
      </c>
      <c r="D957" s="33" t="s">
        <v>2442</v>
      </c>
      <c r="E957" s="33" t="s">
        <v>15652</v>
      </c>
      <c r="F957" s="33">
        <v>63</v>
      </c>
      <c r="G957" s="33">
        <v>68</v>
      </c>
      <c r="H957" s="33">
        <v>40788</v>
      </c>
      <c r="I957" t="s">
        <v>15653</v>
      </c>
      <c r="N957" s="37"/>
      <c r="O957" s="36"/>
      <c r="P957" s="36"/>
      <c r="Q957" s="36"/>
      <c r="R957" s="37"/>
      <c r="S957" s="36"/>
      <c r="T957" s="36"/>
    </row>
    <row r="958" spans="1:20" ht="14.4" x14ac:dyDescent="0.3">
      <c r="A958" s="33" t="s">
        <v>2443</v>
      </c>
      <c r="B958" s="33" t="s">
        <v>14833</v>
      </c>
      <c r="C958" s="33" t="s">
        <v>16097</v>
      </c>
      <c r="D958" s="33" t="s">
        <v>2444</v>
      </c>
      <c r="E958" s="33" t="s">
        <v>14887</v>
      </c>
      <c r="F958" s="33">
        <v>257</v>
      </c>
      <c r="G958" s="33">
        <v>254</v>
      </c>
      <c r="H958" s="33">
        <v>40648</v>
      </c>
      <c r="I958" t="s">
        <v>15825</v>
      </c>
      <c r="N958" s="37"/>
      <c r="O958" s="36"/>
      <c r="P958" s="36"/>
      <c r="Q958" s="36"/>
      <c r="R958" s="37"/>
      <c r="S958" s="36"/>
      <c r="T958" s="36"/>
    </row>
    <row r="959" spans="1:20" ht="14.4" x14ac:dyDescent="0.3">
      <c r="A959" s="33" t="s">
        <v>2445</v>
      </c>
      <c r="B959" s="33" t="s">
        <v>14833</v>
      </c>
      <c r="C959" s="33" t="s">
        <v>1461</v>
      </c>
      <c r="D959" s="33" t="s">
        <v>2446</v>
      </c>
      <c r="E959" s="33" t="s">
        <v>15854</v>
      </c>
      <c r="F959" s="33">
        <v>219</v>
      </c>
      <c r="G959" s="33">
        <v>211</v>
      </c>
      <c r="H959" s="33">
        <v>85502</v>
      </c>
      <c r="I959" t="s">
        <v>16098</v>
      </c>
      <c r="N959" s="37"/>
      <c r="O959" s="36"/>
      <c r="P959" s="36"/>
      <c r="Q959" s="36"/>
      <c r="R959" s="37"/>
      <c r="S959" s="36"/>
      <c r="T959" s="36"/>
    </row>
    <row r="960" spans="1:20" ht="14.4" x14ac:dyDescent="0.3">
      <c r="A960" s="33" t="s">
        <v>2447</v>
      </c>
      <c r="B960" s="33" t="s">
        <v>14833</v>
      </c>
      <c r="C960" s="33" t="s">
        <v>2448</v>
      </c>
      <c r="D960" s="33" t="s">
        <v>2449</v>
      </c>
      <c r="E960" s="33" t="s">
        <v>15647</v>
      </c>
      <c r="F960" s="33">
        <v>48</v>
      </c>
      <c r="G960" s="33">
        <v>50</v>
      </c>
      <c r="H960" s="33">
        <v>41025</v>
      </c>
      <c r="I960" t="s">
        <v>15136</v>
      </c>
      <c r="N960" s="37"/>
      <c r="O960" s="36"/>
      <c r="P960" s="36"/>
      <c r="Q960" s="36"/>
      <c r="R960" s="37"/>
      <c r="S960" s="36"/>
      <c r="T960" s="36"/>
    </row>
    <row r="961" spans="1:20" ht="14.4" x14ac:dyDescent="0.3">
      <c r="A961" s="33" t="s">
        <v>2450</v>
      </c>
      <c r="B961" s="33" t="s">
        <v>14833</v>
      </c>
      <c r="C961" s="33" t="s">
        <v>16099</v>
      </c>
      <c r="D961" s="33" t="s">
        <v>2451</v>
      </c>
      <c r="E961" s="33" t="s">
        <v>15791</v>
      </c>
      <c r="F961" s="33">
        <v>297</v>
      </c>
      <c r="G961" s="33">
        <v>283</v>
      </c>
      <c r="H961" s="33">
        <v>41473</v>
      </c>
      <c r="I961" t="s">
        <v>2452</v>
      </c>
      <c r="N961" s="37"/>
      <c r="O961" s="36"/>
      <c r="P961" s="36"/>
      <c r="Q961" s="36"/>
      <c r="R961" s="37"/>
      <c r="S961" s="36"/>
      <c r="T961" s="36"/>
    </row>
    <row r="962" spans="1:20" ht="14.4" x14ac:dyDescent="0.3">
      <c r="A962" s="33" t="s">
        <v>2453</v>
      </c>
      <c r="B962" s="33" t="s">
        <v>14833</v>
      </c>
      <c r="C962" s="33" t="s">
        <v>16100</v>
      </c>
      <c r="D962" s="33" t="s">
        <v>2454</v>
      </c>
      <c r="E962" s="33" t="s">
        <v>14949</v>
      </c>
      <c r="F962" s="33">
        <v>109</v>
      </c>
      <c r="G962" s="33">
        <v>136</v>
      </c>
      <c r="H962" s="33">
        <v>41193</v>
      </c>
      <c r="I962" t="s">
        <v>15802</v>
      </c>
      <c r="N962" s="37"/>
      <c r="O962" s="36"/>
      <c r="P962" s="36"/>
      <c r="Q962" s="36"/>
      <c r="R962" s="37"/>
      <c r="S962" s="36"/>
      <c r="T962" s="36"/>
    </row>
    <row r="963" spans="1:20" ht="14.4" x14ac:dyDescent="0.3">
      <c r="A963" s="33" t="s">
        <v>2455</v>
      </c>
      <c r="B963" s="33" t="s">
        <v>14833</v>
      </c>
      <c r="C963" s="33" t="s">
        <v>16101</v>
      </c>
      <c r="D963" s="33" t="s">
        <v>2456</v>
      </c>
      <c r="E963" s="33" t="s">
        <v>15286</v>
      </c>
      <c r="F963" s="33">
        <v>153</v>
      </c>
      <c r="G963" s="33">
        <v>144</v>
      </c>
      <c r="H963" s="33">
        <v>42545</v>
      </c>
      <c r="I963" t="s">
        <v>1309</v>
      </c>
      <c r="N963" s="37"/>
      <c r="O963" s="36"/>
      <c r="P963" s="36"/>
      <c r="Q963" s="36"/>
      <c r="R963" s="37"/>
      <c r="S963" s="36"/>
      <c r="T963" s="36"/>
    </row>
    <row r="964" spans="1:20" ht="14.4" x14ac:dyDescent="0.3">
      <c r="A964" s="33" t="s">
        <v>2457</v>
      </c>
      <c r="B964" s="33" t="s">
        <v>14833</v>
      </c>
      <c r="C964" s="33" t="s">
        <v>16102</v>
      </c>
      <c r="D964" s="33" t="s">
        <v>2458</v>
      </c>
      <c r="E964" s="33" t="s">
        <v>15009</v>
      </c>
      <c r="F964" s="33">
        <v>92</v>
      </c>
      <c r="G964" s="33">
        <v>89</v>
      </c>
      <c r="H964" s="33">
        <v>41125</v>
      </c>
      <c r="I964" t="s">
        <v>15335</v>
      </c>
      <c r="N964" s="37"/>
      <c r="O964" s="36"/>
      <c r="P964" s="36"/>
      <c r="Q964" s="36"/>
      <c r="R964" s="37"/>
      <c r="S964" s="36"/>
      <c r="T964" s="36"/>
    </row>
    <row r="965" spans="1:20" ht="14.4" x14ac:dyDescent="0.3">
      <c r="A965" s="33" t="s">
        <v>2459</v>
      </c>
      <c r="B965" s="33" t="s">
        <v>14833</v>
      </c>
      <c r="C965" s="33" t="s">
        <v>16103</v>
      </c>
      <c r="D965" s="33" t="s">
        <v>2460</v>
      </c>
      <c r="E965" s="33" t="s">
        <v>15130</v>
      </c>
      <c r="F965" s="33">
        <v>75</v>
      </c>
      <c r="G965" s="33">
        <v>69</v>
      </c>
      <c r="H965" s="33">
        <v>41845</v>
      </c>
      <c r="I965" t="s">
        <v>15525</v>
      </c>
      <c r="N965" s="37"/>
      <c r="O965" s="36"/>
      <c r="P965" s="36"/>
      <c r="Q965" s="36"/>
      <c r="R965" s="37"/>
      <c r="S965" s="36"/>
      <c r="T965" s="36"/>
    </row>
    <row r="966" spans="1:20" ht="14.4" x14ac:dyDescent="0.3">
      <c r="A966" s="33" t="s">
        <v>2461</v>
      </c>
      <c r="B966" s="33" t="s">
        <v>14833</v>
      </c>
      <c r="C966" s="33" t="s">
        <v>16104</v>
      </c>
      <c r="D966" s="33" t="s">
        <v>2462</v>
      </c>
      <c r="E966" s="33" t="s">
        <v>15013</v>
      </c>
      <c r="F966" s="33">
        <v>82</v>
      </c>
      <c r="G966" s="33">
        <v>85</v>
      </c>
      <c r="H966" s="33">
        <v>41424</v>
      </c>
      <c r="I966" t="s">
        <v>15283</v>
      </c>
      <c r="N966" s="37"/>
      <c r="O966" s="36"/>
      <c r="P966" s="36"/>
      <c r="Q966" s="36"/>
      <c r="R966" s="37"/>
      <c r="S966" s="36"/>
      <c r="T966" s="36"/>
    </row>
    <row r="967" spans="1:20" ht="14.4" x14ac:dyDescent="0.3">
      <c r="A967" s="33" t="s">
        <v>2463</v>
      </c>
      <c r="B967" s="33" t="s">
        <v>14833</v>
      </c>
      <c r="C967" s="33" t="s">
        <v>16105</v>
      </c>
      <c r="D967" s="33" t="s">
        <v>2464</v>
      </c>
      <c r="E967" s="33" t="s">
        <v>15138</v>
      </c>
      <c r="F967" s="33">
        <v>120</v>
      </c>
      <c r="G967" s="33">
        <v>109</v>
      </c>
      <c r="H967" s="33">
        <v>86035</v>
      </c>
      <c r="I967" t="s">
        <v>16106</v>
      </c>
      <c r="N967" s="37"/>
      <c r="O967" s="36"/>
      <c r="P967" s="36"/>
      <c r="Q967" s="36"/>
      <c r="R967" s="37"/>
      <c r="S967" s="36"/>
      <c r="T967" s="36"/>
    </row>
    <row r="968" spans="1:20" ht="14.4" x14ac:dyDescent="0.3">
      <c r="A968" s="33" t="s">
        <v>2465</v>
      </c>
      <c r="B968" s="33" t="s">
        <v>14833</v>
      </c>
      <c r="C968" s="33" t="s">
        <v>16107</v>
      </c>
      <c r="D968" s="33" t="s">
        <v>2466</v>
      </c>
      <c r="E968" s="33" t="s">
        <v>15286</v>
      </c>
      <c r="F968" s="33">
        <v>96</v>
      </c>
      <c r="G968" s="33">
        <v>104</v>
      </c>
      <c r="H968" s="33">
        <v>41856</v>
      </c>
      <c r="I968" t="s">
        <v>15165</v>
      </c>
      <c r="N968" s="37"/>
      <c r="O968" s="36"/>
      <c r="P968" s="36"/>
      <c r="Q968" s="36"/>
      <c r="R968" s="37"/>
      <c r="S968" s="36"/>
      <c r="T968" s="36"/>
    </row>
    <row r="969" spans="1:20" ht="14.4" x14ac:dyDescent="0.3">
      <c r="A969" s="33" t="s">
        <v>2467</v>
      </c>
      <c r="B969" s="33" t="s">
        <v>14833</v>
      </c>
      <c r="C969" s="33" t="s">
        <v>16108</v>
      </c>
      <c r="D969" s="33" t="s">
        <v>2468</v>
      </c>
      <c r="E969" s="33" t="s">
        <v>15353</v>
      </c>
      <c r="F969" s="33">
        <v>86</v>
      </c>
      <c r="G969" s="33">
        <v>73</v>
      </c>
      <c r="H969" s="33">
        <v>75753</v>
      </c>
      <c r="I969" t="s">
        <v>16109</v>
      </c>
      <c r="N969" s="37"/>
      <c r="O969" s="36"/>
      <c r="P969" s="36"/>
      <c r="Q969" s="36"/>
      <c r="R969" s="37"/>
      <c r="S969" s="36"/>
      <c r="T969" s="36"/>
    </row>
    <row r="970" spans="1:20" ht="14.4" x14ac:dyDescent="0.3">
      <c r="A970" s="33" t="s">
        <v>2469</v>
      </c>
      <c r="B970" s="33" t="s">
        <v>14833</v>
      </c>
      <c r="C970" s="33" t="s">
        <v>16110</v>
      </c>
      <c r="D970" s="33" t="s">
        <v>2470</v>
      </c>
      <c r="E970" s="33" t="s">
        <v>14894</v>
      </c>
      <c r="F970" s="33">
        <v>49</v>
      </c>
      <c r="G970" s="33">
        <v>40</v>
      </c>
      <c r="H970" s="33">
        <v>38482</v>
      </c>
      <c r="I970" t="s">
        <v>16111</v>
      </c>
      <c r="N970" s="37"/>
      <c r="O970" s="36"/>
      <c r="P970" s="36"/>
      <c r="Q970" s="36"/>
      <c r="R970" s="37"/>
      <c r="S970" s="36"/>
      <c r="T970" s="36"/>
    </row>
    <row r="971" spans="1:20" ht="14.4" x14ac:dyDescent="0.3">
      <c r="A971" s="33" t="s">
        <v>2471</v>
      </c>
      <c r="B971" s="33" t="s">
        <v>14833</v>
      </c>
      <c r="C971" s="33" t="s">
        <v>2472</v>
      </c>
      <c r="D971" s="33" t="s">
        <v>2473</v>
      </c>
      <c r="E971" s="33" t="s">
        <v>15077</v>
      </c>
      <c r="F971" s="33">
        <v>216</v>
      </c>
      <c r="G971" s="33">
        <v>204</v>
      </c>
      <c r="H971" s="33">
        <v>41651</v>
      </c>
      <c r="I971" t="s">
        <v>16112</v>
      </c>
      <c r="N971" s="37"/>
      <c r="O971" s="36"/>
      <c r="P971" s="36"/>
      <c r="Q971" s="36"/>
      <c r="R971" s="37"/>
      <c r="S971" s="36"/>
      <c r="T971" s="36"/>
    </row>
    <row r="972" spans="1:20" ht="14.4" x14ac:dyDescent="0.3">
      <c r="A972" s="33" t="s">
        <v>2474</v>
      </c>
      <c r="B972" s="33" t="s">
        <v>14833</v>
      </c>
      <c r="C972" s="33" t="s">
        <v>2475</v>
      </c>
      <c r="D972" s="33" t="s">
        <v>2476</v>
      </c>
      <c r="E972" s="33" t="s">
        <v>15077</v>
      </c>
      <c r="F972" s="33">
        <v>33</v>
      </c>
      <c r="G972" s="33">
        <v>36</v>
      </c>
      <c r="H972" s="33">
        <v>41651</v>
      </c>
      <c r="I972" t="s">
        <v>16112</v>
      </c>
      <c r="N972" s="37"/>
      <c r="O972" s="36"/>
      <c r="P972" s="36"/>
      <c r="Q972" s="36"/>
      <c r="R972" s="37"/>
      <c r="S972" s="36"/>
      <c r="T972" s="36"/>
    </row>
    <row r="973" spans="1:20" ht="14.4" x14ac:dyDescent="0.3">
      <c r="A973" s="33" t="s">
        <v>2477</v>
      </c>
      <c r="B973" s="33" t="s">
        <v>14833</v>
      </c>
      <c r="C973" s="33" t="s">
        <v>15285</v>
      </c>
      <c r="D973" s="33" t="s">
        <v>2478</v>
      </c>
      <c r="E973" s="33" t="s">
        <v>15164</v>
      </c>
      <c r="F973" s="33">
        <v>40</v>
      </c>
      <c r="G973" s="33">
        <v>36</v>
      </c>
      <c r="H973" s="33">
        <v>42604</v>
      </c>
      <c r="I973" t="s">
        <v>15257</v>
      </c>
      <c r="N973" s="37"/>
      <c r="O973" s="36"/>
      <c r="P973" s="36"/>
      <c r="Q973" s="36"/>
      <c r="R973" s="37"/>
      <c r="S973" s="36"/>
      <c r="T973" s="36"/>
    </row>
    <row r="974" spans="1:20" ht="14.4" x14ac:dyDescent="0.3">
      <c r="A974" s="33" t="s">
        <v>2479</v>
      </c>
      <c r="B974" s="33" t="s">
        <v>14833</v>
      </c>
      <c r="C974" s="33" t="s">
        <v>398</v>
      </c>
      <c r="D974" s="33" t="s">
        <v>2480</v>
      </c>
      <c r="E974" s="33" t="s">
        <v>14967</v>
      </c>
      <c r="F974" s="33">
        <v>48</v>
      </c>
      <c r="G974" s="33">
        <v>41</v>
      </c>
      <c r="H974" s="33">
        <v>41439</v>
      </c>
      <c r="I974" t="s">
        <v>15709</v>
      </c>
      <c r="N974" s="37"/>
      <c r="O974" s="36"/>
      <c r="P974" s="36"/>
      <c r="Q974" s="36"/>
      <c r="R974" s="37"/>
      <c r="S974" s="36"/>
      <c r="T974" s="36"/>
    </row>
    <row r="975" spans="1:20" ht="14.4" x14ac:dyDescent="0.3">
      <c r="A975" s="33" t="s">
        <v>2481</v>
      </c>
      <c r="B975" s="33" t="s">
        <v>14833</v>
      </c>
      <c r="C975" s="33" t="s">
        <v>16113</v>
      </c>
      <c r="D975" s="33" t="s">
        <v>2482</v>
      </c>
      <c r="E975" s="33" t="s">
        <v>15049</v>
      </c>
      <c r="F975" s="33">
        <v>64</v>
      </c>
      <c r="G975" s="33">
        <v>69</v>
      </c>
      <c r="H975" s="33">
        <v>40632</v>
      </c>
      <c r="I975" t="s">
        <v>15635</v>
      </c>
      <c r="N975" s="37"/>
      <c r="O975" s="36"/>
      <c r="P975" s="36"/>
      <c r="Q975" s="36"/>
      <c r="R975" s="37"/>
      <c r="S975" s="36"/>
      <c r="T975" s="36"/>
    </row>
    <row r="976" spans="1:20" ht="14.4" x14ac:dyDescent="0.3">
      <c r="A976" s="33" t="s">
        <v>2483</v>
      </c>
      <c r="B976" s="33" t="s">
        <v>14833</v>
      </c>
      <c r="C976" s="33" t="s">
        <v>16114</v>
      </c>
      <c r="D976" s="33" t="s">
        <v>2484</v>
      </c>
      <c r="E976" s="33" t="s">
        <v>14957</v>
      </c>
      <c r="F976" s="33">
        <v>125</v>
      </c>
      <c r="G976" s="33">
        <v>120</v>
      </c>
      <c r="H976" s="33">
        <v>42540</v>
      </c>
      <c r="I976" t="s">
        <v>15315</v>
      </c>
      <c r="N976" s="37"/>
      <c r="O976" s="36"/>
      <c r="P976" s="36"/>
      <c r="Q976" s="36"/>
      <c r="R976" s="37"/>
      <c r="S976" s="36"/>
      <c r="T976" s="36"/>
    </row>
    <row r="977" spans="1:20" ht="14.4" x14ac:dyDescent="0.3">
      <c r="A977" s="33" t="s">
        <v>2485</v>
      </c>
      <c r="B977" s="33" t="s">
        <v>14833</v>
      </c>
      <c r="C977" s="33" t="s">
        <v>2486</v>
      </c>
      <c r="D977" s="33" t="s">
        <v>2487</v>
      </c>
      <c r="E977" s="33" t="s">
        <v>15009</v>
      </c>
      <c r="F977" s="33">
        <v>61</v>
      </c>
      <c r="G977" s="33">
        <v>55</v>
      </c>
      <c r="H977" s="33">
        <v>41125</v>
      </c>
      <c r="I977" t="s">
        <v>15335</v>
      </c>
      <c r="N977" s="37"/>
      <c r="O977" s="36"/>
      <c r="P977" s="36"/>
      <c r="Q977" s="36"/>
      <c r="R977" s="37"/>
      <c r="S977" s="36"/>
      <c r="T977" s="36"/>
    </row>
    <row r="978" spans="1:20" ht="14.4" x14ac:dyDescent="0.3">
      <c r="A978" s="33" t="s">
        <v>2488</v>
      </c>
      <c r="B978" s="33" t="s">
        <v>14833</v>
      </c>
      <c r="C978" s="33" t="s">
        <v>1501</v>
      </c>
      <c r="D978" s="33" t="s">
        <v>2489</v>
      </c>
      <c r="E978" s="33" t="s">
        <v>15009</v>
      </c>
      <c r="F978" s="33">
        <v>27</v>
      </c>
      <c r="G978" s="33">
        <v>27</v>
      </c>
      <c r="H978" s="33">
        <v>41125</v>
      </c>
      <c r="I978" t="s">
        <v>15335</v>
      </c>
      <c r="N978" s="37"/>
      <c r="O978" s="36"/>
      <c r="P978" s="36"/>
      <c r="Q978" s="36"/>
      <c r="R978" s="37"/>
      <c r="S978" s="36"/>
      <c r="T978" s="36"/>
    </row>
    <row r="979" spans="1:20" ht="14.4" x14ac:dyDescent="0.3">
      <c r="A979" s="33" t="s">
        <v>2490</v>
      </c>
      <c r="B979" s="33" t="s">
        <v>14833</v>
      </c>
      <c r="C979" s="33" t="s">
        <v>64</v>
      </c>
      <c r="D979" s="33" t="s">
        <v>2491</v>
      </c>
      <c r="E979" s="33" t="s">
        <v>14979</v>
      </c>
      <c r="F979" s="33">
        <v>67</v>
      </c>
      <c r="G979" s="33">
        <v>75</v>
      </c>
      <c r="H979" s="33">
        <v>41583</v>
      </c>
      <c r="I979" t="s">
        <v>16115</v>
      </c>
      <c r="N979" s="37"/>
      <c r="O979" s="36"/>
      <c r="P979" s="36"/>
      <c r="Q979" s="36"/>
      <c r="R979" s="37"/>
      <c r="S979" s="36"/>
      <c r="T979" s="36"/>
    </row>
    <row r="980" spans="1:20" ht="14.4" x14ac:dyDescent="0.3">
      <c r="A980" s="33" t="s">
        <v>2492</v>
      </c>
      <c r="B980" s="33" t="s">
        <v>14833</v>
      </c>
      <c r="C980" s="33" t="s">
        <v>2493</v>
      </c>
      <c r="D980" s="33" t="s">
        <v>2494</v>
      </c>
      <c r="E980" s="33" t="s">
        <v>15084</v>
      </c>
      <c r="F980" s="33">
        <v>142</v>
      </c>
      <c r="G980" s="33">
        <v>139</v>
      </c>
      <c r="H980" s="33">
        <v>41005</v>
      </c>
      <c r="I980" t="s">
        <v>1280</v>
      </c>
      <c r="N980" s="37"/>
      <c r="O980" s="36"/>
      <c r="P980" s="36"/>
      <c r="Q980" s="36"/>
      <c r="R980" s="37"/>
      <c r="S980" s="36"/>
      <c r="T980" s="36"/>
    </row>
    <row r="981" spans="1:20" ht="14.4" x14ac:dyDescent="0.3">
      <c r="A981" s="33" t="s">
        <v>2495</v>
      </c>
      <c r="B981" s="33" t="s">
        <v>14833</v>
      </c>
      <c r="C981" s="33" t="s">
        <v>2496</v>
      </c>
      <c r="D981" s="33" t="s">
        <v>2497</v>
      </c>
      <c r="E981" s="33" t="s">
        <v>15342</v>
      </c>
      <c r="F981" s="33">
        <v>91</v>
      </c>
      <c r="G981" s="33">
        <v>79</v>
      </c>
      <c r="H981" s="33">
        <v>41571</v>
      </c>
      <c r="I981" t="s">
        <v>509</v>
      </c>
      <c r="N981" s="37"/>
      <c r="O981" s="36"/>
      <c r="P981" s="36"/>
      <c r="Q981" s="36"/>
      <c r="R981" s="37"/>
      <c r="S981" s="36"/>
      <c r="T981" s="36"/>
    </row>
    <row r="982" spans="1:20" ht="14.4" x14ac:dyDescent="0.3">
      <c r="A982" s="33" t="s">
        <v>2498</v>
      </c>
      <c r="B982" s="33" t="s">
        <v>14833</v>
      </c>
      <c r="C982" s="33" t="s">
        <v>16116</v>
      </c>
      <c r="D982" s="33" t="s">
        <v>1217</v>
      </c>
      <c r="E982" s="33" t="s">
        <v>15075</v>
      </c>
      <c r="F982" s="33">
        <v>148</v>
      </c>
      <c r="G982" s="33">
        <v>154</v>
      </c>
      <c r="H982" s="33">
        <v>42559</v>
      </c>
      <c r="I982" t="s">
        <v>16093</v>
      </c>
      <c r="N982" s="37"/>
      <c r="O982" s="36"/>
      <c r="P982" s="36"/>
      <c r="Q982" s="36"/>
      <c r="R982" s="37"/>
      <c r="S982" s="36"/>
      <c r="T982" s="36"/>
    </row>
    <row r="983" spans="1:20" ht="14.4" x14ac:dyDescent="0.3">
      <c r="A983" s="33" t="s">
        <v>2499</v>
      </c>
      <c r="B983" s="33" t="s">
        <v>14833</v>
      </c>
      <c r="C983" s="33" t="s">
        <v>117</v>
      </c>
      <c r="D983" s="33" t="s">
        <v>2500</v>
      </c>
      <c r="E983" s="33" t="s">
        <v>15252</v>
      </c>
      <c r="F983" s="33">
        <v>112</v>
      </c>
      <c r="G983" s="33">
        <v>109</v>
      </c>
      <c r="H983" s="33">
        <v>41194</v>
      </c>
      <c r="I983" t="s">
        <v>15726</v>
      </c>
      <c r="N983" s="37"/>
      <c r="O983" s="36"/>
      <c r="P983" s="36"/>
      <c r="Q983" s="36"/>
      <c r="R983" s="37"/>
      <c r="S983" s="36"/>
      <c r="T983" s="36"/>
    </row>
    <row r="984" spans="1:20" ht="14.4" x14ac:dyDescent="0.3">
      <c r="A984" s="33" t="s">
        <v>2501</v>
      </c>
      <c r="B984" s="33" t="s">
        <v>14833</v>
      </c>
      <c r="C984" s="33" t="s">
        <v>16117</v>
      </c>
      <c r="D984" s="33" t="s">
        <v>2502</v>
      </c>
      <c r="E984" s="33" t="s">
        <v>15951</v>
      </c>
      <c r="F984" s="33">
        <v>87</v>
      </c>
      <c r="G984" s="33">
        <v>75</v>
      </c>
      <c r="H984" s="33">
        <v>27067</v>
      </c>
      <c r="I984" t="s">
        <v>16118</v>
      </c>
      <c r="N984" s="37"/>
      <c r="O984" s="36"/>
      <c r="P984" s="36"/>
      <c r="Q984" s="36"/>
      <c r="R984" s="37"/>
      <c r="S984" s="36"/>
      <c r="T984" s="36"/>
    </row>
    <row r="985" spans="1:20" ht="14.4" x14ac:dyDescent="0.3">
      <c r="A985" s="33" t="s">
        <v>2503</v>
      </c>
      <c r="B985" s="33" t="s">
        <v>14833</v>
      </c>
      <c r="C985" s="33" t="s">
        <v>16119</v>
      </c>
      <c r="D985" s="33" t="s">
        <v>2504</v>
      </c>
      <c r="E985" s="33" t="s">
        <v>15145</v>
      </c>
      <c r="F985" s="33">
        <v>62</v>
      </c>
      <c r="G985" s="33">
        <v>57</v>
      </c>
      <c r="H985" s="33">
        <v>61284</v>
      </c>
      <c r="I985" t="s">
        <v>15146</v>
      </c>
      <c r="N985" s="37"/>
      <c r="O985" s="36"/>
      <c r="P985" s="36"/>
      <c r="Q985" s="36"/>
      <c r="R985" s="37"/>
      <c r="S985" s="36"/>
      <c r="T985" s="36"/>
    </row>
    <row r="986" spans="1:20" ht="14.4" x14ac:dyDescent="0.3">
      <c r="A986" s="33" t="s">
        <v>2505</v>
      </c>
      <c r="B986" s="33" t="s">
        <v>14833</v>
      </c>
      <c r="C986" s="33" t="s">
        <v>16120</v>
      </c>
      <c r="D986" s="33" t="s">
        <v>2506</v>
      </c>
      <c r="E986" s="33" t="s">
        <v>14929</v>
      </c>
      <c r="F986" s="33">
        <v>180</v>
      </c>
      <c r="G986" s="33">
        <v>181</v>
      </c>
      <c r="H986" s="33">
        <v>41528</v>
      </c>
      <c r="I986" t="s">
        <v>15305</v>
      </c>
      <c r="N986" s="37"/>
      <c r="O986" s="36"/>
      <c r="P986" s="36"/>
      <c r="Q986" s="36"/>
      <c r="R986" s="37"/>
      <c r="S986" s="36"/>
      <c r="T986" s="36"/>
    </row>
    <row r="987" spans="1:20" ht="14.4" x14ac:dyDescent="0.3">
      <c r="A987" s="33" t="s">
        <v>2507</v>
      </c>
      <c r="B987" s="33" t="s">
        <v>14833</v>
      </c>
      <c r="C987" s="33" t="s">
        <v>16121</v>
      </c>
      <c r="D987" s="33" t="s">
        <v>2509</v>
      </c>
      <c r="E987" s="33" t="s">
        <v>14894</v>
      </c>
      <c r="F987" s="33">
        <v>118</v>
      </c>
      <c r="G987" s="33">
        <v>104</v>
      </c>
      <c r="H987" s="33">
        <v>40988</v>
      </c>
      <c r="I987" t="s">
        <v>15593</v>
      </c>
      <c r="N987" s="37"/>
      <c r="O987" s="36"/>
      <c r="P987" s="36"/>
      <c r="Q987" s="36"/>
      <c r="R987" s="37"/>
      <c r="S987" s="36"/>
      <c r="T987" s="36"/>
    </row>
    <row r="988" spans="1:20" ht="14.4" x14ac:dyDescent="0.3">
      <c r="A988" s="33" t="s">
        <v>2510</v>
      </c>
      <c r="B988" s="33" t="s">
        <v>14833</v>
      </c>
      <c r="C988" s="33" t="s">
        <v>16122</v>
      </c>
      <c r="D988" s="33" t="s">
        <v>2511</v>
      </c>
      <c r="E988" s="33" t="s">
        <v>14882</v>
      </c>
      <c r="F988" s="33">
        <v>91</v>
      </c>
      <c r="G988" s="33">
        <v>87</v>
      </c>
      <c r="H988" s="33">
        <v>41787</v>
      </c>
      <c r="I988" t="s">
        <v>1581</v>
      </c>
      <c r="N988" s="37"/>
      <c r="O988" s="36"/>
      <c r="P988" s="36"/>
      <c r="Q988" s="36"/>
      <c r="R988" s="37"/>
      <c r="S988" s="36"/>
      <c r="T988" s="36"/>
    </row>
    <row r="989" spans="1:20" ht="14.4" x14ac:dyDescent="0.3">
      <c r="A989" s="33" t="s">
        <v>2512</v>
      </c>
      <c r="B989" s="33" t="s">
        <v>14833</v>
      </c>
      <c r="C989" s="33" t="s">
        <v>2513</v>
      </c>
      <c r="D989" s="33" t="s">
        <v>2514</v>
      </c>
      <c r="E989" s="33" t="s">
        <v>15045</v>
      </c>
      <c r="F989" s="33">
        <v>87</v>
      </c>
      <c r="G989" s="33">
        <v>97</v>
      </c>
      <c r="H989" s="33">
        <v>41138</v>
      </c>
      <c r="I989" t="s">
        <v>16046</v>
      </c>
      <c r="N989" s="37"/>
      <c r="O989" s="36"/>
      <c r="P989" s="36"/>
      <c r="Q989" s="36"/>
      <c r="R989" s="37"/>
      <c r="S989" s="36"/>
      <c r="T989" s="36"/>
    </row>
    <row r="990" spans="1:20" ht="14.4" x14ac:dyDescent="0.3">
      <c r="A990" s="33" t="s">
        <v>2515</v>
      </c>
      <c r="B990" s="33" t="s">
        <v>14833</v>
      </c>
      <c r="C990" s="33" t="s">
        <v>2516</v>
      </c>
      <c r="D990" s="33" t="s">
        <v>2517</v>
      </c>
      <c r="E990" s="33" t="s">
        <v>16123</v>
      </c>
      <c r="F990" s="33">
        <v>72</v>
      </c>
      <c r="G990" s="33">
        <v>73</v>
      </c>
      <c r="H990" s="33">
        <v>41845</v>
      </c>
      <c r="I990" t="s">
        <v>15525</v>
      </c>
      <c r="N990" s="37"/>
      <c r="O990" s="36"/>
      <c r="P990" s="36"/>
      <c r="Q990" s="36"/>
      <c r="R990" s="37"/>
      <c r="S990" s="36"/>
      <c r="T990" s="36"/>
    </row>
    <row r="991" spans="1:20" ht="14.4" x14ac:dyDescent="0.3">
      <c r="A991" s="33" t="s">
        <v>2518</v>
      </c>
      <c r="B991" s="33" t="s">
        <v>14833</v>
      </c>
      <c r="C991" s="33" t="s">
        <v>15598</v>
      </c>
      <c r="D991" s="33" t="s">
        <v>2519</v>
      </c>
      <c r="E991" s="33" t="s">
        <v>15199</v>
      </c>
      <c r="F991" s="33">
        <v>224</v>
      </c>
      <c r="G991" s="33">
        <v>233</v>
      </c>
      <c r="H991" s="33">
        <v>41439</v>
      </c>
      <c r="I991" t="s">
        <v>15709</v>
      </c>
      <c r="N991" s="37"/>
      <c r="O991" s="36"/>
      <c r="P991" s="36"/>
      <c r="Q991" s="36"/>
      <c r="R991" s="37"/>
      <c r="S991" s="36"/>
      <c r="T991" s="36"/>
    </row>
    <row r="992" spans="1:20" ht="14.4" x14ac:dyDescent="0.3">
      <c r="A992" s="33" t="s">
        <v>2520</v>
      </c>
      <c r="B992" s="33" t="s">
        <v>14833</v>
      </c>
      <c r="C992" s="33" t="s">
        <v>16124</v>
      </c>
      <c r="D992" s="33" t="s">
        <v>2521</v>
      </c>
      <c r="E992" s="33" t="s">
        <v>15694</v>
      </c>
      <c r="F992" s="33">
        <v>85</v>
      </c>
      <c r="G992" s="33">
        <v>83</v>
      </c>
      <c r="H992" s="33">
        <v>42632</v>
      </c>
      <c r="I992" t="s">
        <v>15695</v>
      </c>
      <c r="N992" s="37"/>
      <c r="O992" s="36"/>
      <c r="P992" s="36"/>
      <c r="Q992" s="36"/>
      <c r="R992" s="37"/>
      <c r="S992" s="36"/>
      <c r="T992" s="36"/>
    </row>
    <row r="993" spans="1:20" ht="14.4" x14ac:dyDescent="0.3">
      <c r="A993" s="33" t="s">
        <v>2522</v>
      </c>
      <c r="B993" s="33" t="s">
        <v>14833</v>
      </c>
      <c r="C993" s="33" t="s">
        <v>416</v>
      </c>
      <c r="D993" s="33" t="s">
        <v>2523</v>
      </c>
      <c r="E993" s="33" t="s">
        <v>15046</v>
      </c>
      <c r="F993" s="33">
        <v>94</v>
      </c>
      <c r="G993" s="33">
        <v>82</v>
      </c>
      <c r="H993" s="33">
        <v>41827</v>
      </c>
      <c r="I993" t="s">
        <v>15676</v>
      </c>
      <c r="N993" s="37"/>
      <c r="O993" s="36"/>
      <c r="P993" s="36"/>
      <c r="Q993" s="36"/>
      <c r="R993" s="37"/>
      <c r="S993" s="36"/>
      <c r="T993" s="36"/>
    </row>
    <row r="994" spans="1:20" ht="14.4" x14ac:dyDescent="0.3">
      <c r="A994" s="33" t="s">
        <v>2524</v>
      </c>
      <c r="B994" s="33" t="s">
        <v>14833</v>
      </c>
      <c r="C994" s="33" t="s">
        <v>16125</v>
      </c>
      <c r="D994" s="33" t="s">
        <v>2525</v>
      </c>
      <c r="E994" s="33" t="s">
        <v>15652</v>
      </c>
      <c r="F994" s="33">
        <v>42</v>
      </c>
      <c r="G994" s="33">
        <v>41</v>
      </c>
      <c r="H994" s="33">
        <v>40788</v>
      </c>
      <c r="I994" t="s">
        <v>15653</v>
      </c>
      <c r="N994" s="37"/>
      <c r="O994" s="36"/>
      <c r="P994" s="36"/>
      <c r="Q994" s="36"/>
      <c r="R994" s="37"/>
      <c r="S994" s="36"/>
      <c r="T994" s="36"/>
    </row>
    <row r="995" spans="1:20" ht="14.4" x14ac:dyDescent="0.3">
      <c r="A995" s="33" t="s">
        <v>2526</v>
      </c>
      <c r="B995" s="33" t="s">
        <v>14833</v>
      </c>
      <c r="C995" s="33" t="s">
        <v>2527</v>
      </c>
      <c r="D995" s="33" t="s">
        <v>2528</v>
      </c>
      <c r="E995" s="33" t="s">
        <v>14980</v>
      </c>
      <c r="F995" s="33">
        <v>258</v>
      </c>
      <c r="G995" s="33">
        <v>248</v>
      </c>
      <c r="H995" s="33">
        <v>41194</v>
      </c>
      <c r="I995" t="s">
        <v>15726</v>
      </c>
      <c r="N995" s="37"/>
      <c r="O995" s="36"/>
      <c r="P995" s="36"/>
      <c r="Q995" s="36"/>
      <c r="R995" s="37"/>
      <c r="S995" s="36"/>
      <c r="T995" s="36"/>
    </row>
    <row r="996" spans="1:20" ht="14.4" x14ac:dyDescent="0.3">
      <c r="A996" s="33" t="s">
        <v>2529</v>
      </c>
      <c r="B996" s="33" t="s">
        <v>14833</v>
      </c>
      <c r="C996" s="33" t="s">
        <v>2530</v>
      </c>
      <c r="D996" s="33" t="s">
        <v>2531</v>
      </c>
      <c r="E996" s="33" t="s">
        <v>15687</v>
      </c>
      <c r="F996" s="33">
        <v>64</v>
      </c>
      <c r="G996" s="33">
        <v>66</v>
      </c>
      <c r="H996" s="33">
        <v>24844</v>
      </c>
      <c r="I996" t="s">
        <v>2407</v>
      </c>
      <c r="N996" s="37"/>
      <c r="O996" s="36"/>
      <c r="P996" s="36"/>
      <c r="Q996" s="36"/>
      <c r="R996" s="37"/>
      <c r="S996" s="36"/>
      <c r="T996" s="36"/>
    </row>
    <row r="997" spans="1:20" ht="14.4" x14ac:dyDescent="0.3">
      <c r="A997" s="33" t="s">
        <v>2532</v>
      </c>
      <c r="B997" s="33" t="s">
        <v>14833</v>
      </c>
      <c r="C997" s="33" t="s">
        <v>16126</v>
      </c>
      <c r="D997" s="33" t="s">
        <v>2533</v>
      </c>
      <c r="E997" s="33" t="s">
        <v>15528</v>
      </c>
      <c r="F997" s="33">
        <v>284</v>
      </c>
      <c r="G997" s="33">
        <v>280</v>
      </c>
      <c r="H997" s="33">
        <v>41486</v>
      </c>
      <c r="I997" t="s">
        <v>15529</v>
      </c>
      <c r="N997" s="37"/>
      <c r="O997" s="36"/>
      <c r="P997" s="36"/>
      <c r="Q997" s="36"/>
      <c r="R997" s="37"/>
      <c r="S997" s="36"/>
      <c r="T997" s="36"/>
    </row>
    <row r="998" spans="1:20" ht="14.4" x14ac:dyDescent="0.3">
      <c r="A998" s="33" t="s">
        <v>2534</v>
      </c>
      <c r="B998" s="33" t="s">
        <v>14833</v>
      </c>
      <c r="C998" s="33" t="s">
        <v>16127</v>
      </c>
      <c r="D998" s="33" t="s">
        <v>2535</v>
      </c>
      <c r="E998" s="33" t="s">
        <v>15528</v>
      </c>
      <c r="F998" s="33">
        <v>34</v>
      </c>
      <c r="G998" s="33">
        <v>42</v>
      </c>
      <c r="H998" s="33">
        <v>41486</v>
      </c>
      <c r="I998" t="s">
        <v>15529</v>
      </c>
      <c r="N998" s="37"/>
      <c r="O998" s="36"/>
      <c r="P998" s="36"/>
      <c r="Q998" s="36"/>
      <c r="R998" s="37"/>
      <c r="S998" s="36"/>
      <c r="T998" s="36"/>
    </row>
    <row r="999" spans="1:20" ht="14.4" x14ac:dyDescent="0.3">
      <c r="A999" s="33" t="s">
        <v>2536</v>
      </c>
      <c r="B999" s="33" t="s">
        <v>14833</v>
      </c>
      <c r="C999" s="33" t="s">
        <v>16128</v>
      </c>
      <c r="D999" s="33" t="s">
        <v>2537</v>
      </c>
      <c r="E999" s="33" t="s">
        <v>14996</v>
      </c>
      <c r="F999" s="33">
        <v>167</v>
      </c>
      <c r="G999" s="33">
        <v>164</v>
      </c>
      <c r="H999" s="33">
        <v>41845</v>
      </c>
      <c r="I999" t="s">
        <v>15525</v>
      </c>
      <c r="N999" s="37"/>
      <c r="O999" s="36"/>
      <c r="P999" s="36"/>
      <c r="Q999" s="36"/>
      <c r="R999" s="37"/>
      <c r="S999" s="36"/>
      <c r="T999" s="36"/>
    </row>
    <row r="1000" spans="1:20" ht="14.4" x14ac:dyDescent="0.3">
      <c r="A1000" s="33" t="s">
        <v>2538</v>
      </c>
      <c r="B1000" s="33" t="s">
        <v>14833</v>
      </c>
      <c r="C1000" s="33" t="s">
        <v>1501</v>
      </c>
      <c r="D1000" s="33" t="s">
        <v>2539</v>
      </c>
      <c r="E1000" s="33" t="s">
        <v>15045</v>
      </c>
      <c r="F1000" s="33">
        <v>107</v>
      </c>
      <c r="G1000" s="33">
        <v>109</v>
      </c>
      <c r="H1000" s="33">
        <v>41534</v>
      </c>
      <c r="I1000" t="s">
        <v>311</v>
      </c>
      <c r="N1000" s="37"/>
      <c r="O1000" s="36"/>
      <c r="P1000" s="36"/>
      <c r="Q1000" s="36"/>
      <c r="R1000" s="37"/>
      <c r="S1000" s="36"/>
      <c r="T1000" s="36"/>
    </row>
    <row r="1001" spans="1:20" ht="14.4" x14ac:dyDescent="0.3">
      <c r="A1001" s="33" t="s">
        <v>2540</v>
      </c>
      <c r="B1001" s="33" t="s">
        <v>14833</v>
      </c>
      <c r="C1001" s="33" t="s">
        <v>2541</v>
      </c>
      <c r="D1001" s="33" t="s">
        <v>2542</v>
      </c>
      <c r="E1001" s="33" t="s">
        <v>15242</v>
      </c>
      <c r="F1001" s="33">
        <v>131</v>
      </c>
      <c r="G1001" s="33">
        <v>136</v>
      </c>
      <c r="H1001" s="33">
        <v>41193</v>
      </c>
      <c r="I1001" t="s">
        <v>15802</v>
      </c>
      <c r="N1001" s="37"/>
      <c r="O1001" s="36"/>
      <c r="P1001" s="36"/>
      <c r="Q1001" s="36"/>
      <c r="R1001" s="37"/>
      <c r="S1001" s="36"/>
      <c r="T1001" s="36"/>
    </row>
    <row r="1002" spans="1:20" ht="14.4" x14ac:dyDescent="0.3">
      <c r="A1002" s="33" t="s">
        <v>2543</v>
      </c>
      <c r="B1002" s="33" t="s">
        <v>14833</v>
      </c>
      <c r="C1002" s="33" t="s">
        <v>2544</v>
      </c>
      <c r="D1002" s="33" t="s">
        <v>16129</v>
      </c>
      <c r="E1002" s="33" t="s">
        <v>15045</v>
      </c>
      <c r="F1002" s="33">
        <v>106</v>
      </c>
      <c r="G1002" s="33">
        <v>81</v>
      </c>
      <c r="H1002" s="33">
        <v>41138</v>
      </c>
      <c r="I1002" t="s">
        <v>16046</v>
      </c>
      <c r="N1002" s="37"/>
      <c r="O1002" s="36"/>
      <c r="P1002" s="36"/>
      <c r="Q1002" s="36"/>
      <c r="R1002" s="37"/>
      <c r="S1002" s="36"/>
      <c r="T1002" s="36"/>
    </row>
    <row r="1003" spans="1:20" ht="14.4" x14ac:dyDescent="0.3">
      <c r="A1003" s="33" t="s">
        <v>2545</v>
      </c>
      <c r="B1003" s="33" t="s">
        <v>14833</v>
      </c>
      <c r="C1003" s="33" t="s">
        <v>1501</v>
      </c>
      <c r="D1003" s="33" t="s">
        <v>2546</v>
      </c>
      <c r="E1003" s="33" t="s">
        <v>15072</v>
      </c>
      <c r="F1003" s="33">
        <v>159</v>
      </c>
      <c r="G1003" s="33">
        <v>153</v>
      </c>
      <c r="H1003" s="33">
        <v>89012</v>
      </c>
      <c r="I1003" t="s">
        <v>16130</v>
      </c>
      <c r="N1003" s="37"/>
      <c r="O1003" s="36"/>
      <c r="P1003" s="36"/>
      <c r="Q1003" s="36"/>
      <c r="R1003" s="37"/>
      <c r="S1003" s="36"/>
      <c r="T1003" s="36"/>
    </row>
    <row r="1004" spans="1:20" ht="14.4" x14ac:dyDescent="0.3">
      <c r="A1004" s="33" t="s">
        <v>2547</v>
      </c>
      <c r="B1004" s="33" t="s">
        <v>14833</v>
      </c>
      <c r="C1004" s="33" t="s">
        <v>16131</v>
      </c>
      <c r="D1004" s="33" t="s">
        <v>2548</v>
      </c>
      <c r="E1004" s="33" t="s">
        <v>14957</v>
      </c>
      <c r="F1004" s="33">
        <v>41</v>
      </c>
      <c r="G1004" s="33">
        <v>45</v>
      </c>
      <c r="H1004" s="33">
        <v>41385</v>
      </c>
      <c r="I1004" t="s">
        <v>15580</v>
      </c>
      <c r="N1004" s="37"/>
      <c r="O1004" s="36"/>
      <c r="P1004" s="36"/>
      <c r="Q1004" s="36"/>
      <c r="R1004" s="37"/>
      <c r="S1004" s="36"/>
      <c r="T1004" s="36"/>
    </row>
    <row r="1005" spans="1:20" ht="14.4" x14ac:dyDescent="0.3">
      <c r="A1005" s="33" t="s">
        <v>2549</v>
      </c>
      <c r="B1005" s="33" t="s">
        <v>14833</v>
      </c>
      <c r="C1005" s="33" t="s">
        <v>16132</v>
      </c>
      <c r="D1005" s="33" t="s">
        <v>2550</v>
      </c>
      <c r="E1005" s="33" t="s">
        <v>14945</v>
      </c>
      <c r="F1005" s="33">
        <v>70</v>
      </c>
      <c r="G1005" s="33">
        <v>74</v>
      </c>
      <c r="H1005" s="33">
        <v>41196</v>
      </c>
      <c r="I1005" t="s">
        <v>15876</v>
      </c>
      <c r="N1005" s="37"/>
      <c r="O1005" s="36"/>
      <c r="P1005" s="36"/>
      <c r="Q1005" s="36"/>
      <c r="R1005" s="37"/>
      <c r="S1005" s="36"/>
      <c r="T1005" s="36"/>
    </row>
    <row r="1006" spans="1:20" ht="14.4" x14ac:dyDescent="0.3">
      <c r="A1006" s="33" t="s">
        <v>2551</v>
      </c>
      <c r="B1006" s="33" t="s">
        <v>14833</v>
      </c>
      <c r="C1006" s="33" t="s">
        <v>16133</v>
      </c>
      <c r="D1006" s="33" t="s">
        <v>2552</v>
      </c>
      <c r="E1006" s="33" t="s">
        <v>15042</v>
      </c>
      <c r="F1006" s="33">
        <v>269</v>
      </c>
      <c r="G1006" s="33">
        <v>260</v>
      </c>
      <c r="H1006" s="33">
        <v>41154</v>
      </c>
      <c r="I1006" t="s">
        <v>16134</v>
      </c>
      <c r="N1006" s="37"/>
      <c r="O1006" s="36"/>
      <c r="P1006" s="36"/>
      <c r="Q1006" s="36"/>
      <c r="R1006" s="37"/>
      <c r="S1006" s="36"/>
      <c r="T1006" s="36"/>
    </row>
    <row r="1007" spans="1:20" ht="14.4" x14ac:dyDescent="0.3">
      <c r="A1007" s="33" t="s">
        <v>2553</v>
      </c>
      <c r="B1007" s="33" t="s">
        <v>14833</v>
      </c>
      <c r="C1007" s="33" t="s">
        <v>16135</v>
      </c>
      <c r="D1007" s="33" t="s">
        <v>2554</v>
      </c>
      <c r="E1007" s="33" t="s">
        <v>16028</v>
      </c>
      <c r="F1007" s="33">
        <v>27</v>
      </c>
      <c r="G1007" s="33">
        <v>24</v>
      </c>
      <c r="H1007" s="33">
        <v>41261</v>
      </c>
      <c r="I1007" t="s">
        <v>15325</v>
      </c>
      <c r="N1007" s="37"/>
      <c r="O1007" s="36"/>
      <c r="P1007" s="36"/>
      <c r="Q1007" s="36"/>
      <c r="R1007" s="37"/>
      <c r="S1007" s="36"/>
      <c r="T1007" s="36"/>
    </row>
    <row r="1008" spans="1:20" ht="14.4" x14ac:dyDescent="0.3">
      <c r="A1008" s="33" t="s">
        <v>2555</v>
      </c>
      <c r="B1008" s="33" t="s">
        <v>14833</v>
      </c>
      <c r="C1008" s="33" t="s">
        <v>16136</v>
      </c>
      <c r="D1008" s="33" t="s">
        <v>2556</v>
      </c>
      <c r="E1008" s="33" t="s">
        <v>15667</v>
      </c>
      <c r="F1008" s="33">
        <v>53</v>
      </c>
      <c r="G1008" s="33">
        <v>49</v>
      </c>
      <c r="H1008" s="33">
        <v>42656</v>
      </c>
      <c r="I1008" t="s">
        <v>15662</v>
      </c>
      <c r="N1008" s="37"/>
      <c r="O1008" s="36"/>
      <c r="P1008" s="36"/>
      <c r="Q1008" s="36"/>
      <c r="R1008" s="37"/>
      <c r="S1008" s="36"/>
      <c r="T1008" s="36"/>
    </row>
    <row r="1009" spans="1:20" ht="14.4" x14ac:dyDescent="0.3">
      <c r="A1009" s="33" t="s">
        <v>2557</v>
      </c>
      <c r="B1009" s="33" t="s">
        <v>14833</v>
      </c>
      <c r="C1009" s="33" t="s">
        <v>1389</v>
      </c>
      <c r="D1009" s="33" t="s">
        <v>2558</v>
      </c>
      <c r="E1009" s="33" t="s">
        <v>14957</v>
      </c>
      <c r="F1009" s="33">
        <v>57</v>
      </c>
      <c r="G1009" s="33">
        <v>61</v>
      </c>
      <c r="H1009" s="33">
        <v>42540</v>
      </c>
      <c r="I1009" t="s">
        <v>15315</v>
      </c>
      <c r="N1009" s="37"/>
      <c r="O1009" s="36"/>
      <c r="P1009" s="36"/>
      <c r="Q1009" s="36"/>
      <c r="R1009" s="37"/>
      <c r="S1009" s="36"/>
      <c r="T1009" s="36"/>
    </row>
    <row r="1010" spans="1:20" ht="14.4" x14ac:dyDescent="0.3">
      <c r="A1010" s="33" t="s">
        <v>2559</v>
      </c>
      <c r="B1010" s="33" t="s">
        <v>14833</v>
      </c>
      <c r="C1010" s="33" t="s">
        <v>1389</v>
      </c>
      <c r="D1010" s="33" t="s">
        <v>2560</v>
      </c>
      <c r="E1010" s="33" t="s">
        <v>15065</v>
      </c>
      <c r="F1010" s="33">
        <v>125</v>
      </c>
      <c r="G1010" s="33">
        <v>125</v>
      </c>
      <c r="H1010" s="33">
        <v>89571</v>
      </c>
      <c r="I1010" t="s">
        <v>16137</v>
      </c>
      <c r="N1010" s="37"/>
      <c r="O1010" s="36"/>
      <c r="P1010" s="36"/>
      <c r="Q1010" s="36"/>
      <c r="R1010" s="37"/>
      <c r="S1010" s="36"/>
      <c r="T1010" s="36"/>
    </row>
    <row r="1011" spans="1:20" ht="14.4" x14ac:dyDescent="0.3">
      <c r="A1011" s="33" t="s">
        <v>2561</v>
      </c>
      <c r="B1011" s="33" t="s">
        <v>14833</v>
      </c>
      <c r="C1011" s="33" t="s">
        <v>16138</v>
      </c>
      <c r="D1011" s="33" t="s">
        <v>2562</v>
      </c>
      <c r="E1011" s="33" t="s">
        <v>16139</v>
      </c>
      <c r="F1011" s="33">
        <v>281</v>
      </c>
      <c r="G1011" s="33">
        <v>288</v>
      </c>
      <c r="H1011" s="33">
        <v>41251</v>
      </c>
      <c r="I1011" t="s">
        <v>15479</v>
      </c>
      <c r="N1011" s="37"/>
      <c r="O1011" s="36"/>
      <c r="P1011" s="36"/>
      <c r="Q1011" s="36"/>
      <c r="R1011" s="37"/>
      <c r="S1011" s="36"/>
      <c r="T1011" s="36"/>
    </row>
    <row r="1012" spans="1:20" ht="14.4" x14ac:dyDescent="0.3">
      <c r="A1012" s="33" t="s">
        <v>2563</v>
      </c>
      <c r="B1012" s="33" t="s">
        <v>14833</v>
      </c>
      <c r="C1012" s="33" t="s">
        <v>2564</v>
      </c>
      <c r="D1012" s="33" t="s">
        <v>2565</v>
      </c>
      <c r="E1012" s="33" t="s">
        <v>15042</v>
      </c>
      <c r="F1012" s="33">
        <v>235</v>
      </c>
      <c r="G1012" s="33">
        <v>242</v>
      </c>
      <c r="H1012" s="33">
        <v>41827</v>
      </c>
      <c r="I1012" t="s">
        <v>15676</v>
      </c>
      <c r="N1012" s="37"/>
      <c r="O1012" s="36"/>
      <c r="P1012" s="36"/>
      <c r="Q1012" s="36"/>
      <c r="R1012" s="37"/>
      <c r="S1012" s="36"/>
      <c r="T1012" s="36"/>
    </row>
    <row r="1013" spans="1:20" ht="14.4" x14ac:dyDescent="0.3">
      <c r="A1013" s="33" t="s">
        <v>2566</v>
      </c>
      <c r="B1013" s="33" t="s">
        <v>14833</v>
      </c>
      <c r="C1013" s="33" t="s">
        <v>16140</v>
      </c>
      <c r="D1013" s="33" t="s">
        <v>2567</v>
      </c>
      <c r="E1013" s="33" t="s">
        <v>15286</v>
      </c>
      <c r="F1013" s="33">
        <v>65</v>
      </c>
      <c r="G1013" s="33">
        <v>77</v>
      </c>
      <c r="H1013" s="33">
        <v>42545</v>
      </c>
      <c r="I1013" t="s">
        <v>1309</v>
      </c>
      <c r="N1013" s="37"/>
      <c r="O1013" s="36"/>
      <c r="P1013" s="36"/>
      <c r="Q1013" s="36"/>
      <c r="R1013" s="37"/>
      <c r="S1013" s="36"/>
      <c r="T1013" s="36"/>
    </row>
    <row r="1014" spans="1:20" ht="14.4" x14ac:dyDescent="0.3">
      <c r="A1014" s="33" t="s">
        <v>2568</v>
      </c>
      <c r="B1014" s="33" t="s">
        <v>14833</v>
      </c>
      <c r="C1014" s="33" t="s">
        <v>16141</v>
      </c>
      <c r="D1014" s="33" t="s">
        <v>2569</v>
      </c>
      <c r="E1014" s="33" t="s">
        <v>14957</v>
      </c>
      <c r="F1014" s="33">
        <v>106</v>
      </c>
      <c r="G1014" s="33">
        <v>111</v>
      </c>
      <c r="H1014" s="33">
        <v>42540</v>
      </c>
      <c r="I1014" t="s">
        <v>15315</v>
      </c>
      <c r="N1014" s="37"/>
      <c r="O1014" s="36"/>
      <c r="P1014" s="36"/>
      <c r="Q1014" s="36"/>
      <c r="R1014" s="37"/>
      <c r="S1014" s="36"/>
      <c r="T1014" s="36"/>
    </row>
    <row r="1015" spans="1:20" ht="14.4" x14ac:dyDescent="0.3">
      <c r="A1015" s="33" t="s">
        <v>2570</v>
      </c>
      <c r="B1015" s="33" t="s">
        <v>14833</v>
      </c>
      <c r="C1015" s="33" t="s">
        <v>16142</v>
      </c>
      <c r="D1015" s="33" t="s">
        <v>2571</v>
      </c>
      <c r="E1015" s="33" t="s">
        <v>14996</v>
      </c>
      <c r="F1015" s="33">
        <v>74</v>
      </c>
      <c r="G1015" s="33">
        <v>75</v>
      </c>
      <c r="H1015" s="33">
        <v>41845</v>
      </c>
      <c r="I1015" t="s">
        <v>15525</v>
      </c>
      <c r="N1015" s="37"/>
      <c r="O1015" s="36"/>
      <c r="P1015" s="36"/>
      <c r="Q1015" s="36"/>
      <c r="R1015" s="37"/>
      <c r="S1015" s="36"/>
      <c r="T1015" s="36"/>
    </row>
    <row r="1016" spans="1:20" ht="14.4" x14ac:dyDescent="0.3">
      <c r="A1016" s="33" t="s">
        <v>2572</v>
      </c>
      <c r="B1016" s="33" t="s">
        <v>14833</v>
      </c>
      <c r="C1016" s="33" t="s">
        <v>2380</v>
      </c>
      <c r="D1016" s="33" t="s">
        <v>2573</v>
      </c>
      <c r="E1016" s="33" t="s">
        <v>15694</v>
      </c>
      <c r="F1016" s="33">
        <v>87</v>
      </c>
      <c r="G1016" s="33">
        <v>87</v>
      </c>
      <c r="H1016" s="33">
        <v>42632</v>
      </c>
      <c r="I1016" t="s">
        <v>15695</v>
      </c>
      <c r="N1016" s="37"/>
      <c r="O1016" s="36"/>
      <c r="P1016" s="36"/>
      <c r="Q1016" s="36"/>
      <c r="R1016" s="37"/>
      <c r="S1016" s="36"/>
      <c r="T1016" s="36"/>
    </row>
    <row r="1017" spans="1:20" ht="14.4" x14ac:dyDescent="0.3">
      <c r="A1017" s="33" t="s">
        <v>2574</v>
      </c>
      <c r="B1017" s="33" t="s">
        <v>14833</v>
      </c>
      <c r="C1017" s="33" t="s">
        <v>16143</v>
      </c>
      <c r="D1017" s="33" t="s">
        <v>2575</v>
      </c>
      <c r="E1017" s="33" t="s">
        <v>15082</v>
      </c>
      <c r="F1017" s="33">
        <v>207</v>
      </c>
      <c r="G1017" s="33">
        <v>214</v>
      </c>
      <c r="H1017" s="33">
        <v>40712</v>
      </c>
      <c r="I1017" t="s">
        <v>876</v>
      </c>
      <c r="N1017" s="37"/>
      <c r="O1017" s="36"/>
      <c r="P1017" s="36"/>
      <c r="Q1017" s="36"/>
      <c r="R1017" s="37"/>
      <c r="S1017" s="36"/>
      <c r="T1017" s="36"/>
    </row>
    <row r="1018" spans="1:20" ht="14.4" x14ac:dyDescent="0.3">
      <c r="A1018" s="33" t="s">
        <v>2576</v>
      </c>
      <c r="B1018" s="33" t="s">
        <v>14833</v>
      </c>
      <c r="C1018" s="33" t="s">
        <v>16144</v>
      </c>
      <c r="D1018" s="33" t="s">
        <v>2577</v>
      </c>
      <c r="E1018" s="33" t="s">
        <v>14905</v>
      </c>
      <c r="F1018" s="33">
        <v>142</v>
      </c>
      <c r="G1018" s="33">
        <v>128</v>
      </c>
      <c r="H1018" s="33">
        <v>41196</v>
      </c>
      <c r="I1018" t="s">
        <v>15876</v>
      </c>
      <c r="N1018" s="37"/>
      <c r="O1018" s="36"/>
      <c r="P1018" s="36"/>
      <c r="Q1018" s="36"/>
      <c r="R1018" s="37"/>
      <c r="S1018" s="36"/>
      <c r="T1018" s="36"/>
    </row>
    <row r="1019" spans="1:20" ht="14.4" x14ac:dyDescent="0.3">
      <c r="A1019" s="33" t="s">
        <v>2578</v>
      </c>
      <c r="B1019" s="33" t="s">
        <v>14833</v>
      </c>
      <c r="C1019" s="33" t="s">
        <v>15536</v>
      </c>
      <c r="D1019" s="33" t="s">
        <v>2579</v>
      </c>
      <c r="E1019" s="33" t="s">
        <v>15775</v>
      </c>
      <c r="F1019" s="33">
        <v>102</v>
      </c>
      <c r="G1019" s="33">
        <v>107</v>
      </c>
      <c r="H1019" s="33">
        <v>41127</v>
      </c>
      <c r="I1019" t="s">
        <v>16145</v>
      </c>
      <c r="N1019" s="37"/>
      <c r="O1019" s="36"/>
      <c r="P1019" s="36"/>
      <c r="Q1019" s="36"/>
      <c r="R1019" s="37"/>
      <c r="S1019" s="36"/>
      <c r="T1019" s="36"/>
    </row>
    <row r="1020" spans="1:20" ht="14.4" x14ac:dyDescent="0.3">
      <c r="A1020" s="33" t="s">
        <v>2580</v>
      </c>
      <c r="B1020" s="33" t="s">
        <v>14833</v>
      </c>
      <c r="C1020" s="33" t="s">
        <v>16146</v>
      </c>
      <c r="D1020" s="33" t="s">
        <v>2582</v>
      </c>
      <c r="E1020" s="33" t="s">
        <v>15260</v>
      </c>
      <c r="F1020" s="33">
        <v>214</v>
      </c>
      <c r="G1020" s="33">
        <v>210</v>
      </c>
      <c r="H1020" s="33">
        <v>90130</v>
      </c>
      <c r="I1020" t="s">
        <v>16147</v>
      </c>
      <c r="N1020" s="37"/>
      <c r="O1020" s="36"/>
      <c r="P1020" s="36"/>
      <c r="Q1020" s="36"/>
      <c r="R1020" s="37"/>
      <c r="S1020" s="36"/>
      <c r="T1020" s="36"/>
    </row>
    <row r="1021" spans="1:20" ht="14.4" x14ac:dyDescent="0.3">
      <c r="A1021" s="33" t="s">
        <v>2583</v>
      </c>
      <c r="B1021" s="33" t="s">
        <v>14833</v>
      </c>
      <c r="C1021" s="33" t="s">
        <v>1389</v>
      </c>
      <c r="D1021" s="33" t="s">
        <v>2584</v>
      </c>
      <c r="E1021" s="33" t="s">
        <v>14967</v>
      </c>
      <c r="F1021" s="33">
        <v>123</v>
      </c>
      <c r="G1021" s="33">
        <v>119</v>
      </c>
      <c r="H1021" s="33">
        <v>41439</v>
      </c>
      <c r="I1021" t="s">
        <v>15709</v>
      </c>
      <c r="N1021" s="37"/>
      <c r="O1021" s="36"/>
      <c r="P1021" s="36"/>
      <c r="Q1021" s="36"/>
      <c r="R1021" s="37"/>
      <c r="S1021" s="36"/>
      <c r="T1021" s="36"/>
    </row>
    <row r="1022" spans="1:20" ht="14.4" x14ac:dyDescent="0.3">
      <c r="A1022" s="33" t="s">
        <v>2585</v>
      </c>
      <c r="B1022" s="33" t="s">
        <v>14833</v>
      </c>
      <c r="C1022" s="33" t="s">
        <v>16148</v>
      </c>
      <c r="D1022" s="33" t="s">
        <v>2586</v>
      </c>
      <c r="E1022" s="33" t="s">
        <v>15016</v>
      </c>
      <c r="F1022" s="33">
        <v>263</v>
      </c>
      <c r="G1022" s="33">
        <v>256</v>
      </c>
      <c r="H1022" s="33">
        <v>90169</v>
      </c>
      <c r="I1022" t="s">
        <v>16149</v>
      </c>
      <c r="N1022" s="37"/>
      <c r="O1022" s="36"/>
      <c r="P1022" s="36"/>
      <c r="Q1022" s="36"/>
      <c r="R1022" s="37"/>
      <c r="S1022" s="36"/>
      <c r="T1022" s="36"/>
    </row>
    <row r="1023" spans="1:20" ht="14.4" x14ac:dyDescent="0.3">
      <c r="A1023" s="33" t="s">
        <v>2587</v>
      </c>
      <c r="B1023" s="33" t="s">
        <v>14833</v>
      </c>
      <c r="C1023" s="33" t="s">
        <v>16150</v>
      </c>
      <c r="D1023" s="33" t="s">
        <v>1013</v>
      </c>
      <c r="E1023" s="33" t="s">
        <v>14889</v>
      </c>
      <c r="F1023" s="33">
        <v>213</v>
      </c>
      <c r="G1023" s="33">
        <v>193</v>
      </c>
      <c r="H1023" s="33">
        <v>41127</v>
      </c>
      <c r="I1023" t="s">
        <v>16145</v>
      </c>
      <c r="N1023" s="37"/>
      <c r="O1023" s="36"/>
      <c r="P1023" s="36"/>
      <c r="Q1023" s="36"/>
      <c r="R1023" s="37"/>
      <c r="S1023" s="36"/>
      <c r="T1023" s="36"/>
    </row>
    <row r="1024" spans="1:20" ht="14.4" x14ac:dyDescent="0.3">
      <c r="A1024" s="33" t="s">
        <v>2588</v>
      </c>
      <c r="B1024" s="33" t="s">
        <v>14833</v>
      </c>
      <c r="C1024" s="33" t="s">
        <v>2589</v>
      </c>
      <c r="D1024" s="33" t="s">
        <v>2590</v>
      </c>
      <c r="E1024" s="33" t="s">
        <v>15489</v>
      </c>
      <c r="F1024" s="33">
        <v>87</v>
      </c>
      <c r="G1024" s="33">
        <v>79</v>
      </c>
      <c r="H1024" s="33">
        <v>40894</v>
      </c>
      <c r="I1024" t="s">
        <v>15323</v>
      </c>
      <c r="N1024" s="37"/>
      <c r="O1024" s="36"/>
      <c r="P1024" s="36"/>
      <c r="Q1024" s="36"/>
      <c r="R1024" s="37"/>
      <c r="S1024" s="36"/>
      <c r="T1024" s="36"/>
    </row>
    <row r="1025" spans="1:20" ht="14.4" x14ac:dyDescent="0.3">
      <c r="A1025" s="33" t="s">
        <v>2591</v>
      </c>
      <c r="B1025" s="33" t="s">
        <v>14833</v>
      </c>
      <c r="C1025" s="33" t="s">
        <v>2592</v>
      </c>
      <c r="D1025" s="33" t="s">
        <v>2593</v>
      </c>
      <c r="E1025" s="33" t="s">
        <v>15214</v>
      </c>
      <c r="F1025" s="33">
        <v>54</v>
      </c>
      <c r="G1025" s="33">
        <v>53</v>
      </c>
      <c r="H1025" s="33">
        <v>40946</v>
      </c>
      <c r="I1025" t="s">
        <v>15772</v>
      </c>
      <c r="N1025" s="37"/>
      <c r="O1025" s="36"/>
      <c r="P1025" s="36"/>
      <c r="Q1025" s="36"/>
      <c r="R1025" s="37"/>
      <c r="S1025" s="36"/>
      <c r="T1025" s="36"/>
    </row>
    <row r="1026" spans="1:20" ht="14.4" x14ac:dyDescent="0.3">
      <c r="A1026" s="33" t="s">
        <v>2594</v>
      </c>
      <c r="B1026" s="33" t="s">
        <v>14833</v>
      </c>
      <c r="C1026" s="33" t="s">
        <v>16151</v>
      </c>
      <c r="D1026" s="33" t="s">
        <v>2595</v>
      </c>
      <c r="E1026" s="33" t="s">
        <v>16152</v>
      </c>
      <c r="F1026" s="33">
        <v>214</v>
      </c>
      <c r="G1026" s="33">
        <v>220</v>
      </c>
      <c r="H1026" s="33">
        <v>41621</v>
      </c>
      <c r="I1026" t="s">
        <v>15731</v>
      </c>
      <c r="N1026" s="37"/>
      <c r="O1026" s="36"/>
      <c r="P1026" s="36"/>
      <c r="Q1026" s="36"/>
      <c r="R1026" s="37"/>
      <c r="S1026" s="36"/>
      <c r="T1026" s="36"/>
    </row>
    <row r="1027" spans="1:20" ht="14.4" x14ac:dyDescent="0.3">
      <c r="A1027" s="33" t="s">
        <v>2596</v>
      </c>
      <c r="B1027" s="33" t="s">
        <v>14833</v>
      </c>
      <c r="C1027" s="33" t="s">
        <v>16153</v>
      </c>
      <c r="D1027" s="33" t="s">
        <v>2597</v>
      </c>
      <c r="E1027" s="33" t="s">
        <v>15006</v>
      </c>
      <c r="F1027" s="33">
        <v>74</v>
      </c>
      <c r="G1027" s="33">
        <v>70</v>
      </c>
      <c r="H1027" s="33">
        <v>90351</v>
      </c>
      <c r="I1027" t="s">
        <v>16154</v>
      </c>
      <c r="N1027" s="37"/>
      <c r="O1027" s="36"/>
      <c r="P1027" s="36"/>
      <c r="Q1027" s="36"/>
      <c r="R1027" s="37"/>
      <c r="S1027" s="36"/>
      <c r="T1027" s="36"/>
    </row>
    <row r="1028" spans="1:20" ht="14.4" x14ac:dyDescent="0.3">
      <c r="A1028" s="33" t="s">
        <v>2598</v>
      </c>
      <c r="B1028" s="33" t="s">
        <v>14833</v>
      </c>
      <c r="C1028" s="33" t="s">
        <v>16155</v>
      </c>
      <c r="D1028" s="33" t="s">
        <v>2599</v>
      </c>
      <c r="E1028" s="33" t="s">
        <v>14907</v>
      </c>
      <c r="F1028" s="33">
        <v>272</v>
      </c>
      <c r="G1028" s="33">
        <v>262</v>
      </c>
      <c r="H1028" s="33">
        <v>74531</v>
      </c>
      <c r="I1028" t="s">
        <v>15531</v>
      </c>
      <c r="N1028" s="37"/>
      <c r="O1028" s="36"/>
      <c r="P1028" s="36"/>
      <c r="Q1028" s="36"/>
      <c r="R1028" s="37"/>
      <c r="S1028" s="36"/>
      <c r="T1028" s="36"/>
    </row>
    <row r="1029" spans="1:20" ht="14.4" x14ac:dyDescent="0.3">
      <c r="A1029" s="33" t="s">
        <v>2600</v>
      </c>
      <c r="B1029" s="33" t="s">
        <v>14833</v>
      </c>
      <c r="C1029" s="33" t="s">
        <v>16156</v>
      </c>
      <c r="D1029" s="33" t="s">
        <v>2602</v>
      </c>
      <c r="E1029" s="33" t="s">
        <v>14907</v>
      </c>
      <c r="F1029" s="33">
        <v>194</v>
      </c>
      <c r="G1029" s="33">
        <v>220</v>
      </c>
      <c r="H1029" s="33">
        <v>41646</v>
      </c>
      <c r="I1029" t="s">
        <v>15120</v>
      </c>
      <c r="N1029" s="37"/>
      <c r="O1029" s="36"/>
      <c r="P1029" s="36"/>
      <c r="Q1029" s="36"/>
      <c r="R1029" s="37"/>
      <c r="S1029" s="36"/>
      <c r="T1029" s="36"/>
    </row>
    <row r="1030" spans="1:20" ht="14.4" x14ac:dyDescent="0.3">
      <c r="A1030" s="33" t="s">
        <v>2603</v>
      </c>
      <c r="B1030" s="33" t="s">
        <v>14833</v>
      </c>
      <c r="C1030" s="33" t="s">
        <v>16157</v>
      </c>
      <c r="D1030" s="33" t="s">
        <v>2604</v>
      </c>
      <c r="E1030" s="33" t="s">
        <v>14987</v>
      </c>
      <c r="F1030" s="33">
        <v>71</v>
      </c>
      <c r="G1030" s="33">
        <v>65</v>
      </c>
      <c r="H1030" s="33">
        <v>41196</v>
      </c>
      <c r="I1030" t="s">
        <v>15876</v>
      </c>
      <c r="N1030" s="37"/>
      <c r="O1030" s="36"/>
      <c r="P1030" s="36"/>
      <c r="Q1030" s="36"/>
      <c r="R1030" s="37"/>
      <c r="S1030" s="36"/>
      <c r="T1030" s="36"/>
    </row>
    <row r="1031" spans="1:20" ht="14.4" x14ac:dyDescent="0.3">
      <c r="A1031" s="33" t="s">
        <v>2605</v>
      </c>
      <c r="B1031" s="33" t="s">
        <v>14833</v>
      </c>
      <c r="C1031" s="33" t="s">
        <v>16158</v>
      </c>
      <c r="D1031" s="33" t="s">
        <v>2606</v>
      </c>
      <c r="E1031" s="33" t="s">
        <v>15130</v>
      </c>
      <c r="F1031" s="33">
        <v>96</v>
      </c>
      <c r="G1031" s="33">
        <v>98</v>
      </c>
      <c r="H1031" s="33">
        <v>41845</v>
      </c>
      <c r="I1031" t="s">
        <v>15525</v>
      </c>
      <c r="N1031" s="37"/>
      <c r="O1031" s="36"/>
      <c r="P1031" s="36"/>
      <c r="Q1031" s="36"/>
      <c r="R1031" s="37"/>
      <c r="S1031" s="36"/>
      <c r="T1031" s="36"/>
    </row>
    <row r="1032" spans="1:20" ht="14.4" x14ac:dyDescent="0.3">
      <c r="A1032" s="33" t="s">
        <v>2607</v>
      </c>
      <c r="B1032" s="33" t="s">
        <v>14833</v>
      </c>
      <c r="C1032" s="33" t="s">
        <v>16159</v>
      </c>
      <c r="D1032" s="33" t="s">
        <v>2609</v>
      </c>
      <c r="E1032" s="33" t="s">
        <v>15647</v>
      </c>
      <c r="F1032" s="33">
        <v>132</v>
      </c>
      <c r="G1032" s="33">
        <v>115</v>
      </c>
      <c r="H1032" s="33">
        <v>42607</v>
      </c>
      <c r="I1032" t="s">
        <v>15194</v>
      </c>
      <c r="N1032" s="37"/>
      <c r="O1032" s="36"/>
      <c r="P1032" s="36"/>
      <c r="Q1032" s="36"/>
      <c r="R1032" s="37"/>
      <c r="S1032" s="36"/>
      <c r="T1032" s="36"/>
    </row>
    <row r="1033" spans="1:20" ht="14.4" x14ac:dyDescent="0.3">
      <c r="A1033" s="33" t="s">
        <v>2610</v>
      </c>
      <c r="B1033" s="33" t="s">
        <v>14833</v>
      </c>
      <c r="C1033" s="33" t="s">
        <v>16160</v>
      </c>
      <c r="D1033" s="33" t="s">
        <v>2611</v>
      </c>
      <c r="E1033" s="33" t="s">
        <v>15081</v>
      </c>
      <c r="F1033" s="33">
        <v>161</v>
      </c>
      <c r="G1033" s="33">
        <v>144</v>
      </c>
      <c r="H1033" s="33">
        <v>41439</v>
      </c>
      <c r="I1033" t="s">
        <v>15709</v>
      </c>
      <c r="N1033" s="37"/>
      <c r="O1033" s="36"/>
      <c r="P1033" s="36"/>
      <c r="Q1033" s="36"/>
      <c r="R1033" s="37"/>
      <c r="S1033" s="36"/>
      <c r="T1033" s="36"/>
    </row>
    <row r="1034" spans="1:20" ht="14.4" x14ac:dyDescent="0.3">
      <c r="A1034" s="33" t="s">
        <v>2612</v>
      </c>
      <c r="B1034" s="33" t="s">
        <v>14833</v>
      </c>
      <c r="C1034" s="33" t="s">
        <v>16161</v>
      </c>
      <c r="D1034" s="33" t="s">
        <v>2613</v>
      </c>
      <c r="E1034" s="33" t="s">
        <v>15086</v>
      </c>
      <c r="F1034" s="33">
        <v>77</v>
      </c>
      <c r="G1034" s="33">
        <v>71</v>
      </c>
      <c r="H1034" s="33">
        <v>41358</v>
      </c>
      <c r="I1034" t="s">
        <v>2309</v>
      </c>
      <c r="N1034" s="37"/>
      <c r="O1034" s="36"/>
      <c r="P1034" s="36"/>
      <c r="Q1034" s="36"/>
      <c r="R1034" s="37"/>
      <c r="S1034" s="36"/>
      <c r="T1034" s="36"/>
    </row>
    <row r="1035" spans="1:20" ht="14.4" x14ac:dyDescent="0.3">
      <c r="A1035" s="33" t="s">
        <v>2614</v>
      </c>
      <c r="B1035" s="33" t="s">
        <v>14833</v>
      </c>
      <c r="C1035" s="33" t="s">
        <v>16162</v>
      </c>
      <c r="D1035" s="33" t="s">
        <v>2615</v>
      </c>
      <c r="E1035" s="33" t="s">
        <v>15214</v>
      </c>
      <c r="F1035" s="33">
        <v>100</v>
      </c>
      <c r="G1035" s="33">
        <v>92</v>
      </c>
      <c r="H1035" s="33">
        <v>91079</v>
      </c>
      <c r="I1035" t="s">
        <v>16163</v>
      </c>
      <c r="N1035" s="37"/>
      <c r="O1035" s="36"/>
      <c r="P1035" s="36"/>
      <c r="Q1035" s="36"/>
      <c r="R1035" s="37"/>
      <c r="S1035" s="36"/>
      <c r="T1035" s="36"/>
    </row>
    <row r="1036" spans="1:20" ht="14.4" x14ac:dyDescent="0.3">
      <c r="A1036" s="33" t="s">
        <v>2616</v>
      </c>
      <c r="B1036" s="33" t="s">
        <v>14833</v>
      </c>
      <c r="C1036" s="33" t="s">
        <v>1829</v>
      </c>
      <c r="D1036" s="33" t="s">
        <v>2617</v>
      </c>
      <c r="E1036" s="33" t="s">
        <v>15868</v>
      </c>
      <c r="F1036" s="33">
        <v>546</v>
      </c>
      <c r="G1036" s="33">
        <v>546</v>
      </c>
      <c r="H1036" s="33">
        <v>91118</v>
      </c>
      <c r="I1036" t="s">
        <v>16164</v>
      </c>
      <c r="N1036" s="37"/>
      <c r="O1036" s="36"/>
      <c r="P1036" s="36"/>
      <c r="Q1036" s="36"/>
      <c r="R1036" s="37"/>
      <c r="S1036" s="36"/>
      <c r="T1036" s="36"/>
    </row>
    <row r="1037" spans="1:20" ht="14.4" x14ac:dyDescent="0.3">
      <c r="A1037" s="33" t="s">
        <v>2618</v>
      </c>
      <c r="B1037" s="33" t="s">
        <v>14833</v>
      </c>
      <c r="C1037" s="33" t="s">
        <v>16165</v>
      </c>
      <c r="D1037" s="33" t="s">
        <v>2619</v>
      </c>
      <c r="E1037" s="33" t="s">
        <v>14957</v>
      </c>
      <c r="F1037" s="33">
        <v>89</v>
      </c>
      <c r="G1037" s="33">
        <v>84</v>
      </c>
      <c r="H1037" s="33">
        <v>41385</v>
      </c>
      <c r="I1037" t="s">
        <v>15580</v>
      </c>
      <c r="N1037" s="37"/>
      <c r="O1037" s="36"/>
      <c r="P1037" s="36"/>
      <c r="Q1037" s="36"/>
      <c r="R1037" s="37"/>
      <c r="S1037" s="36"/>
      <c r="T1037" s="36"/>
    </row>
    <row r="1038" spans="1:20" ht="14.4" x14ac:dyDescent="0.3">
      <c r="A1038" s="33" t="s">
        <v>2620</v>
      </c>
      <c r="B1038" s="33" t="s">
        <v>14833</v>
      </c>
      <c r="C1038" s="33" t="s">
        <v>1501</v>
      </c>
      <c r="D1038" s="33" t="s">
        <v>2621</v>
      </c>
      <c r="E1038" s="33" t="s">
        <v>15694</v>
      </c>
      <c r="F1038" s="33">
        <v>264</v>
      </c>
      <c r="G1038" s="33">
        <v>274</v>
      </c>
      <c r="H1038" s="33">
        <v>42632</v>
      </c>
      <c r="I1038" t="s">
        <v>15695</v>
      </c>
      <c r="N1038" s="37"/>
      <c r="O1038" s="36"/>
      <c r="P1038" s="36"/>
      <c r="Q1038" s="36"/>
      <c r="R1038" s="37"/>
      <c r="S1038" s="36"/>
      <c r="T1038" s="36"/>
    </row>
    <row r="1039" spans="1:20" ht="14.4" x14ac:dyDescent="0.3">
      <c r="A1039" s="33" t="s">
        <v>2622</v>
      </c>
      <c r="B1039" s="33" t="s">
        <v>14833</v>
      </c>
      <c r="C1039" s="33" t="s">
        <v>2623</v>
      </c>
      <c r="D1039" s="33" t="s">
        <v>2624</v>
      </c>
      <c r="E1039" s="33" t="s">
        <v>15026</v>
      </c>
      <c r="F1039" s="33">
        <v>240</v>
      </c>
      <c r="G1039" s="33">
        <v>248</v>
      </c>
      <c r="H1039" s="33">
        <v>41358</v>
      </c>
      <c r="I1039" t="s">
        <v>2309</v>
      </c>
      <c r="N1039" s="37"/>
      <c r="O1039" s="36"/>
      <c r="P1039" s="36"/>
      <c r="Q1039" s="36"/>
      <c r="R1039" s="37"/>
      <c r="S1039" s="36"/>
      <c r="T1039" s="36"/>
    </row>
    <row r="1040" spans="1:20" ht="14.4" x14ac:dyDescent="0.3">
      <c r="A1040" s="33" t="s">
        <v>2625</v>
      </c>
      <c r="B1040" s="33" t="s">
        <v>14833</v>
      </c>
      <c r="C1040" s="33" t="s">
        <v>2626</v>
      </c>
      <c r="D1040" s="33" t="s">
        <v>2627</v>
      </c>
      <c r="E1040" s="33" t="s">
        <v>15286</v>
      </c>
      <c r="F1040" s="33">
        <v>82</v>
      </c>
      <c r="G1040" s="33">
        <v>73</v>
      </c>
      <c r="H1040" s="33">
        <v>41385</v>
      </c>
      <c r="I1040" t="s">
        <v>15580</v>
      </c>
      <c r="N1040" s="37"/>
      <c r="O1040" s="36"/>
      <c r="P1040" s="36"/>
      <c r="Q1040" s="36"/>
      <c r="R1040" s="37"/>
      <c r="S1040" s="36"/>
      <c r="T1040" s="36"/>
    </row>
    <row r="1041" spans="1:20" ht="14.4" x14ac:dyDescent="0.3">
      <c r="A1041" s="33" t="s">
        <v>2628</v>
      </c>
      <c r="B1041" s="33" t="s">
        <v>14833</v>
      </c>
      <c r="C1041" s="33" t="s">
        <v>16166</v>
      </c>
      <c r="D1041" s="33" t="s">
        <v>2629</v>
      </c>
      <c r="E1041" s="33" t="s">
        <v>14873</v>
      </c>
      <c r="F1041" s="33">
        <v>53</v>
      </c>
      <c r="G1041" s="33">
        <v>174</v>
      </c>
      <c r="H1041" s="33">
        <v>32073</v>
      </c>
      <c r="I1041" t="s">
        <v>15835</v>
      </c>
      <c r="N1041" s="37"/>
      <c r="O1041" s="36"/>
      <c r="P1041" s="36"/>
      <c r="Q1041" s="36"/>
      <c r="R1041" s="37"/>
      <c r="S1041" s="36"/>
      <c r="T1041" s="36"/>
    </row>
    <row r="1042" spans="1:20" ht="14.4" x14ac:dyDescent="0.3">
      <c r="A1042" s="33" t="s">
        <v>2630</v>
      </c>
      <c r="B1042" s="33" t="s">
        <v>14833</v>
      </c>
      <c r="C1042" s="33" t="s">
        <v>15331</v>
      </c>
      <c r="D1042" s="33" t="s">
        <v>2631</v>
      </c>
      <c r="E1042" s="33" t="s">
        <v>16167</v>
      </c>
      <c r="F1042" s="33">
        <v>180</v>
      </c>
      <c r="G1042" s="33">
        <v>165</v>
      </c>
      <c r="H1042" s="33">
        <v>41261</v>
      </c>
      <c r="I1042" t="s">
        <v>15325</v>
      </c>
      <c r="N1042" s="37"/>
      <c r="O1042" s="36"/>
      <c r="P1042" s="36"/>
      <c r="Q1042" s="36"/>
      <c r="R1042" s="37"/>
      <c r="S1042" s="36"/>
      <c r="T1042" s="36"/>
    </row>
    <row r="1043" spans="1:20" ht="14.4" x14ac:dyDescent="0.3">
      <c r="A1043" s="33" t="s">
        <v>2632</v>
      </c>
      <c r="B1043" s="33" t="s">
        <v>14833</v>
      </c>
      <c r="C1043" s="33" t="s">
        <v>16168</v>
      </c>
      <c r="D1043" s="33" t="s">
        <v>2633</v>
      </c>
      <c r="E1043" s="33" t="s">
        <v>14908</v>
      </c>
      <c r="F1043" s="33">
        <v>177</v>
      </c>
      <c r="G1043" s="33">
        <v>204</v>
      </c>
      <c r="H1043" s="33">
        <v>41646</v>
      </c>
      <c r="I1043" t="s">
        <v>15120</v>
      </c>
      <c r="N1043" s="37"/>
      <c r="O1043" s="36"/>
      <c r="P1043" s="36"/>
      <c r="Q1043" s="36"/>
      <c r="R1043" s="37"/>
      <c r="S1043" s="36"/>
      <c r="T1043" s="36"/>
    </row>
    <row r="1044" spans="1:20" ht="14.4" x14ac:dyDescent="0.3">
      <c r="A1044" s="33" t="s">
        <v>2634</v>
      </c>
      <c r="B1044" s="33" t="s">
        <v>14833</v>
      </c>
      <c r="C1044" s="33" t="s">
        <v>16169</v>
      </c>
      <c r="D1044" s="33" t="s">
        <v>2635</v>
      </c>
      <c r="E1044" s="33" t="s">
        <v>15193</v>
      </c>
      <c r="F1044" s="33">
        <v>43</v>
      </c>
      <c r="G1044" s="33">
        <v>39</v>
      </c>
      <c r="H1044" s="33">
        <v>32073</v>
      </c>
      <c r="I1044" t="s">
        <v>15835</v>
      </c>
      <c r="N1044" s="37"/>
      <c r="O1044" s="36"/>
      <c r="P1044" s="36"/>
      <c r="Q1044" s="36"/>
      <c r="R1044" s="37"/>
      <c r="S1044" s="36"/>
      <c r="T1044" s="36"/>
    </row>
    <row r="1045" spans="1:20" ht="14.4" x14ac:dyDescent="0.3">
      <c r="A1045" s="33" t="s">
        <v>2636</v>
      </c>
      <c r="B1045" s="33" t="s">
        <v>14833</v>
      </c>
      <c r="C1045" s="33" t="s">
        <v>16170</v>
      </c>
      <c r="D1045" s="33" t="s">
        <v>2637</v>
      </c>
      <c r="E1045" s="33" t="s">
        <v>15065</v>
      </c>
      <c r="F1045" s="33">
        <v>86</v>
      </c>
      <c r="G1045" s="33">
        <v>87</v>
      </c>
      <c r="H1045" s="33">
        <v>40959</v>
      </c>
      <c r="I1045" t="s">
        <v>993</v>
      </c>
      <c r="N1045" s="37"/>
      <c r="O1045" s="36"/>
      <c r="P1045" s="36"/>
      <c r="Q1045" s="36"/>
      <c r="R1045" s="37"/>
      <c r="S1045" s="36"/>
      <c r="T1045" s="36"/>
    </row>
    <row r="1046" spans="1:20" ht="14.4" x14ac:dyDescent="0.3">
      <c r="A1046" s="33" t="s">
        <v>2638</v>
      </c>
      <c r="B1046" s="33" t="s">
        <v>14833</v>
      </c>
      <c r="C1046" s="33" t="s">
        <v>16171</v>
      </c>
      <c r="D1046" s="33" t="s">
        <v>2639</v>
      </c>
      <c r="E1046" s="33" t="s">
        <v>15008</v>
      </c>
      <c r="F1046" s="33">
        <v>55</v>
      </c>
      <c r="G1046" s="33">
        <v>56</v>
      </c>
      <c r="H1046" s="33">
        <v>41473</v>
      </c>
      <c r="I1046" t="s">
        <v>2452</v>
      </c>
      <c r="N1046" s="37"/>
      <c r="O1046" s="36"/>
      <c r="P1046" s="36"/>
      <c r="Q1046" s="36"/>
      <c r="R1046" s="37"/>
      <c r="S1046" s="36"/>
      <c r="T1046" s="36"/>
    </row>
    <row r="1047" spans="1:20" ht="14.4" x14ac:dyDescent="0.3">
      <c r="A1047" s="33" t="s">
        <v>2640</v>
      </c>
      <c r="B1047" s="33" t="s">
        <v>14833</v>
      </c>
      <c r="C1047" s="33" t="s">
        <v>1501</v>
      </c>
      <c r="D1047" s="33" t="s">
        <v>2641</v>
      </c>
      <c r="E1047" s="33" t="s">
        <v>14869</v>
      </c>
      <c r="F1047" s="33">
        <v>238</v>
      </c>
      <c r="G1047" s="33">
        <v>247</v>
      </c>
      <c r="H1047" s="33">
        <v>41018</v>
      </c>
      <c r="I1047" t="s">
        <v>461</v>
      </c>
      <c r="N1047" s="37"/>
      <c r="O1047" s="36"/>
      <c r="P1047" s="36"/>
      <c r="Q1047" s="36"/>
      <c r="R1047" s="37"/>
      <c r="S1047" s="36"/>
      <c r="T1047" s="36"/>
    </row>
    <row r="1048" spans="1:20" ht="14.4" x14ac:dyDescent="0.3">
      <c r="A1048" s="33" t="s">
        <v>2642</v>
      </c>
      <c r="B1048" s="33" t="s">
        <v>14833</v>
      </c>
      <c r="C1048" s="33" t="s">
        <v>16120</v>
      </c>
      <c r="D1048" s="33" t="s">
        <v>2643</v>
      </c>
      <c r="E1048" s="33" t="s">
        <v>15043</v>
      </c>
      <c r="F1048" s="33">
        <v>127</v>
      </c>
      <c r="G1048" s="33">
        <v>119</v>
      </c>
      <c r="H1048" s="33">
        <v>92210</v>
      </c>
      <c r="I1048" t="s">
        <v>16172</v>
      </c>
      <c r="N1048" s="37"/>
      <c r="O1048" s="36"/>
      <c r="P1048" s="36"/>
      <c r="Q1048" s="36"/>
      <c r="R1048" s="37"/>
      <c r="S1048" s="36"/>
      <c r="T1048" s="36"/>
    </row>
    <row r="1049" spans="1:20" ht="14.4" x14ac:dyDescent="0.3">
      <c r="A1049" s="33" t="s">
        <v>2644</v>
      </c>
      <c r="B1049" s="33" t="s">
        <v>14833</v>
      </c>
      <c r="C1049" s="33" t="s">
        <v>16173</v>
      </c>
      <c r="D1049" s="33" t="s">
        <v>2645</v>
      </c>
      <c r="E1049" s="33" t="s">
        <v>15092</v>
      </c>
      <c r="F1049" s="33">
        <v>176</v>
      </c>
      <c r="G1049" s="33">
        <v>189</v>
      </c>
      <c r="H1049" s="33">
        <v>41270</v>
      </c>
      <c r="I1049" t="s">
        <v>1334</v>
      </c>
      <c r="N1049" s="37"/>
      <c r="O1049" s="36"/>
      <c r="P1049" s="36"/>
      <c r="Q1049" s="36"/>
      <c r="R1049" s="37"/>
      <c r="S1049" s="36"/>
      <c r="T1049" s="36"/>
    </row>
    <row r="1050" spans="1:20" ht="14.4" x14ac:dyDescent="0.3">
      <c r="A1050" s="33" t="s">
        <v>2646</v>
      </c>
      <c r="B1050" s="33" t="s">
        <v>14833</v>
      </c>
      <c r="C1050" s="33" t="s">
        <v>16174</v>
      </c>
      <c r="D1050" s="33" t="s">
        <v>2647</v>
      </c>
      <c r="E1050" s="33" t="s">
        <v>15707</v>
      </c>
      <c r="F1050" s="33">
        <v>82</v>
      </c>
      <c r="G1050" s="33">
        <v>91</v>
      </c>
      <c r="H1050" s="33">
        <v>45969</v>
      </c>
      <c r="I1050" t="s">
        <v>15708</v>
      </c>
      <c r="N1050" s="37"/>
      <c r="O1050" s="36"/>
      <c r="P1050" s="36"/>
      <c r="Q1050" s="36"/>
      <c r="R1050" s="37"/>
      <c r="S1050" s="36"/>
      <c r="T1050" s="36"/>
    </row>
    <row r="1051" spans="1:20" ht="14.4" x14ac:dyDescent="0.3">
      <c r="A1051" s="33" t="s">
        <v>2648</v>
      </c>
      <c r="B1051" s="33" t="s">
        <v>14833</v>
      </c>
      <c r="C1051" s="33" t="s">
        <v>16175</v>
      </c>
      <c r="D1051" s="33" t="s">
        <v>6721</v>
      </c>
      <c r="E1051" s="33" t="s">
        <v>14962</v>
      </c>
      <c r="F1051" s="33">
        <v>65</v>
      </c>
      <c r="G1051" s="33">
        <v>63</v>
      </c>
      <c r="H1051" s="33">
        <v>41558</v>
      </c>
      <c r="I1051" t="s">
        <v>15616</v>
      </c>
      <c r="N1051" s="37"/>
      <c r="O1051" s="36"/>
      <c r="P1051" s="36"/>
      <c r="Q1051" s="36"/>
      <c r="R1051" s="37"/>
      <c r="S1051" s="36"/>
      <c r="T1051" s="36"/>
    </row>
    <row r="1052" spans="1:20" ht="14.4" x14ac:dyDescent="0.3">
      <c r="A1052" s="33" t="s">
        <v>2649</v>
      </c>
      <c r="B1052" s="33" t="s">
        <v>14833</v>
      </c>
      <c r="C1052" s="33" t="s">
        <v>16176</v>
      </c>
      <c r="D1052" s="33" t="s">
        <v>2650</v>
      </c>
      <c r="E1052" s="33" t="s">
        <v>15008</v>
      </c>
      <c r="F1052" s="33">
        <v>146</v>
      </c>
      <c r="G1052" s="33">
        <v>131</v>
      </c>
      <c r="H1052" s="33">
        <v>92626</v>
      </c>
      <c r="I1052" t="s">
        <v>16177</v>
      </c>
      <c r="N1052" s="37"/>
      <c r="O1052" s="36"/>
      <c r="P1052" s="36"/>
      <c r="Q1052" s="36"/>
      <c r="R1052" s="37"/>
      <c r="S1052" s="36"/>
      <c r="T1052" s="36"/>
    </row>
    <row r="1053" spans="1:20" ht="14.4" x14ac:dyDescent="0.3">
      <c r="A1053" s="33" t="s">
        <v>2651</v>
      </c>
      <c r="B1053" s="33" t="s">
        <v>14833</v>
      </c>
      <c r="C1053" s="33" t="s">
        <v>2652</v>
      </c>
      <c r="D1053" s="33" t="s">
        <v>2653</v>
      </c>
      <c r="E1053" s="33" t="s">
        <v>15008</v>
      </c>
      <c r="F1053" s="33">
        <v>142</v>
      </c>
      <c r="G1053" s="33">
        <v>139</v>
      </c>
      <c r="H1053" s="33">
        <v>92639</v>
      </c>
      <c r="I1053" t="s">
        <v>16178</v>
      </c>
      <c r="N1053" s="37"/>
      <c r="O1053" s="36"/>
      <c r="P1053" s="36"/>
      <c r="Q1053" s="36"/>
      <c r="R1053" s="37"/>
      <c r="S1053" s="36"/>
      <c r="T1053" s="36"/>
    </row>
    <row r="1054" spans="1:20" ht="14.4" x14ac:dyDescent="0.3">
      <c r="A1054" s="33" t="s">
        <v>2654</v>
      </c>
      <c r="B1054" s="33" t="s">
        <v>14833</v>
      </c>
      <c r="C1054" s="33" t="s">
        <v>15598</v>
      </c>
      <c r="D1054" s="33" t="s">
        <v>2655</v>
      </c>
      <c r="E1054" s="33" t="s">
        <v>14998</v>
      </c>
      <c r="F1054" s="33">
        <v>67</v>
      </c>
      <c r="G1054" s="33">
        <v>64</v>
      </c>
      <c r="H1054" s="33">
        <v>41261</v>
      </c>
      <c r="I1054" t="s">
        <v>15325</v>
      </c>
      <c r="N1054" s="37"/>
      <c r="O1054" s="36"/>
      <c r="P1054" s="36"/>
      <c r="Q1054" s="36"/>
      <c r="R1054" s="37"/>
      <c r="S1054" s="36"/>
      <c r="T1054" s="36"/>
    </row>
    <row r="1055" spans="1:20" ht="14.4" x14ac:dyDescent="0.3">
      <c r="A1055" s="33" t="s">
        <v>2656</v>
      </c>
      <c r="B1055" s="33" t="s">
        <v>14833</v>
      </c>
      <c r="C1055" s="33" t="s">
        <v>16179</v>
      </c>
      <c r="D1055" s="33" t="s">
        <v>2657</v>
      </c>
      <c r="E1055" s="33" t="s">
        <v>15074</v>
      </c>
      <c r="F1055" s="33">
        <v>56</v>
      </c>
      <c r="G1055" s="33">
        <v>61</v>
      </c>
      <c r="H1055" s="33">
        <v>41787</v>
      </c>
      <c r="I1055" t="s">
        <v>1581</v>
      </c>
      <c r="N1055" s="37"/>
      <c r="O1055" s="36"/>
      <c r="P1055" s="36"/>
      <c r="Q1055" s="36"/>
      <c r="R1055" s="37"/>
      <c r="S1055" s="36"/>
      <c r="T1055" s="36"/>
    </row>
    <row r="1056" spans="1:20" ht="14.4" x14ac:dyDescent="0.3">
      <c r="A1056" s="33" t="s">
        <v>2658</v>
      </c>
      <c r="B1056" s="33" t="s">
        <v>14833</v>
      </c>
      <c r="C1056" s="33" t="s">
        <v>16180</v>
      </c>
      <c r="D1056" s="33" t="s">
        <v>2659</v>
      </c>
      <c r="E1056" s="33" t="s">
        <v>15630</v>
      </c>
      <c r="F1056" s="33">
        <v>94</v>
      </c>
      <c r="G1056" s="33">
        <v>88</v>
      </c>
      <c r="H1056" s="33">
        <v>40635</v>
      </c>
      <c r="I1056" t="s">
        <v>15631</v>
      </c>
      <c r="N1056" s="37"/>
      <c r="O1056" s="36"/>
      <c r="P1056" s="36"/>
      <c r="Q1056" s="36"/>
      <c r="R1056" s="37"/>
      <c r="S1056" s="36"/>
      <c r="T1056" s="36"/>
    </row>
    <row r="1057" spans="1:20" ht="14.4" x14ac:dyDescent="0.3">
      <c r="A1057" s="33" t="s">
        <v>2660</v>
      </c>
      <c r="B1057" s="33" t="s">
        <v>14833</v>
      </c>
      <c r="C1057" s="33" t="s">
        <v>16181</v>
      </c>
      <c r="D1057" s="33" t="s">
        <v>2661</v>
      </c>
      <c r="E1057" s="33" t="s">
        <v>15782</v>
      </c>
      <c r="F1057" s="33">
        <v>70</v>
      </c>
      <c r="G1057" s="33">
        <v>65</v>
      </c>
      <c r="H1057" s="33">
        <v>92899</v>
      </c>
      <c r="I1057" t="s">
        <v>15783</v>
      </c>
      <c r="N1057" s="37"/>
      <c r="O1057" s="36"/>
      <c r="P1057" s="36"/>
      <c r="Q1057" s="36"/>
      <c r="R1057" s="37"/>
      <c r="S1057" s="36"/>
      <c r="T1057" s="36"/>
    </row>
    <row r="1058" spans="1:20" ht="14.4" x14ac:dyDescent="0.3">
      <c r="A1058" s="33" t="s">
        <v>2662</v>
      </c>
      <c r="B1058" s="33" t="s">
        <v>14833</v>
      </c>
      <c r="C1058" s="33" t="s">
        <v>15598</v>
      </c>
      <c r="D1058" s="33" t="s">
        <v>2663</v>
      </c>
      <c r="E1058" s="33" t="s">
        <v>14911</v>
      </c>
      <c r="F1058" s="33">
        <v>207</v>
      </c>
      <c r="G1058" s="33">
        <v>196</v>
      </c>
      <c r="H1058" s="33">
        <v>41251</v>
      </c>
      <c r="I1058" t="s">
        <v>15479</v>
      </c>
      <c r="N1058" s="37"/>
      <c r="O1058" s="36"/>
      <c r="P1058" s="36"/>
      <c r="Q1058" s="36"/>
      <c r="R1058" s="37"/>
      <c r="S1058" s="36"/>
      <c r="T1058" s="36"/>
    </row>
    <row r="1059" spans="1:20" ht="14.4" x14ac:dyDescent="0.3">
      <c r="A1059" s="33" t="s">
        <v>2664</v>
      </c>
      <c r="B1059" s="33" t="s">
        <v>14833</v>
      </c>
      <c r="C1059" s="33" t="s">
        <v>15598</v>
      </c>
      <c r="D1059" s="33" t="s">
        <v>2665</v>
      </c>
      <c r="E1059" s="33" t="s">
        <v>14927</v>
      </c>
      <c r="F1059" s="33">
        <v>212</v>
      </c>
      <c r="G1059" s="33">
        <v>198</v>
      </c>
      <c r="H1059" s="33">
        <v>41473</v>
      </c>
      <c r="I1059" t="s">
        <v>2452</v>
      </c>
      <c r="N1059" s="37"/>
      <c r="O1059" s="36"/>
      <c r="P1059" s="36"/>
      <c r="Q1059" s="36"/>
      <c r="R1059" s="37"/>
      <c r="S1059" s="36"/>
      <c r="T1059" s="36"/>
    </row>
    <row r="1060" spans="1:20" ht="14.4" x14ac:dyDescent="0.3">
      <c r="A1060" s="33" t="s">
        <v>2666</v>
      </c>
      <c r="B1060" s="33" t="s">
        <v>14833</v>
      </c>
      <c r="C1060" s="33" t="s">
        <v>2667</v>
      </c>
      <c r="D1060" s="33" t="s">
        <v>2668</v>
      </c>
      <c r="E1060" s="33" t="s">
        <v>15736</v>
      </c>
      <c r="F1060" s="33">
        <v>80</v>
      </c>
      <c r="G1060" s="33">
        <v>98</v>
      </c>
      <c r="H1060" s="33">
        <v>41571</v>
      </c>
      <c r="I1060" t="s">
        <v>509</v>
      </c>
      <c r="N1060" s="37"/>
      <c r="O1060" s="36"/>
      <c r="P1060" s="36"/>
      <c r="Q1060" s="36"/>
      <c r="R1060" s="37"/>
      <c r="S1060" s="36"/>
      <c r="T1060" s="36"/>
    </row>
    <row r="1061" spans="1:20" ht="14.4" x14ac:dyDescent="0.3">
      <c r="A1061" s="33" t="s">
        <v>2669</v>
      </c>
      <c r="B1061" s="33" t="s">
        <v>14833</v>
      </c>
      <c r="C1061" s="33" t="s">
        <v>15592</v>
      </c>
      <c r="D1061" s="33" t="s">
        <v>2670</v>
      </c>
      <c r="E1061" s="33" t="s">
        <v>15009</v>
      </c>
      <c r="F1061" s="33">
        <v>101</v>
      </c>
      <c r="G1061" s="33">
        <v>96</v>
      </c>
      <c r="H1061" s="33">
        <v>41125</v>
      </c>
      <c r="I1061" t="s">
        <v>15335</v>
      </c>
      <c r="N1061" s="37"/>
      <c r="O1061" s="36"/>
      <c r="P1061" s="36"/>
      <c r="Q1061" s="36"/>
      <c r="R1061" s="37"/>
      <c r="S1061" s="36"/>
      <c r="T1061" s="36"/>
    </row>
    <row r="1062" spans="1:20" ht="14.4" x14ac:dyDescent="0.3">
      <c r="A1062" s="33" t="s">
        <v>2671</v>
      </c>
      <c r="B1062" s="33" t="s">
        <v>14833</v>
      </c>
      <c r="C1062" s="33" t="s">
        <v>2672</v>
      </c>
      <c r="D1062" s="33" t="s">
        <v>2673</v>
      </c>
      <c r="E1062" s="33" t="s">
        <v>15130</v>
      </c>
      <c r="F1062" s="33">
        <v>170</v>
      </c>
      <c r="G1062" s="33">
        <v>179</v>
      </c>
      <c r="H1062" s="33">
        <v>41845</v>
      </c>
      <c r="I1062" t="s">
        <v>15525</v>
      </c>
      <c r="N1062" s="37"/>
      <c r="O1062" s="36"/>
      <c r="P1062" s="36"/>
      <c r="Q1062" s="36"/>
      <c r="R1062" s="37"/>
      <c r="S1062" s="36"/>
      <c r="T1062" s="36"/>
    </row>
    <row r="1063" spans="1:20" ht="14.4" x14ac:dyDescent="0.3">
      <c r="A1063" s="33" t="s">
        <v>2674</v>
      </c>
      <c r="B1063" s="33" t="s">
        <v>14833</v>
      </c>
      <c r="C1063" s="33" t="s">
        <v>16182</v>
      </c>
      <c r="D1063" s="33" t="s">
        <v>2675</v>
      </c>
      <c r="E1063" s="33" t="s">
        <v>15228</v>
      </c>
      <c r="F1063" s="33">
        <v>185</v>
      </c>
      <c r="G1063" s="33">
        <v>170</v>
      </c>
      <c r="H1063" s="33">
        <v>41261</v>
      </c>
      <c r="I1063" t="s">
        <v>15325</v>
      </c>
      <c r="N1063" s="37"/>
      <c r="O1063" s="36"/>
      <c r="P1063" s="36"/>
      <c r="Q1063" s="36"/>
      <c r="R1063" s="37"/>
      <c r="S1063" s="36"/>
      <c r="T1063" s="36"/>
    </row>
    <row r="1064" spans="1:20" ht="14.4" x14ac:dyDescent="0.3">
      <c r="A1064" s="33" t="s">
        <v>2676</v>
      </c>
      <c r="B1064" s="33" t="s">
        <v>14833</v>
      </c>
      <c r="C1064" s="33" t="s">
        <v>16183</v>
      </c>
      <c r="D1064" s="33" t="s">
        <v>2677</v>
      </c>
      <c r="E1064" s="33" t="s">
        <v>14906</v>
      </c>
      <c r="F1064" s="33">
        <v>42</v>
      </c>
      <c r="G1064" s="33">
        <v>49</v>
      </c>
      <c r="H1064" s="33">
        <v>41419</v>
      </c>
      <c r="I1064" t="s">
        <v>15588</v>
      </c>
      <c r="N1064" s="37"/>
      <c r="O1064" s="36"/>
      <c r="P1064" s="36"/>
      <c r="Q1064" s="36"/>
      <c r="R1064" s="37"/>
      <c r="S1064" s="36"/>
      <c r="T1064" s="36"/>
    </row>
    <row r="1065" spans="1:20" ht="14.4" x14ac:dyDescent="0.3">
      <c r="A1065" s="33" t="s">
        <v>2678</v>
      </c>
      <c r="B1065" s="33" t="s">
        <v>14833</v>
      </c>
      <c r="C1065" s="33" t="s">
        <v>2508</v>
      </c>
      <c r="D1065" s="33" t="s">
        <v>1808</v>
      </c>
      <c r="E1065" s="33" t="s">
        <v>14899</v>
      </c>
      <c r="F1065" s="33">
        <v>80</v>
      </c>
      <c r="G1065" s="33">
        <v>75</v>
      </c>
      <c r="H1065" s="33">
        <v>41582</v>
      </c>
      <c r="I1065" t="s">
        <v>15253</v>
      </c>
      <c r="N1065" s="37"/>
      <c r="O1065" s="36"/>
      <c r="P1065" s="36"/>
      <c r="Q1065" s="36"/>
      <c r="R1065" s="37"/>
      <c r="S1065" s="36"/>
      <c r="T1065" s="36"/>
    </row>
    <row r="1066" spans="1:20" ht="14.4" x14ac:dyDescent="0.3">
      <c r="A1066" s="33" t="s">
        <v>2679</v>
      </c>
      <c r="B1066" s="33" t="s">
        <v>14833</v>
      </c>
      <c r="C1066" s="33" t="s">
        <v>16184</v>
      </c>
      <c r="D1066" s="33" t="s">
        <v>2680</v>
      </c>
      <c r="E1066" s="33" t="s">
        <v>15164</v>
      </c>
      <c r="F1066" s="33">
        <v>145</v>
      </c>
      <c r="G1066" s="33">
        <v>140</v>
      </c>
      <c r="H1066" s="33">
        <v>42604</v>
      </c>
      <c r="I1066" t="s">
        <v>15257</v>
      </c>
      <c r="N1066" s="37"/>
      <c r="O1066" s="36"/>
      <c r="P1066" s="36"/>
      <c r="Q1066" s="36"/>
      <c r="R1066" s="37"/>
      <c r="S1066" s="36"/>
      <c r="T1066" s="36"/>
    </row>
    <row r="1067" spans="1:20" ht="14.4" x14ac:dyDescent="0.3">
      <c r="A1067" s="33" t="s">
        <v>2681</v>
      </c>
      <c r="B1067" s="33" t="s">
        <v>14833</v>
      </c>
      <c r="C1067" s="33" t="s">
        <v>16185</v>
      </c>
      <c r="D1067" s="33" t="s">
        <v>2682</v>
      </c>
      <c r="E1067" s="33" t="s">
        <v>16068</v>
      </c>
      <c r="F1067" s="33">
        <v>99</v>
      </c>
      <c r="G1067" s="33">
        <v>107</v>
      </c>
      <c r="H1067" s="33">
        <v>93445</v>
      </c>
      <c r="I1067" t="s">
        <v>16186</v>
      </c>
      <c r="N1067" s="37"/>
      <c r="O1067" s="36"/>
      <c r="P1067" s="36"/>
      <c r="Q1067" s="36"/>
      <c r="R1067" s="37"/>
      <c r="S1067" s="36"/>
      <c r="T1067" s="36"/>
    </row>
    <row r="1068" spans="1:20" ht="14.4" x14ac:dyDescent="0.3">
      <c r="A1068" s="33" t="s">
        <v>2683</v>
      </c>
      <c r="B1068" s="33" t="s">
        <v>14833</v>
      </c>
      <c r="C1068" s="33" t="s">
        <v>16187</v>
      </c>
      <c r="D1068" s="33" t="s">
        <v>2684</v>
      </c>
      <c r="E1068" s="33" t="s">
        <v>15859</v>
      </c>
      <c r="F1068" s="33">
        <v>48</v>
      </c>
      <c r="G1068" s="33">
        <v>46</v>
      </c>
      <c r="H1068" s="33">
        <v>92951</v>
      </c>
      <c r="I1068" t="s">
        <v>15860</v>
      </c>
      <c r="N1068" s="37"/>
      <c r="O1068" s="36"/>
      <c r="P1068" s="36"/>
      <c r="Q1068" s="36"/>
      <c r="R1068" s="37"/>
      <c r="S1068" s="36"/>
      <c r="T1068" s="36"/>
    </row>
    <row r="1069" spans="1:20" ht="14.4" x14ac:dyDescent="0.3">
      <c r="A1069" s="33" t="s">
        <v>2685</v>
      </c>
      <c r="B1069" s="33" t="s">
        <v>14833</v>
      </c>
      <c r="C1069" s="33" t="s">
        <v>16188</v>
      </c>
      <c r="D1069" s="33" t="s">
        <v>2686</v>
      </c>
      <c r="E1069" s="33" t="s">
        <v>15009</v>
      </c>
      <c r="F1069" s="33">
        <v>79</v>
      </c>
      <c r="G1069" s="33">
        <v>71</v>
      </c>
      <c r="H1069" s="33">
        <v>41125</v>
      </c>
      <c r="I1069" t="s">
        <v>15335</v>
      </c>
      <c r="N1069" s="37"/>
      <c r="O1069" s="36"/>
      <c r="P1069" s="36"/>
      <c r="Q1069" s="36"/>
      <c r="R1069" s="37"/>
      <c r="S1069" s="36"/>
      <c r="T1069" s="36"/>
    </row>
    <row r="1070" spans="1:20" ht="14.4" x14ac:dyDescent="0.3">
      <c r="A1070" s="33" t="s">
        <v>2687</v>
      </c>
      <c r="B1070" s="33" t="s">
        <v>14833</v>
      </c>
      <c r="C1070" s="33" t="s">
        <v>16189</v>
      </c>
      <c r="D1070" s="33" t="s">
        <v>2688</v>
      </c>
      <c r="E1070" s="33" t="s">
        <v>14980</v>
      </c>
      <c r="F1070" s="33">
        <v>133</v>
      </c>
      <c r="G1070" s="33">
        <v>144</v>
      </c>
      <c r="H1070" s="33">
        <v>41194</v>
      </c>
      <c r="I1070" t="s">
        <v>15726</v>
      </c>
      <c r="N1070" s="37"/>
      <c r="O1070" s="36"/>
      <c r="P1070" s="36"/>
      <c r="Q1070" s="36"/>
      <c r="R1070" s="37"/>
      <c r="S1070" s="36"/>
      <c r="T1070" s="36"/>
    </row>
    <row r="1071" spans="1:20" ht="14.4" x14ac:dyDescent="0.3">
      <c r="A1071" s="33" t="s">
        <v>2689</v>
      </c>
      <c r="B1071" s="33" t="s">
        <v>14833</v>
      </c>
      <c r="C1071" s="33" t="s">
        <v>16190</v>
      </c>
      <c r="D1071" s="33" t="s">
        <v>2690</v>
      </c>
      <c r="E1071" s="33" t="s">
        <v>14979</v>
      </c>
      <c r="F1071" s="33">
        <v>44</v>
      </c>
      <c r="G1071" s="33">
        <v>43</v>
      </c>
      <c r="H1071" s="33">
        <v>41583</v>
      </c>
      <c r="I1071" t="s">
        <v>16115</v>
      </c>
      <c r="N1071" s="37"/>
      <c r="O1071" s="36"/>
      <c r="P1071" s="36"/>
      <c r="Q1071" s="36"/>
      <c r="R1071" s="37"/>
      <c r="S1071" s="36"/>
      <c r="T1071" s="36"/>
    </row>
    <row r="1072" spans="1:20" ht="14.4" x14ac:dyDescent="0.3">
      <c r="A1072" s="33" t="s">
        <v>2691</v>
      </c>
      <c r="B1072" s="33" t="s">
        <v>14833</v>
      </c>
      <c r="C1072" s="33" t="s">
        <v>2692</v>
      </c>
      <c r="D1072" s="33" t="s">
        <v>16191</v>
      </c>
      <c r="E1072" s="33" t="s">
        <v>15065</v>
      </c>
      <c r="F1072" s="33">
        <v>101</v>
      </c>
      <c r="G1072" s="33">
        <v>100</v>
      </c>
      <c r="H1072" s="33">
        <v>40959</v>
      </c>
      <c r="I1072" t="s">
        <v>993</v>
      </c>
      <c r="N1072" s="37"/>
      <c r="O1072" s="36"/>
      <c r="P1072" s="36"/>
      <c r="Q1072" s="36"/>
      <c r="R1072" s="37"/>
      <c r="S1072" s="36"/>
      <c r="T1072" s="36"/>
    </row>
    <row r="1073" spans="1:20" ht="14.4" x14ac:dyDescent="0.3">
      <c r="A1073" s="33" t="s">
        <v>2693</v>
      </c>
      <c r="B1073" s="33" t="s">
        <v>14833</v>
      </c>
      <c r="C1073" s="33" t="s">
        <v>117</v>
      </c>
      <c r="D1073" s="33" t="s">
        <v>2694</v>
      </c>
      <c r="E1073" s="33" t="s">
        <v>16123</v>
      </c>
      <c r="F1073" s="33">
        <v>159</v>
      </c>
      <c r="G1073" s="33">
        <v>158</v>
      </c>
      <c r="H1073" s="33">
        <v>41845</v>
      </c>
      <c r="I1073" t="s">
        <v>15525</v>
      </c>
      <c r="N1073" s="37"/>
      <c r="O1073" s="36"/>
      <c r="P1073" s="36"/>
      <c r="Q1073" s="36"/>
      <c r="R1073" s="37"/>
      <c r="S1073" s="36"/>
      <c r="T1073" s="36"/>
    </row>
    <row r="1074" spans="1:20" ht="14.4" x14ac:dyDescent="0.3">
      <c r="A1074" s="33" t="s">
        <v>2695</v>
      </c>
      <c r="B1074" s="33" t="s">
        <v>14833</v>
      </c>
      <c r="C1074" s="33" t="s">
        <v>16192</v>
      </c>
      <c r="D1074" s="33" t="s">
        <v>2696</v>
      </c>
      <c r="E1074" s="33" t="s">
        <v>14902</v>
      </c>
      <c r="F1074" s="33">
        <v>195</v>
      </c>
      <c r="G1074" s="33">
        <v>216</v>
      </c>
      <c r="H1074" s="33">
        <v>41507</v>
      </c>
      <c r="I1074" t="s">
        <v>15838</v>
      </c>
      <c r="N1074" s="37"/>
      <c r="O1074" s="36"/>
      <c r="P1074" s="36"/>
      <c r="Q1074" s="36"/>
      <c r="R1074" s="37"/>
      <c r="S1074" s="36"/>
      <c r="T1074" s="36"/>
    </row>
    <row r="1075" spans="1:20" ht="14.4" x14ac:dyDescent="0.3">
      <c r="A1075" s="33" t="s">
        <v>2697</v>
      </c>
      <c r="B1075" s="33" t="s">
        <v>14833</v>
      </c>
      <c r="C1075" s="33" t="s">
        <v>16193</v>
      </c>
      <c r="D1075" s="33" t="s">
        <v>2698</v>
      </c>
      <c r="E1075" s="33" t="s">
        <v>15260</v>
      </c>
      <c r="F1075" s="33">
        <v>127</v>
      </c>
      <c r="G1075" s="33">
        <v>119</v>
      </c>
      <c r="H1075" s="33">
        <v>94108</v>
      </c>
      <c r="I1075" t="s">
        <v>16194</v>
      </c>
      <c r="N1075" s="37"/>
      <c r="O1075" s="36"/>
      <c r="P1075" s="36"/>
      <c r="Q1075" s="36"/>
      <c r="R1075" s="37"/>
      <c r="S1075" s="36"/>
      <c r="T1075" s="36"/>
    </row>
    <row r="1076" spans="1:20" ht="14.4" x14ac:dyDescent="0.3">
      <c r="A1076" s="33" t="s">
        <v>2699</v>
      </c>
      <c r="B1076" s="33" t="s">
        <v>14833</v>
      </c>
      <c r="C1076" s="33" t="s">
        <v>16195</v>
      </c>
      <c r="D1076" s="33" t="s">
        <v>2700</v>
      </c>
      <c r="E1076" s="33" t="s">
        <v>15031</v>
      </c>
      <c r="F1076" s="33">
        <v>363</v>
      </c>
      <c r="G1076" s="33">
        <v>367</v>
      </c>
      <c r="H1076" s="33">
        <v>41226</v>
      </c>
      <c r="I1076" t="s">
        <v>176</v>
      </c>
      <c r="N1076" s="37"/>
      <c r="O1076" s="36"/>
      <c r="P1076" s="36"/>
      <c r="Q1076" s="36"/>
      <c r="R1076" s="37"/>
      <c r="S1076" s="36"/>
      <c r="T1076" s="36"/>
    </row>
    <row r="1077" spans="1:20" ht="14.4" x14ac:dyDescent="0.3">
      <c r="A1077" s="33" t="s">
        <v>2701</v>
      </c>
      <c r="B1077" s="33" t="s">
        <v>14833</v>
      </c>
      <c r="C1077" s="33" t="s">
        <v>16196</v>
      </c>
      <c r="D1077" s="33" t="s">
        <v>2702</v>
      </c>
      <c r="E1077" s="33" t="s">
        <v>14885</v>
      </c>
      <c r="F1077" s="33">
        <v>245</v>
      </c>
      <c r="G1077" s="33">
        <v>242</v>
      </c>
      <c r="H1077" s="33">
        <v>94459</v>
      </c>
      <c r="I1077" t="s">
        <v>16197</v>
      </c>
      <c r="N1077" s="37"/>
      <c r="O1077" s="36"/>
      <c r="P1077" s="36"/>
      <c r="Q1077" s="36"/>
      <c r="R1077" s="37"/>
      <c r="S1077" s="36"/>
      <c r="T1077" s="36"/>
    </row>
    <row r="1078" spans="1:20" ht="14.4" x14ac:dyDescent="0.3">
      <c r="A1078" s="33" t="s">
        <v>2703</v>
      </c>
      <c r="B1078" s="33" t="s">
        <v>14833</v>
      </c>
      <c r="C1078" s="33" t="s">
        <v>16198</v>
      </c>
      <c r="D1078" s="33" t="s">
        <v>2704</v>
      </c>
      <c r="E1078" s="33" t="s">
        <v>14917</v>
      </c>
      <c r="F1078" s="33">
        <v>507</v>
      </c>
      <c r="G1078" s="33">
        <v>497</v>
      </c>
      <c r="H1078" s="33">
        <v>95148</v>
      </c>
      <c r="I1078" t="s">
        <v>16199</v>
      </c>
      <c r="N1078" s="37"/>
      <c r="O1078" s="36"/>
      <c r="P1078" s="36"/>
      <c r="Q1078" s="36"/>
      <c r="R1078" s="37"/>
      <c r="S1078" s="36"/>
      <c r="T1078" s="36"/>
    </row>
    <row r="1079" spans="1:20" ht="14.4" x14ac:dyDescent="0.3">
      <c r="A1079" s="33" t="s">
        <v>2705</v>
      </c>
      <c r="B1079" s="33" t="s">
        <v>14833</v>
      </c>
      <c r="C1079" s="33" t="s">
        <v>2706</v>
      </c>
      <c r="D1079" s="33" t="s">
        <v>2707</v>
      </c>
      <c r="E1079" s="33" t="s">
        <v>14946</v>
      </c>
      <c r="F1079" s="33">
        <v>94</v>
      </c>
      <c r="G1079" s="33">
        <v>88</v>
      </c>
      <c r="H1079" s="33">
        <v>95395</v>
      </c>
      <c r="I1079" t="s">
        <v>16200</v>
      </c>
      <c r="N1079" s="37"/>
      <c r="O1079" s="36"/>
      <c r="P1079" s="36"/>
      <c r="Q1079" s="36"/>
      <c r="R1079" s="37"/>
      <c r="S1079" s="36"/>
      <c r="T1079" s="36"/>
    </row>
    <row r="1080" spans="1:20" ht="14.4" x14ac:dyDescent="0.3">
      <c r="A1080" s="33" t="s">
        <v>2708</v>
      </c>
      <c r="B1080" s="33" t="s">
        <v>14833</v>
      </c>
      <c r="C1080" s="33" t="s">
        <v>2710</v>
      </c>
      <c r="D1080" s="33" t="s">
        <v>2709</v>
      </c>
      <c r="E1080" s="33" t="s">
        <v>15055</v>
      </c>
      <c r="F1080" s="33">
        <v>222</v>
      </c>
      <c r="G1080" s="33">
        <v>221</v>
      </c>
      <c r="H1080" s="33">
        <v>95421</v>
      </c>
      <c r="I1080" t="s">
        <v>2710</v>
      </c>
      <c r="N1080" s="37"/>
      <c r="O1080" s="36"/>
      <c r="P1080" s="36"/>
      <c r="Q1080" s="36"/>
      <c r="R1080" s="37"/>
      <c r="S1080" s="36"/>
      <c r="T1080" s="36"/>
    </row>
    <row r="1081" spans="1:20" ht="14.4" x14ac:dyDescent="0.3">
      <c r="A1081" s="33" t="s">
        <v>2711</v>
      </c>
      <c r="B1081" s="33" t="s">
        <v>14833</v>
      </c>
      <c r="C1081" s="33" t="s">
        <v>16201</v>
      </c>
      <c r="D1081" s="33" t="s">
        <v>2712</v>
      </c>
      <c r="E1081" s="33" t="s">
        <v>14901</v>
      </c>
      <c r="F1081" s="33">
        <v>352</v>
      </c>
      <c r="G1081" s="33">
        <v>354</v>
      </c>
      <c r="H1081" s="33">
        <v>95655</v>
      </c>
      <c r="I1081" t="s">
        <v>16202</v>
      </c>
      <c r="N1081" s="37"/>
      <c r="O1081" s="36"/>
      <c r="P1081" s="36"/>
      <c r="Q1081" s="36"/>
      <c r="R1081" s="37"/>
      <c r="S1081" s="36"/>
      <c r="T1081" s="36"/>
    </row>
    <row r="1082" spans="1:20" ht="14.4" x14ac:dyDescent="0.3">
      <c r="A1082" s="33" t="s">
        <v>2713</v>
      </c>
      <c r="B1082" s="33" t="s">
        <v>14833</v>
      </c>
      <c r="C1082" s="33" t="s">
        <v>2714</v>
      </c>
      <c r="D1082" s="33" t="s">
        <v>2715</v>
      </c>
      <c r="E1082" s="33" t="s">
        <v>14938</v>
      </c>
      <c r="F1082" s="33">
        <v>437</v>
      </c>
      <c r="G1082" s="33">
        <v>442</v>
      </c>
      <c r="H1082" s="33">
        <v>95681</v>
      </c>
      <c r="I1082" t="s">
        <v>2714</v>
      </c>
      <c r="N1082" s="37"/>
      <c r="O1082" s="36"/>
      <c r="P1082" s="36"/>
      <c r="Q1082" s="36"/>
      <c r="R1082" s="37"/>
      <c r="S1082" s="36"/>
      <c r="T1082" s="36"/>
    </row>
    <row r="1083" spans="1:20" ht="14.4" x14ac:dyDescent="0.3">
      <c r="A1083" s="33" t="s">
        <v>2716</v>
      </c>
      <c r="B1083" s="33" t="s">
        <v>14833</v>
      </c>
      <c r="C1083" s="33" t="s">
        <v>16203</v>
      </c>
      <c r="D1083" s="33" t="s">
        <v>2717</v>
      </c>
      <c r="E1083" s="33" t="s">
        <v>14938</v>
      </c>
      <c r="F1083" s="33">
        <v>730</v>
      </c>
      <c r="G1083" s="33">
        <v>728</v>
      </c>
      <c r="H1083" s="33">
        <v>95694</v>
      </c>
      <c r="I1083" t="s">
        <v>16204</v>
      </c>
      <c r="N1083" s="37"/>
      <c r="O1083" s="36"/>
      <c r="P1083" s="36"/>
      <c r="Q1083" s="36"/>
      <c r="R1083" s="37"/>
      <c r="S1083" s="36"/>
      <c r="T1083" s="36"/>
    </row>
    <row r="1084" spans="1:20" ht="14.4" x14ac:dyDescent="0.3">
      <c r="A1084" s="33" t="s">
        <v>2719</v>
      </c>
      <c r="B1084" s="33" t="s">
        <v>14833</v>
      </c>
      <c r="C1084" s="33" t="s">
        <v>2720</v>
      </c>
      <c r="D1084" s="33" t="s">
        <v>2721</v>
      </c>
      <c r="E1084" s="33" t="s">
        <v>14938</v>
      </c>
      <c r="F1084" s="33">
        <v>1284</v>
      </c>
      <c r="G1084" s="33">
        <v>1410</v>
      </c>
      <c r="H1084" s="33">
        <v>46879</v>
      </c>
      <c r="I1084" t="s">
        <v>16205</v>
      </c>
      <c r="N1084" s="37"/>
      <c r="O1084" s="36"/>
      <c r="P1084" s="36"/>
      <c r="Q1084" s="36"/>
      <c r="R1084" s="37"/>
      <c r="S1084" s="36"/>
      <c r="T1084" s="36"/>
    </row>
    <row r="1085" spans="1:20" ht="14.4" x14ac:dyDescent="0.3">
      <c r="A1085" s="33" t="s">
        <v>2722</v>
      </c>
      <c r="B1085" s="33" t="s">
        <v>14833</v>
      </c>
      <c r="C1085" s="33" t="s">
        <v>16206</v>
      </c>
      <c r="D1085" s="33" t="s">
        <v>2715</v>
      </c>
      <c r="E1085" s="33" t="s">
        <v>14938</v>
      </c>
      <c r="F1085" s="33">
        <v>303</v>
      </c>
      <c r="G1085" s="33">
        <v>305</v>
      </c>
      <c r="H1085" s="33">
        <v>95746</v>
      </c>
      <c r="I1085" t="s">
        <v>16207</v>
      </c>
      <c r="N1085" s="37"/>
      <c r="O1085" s="36"/>
      <c r="P1085" s="36"/>
      <c r="Q1085" s="36"/>
      <c r="R1085" s="37"/>
      <c r="S1085" s="36"/>
      <c r="T1085" s="36"/>
    </row>
    <row r="1086" spans="1:20" ht="14.4" x14ac:dyDescent="0.3">
      <c r="A1086" s="33" t="s">
        <v>2723</v>
      </c>
      <c r="B1086" s="33" t="s">
        <v>14833</v>
      </c>
      <c r="C1086" s="33" t="s">
        <v>2724</v>
      </c>
      <c r="D1086" s="33" t="s">
        <v>2725</v>
      </c>
      <c r="E1086" s="33" t="s">
        <v>14938</v>
      </c>
      <c r="F1086" s="33">
        <v>439</v>
      </c>
      <c r="G1086" s="33">
        <v>451</v>
      </c>
      <c r="H1086" s="33">
        <v>95785</v>
      </c>
      <c r="I1086" t="s">
        <v>16208</v>
      </c>
      <c r="N1086" s="37"/>
      <c r="O1086" s="36"/>
      <c r="P1086" s="36"/>
      <c r="Q1086" s="36"/>
      <c r="R1086" s="37"/>
      <c r="S1086" s="36"/>
      <c r="T1086" s="36"/>
    </row>
    <row r="1087" spans="1:20" ht="14.4" x14ac:dyDescent="0.3">
      <c r="A1087" s="33" t="s">
        <v>2726</v>
      </c>
      <c r="B1087" s="33" t="s">
        <v>14833</v>
      </c>
      <c r="C1087" s="33" t="s">
        <v>16209</v>
      </c>
      <c r="D1087" s="33" t="s">
        <v>2727</v>
      </c>
      <c r="E1087" s="33" t="s">
        <v>15034</v>
      </c>
      <c r="F1087" s="33">
        <v>297</v>
      </c>
      <c r="G1087" s="33">
        <v>297</v>
      </c>
      <c r="H1087" s="33">
        <v>95954</v>
      </c>
      <c r="I1087" t="s">
        <v>2728</v>
      </c>
      <c r="N1087" s="37"/>
      <c r="O1087" s="36"/>
      <c r="P1087" s="36"/>
      <c r="Q1087" s="36"/>
      <c r="R1087" s="37"/>
      <c r="S1087" s="36"/>
      <c r="T1087" s="36"/>
    </row>
    <row r="1088" spans="1:20" ht="14.4" x14ac:dyDescent="0.3">
      <c r="A1088" s="33" t="s">
        <v>2729</v>
      </c>
      <c r="B1088" s="33" t="s">
        <v>14833</v>
      </c>
      <c r="C1088" s="33" t="s">
        <v>2731</v>
      </c>
      <c r="D1088" s="33" t="s">
        <v>2730</v>
      </c>
      <c r="E1088" s="33" t="s">
        <v>15052</v>
      </c>
      <c r="F1088" s="33">
        <v>275</v>
      </c>
      <c r="G1088" s="33">
        <v>254</v>
      </c>
      <c r="H1088" s="33">
        <v>96266</v>
      </c>
      <c r="I1088" t="s">
        <v>2731</v>
      </c>
      <c r="N1088" s="37"/>
      <c r="O1088" s="36"/>
      <c r="P1088" s="36"/>
      <c r="Q1088" s="36"/>
      <c r="R1088" s="37"/>
      <c r="S1088" s="36"/>
      <c r="T1088" s="36"/>
    </row>
    <row r="1089" spans="1:20" ht="14.4" x14ac:dyDescent="0.3">
      <c r="A1089" s="33" t="s">
        <v>2732</v>
      </c>
      <c r="B1089" s="33" t="s">
        <v>14833</v>
      </c>
      <c r="C1089" s="33" t="s">
        <v>2733</v>
      </c>
      <c r="D1089" s="33" t="s">
        <v>2734</v>
      </c>
      <c r="E1089" s="33" t="s">
        <v>15052</v>
      </c>
      <c r="F1089" s="33">
        <v>348</v>
      </c>
      <c r="G1089" s="33">
        <v>340</v>
      </c>
      <c r="H1089" s="33">
        <v>41515</v>
      </c>
      <c r="I1089" t="s">
        <v>16210</v>
      </c>
      <c r="N1089" s="37"/>
      <c r="O1089" s="36"/>
      <c r="P1089" s="36"/>
      <c r="Q1089" s="36"/>
      <c r="R1089" s="37"/>
      <c r="S1089" s="36"/>
      <c r="T1089" s="36"/>
    </row>
    <row r="1090" spans="1:20" ht="14.4" x14ac:dyDescent="0.3">
      <c r="A1090" s="33" t="s">
        <v>2735</v>
      </c>
      <c r="B1090" s="33" t="s">
        <v>14833</v>
      </c>
      <c r="C1090" s="33" t="s">
        <v>16211</v>
      </c>
      <c r="D1090" s="33" t="s">
        <v>2737</v>
      </c>
      <c r="E1090" s="33" t="s">
        <v>15052</v>
      </c>
      <c r="F1090" s="33">
        <v>251</v>
      </c>
      <c r="G1090" s="33">
        <v>250</v>
      </c>
      <c r="H1090" s="33">
        <v>96292</v>
      </c>
      <c r="I1090" t="s">
        <v>2738</v>
      </c>
      <c r="N1090" s="37"/>
      <c r="O1090" s="36"/>
      <c r="P1090" s="36"/>
      <c r="Q1090" s="36"/>
      <c r="R1090" s="37"/>
      <c r="S1090" s="36"/>
      <c r="T1090" s="36"/>
    </row>
    <row r="1091" spans="1:20" ht="14.4" x14ac:dyDescent="0.3">
      <c r="A1091" s="33" t="s">
        <v>2739</v>
      </c>
      <c r="B1091" s="33" t="s">
        <v>14833</v>
      </c>
      <c r="C1091" s="33" t="s">
        <v>2740</v>
      </c>
      <c r="D1091" s="33" t="s">
        <v>2741</v>
      </c>
      <c r="E1091" s="33" t="s">
        <v>16212</v>
      </c>
      <c r="F1091" s="33">
        <v>255</v>
      </c>
      <c r="G1091" s="33">
        <v>238</v>
      </c>
      <c r="H1091" s="33">
        <v>96409</v>
      </c>
      <c r="I1091" t="s">
        <v>16213</v>
      </c>
      <c r="N1091" s="37"/>
      <c r="O1091" s="36"/>
      <c r="P1091" s="36"/>
      <c r="Q1091" s="36"/>
      <c r="R1091" s="37"/>
      <c r="S1091" s="36"/>
      <c r="T1091" s="36"/>
    </row>
    <row r="1092" spans="1:20" ht="14.4" x14ac:dyDescent="0.3">
      <c r="A1092" s="33" t="s">
        <v>2742</v>
      </c>
      <c r="B1092" s="33" t="s">
        <v>14833</v>
      </c>
      <c r="C1092" s="33" t="s">
        <v>16214</v>
      </c>
      <c r="D1092" s="33" t="s">
        <v>2743</v>
      </c>
      <c r="E1092" s="33" t="s">
        <v>15702</v>
      </c>
      <c r="F1092" s="33">
        <v>213</v>
      </c>
      <c r="G1092" s="33">
        <v>226</v>
      </c>
      <c r="H1092" s="33">
        <v>41376</v>
      </c>
      <c r="I1092" t="s">
        <v>15614</v>
      </c>
      <c r="N1092" s="37"/>
      <c r="O1092" s="36"/>
      <c r="P1092" s="36"/>
      <c r="Q1092" s="36"/>
      <c r="R1092" s="37"/>
      <c r="S1092" s="36"/>
      <c r="T1092" s="36"/>
    </row>
    <row r="1093" spans="1:20" ht="14.4" x14ac:dyDescent="0.3">
      <c r="A1093" s="33" t="s">
        <v>2744</v>
      </c>
      <c r="B1093" s="33" t="s">
        <v>14833</v>
      </c>
      <c r="C1093" s="33" t="s">
        <v>16183</v>
      </c>
      <c r="D1093" s="33" t="s">
        <v>2745</v>
      </c>
      <c r="E1093" s="33" t="s">
        <v>15138</v>
      </c>
      <c r="F1093" s="33">
        <v>104</v>
      </c>
      <c r="G1093" s="33">
        <v>87</v>
      </c>
      <c r="H1093" s="33">
        <v>96864</v>
      </c>
      <c r="I1093" t="s">
        <v>16215</v>
      </c>
      <c r="N1093" s="37"/>
      <c r="O1093" s="36"/>
      <c r="P1093" s="36"/>
      <c r="Q1093" s="36"/>
      <c r="R1093" s="37"/>
      <c r="S1093" s="36"/>
      <c r="T1093" s="36"/>
    </row>
    <row r="1094" spans="1:20" ht="14.4" x14ac:dyDescent="0.3">
      <c r="A1094" s="33" t="s">
        <v>2746</v>
      </c>
      <c r="B1094" s="33" t="s">
        <v>14833</v>
      </c>
      <c r="C1094" s="33" t="s">
        <v>16216</v>
      </c>
      <c r="D1094" s="33" t="s">
        <v>2748</v>
      </c>
      <c r="E1094" s="33" t="s">
        <v>14907</v>
      </c>
      <c r="F1094" s="33">
        <v>226</v>
      </c>
      <c r="G1094" s="33">
        <v>221</v>
      </c>
      <c r="H1094" s="33">
        <v>97137</v>
      </c>
      <c r="I1094" t="s">
        <v>2747</v>
      </c>
      <c r="N1094" s="37"/>
      <c r="O1094" s="36"/>
      <c r="P1094" s="36"/>
      <c r="Q1094" s="36"/>
      <c r="R1094" s="37"/>
      <c r="S1094" s="36"/>
      <c r="T1094" s="36"/>
    </row>
    <row r="1095" spans="1:20" ht="14.4" x14ac:dyDescent="0.3">
      <c r="A1095" s="33" t="s">
        <v>2749</v>
      </c>
      <c r="B1095" s="33" t="s">
        <v>14833</v>
      </c>
      <c r="C1095" s="33" t="s">
        <v>174</v>
      </c>
      <c r="D1095" s="33" t="s">
        <v>2750</v>
      </c>
      <c r="E1095" s="33" t="s">
        <v>14907</v>
      </c>
      <c r="F1095" s="33">
        <v>231</v>
      </c>
      <c r="G1095" s="33">
        <v>232</v>
      </c>
      <c r="H1095" s="33">
        <v>41547</v>
      </c>
      <c r="I1095" t="s">
        <v>16217</v>
      </c>
      <c r="N1095" s="37"/>
      <c r="O1095" s="36"/>
      <c r="P1095" s="36"/>
      <c r="Q1095" s="36"/>
      <c r="R1095" s="37"/>
      <c r="S1095" s="36"/>
      <c r="T1095" s="36"/>
    </row>
    <row r="1096" spans="1:20" ht="14.4" x14ac:dyDescent="0.3">
      <c r="A1096" s="33" t="s">
        <v>2751</v>
      </c>
      <c r="B1096" s="33" t="s">
        <v>14833</v>
      </c>
      <c r="C1096" s="33" t="s">
        <v>16218</v>
      </c>
      <c r="D1096" s="33" t="s">
        <v>2752</v>
      </c>
      <c r="E1096" s="33" t="s">
        <v>15560</v>
      </c>
      <c r="F1096" s="33">
        <v>154</v>
      </c>
      <c r="G1096" s="33">
        <v>164</v>
      </c>
      <c r="H1096" s="33">
        <v>31019</v>
      </c>
      <c r="I1096" t="s">
        <v>2753</v>
      </c>
      <c r="N1096" s="37"/>
      <c r="O1096" s="36"/>
      <c r="P1096" s="36"/>
      <c r="Q1096" s="36"/>
      <c r="R1096" s="37"/>
      <c r="S1096" s="36"/>
      <c r="T1096" s="36"/>
    </row>
    <row r="1097" spans="1:20" ht="14.4" x14ac:dyDescent="0.3">
      <c r="A1097" s="33" t="s">
        <v>2754</v>
      </c>
      <c r="B1097" s="33" t="s">
        <v>14833</v>
      </c>
      <c r="C1097" s="33" t="s">
        <v>174</v>
      </c>
      <c r="D1097" s="33" t="s">
        <v>2755</v>
      </c>
      <c r="E1097" s="33" t="s">
        <v>15560</v>
      </c>
      <c r="F1097" s="33">
        <v>142</v>
      </c>
      <c r="G1097" s="33">
        <v>149</v>
      </c>
      <c r="H1097" s="33">
        <v>98255</v>
      </c>
      <c r="I1097" t="s">
        <v>16219</v>
      </c>
      <c r="N1097" s="37"/>
      <c r="O1097" s="36"/>
      <c r="P1097" s="36"/>
      <c r="Q1097" s="36"/>
      <c r="R1097" s="37"/>
      <c r="S1097" s="36"/>
      <c r="T1097" s="36"/>
    </row>
    <row r="1098" spans="1:20" ht="14.4" x14ac:dyDescent="0.3">
      <c r="A1098" s="33" t="s">
        <v>2756</v>
      </c>
      <c r="B1098" s="33" t="s">
        <v>14833</v>
      </c>
      <c r="C1098" s="33" t="s">
        <v>2757</v>
      </c>
      <c r="D1098" s="33" t="s">
        <v>2758</v>
      </c>
      <c r="E1098" s="33" t="s">
        <v>15156</v>
      </c>
      <c r="F1098" s="33">
        <v>107</v>
      </c>
      <c r="G1098" s="33">
        <v>109</v>
      </c>
      <c r="H1098" s="33">
        <v>98398</v>
      </c>
      <c r="I1098" t="s">
        <v>16220</v>
      </c>
      <c r="N1098" s="37"/>
      <c r="O1098" s="36"/>
      <c r="P1098" s="36"/>
      <c r="Q1098" s="36"/>
      <c r="R1098" s="37"/>
      <c r="S1098" s="36"/>
      <c r="T1098" s="36"/>
    </row>
    <row r="1099" spans="1:20" ht="14.4" x14ac:dyDescent="0.3">
      <c r="A1099" s="33" t="s">
        <v>2759</v>
      </c>
      <c r="B1099" s="33" t="s">
        <v>14833</v>
      </c>
      <c r="C1099" s="33" t="s">
        <v>16221</v>
      </c>
      <c r="D1099" s="33" t="s">
        <v>2761</v>
      </c>
      <c r="E1099" s="33" t="s">
        <v>15010</v>
      </c>
      <c r="F1099" s="33">
        <v>249</v>
      </c>
      <c r="G1099" s="33">
        <v>246</v>
      </c>
      <c r="H1099" s="33">
        <v>98463</v>
      </c>
      <c r="I1099" t="s">
        <v>2760</v>
      </c>
      <c r="N1099" s="37"/>
      <c r="O1099" s="36"/>
      <c r="P1099" s="36"/>
      <c r="Q1099" s="36"/>
      <c r="R1099" s="37"/>
      <c r="S1099" s="36"/>
      <c r="T1099" s="36"/>
    </row>
    <row r="1100" spans="1:20" ht="14.4" x14ac:dyDescent="0.3">
      <c r="A1100" s="33" t="s">
        <v>2762</v>
      </c>
      <c r="B1100" s="33" t="s">
        <v>14833</v>
      </c>
      <c r="C1100" s="33" t="s">
        <v>2763</v>
      </c>
      <c r="D1100" s="33" t="s">
        <v>2764</v>
      </c>
      <c r="E1100" s="33" t="s">
        <v>15010</v>
      </c>
      <c r="F1100" s="33">
        <v>243</v>
      </c>
      <c r="G1100" s="33">
        <v>255</v>
      </c>
      <c r="H1100" s="33">
        <v>98489</v>
      </c>
      <c r="I1100" t="s">
        <v>16222</v>
      </c>
      <c r="N1100" s="37"/>
      <c r="O1100" s="36"/>
      <c r="P1100" s="36"/>
      <c r="Q1100" s="36"/>
      <c r="R1100" s="37"/>
      <c r="S1100" s="36"/>
      <c r="T1100" s="36"/>
    </row>
    <row r="1101" spans="1:20" ht="14.4" x14ac:dyDescent="0.3">
      <c r="A1101" s="33" t="s">
        <v>2765</v>
      </c>
      <c r="B1101" s="33" t="s">
        <v>14833</v>
      </c>
      <c r="C1101" s="33" t="s">
        <v>16223</v>
      </c>
      <c r="D1101" s="33" t="s">
        <v>2766</v>
      </c>
      <c r="E1101" s="33" t="s">
        <v>14967</v>
      </c>
      <c r="F1101" s="33">
        <v>86</v>
      </c>
      <c r="G1101" s="33">
        <v>77</v>
      </c>
      <c r="H1101" s="33">
        <v>41439</v>
      </c>
      <c r="I1101" t="s">
        <v>15709</v>
      </c>
      <c r="N1101" s="37"/>
      <c r="O1101" s="36"/>
      <c r="P1101" s="36"/>
      <c r="Q1101" s="36"/>
      <c r="R1101" s="37"/>
      <c r="S1101" s="36"/>
      <c r="T1101" s="36"/>
    </row>
    <row r="1102" spans="1:20" ht="14.4" x14ac:dyDescent="0.3">
      <c r="A1102" s="33" t="s">
        <v>2767</v>
      </c>
      <c r="B1102" s="33" t="s">
        <v>14833</v>
      </c>
      <c r="C1102" s="33" t="s">
        <v>16224</v>
      </c>
      <c r="D1102" s="33" t="s">
        <v>2768</v>
      </c>
      <c r="E1102" s="33" t="s">
        <v>16123</v>
      </c>
      <c r="F1102" s="33">
        <v>115</v>
      </c>
      <c r="G1102" s="33">
        <v>107</v>
      </c>
      <c r="H1102" s="33">
        <v>41845</v>
      </c>
      <c r="I1102" t="s">
        <v>15525</v>
      </c>
      <c r="N1102" s="37"/>
      <c r="O1102" s="36"/>
      <c r="P1102" s="36"/>
      <c r="Q1102" s="36"/>
      <c r="R1102" s="37"/>
      <c r="S1102" s="36"/>
      <c r="T1102" s="36"/>
    </row>
    <row r="1103" spans="1:20" ht="14.4" x14ac:dyDescent="0.3">
      <c r="A1103" s="33" t="s">
        <v>2769</v>
      </c>
      <c r="B1103" s="33" t="s">
        <v>14833</v>
      </c>
      <c r="C1103" s="33" t="s">
        <v>16225</v>
      </c>
      <c r="D1103" s="33" t="s">
        <v>2770</v>
      </c>
      <c r="E1103" s="33" t="s">
        <v>15026</v>
      </c>
      <c r="F1103" s="33">
        <v>207</v>
      </c>
      <c r="G1103" s="33">
        <v>202</v>
      </c>
      <c r="H1103" s="33">
        <v>41358</v>
      </c>
      <c r="I1103" t="s">
        <v>2309</v>
      </c>
      <c r="N1103" s="37"/>
      <c r="O1103" s="36"/>
      <c r="P1103" s="36"/>
      <c r="Q1103" s="36"/>
      <c r="R1103" s="37"/>
      <c r="S1103" s="36"/>
      <c r="T1103" s="36"/>
    </row>
    <row r="1104" spans="1:20" ht="14.4" x14ac:dyDescent="0.3">
      <c r="A1104" s="33" t="s">
        <v>2771</v>
      </c>
      <c r="B1104" s="33" t="s">
        <v>14833</v>
      </c>
      <c r="C1104" s="33" t="s">
        <v>15536</v>
      </c>
      <c r="D1104" s="33" t="s">
        <v>2772</v>
      </c>
      <c r="E1104" s="33" t="s">
        <v>15647</v>
      </c>
      <c r="F1104" s="33">
        <v>83</v>
      </c>
      <c r="G1104" s="33">
        <v>80</v>
      </c>
      <c r="H1104" s="33">
        <v>41845</v>
      </c>
      <c r="I1104" t="s">
        <v>15525</v>
      </c>
      <c r="N1104" s="37"/>
      <c r="O1104" s="36"/>
      <c r="P1104" s="36"/>
      <c r="Q1104" s="36"/>
      <c r="R1104" s="37"/>
      <c r="S1104" s="36"/>
      <c r="T1104" s="36"/>
    </row>
    <row r="1105" spans="1:20" ht="14.4" x14ac:dyDescent="0.3">
      <c r="A1105" s="33" t="s">
        <v>2773</v>
      </c>
      <c r="B1105" s="33" t="s">
        <v>14833</v>
      </c>
      <c r="C1105" s="33" t="s">
        <v>16226</v>
      </c>
      <c r="D1105" s="33" t="s">
        <v>2774</v>
      </c>
      <c r="E1105" s="33" t="s">
        <v>14998</v>
      </c>
      <c r="F1105" s="33">
        <v>163</v>
      </c>
      <c r="G1105" s="33">
        <v>168</v>
      </c>
      <c r="H1105" s="33">
        <v>41261</v>
      </c>
      <c r="I1105" t="s">
        <v>15325</v>
      </c>
      <c r="N1105" s="37"/>
      <c r="O1105" s="36"/>
      <c r="P1105" s="36"/>
      <c r="Q1105" s="36"/>
      <c r="R1105" s="37"/>
      <c r="S1105" s="36"/>
      <c r="T1105" s="36"/>
    </row>
    <row r="1106" spans="1:20" ht="14.4" x14ac:dyDescent="0.3">
      <c r="A1106" s="33" t="s">
        <v>2775</v>
      </c>
      <c r="B1106" s="33" t="s">
        <v>14833</v>
      </c>
      <c r="C1106" s="33" t="s">
        <v>16227</v>
      </c>
      <c r="D1106" s="33" t="s">
        <v>2776</v>
      </c>
      <c r="E1106" s="33" t="s">
        <v>15086</v>
      </c>
      <c r="F1106" s="33">
        <v>149</v>
      </c>
      <c r="G1106" s="33">
        <v>157</v>
      </c>
      <c r="H1106" s="33">
        <v>41358</v>
      </c>
      <c r="I1106" t="s">
        <v>2309</v>
      </c>
      <c r="N1106" s="37"/>
      <c r="O1106" s="36"/>
      <c r="P1106" s="36"/>
      <c r="Q1106" s="36"/>
      <c r="R1106" s="37"/>
      <c r="S1106" s="36"/>
      <c r="T1106" s="36"/>
    </row>
    <row r="1107" spans="1:20" ht="14.4" x14ac:dyDescent="0.3">
      <c r="A1107" s="33" t="s">
        <v>2777</v>
      </c>
      <c r="B1107" s="33" t="s">
        <v>14833</v>
      </c>
      <c r="C1107" s="33" t="s">
        <v>16141</v>
      </c>
      <c r="D1107" s="33" t="s">
        <v>2778</v>
      </c>
      <c r="E1107" s="33" t="s">
        <v>15164</v>
      </c>
      <c r="F1107" s="33">
        <v>38</v>
      </c>
      <c r="G1107" s="33">
        <v>36</v>
      </c>
      <c r="H1107" s="33">
        <v>42604</v>
      </c>
      <c r="I1107" t="s">
        <v>15257</v>
      </c>
      <c r="N1107" s="37"/>
      <c r="O1107" s="36"/>
      <c r="P1107" s="36"/>
      <c r="Q1107" s="36"/>
      <c r="R1107" s="37"/>
      <c r="S1107" s="36"/>
      <c r="T1107" s="36"/>
    </row>
    <row r="1108" spans="1:20" ht="14.4" x14ac:dyDescent="0.3">
      <c r="A1108" s="33" t="s">
        <v>2779</v>
      </c>
      <c r="B1108" s="33" t="s">
        <v>14833</v>
      </c>
      <c r="C1108" s="33" t="s">
        <v>16228</v>
      </c>
      <c r="D1108" s="33" t="s">
        <v>2780</v>
      </c>
      <c r="E1108" s="33" t="s">
        <v>15286</v>
      </c>
      <c r="F1108" s="33">
        <v>52</v>
      </c>
      <c r="G1108" s="33">
        <v>46</v>
      </c>
      <c r="H1108" s="33">
        <v>42604</v>
      </c>
      <c r="I1108" t="s">
        <v>15257</v>
      </c>
      <c r="N1108" s="37"/>
      <c r="O1108" s="36"/>
      <c r="P1108" s="36"/>
      <c r="Q1108" s="36"/>
      <c r="R1108" s="37"/>
      <c r="S1108" s="36"/>
      <c r="T1108" s="36"/>
    </row>
    <row r="1109" spans="1:20" ht="14.4" x14ac:dyDescent="0.3">
      <c r="A1109" s="33" t="s">
        <v>2781</v>
      </c>
      <c r="B1109" s="33" t="s">
        <v>14833</v>
      </c>
      <c r="C1109" s="33" t="s">
        <v>1501</v>
      </c>
      <c r="D1109" s="33" t="s">
        <v>2782</v>
      </c>
      <c r="E1109" s="33" t="s">
        <v>15127</v>
      </c>
      <c r="F1109" s="33">
        <v>118</v>
      </c>
      <c r="G1109" s="33">
        <v>114</v>
      </c>
      <c r="H1109" s="33">
        <v>41827</v>
      </c>
      <c r="I1109" t="s">
        <v>15676</v>
      </c>
      <c r="N1109" s="37"/>
      <c r="O1109" s="36"/>
      <c r="P1109" s="36"/>
      <c r="Q1109" s="36"/>
      <c r="R1109" s="37"/>
      <c r="S1109" s="36"/>
      <c r="T1109" s="36"/>
    </row>
    <row r="1110" spans="1:20" ht="14.4" x14ac:dyDescent="0.3">
      <c r="A1110" s="33" t="s">
        <v>2783</v>
      </c>
      <c r="B1110" s="33" t="s">
        <v>14833</v>
      </c>
      <c r="C1110" s="33" t="s">
        <v>16229</v>
      </c>
      <c r="D1110" s="33" t="s">
        <v>2784</v>
      </c>
      <c r="E1110" s="33" t="s">
        <v>14925</v>
      </c>
      <c r="F1110" s="33">
        <v>57</v>
      </c>
      <c r="G1110" s="33">
        <v>57</v>
      </c>
      <c r="H1110" s="33">
        <v>41460</v>
      </c>
      <c r="I1110" t="s">
        <v>1325</v>
      </c>
      <c r="N1110" s="37"/>
      <c r="O1110" s="36"/>
      <c r="P1110" s="36"/>
      <c r="Q1110" s="36"/>
      <c r="R1110" s="37"/>
      <c r="S1110" s="36"/>
      <c r="T1110" s="36"/>
    </row>
    <row r="1111" spans="1:20" ht="14.4" x14ac:dyDescent="0.3">
      <c r="A1111" s="33" t="s">
        <v>2785</v>
      </c>
      <c r="B1111" s="33" t="s">
        <v>14833</v>
      </c>
      <c r="C1111" s="33" t="s">
        <v>2786</v>
      </c>
      <c r="D1111" s="33" t="s">
        <v>2787</v>
      </c>
      <c r="E1111" s="33" t="s">
        <v>15424</v>
      </c>
      <c r="F1111" s="33">
        <v>44</v>
      </c>
      <c r="G1111" s="33">
        <v>36</v>
      </c>
      <c r="H1111" s="33">
        <v>77235</v>
      </c>
      <c r="I1111" t="s">
        <v>15425</v>
      </c>
      <c r="N1111" s="37"/>
      <c r="O1111" s="36"/>
      <c r="P1111" s="36"/>
      <c r="Q1111" s="36"/>
      <c r="R1111" s="37"/>
      <c r="S1111" s="36"/>
      <c r="T1111" s="36"/>
    </row>
    <row r="1112" spans="1:20" ht="14.4" x14ac:dyDescent="0.3">
      <c r="A1112" s="33" t="s">
        <v>2788</v>
      </c>
      <c r="B1112" s="33" t="s">
        <v>14833</v>
      </c>
      <c r="C1112" s="33" t="s">
        <v>16230</v>
      </c>
      <c r="D1112" s="33" t="s">
        <v>2789</v>
      </c>
      <c r="E1112" s="33" t="s">
        <v>15205</v>
      </c>
      <c r="F1112" s="33">
        <v>35</v>
      </c>
      <c r="G1112" s="33">
        <v>32</v>
      </c>
      <c r="H1112" s="33">
        <v>41785</v>
      </c>
      <c r="I1112" t="s">
        <v>15206</v>
      </c>
      <c r="N1112" s="37"/>
      <c r="O1112" s="36"/>
      <c r="P1112" s="36"/>
      <c r="Q1112" s="36"/>
      <c r="R1112" s="37"/>
      <c r="S1112" s="36"/>
      <c r="T1112" s="36"/>
    </row>
    <row r="1113" spans="1:20" ht="14.4" x14ac:dyDescent="0.3">
      <c r="A1113" s="33" t="s">
        <v>2790</v>
      </c>
      <c r="B1113" s="33" t="s">
        <v>14833</v>
      </c>
      <c r="C1113" s="33" t="s">
        <v>16231</v>
      </c>
      <c r="D1113" s="33" t="s">
        <v>2791</v>
      </c>
      <c r="E1113" s="33" t="s">
        <v>15489</v>
      </c>
      <c r="F1113" s="33">
        <v>244</v>
      </c>
      <c r="G1113" s="33">
        <v>228</v>
      </c>
      <c r="H1113" s="33">
        <v>41491</v>
      </c>
      <c r="I1113" t="s">
        <v>16232</v>
      </c>
      <c r="N1113" s="37"/>
      <c r="O1113" s="36"/>
      <c r="P1113" s="36"/>
      <c r="Q1113" s="36"/>
      <c r="R1113" s="37"/>
      <c r="S1113" s="36"/>
      <c r="T1113" s="36"/>
    </row>
    <row r="1114" spans="1:20" ht="14.4" x14ac:dyDescent="0.3">
      <c r="A1114" s="33" t="s">
        <v>2792</v>
      </c>
      <c r="B1114" s="33" t="s">
        <v>14833</v>
      </c>
      <c r="C1114" s="33" t="s">
        <v>264</v>
      </c>
      <c r="D1114" s="33" t="s">
        <v>2793</v>
      </c>
      <c r="E1114" s="33" t="s">
        <v>14939</v>
      </c>
      <c r="F1114" s="33">
        <v>143</v>
      </c>
      <c r="G1114" s="33">
        <v>134</v>
      </c>
      <c r="H1114" s="33">
        <v>41371</v>
      </c>
      <c r="I1114" t="s">
        <v>266</v>
      </c>
      <c r="N1114" s="37"/>
      <c r="O1114" s="36"/>
      <c r="P1114" s="36"/>
      <c r="Q1114" s="36"/>
      <c r="R1114" s="37"/>
      <c r="S1114" s="36"/>
      <c r="T1114" s="36"/>
    </row>
    <row r="1115" spans="1:20" ht="14.4" x14ac:dyDescent="0.3">
      <c r="A1115" s="33" t="s">
        <v>2794</v>
      </c>
      <c r="B1115" s="33" t="s">
        <v>14833</v>
      </c>
      <c r="C1115" s="33" t="s">
        <v>16233</v>
      </c>
      <c r="D1115" s="33" t="s">
        <v>2795</v>
      </c>
      <c r="E1115" s="33" t="s">
        <v>14986</v>
      </c>
      <c r="F1115" s="33">
        <v>204</v>
      </c>
      <c r="G1115" s="33">
        <v>212</v>
      </c>
      <c r="H1115" s="33">
        <v>41455</v>
      </c>
      <c r="I1115" t="s">
        <v>15247</v>
      </c>
      <c r="N1115" s="37"/>
      <c r="O1115" s="36"/>
      <c r="P1115" s="36"/>
      <c r="Q1115" s="36"/>
      <c r="R1115" s="37"/>
      <c r="S1115" s="36"/>
      <c r="T1115" s="36"/>
    </row>
    <row r="1116" spans="1:20" ht="14.4" x14ac:dyDescent="0.3">
      <c r="A1116" s="33" t="s">
        <v>2796</v>
      </c>
      <c r="B1116" s="33" t="s">
        <v>14833</v>
      </c>
      <c r="C1116" s="33" t="s">
        <v>16234</v>
      </c>
      <c r="D1116" s="33" t="s">
        <v>530</v>
      </c>
      <c r="E1116" s="33" t="s">
        <v>15353</v>
      </c>
      <c r="F1116" s="33">
        <v>104</v>
      </c>
      <c r="G1116" s="33">
        <v>94</v>
      </c>
      <c r="H1116" s="33">
        <v>41496</v>
      </c>
      <c r="I1116" t="s">
        <v>15605</v>
      </c>
      <c r="N1116" s="37"/>
      <c r="O1116" s="36"/>
      <c r="P1116" s="36"/>
      <c r="Q1116" s="36"/>
      <c r="R1116" s="37"/>
      <c r="S1116" s="36"/>
      <c r="T1116" s="36"/>
    </row>
    <row r="1117" spans="1:20" ht="14.4" x14ac:dyDescent="0.3">
      <c r="A1117" s="33" t="s">
        <v>2797</v>
      </c>
      <c r="B1117" s="33" t="s">
        <v>14833</v>
      </c>
      <c r="C1117" s="33" t="s">
        <v>16235</v>
      </c>
      <c r="D1117" s="33" t="s">
        <v>2798</v>
      </c>
      <c r="E1117" s="33" t="s">
        <v>14875</v>
      </c>
      <c r="F1117" s="33">
        <v>379</v>
      </c>
      <c r="G1117" s="33">
        <v>393</v>
      </c>
      <c r="H1117" s="33">
        <v>41692</v>
      </c>
      <c r="I1117" t="s">
        <v>15333</v>
      </c>
      <c r="N1117" s="37"/>
      <c r="O1117" s="36"/>
      <c r="P1117" s="36"/>
      <c r="Q1117" s="36"/>
      <c r="R1117" s="37"/>
      <c r="S1117" s="36"/>
      <c r="T1117" s="36"/>
    </row>
    <row r="1118" spans="1:20" ht="14.4" x14ac:dyDescent="0.3">
      <c r="A1118" s="33" t="s">
        <v>2799</v>
      </c>
      <c r="B1118" s="33" t="s">
        <v>14833</v>
      </c>
      <c r="C1118" s="33" t="s">
        <v>16236</v>
      </c>
      <c r="D1118" s="33" t="s">
        <v>2800</v>
      </c>
      <c r="E1118" s="33" t="s">
        <v>15687</v>
      </c>
      <c r="F1118" s="33">
        <v>358</v>
      </c>
      <c r="G1118" s="33">
        <v>354</v>
      </c>
      <c r="H1118" s="33">
        <v>41413</v>
      </c>
      <c r="I1118" t="s">
        <v>16237</v>
      </c>
      <c r="N1118" s="37"/>
      <c r="O1118" s="36"/>
      <c r="P1118" s="36"/>
      <c r="Q1118" s="36"/>
      <c r="R1118" s="37"/>
      <c r="S1118" s="36"/>
      <c r="T1118" s="36"/>
    </row>
    <row r="1119" spans="1:20" ht="14.4" x14ac:dyDescent="0.3">
      <c r="A1119" s="33" t="s">
        <v>2801</v>
      </c>
      <c r="B1119" s="33" t="s">
        <v>14833</v>
      </c>
      <c r="C1119" s="33" t="s">
        <v>16238</v>
      </c>
      <c r="D1119" s="33" t="s">
        <v>2802</v>
      </c>
      <c r="E1119" s="33" t="s">
        <v>15627</v>
      </c>
      <c r="F1119" s="33">
        <v>201</v>
      </c>
      <c r="G1119" s="33">
        <v>225</v>
      </c>
      <c r="H1119" s="33">
        <v>41362</v>
      </c>
      <c r="I1119" t="s">
        <v>16239</v>
      </c>
      <c r="N1119" s="37"/>
      <c r="O1119" s="36"/>
      <c r="P1119" s="36"/>
      <c r="Q1119" s="36"/>
      <c r="R1119" s="37"/>
      <c r="S1119" s="36"/>
      <c r="T1119" s="36"/>
    </row>
    <row r="1120" spans="1:20" ht="14.4" x14ac:dyDescent="0.3">
      <c r="A1120" s="33" t="s">
        <v>2803</v>
      </c>
      <c r="B1120" s="33" t="s">
        <v>14833</v>
      </c>
      <c r="C1120" s="33" t="s">
        <v>338</v>
      </c>
      <c r="D1120" s="33" t="s">
        <v>2804</v>
      </c>
      <c r="E1120" s="33" t="s">
        <v>15260</v>
      </c>
      <c r="F1120" s="33">
        <v>186</v>
      </c>
      <c r="G1120" s="33">
        <v>193</v>
      </c>
      <c r="H1120" s="33">
        <v>20012</v>
      </c>
      <c r="I1120" t="s">
        <v>15767</v>
      </c>
      <c r="N1120" s="37"/>
      <c r="O1120" s="36"/>
      <c r="P1120" s="36"/>
      <c r="Q1120" s="36"/>
      <c r="R1120" s="37"/>
      <c r="S1120" s="36"/>
      <c r="T1120" s="36"/>
    </row>
    <row r="1121" spans="1:20" ht="14.4" x14ac:dyDescent="0.3">
      <c r="A1121" s="33" t="s">
        <v>2805</v>
      </c>
      <c r="B1121" s="33" t="s">
        <v>14833</v>
      </c>
      <c r="C1121" s="33" t="s">
        <v>16240</v>
      </c>
      <c r="D1121" s="33" t="s">
        <v>2806</v>
      </c>
      <c r="E1121" s="33" t="s">
        <v>15095</v>
      </c>
      <c r="F1121" s="33">
        <v>59</v>
      </c>
      <c r="G1121" s="33">
        <v>57</v>
      </c>
      <c r="H1121" s="33">
        <v>41282</v>
      </c>
      <c r="I1121" t="s">
        <v>15537</v>
      </c>
      <c r="N1121" s="37"/>
      <c r="O1121" s="36"/>
      <c r="P1121" s="36"/>
      <c r="Q1121" s="36"/>
      <c r="R1121" s="37"/>
      <c r="S1121" s="36"/>
      <c r="T1121" s="36"/>
    </row>
    <row r="1122" spans="1:20" ht="14.4" x14ac:dyDescent="0.3">
      <c r="A1122" s="33" t="s">
        <v>2807</v>
      </c>
      <c r="B1122" s="33" t="s">
        <v>14833</v>
      </c>
      <c r="C1122" s="33" t="s">
        <v>16241</v>
      </c>
      <c r="D1122" s="33" t="s">
        <v>2808</v>
      </c>
      <c r="E1122" s="33" t="s">
        <v>15205</v>
      </c>
      <c r="F1122" s="33">
        <v>30</v>
      </c>
      <c r="G1122" s="33">
        <v>28</v>
      </c>
      <c r="H1122" s="33">
        <v>41785</v>
      </c>
      <c r="I1122" t="s">
        <v>15206</v>
      </c>
      <c r="N1122" s="37"/>
      <c r="O1122" s="36"/>
      <c r="P1122" s="36"/>
      <c r="Q1122" s="36"/>
      <c r="R1122" s="37"/>
      <c r="S1122" s="36"/>
      <c r="T1122" s="36"/>
    </row>
    <row r="1123" spans="1:20" ht="14.4" x14ac:dyDescent="0.3">
      <c r="A1123" s="33" t="s">
        <v>2809</v>
      </c>
      <c r="B1123" s="33" t="s">
        <v>14833</v>
      </c>
      <c r="C1123" s="33" t="s">
        <v>1461</v>
      </c>
      <c r="D1123" s="33" t="s">
        <v>2810</v>
      </c>
      <c r="E1123" s="33" t="s">
        <v>15545</v>
      </c>
      <c r="F1123" s="33">
        <v>84</v>
      </c>
      <c r="G1123" s="33">
        <v>74</v>
      </c>
      <c r="H1123" s="33">
        <v>41778</v>
      </c>
      <c r="I1123" t="s">
        <v>16242</v>
      </c>
      <c r="N1123" s="37"/>
      <c r="O1123" s="36"/>
      <c r="P1123" s="36"/>
      <c r="Q1123" s="36"/>
      <c r="R1123" s="37"/>
      <c r="S1123" s="36"/>
      <c r="T1123" s="36"/>
    </row>
    <row r="1124" spans="1:20" ht="14.4" x14ac:dyDescent="0.3">
      <c r="A1124" s="33" t="s">
        <v>2811</v>
      </c>
      <c r="B1124" s="33" t="s">
        <v>14833</v>
      </c>
      <c r="C1124" s="33" t="s">
        <v>16243</v>
      </c>
      <c r="D1124" s="33" t="s">
        <v>2812</v>
      </c>
      <c r="E1124" s="33" t="s">
        <v>16123</v>
      </c>
      <c r="F1124" s="33">
        <v>64</v>
      </c>
      <c r="G1124" s="33">
        <v>59</v>
      </c>
      <c r="H1124" s="33">
        <v>41780</v>
      </c>
      <c r="I1124" t="s">
        <v>16244</v>
      </c>
      <c r="N1124" s="37"/>
      <c r="O1124" s="36"/>
      <c r="P1124" s="36"/>
      <c r="Q1124" s="36"/>
      <c r="R1124" s="37"/>
      <c r="S1124" s="36"/>
      <c r="T1124" s="36"/>
    </row>
    <row r="1125" spans="1:20" ht="14.4" x14ac:dyDescent="0.3">
      <c r="A1125" s="33" t="s">
        <v>2813</v>
      </c>
      <c r="B1125" s="33" t="s">
        <v>14833</v>
      </c>
      <c r="C1125" s="33" t="s">
        <v>16245</v>
      </c>
      <c r="D1125" s="33" t="s">
        <v>2814</v>
      </c>
      <c r="E1125" s="33" t="s">
        <v>14966</v>
      </c>
      <c r="F1125" s="33">
        <v>367</v>
      </c>
      <c r="G1125" s="33">
        <v>360</v>
      </c>
      <c r="H1125" s="33">
        <v>41662</v>
      </c>
      <c r="I1125" t="s">
        <v>15207</v>
      </c>
      <c r="N1125" s="37"/>
      <c r="O1125" s="36"/>
      <c r="P1125" s="36"/>
      <c r="Q1125" s="36"/>
      <c r="R1125" s="37"/>
      <c r="S1125" s="36"/>
      <c r="T1125" s="36"/>
    </row>
    <row r="1126" spans="1:20" ht="14.4" x14ac:dyDescent="0.3">
      <c r="A1126" s="33" t="s">
        <v>2815</v>
      </c>
      <c r="B1126" s="33" t="s">
        <v>14833</v>
      </c>
      <c r="C1126" s="33" t="s">
        <v>16246</v>
      </c>
      <c r="D1126" s="33" t="s">
        <v>2816</v>
      </c>
      <c r="E1126" s="33" t="s">
        <v>15060</v>
      </c>
      <c r="F1126" s="33">
        <v>230</v>
      </c>
      <c r="G1126" s="33">
        <v>225</v>
      </c>
      <c r="H1126" s="33">
        <v>42669</v>
      </c>
      <c r="I1126" t="s">
        <v>15144</v>
      </c>
      <c r="N1126" s="37"/>
      <c r="O1126" s="36"/>
      <c r="P1126" s="36"/>
      <c r="Q1126" s="36"/>
      <c r="R1126" s="37"/>
      <c r="S1126" s="36"/>
      <c r="T1126" s="36"/>
    </row>
    <row r="1127" spans="1:20" ht="14.4" x14ac:dyDescent="0.3">
      <c r="A1127" s="33" t="s">
        <v>2817</v>
      </c>
      <c r="B1127" s="33" t="s">
        <v>14833</v>
      </c>
      <c r="C1127" s="33" t="s">
        <v>16247</v>
      </c>
      <c r="D1127" s="33" t="s">
        <v>2818</v>
      </c>
      <c r="E1127" s="33" t="s">
        <v>15000</v>
      </c>
      <c r="F1127" s="33">
        <v>162</v>
      </c>
      <c r="G1127" s="33">
        <v>156</v>
      </c>
      <c r="H1127" s="33">
        <v>32177</v>
      </c>
      <c r="I1127" t="s">
        <v>1783</v>
      </c>
      <c r="N1127" s="37"/>
      <c r="O1127" s="36"/>
      <c r="P1127" s="36"/>
      <c r="Q1127" s="36"/>
      <c r="R1127" s="37"/>
      <c r="S1127" s="36"/>
      <c r="T1127" s="36"/>
    </row>
    <row r="1128" spans="1:20" ht="14.4" x14ac:dyDescent="0.3">
      <c r="A1128" s="33" t="s">
        <v>2819</v>
      </c>
      <c r="B1128" s="33" t="s">
        <v>14833</v>
      </c>
      <c r="C1128" s="33" t="s">
        <v>16248</v>
      </c>
      <c r="D1128" s="33" t="s">
        <v>2820</v>
      </c>
      <c r="E1128" s="33" t="s">
        <v>15214</v>
      </c>
      <c r="F1128" s="33">
        <v>54</v>
      </c>
      <c r="G1128" s="33">
        <v>55</v>
      </c>
      <c r="H1128" s="33">
        <v>41630</v>
      </c>
      <c r="I1128" t="s">
        <v>224</v>
      </c>
      <c r="N1128" s="37"/>
      <c r="O1128" s="36"/>
      <c r="P1128" s="36"/>
      <c r="Q1128" s="36"/>
      <c r="R1128" s="37"/>
      <c r="S1128" s="36"/>
      <c r="T1128" s="36"/>
    </row>
    <row r="1129" spans="1:20" ht="14.4" x14ac:dyDescent="0.3">
      <c r="A1129" s="33" t="s">
        <v>2821</v>
      </c>
      <c r="B1129" s="33" t="s">
        <v>14833</v>
      </c>
      <c r="C1129" s="33" t="s">
        <v>567</v>
      </c>
      <c r="D1129" s="33" t="s">
        <v>2822</v>
      </c>
      <c r="E1129" s="33" t="s">
        <v>15262</v>
      </c>
      <c r="F1129" s="33">
        <v>393</v>
      </c>
      <c r="G1129" s="33">
        <v>389</v>
      </c>
      <c r="H1129" s="33">
        <v>41362</v>
      </c>
      <c r="I1129" t="s">
        <v>16239</v>
      </c>
      <c r="N1129" s="37"/>
      <c r="O1129" s="36"/>
      <c r="P1129" s="36"/>
      <c r="Q1129" s="36"/>
      <c r="R1129" s="37"/>
      <c r="S1129" s="36"/>
      <c r="T1129" s="36"/>
    </row>
    <row r="1130" spans="1:20" ht="14.4" x14ac:dyDescent="0.3">
      <c r="A1130" s="33" t="s">
        <v>2823</v>
      </c>
      <c r="B1130" s="33" t="s">
        <v>14833</v>
      </c>
      <c r="C1130" s="33" t="s">
        <v>16249</v>
      </c>
      <c r="D1130" s="33" t="s">
        <v>2824</v>
      </c>
      <c r="E1130" s="33" t="s">
        <v>14934</v>
      </c>
      <c r="F1130" s="33">
        <v>130</v>
      </c>
      <c r="G1130" s="33">
        <v>128</v>
      </c>
      <c r="H1130" s="33">
        <v>13674</v>
      </c>
      <c r="I1130" t="s">
        <v>15142</v>
      </c>
      <c r="N1130" s="37"/>
      <c r="O1130" s="36"/>
      <c r="P1130" s="36"/>
      <c r="Q1130" s="36"/>
      <c r="R1130" s="37"/>
      <c r="S1130" s="36"/>
      <c r="T1130" s="36"/>
    </row>
    <row r="1131" spans="1:20" ht="14.4" x14ac:dyDescent="0.3">
      <c r="A1131" s="33" t="s">
        <v>2825</v>
      </c>
      <c r="B1131" s="33" t="s">
        <v>14833</v>
      </c>
      <c r="C1131" s="33" t="s">
        <v>16250</v>
      </c>
      <c r="D1131" s="33" t="s">
        <v>537</v>
      </c>
      <c r="E1131" s="33" t="s">
        <v>15275</v>
      </c>
      <c r="F1131" s="33">
        <v>92</v>
      </c>
      <c r="G1131" s="33">
        <v>86</v>
      </c>
      <c r="H1131" s="33">
        <v>41629</v>
      </c>
      <c r="I1131" t="s">
        <v>1222</v>
      </c>
      <c r="N1131" s="37"/>
      <c r="O1131" s="36"/>
      <c r="P1131" s="36"/>
      <c r="Q1131" s="36"/>
      <c r="R1131" s="37"/>
      <c r="S1131" s="36"/>
      <c r="T1131" s="36"/>
    </row>
    <row r="1132" spans="1:20" ht="14.4" x14ac:dyDescent="0.3">
      <c r="A1132" s="33" t="s">
        <v>2826</v>
      </c>
      <c r="B1132" s="33" t="s">
        <v>14833</v>
      </c>
      <c r="C1132" s="33" t="s">
        <v>16251</v>
      </c>
      <c r="D1132" s="33" t="s">
        <v>2827</v>
      </c>
      <c r="E1132" s="33" t="s">
        <v>14950</v>
      </c>
      <c r="F1132" s="33">
        <v>131</v>
      </c>
      <c r="G1132" s="33">
        <v>128</v>
      </c>
      <c r="H1132" s="33">
        <v>41421</v>
      </c>
      <c r="I1132" t="s">
        <v>16252</v>
      </c>
      <c r="N1132" s="37"/>
      <c r="O1132" s="36"/>
      <c r="P1132" s="36"/>
      <c r="Q1132" s="36"/>
      <c r="R1132" s="37"/>
      <c r="S1132" s="36"/>
      <c r="T1132" s="36"/>
    </row>
    <row r="1133" spans="1:20" ht="14.4" x14ac:dyDescent="0.3">
      <c r="A1133" s="33" t="s">
        <v>2828</v>
      </c>
      <c r="B1133" s="33" t="s">
        <v>14833</v>
      </c>
      <c r="C1133" s="33" t="s">
        <v>16253</v>
      </c>
      <c r="D1133" s="33" t="s">
        <v>2830</v>
      </c>
      <c r="E1133" s="33" t="s">
        <v>15065</v>
      </c>
      <c r="F1133" s="33">
        <v>76</v>
      </c>
      <c r="G1133" s="33">
        <v>82</v>
      </c>
      <c r="H1133" s="33">
        <v>42610</v>
      </c>
      <c r="I1133" t="s">
        <v>246</v>
      </c>
      <c r="N1133" s="37"/>
      <c r="O1133" s="36"/>
      <c r="P1133" s="36"/>
      <c r="Q1133" s="36"/>
      <c r="R1133" s="37"/>
      <c r="S1133" s="36"/>
      <c r="T1133" s="36"/>
    </row>
    <row r="1134" spans="1:20" ht="14.4" x14ac:dyDescent="0.3">
      <c r="A1134" s="33" t="s">
        <v>2831</v>
      </c>
      <c r="B1134" s="33" t="s">
        <v>14833</v>
      </c>
      <c r="C1134" s="33" t="s">
        <v>16254</v>
      </c>
      <c r="D1134" s="33" t="s">
        <v>2832</v>
      </c>
      <c r="E1134" s="33" t="s">
        <v>14947</v>
      </c>
      <c r="F1134" s="33">
        <v>352</v>
      </c>
      <c r="G1134" s="33">
        <v>406</v>
      </c>
      <c r="H1134" s="33">
        <v>41340</v>
      </c>
      <c r="I1134" t="s">
        <v>15221</v>
      </c>
      <c r="N1134" s="37"/>
      <c r="O1134" s="36"/>
      <c r="P1134" s="36"/>
      <c r="Q1134" s="36"/>
      <c r="R1134" s="37"/>
      <c r="S1134" s="36"/>
      <c r="T1134" s="36"/>
    </row>
    <row r="1135" spans="1:20" ht="14.4" x14ac:dyDescent="0.3">
      <c r="A1135" s="33" t="s">
        <v>2833</v>
      </c>
      <c r="B1135" s="33" t="s">
        <v>14833</v>
      </c>
      <c r="C1135" s="33" t="s">
        <v>16255</v>
      </c>
      <c r="D1135" s="33" t="s">
        <v>2834</v>
      </c>
      <c r="E1135" s="33" t="s">
        <v>16256</v>
      </c>
      <c r="F1135" s="33">
        <v>219</v>
      </c>
      <c r="G1135" s="33">
        <v>215</v>
      </c>
      <c r="H1135" s="33">
        <v>41376</v>
      </c>
      <c r="I1135" t="s">
        <v>15614</v>
      </c>
      <c r="N1135" s="37"/>
      <c r="O1135" s="36"/>
      <c r="P1135" s="36"/>
      <c r="Q1135" s="36"/>
      <c r="R1135" s="37"/>
      <c r="S1135" s="36"/>
      <c r="T1135" s="36"/>
    </row>
    <row r="1136" spans="1:20" ht="14.4" x14ac:dyDescent="0.3">
      <c r="A1136" s="33" t="s">
        <v>2835</v>
      </c>
      <c r="B1136" s="33" t="s">
        <v>14833</v>
      </c>
      <c r="C1136" s="33" t="s">
        <v>16257</v>
      </c>
      <c r="D1136" s="33" t="s">
        <v>2836</v>
      </c>
      <c r="E1136" s="33" t="s">
        <v>15426</v>
      </c>
      <c r="F1136" s="33">
        <v>214</v>
      </c>
      <c r="G1136" s="33">
        <v>212</v>
      </c>
      <c r="H1136" s="33">
        <v>41013</v>
      </c>
      <c r="I1136" t="s">
        <v>16258</v>
      </c>
      <c r="N1136" s="37"/>
      <c r="O1136" s="36"/>
      <c r="P1136" s="36"/>
      <c r="Q1136" s="36"/>
      <c r="R1136" s="37"/>
      <c r="S1136" s="36"/>
      <c r="T1136" s="36"/>
    </row>
    <row r="1137" spans="1:20" ht="14.4" x14ac:dyDescent="0.3">
      <c r="A1137" s="33" t="s">
        <v>2837</v>
      </c>
      <c r="B1137" s="33" t="s">
        <v>14833</v>
      </c>
      <c r="C1137" s="33" t="s">
        <v>16259</v>
      </c>
      <c r="D1137" s="33" t="s">
        <v>2838</v>
      </c>
      <c r="E1137" s="33" t="s">
        <v>14948</v>
      </c>
      <c r="F1137" s="33">
        <v>152</v>
      </c>
      <c r="G1137" s="33">
        <v>170</v>
      </c>
      <c r="H1137" s="33">
        <v>41398</v>
      </c>
      <c r="I1137" t="s">
        <v>15233</v>
      </c>
      <c r="N1137" s="37"/>
      <c r="O1137" s="36"/>
      <c r="P1137" s="36"/>
      <c r="Q1137" s="36"/>
      <c r="R1137" s="37"/>
      <c r="S1137" s="36"/>
      <c r="T1137" s="36"/>
    </row>
    <row r="1138" spans="1:20" ht="14.4" x14ac:dyDescent="0.3">
      <c r="A1138" s="33" t="s">
        <v>2839</v>
      </c>
      <c r="B1138" s="33" t="s">
        <v>14833</v>
      </c>
      <c r="C1138" s="33" t="s">
        <v>16260</v>
      </c>
      <c r="D1138" s="33" t="s">
        <v>2840</v>
      </c>
      <c r="E1138" s="33" t="s">
        <v>14939</v>
      </c>
      <c r="F1138" s="33">
        <v>53</v>
      </c>
      <c r="G1138" s="33">
        <v>48</v>
      </c>
      <c r="H1138" s="33">
        <v>41371</v>
      </c>
      <c r="I1138" t="s">
        <v>266</v>
      </c>
      <c r="N1138" s="37"/>
      <c r="O1138" s="36"/>
      <c r="P1138" s="36"/>
      <c r="Q1138" s="36"/>
      <c r="R1138" s="37"/>
      <c r="S1138" s="36"/>
      <c r="T1138" s="36"/>
    </row>
    <row r="1139" spans="1:20" ht="14.4" x14ac:dyDescent="0.3">
      <c r="A1139" s="33" t="s">
        <v>2841</v>
      </c>
      <c r="B1139" s="33" t="s">
        <v>14833</v>
      </c>
      <c r="C1139" s="33" t="s">
        <v>2842</v>
      </c>
      <c r="D1139" s="33" t="s">
        <v>2843</v>
      </c>
      <c r="E1139" s="33" t="s">
        <v>14929</v>
      </c>
      <c r="F1139" s="33">
        <v>207</v>
      </c>
      <c r="G1139" s="33">
        <v>207</v>
      </c>
      <c r="H1139" s="33">
        <v>41496</v>
      </c>
      <c r="I1139" t="s">
        <v>15605</v>
      </c>
      <c r="N1139" s="37"/>
      <c r="O1139" s="36"/>
      <c r="P1139" s="36"/>
      <c r="Q1139" s="36"/>
      <c r="R1139" s="37"/>
      <c r="S1139" s="36"/>
      <c r="T1139" s="36"/>
    </row>
    <row r="1140" spans="1:20" ht="14.4" x14ac:dyDescent="0.3">
      <c r="A1140" s="33" t="s">
        <v>2844</v>
      </c>
      <c r="B1140" s="33" t="s">
        <v>14833</v>
      </c>
      <c r="C1140" s="33" t="s">
        <v>1498</v>
      </c>
      <c r="D1140" s="33" t="s">
        <v>2845</v>
      </c>
      <c r="E1140" s="33" t="s">
        <v>16261</v>
      </c>
      <c r="F1140" s="33">
        <v>108</v>
      </c>
      <c r="G1140" s="33">
        <v>93</v>
      </c>
      <c r="H1140" s="33">
        <v>41860</v>
      </c>
      <c r="I1140" t="s">
        <v>16262</v>
      </c>
      <c r="N1140" s="37"/>
      <c r="O1140" s="36"/>
      <c r="P1140" s="36"/>
      <c r="Q1140" s="36"/>
      <c r="R1140" s="37"/>
      <c r="S1140" s="36"/>
      <c r="T1140" s="36"/>
    </row>
    <row r="1141" spans="1:20" ht="14.4" x14ac:dyDescent="0.3">
      <c r="A1141" s="33" t="s">
        <v>2846</v>
      </c>
      <c r="B1141" s="33" t="s">
        <v>14833</v>
      </c>
      <c r="C1141" s="33" t="s">
        <v>16263</v>
      </c>
      <c r="D1141" s="33" t="s">
        <v>2847</v>
      </c>
      <c r="E1141" s="33" t="s">
        <v>15733</v>
      </c>
      <c r="F1141" s="33">
        <v>149</v>
      </c>
      <c r="G1141" s="33">
        <v>128</v>
      </c>
      <c r="H1141" s="33">
        <v>41638</v>
      </c>
      <c r="I1141" t="s">
        <v>15125</v>
      </c>
      <c r="N1141" s="37"/>
      <c r="O1141" s="36"/>
      <c r="P1141" s="36"/>
      <c r="Q1141" s="36"/>
      <c r="R1141" s="37"/>
      <c r="S1141" s="36"/>
      <c r="T1141" s="36"/>
    </row>
    <row r="1142" spans="1:20" ht="14.4" x14ac:dyDescent="0.3">
      <c r="A1142" s="33" t="s">
        <v>2848</v>
      </c>
      <c r="B1142" s="33" t="s">
        <v>14833</v>
      </c>
      <c r="C1142" s="33" t="s">
        <v>16264</v>
      </c>
      <c r="D1142" s="33" t="s">
        <v>2849</v>
      </c>
      <c r="E1142" s="33" t="s">
        <v>16265</v>
      </c>
      <c r="F1142" s="33">
        <v>220</v>
      </c>
      <c r="G1142" s="33">
        <v>248</v>
      </c>
      <c r="H1142" s="33">
        <v>77235</v>
      </c>
      <c r="I1142" t="s">
        <v>15425</v>
      </c>
      <c r="N1142" s="37"/>
      <c r="O1142" s="36"/>
      <c r="P1142" s="36"/>
      <c r="Q1142" s="36"/>
      <c r="R1142" s="37"/>
      <c r="S1142" s="36"/>
      <c r="T1142" s="36"/>
    </row>
    <row r="1143" spans="1:20" ht="14.4" x14ac:dyDescent="0.3">
      <c r="A1143" s="33" t="s">
        <v>2850</v>
      </c>
      <c r="B1143" s="33" t="s">
        <v>14833</v>
      </c>
      <c r="C1143" s="33" t="s">
        <v>2851</v>
      </c>
      <c r="D1143" s="33" t="s">
        <v>2852</v>
      </c>
      <c r="E1143" s="33" t="s">
        <v>15054</v>
      </c>
      <c r="F1143" s="33">
        <v>180</v>
      </c>
      <c r="G1143" s="33">
        <v>202</v>
      </c>
      <c r="H1143" s="33">
        <v>77456</v>
      </c>
      <c r="I1143" t="s">
        <v>115</v>
      </c>
      <c r="N1143" s="37"/>
      <c r="O1143" s="36"/>
      <c r="P1143" s="36"/>
      <c r="Q1143" s="36"/>
      <c r="R1143" s="37"/>
      <c r="S1143" s="36"/>
      <c r="T1143" s="36"/>
    </row>
    <row r="1144" spans="1:20" ht="14.4" x14ac:dyDescent="0.3">
      <c r="A1144" s="33" t="s">
        <v>2853</v>
      </c>
      <c r="B1144" s="33" t="s">
        <v>14833</v>
      </c>
      <c r="C1144" s="33" t="s">
        <v>16266</v>
      </c>
      <c r="D1144" s="33" t="s">
        <v>2854</v>
      </c>
      <c r="E1144" s="33" t="s">
        <v>15166</v>
      </c>
      <c r="F1144" s="33">
        <v>155</v>
      </c>
      <c r="G1144" s="33">
        <v>149</v>
      </c>
      <c r="H1144" s="33">
        <v>50949</v>
      </c>
      <c r="I1144" t="s">
        <v>145</v>
      </c>
      <c r="N1144" s="37"/>
      <c r="O1144" s="36"/>
      <c r="P1144" s="36"/>
      <c r="Q1144" s="36"/>
      <c r="R1144" s="37"/>
      <c r="S1144" s="36"/>
      <c r="T1144" s="36"/>
    </row>
    <row r="1145" spans="1:20" ht="14.4" x14ac:dyDescent="0.3">
      <c r="A1145" s="33" t="s">
        <v>2855</v>
      </c>
      <c r="B1145" s="33" t="s">
        <v>14833</v>
      </c>
      <c r="C1145" s="33" t="s">
        <v>16267</v>
      </c>
      <c r="D1145" s="33" t="s">
        <v>2856</v>
      </c>
      <c r="E1145" s="33" t="s">
        <v>15041</v>
      </c>
      <c r="F1145" s="33">
        <v>204</v>
      </c>
      <c r="G1145" s="33">
        <v>189</v>
      </c>
      <c r="H1145" s="33">
        <v>41778</v>
      </c>
      <c r="I1145" t="s">
        <v>16242</v>
      </c>
      <c r="N1145" s="37"/>
      <c r="O1145" s="36"/>
      <c r="P1145" s="36"/>
      <c r="Q1145" s="36"/>
      <c r="R1145" s="37"/>
      <c r="S1145" s="36"/>
      <c r="T1145" s="36"/>
    </row>
    <row r="1146" spans="1:20" ht="14.4" x14ac:dyDescent="0.3">
      <c r="A1146" s="33" t="s">
        <v>2857</v>
      </c>
      <c r="B1146" s="33" t="s">
        <v>14833</v>
      </c>
      <c r="C1146" s="33" t="s">
        <v>16268</v>
      </c>
      <c r="D1146" s="33" t="s">
        <v>2858</v>
      </c>
      <c r="E1146" s="33" t="s">
        <v>15059</v>
      </c>
      <c r="F1146" s="33">
        <v>128</v>
      </c>
      <c r="G1146" s="33">
        <v>118</v>
      </c>
      <c r="H1146" s="33">
        <v>41516</v>
      </c>
      <c r="I1146" t="s">
        <v>78</v>
      </c>
      <c r="N1146" s="37"/>
      <c r="O1146" s="36"/>
      <c r="P1146" s="36"/>
      <c r="Q1146" s="36"/>
      <c r="R1146" s="37"/>
      <c r="S1146" s="36"/>
      <c r="T1146" s="36"/>
    </row>
    <row r="1147" spans="1:20" ht="14.4" x14ac:dyDescent="0.3">
      <c r="A1147" s="33" t="s">
        <v>2859</v>
      </c>
      <c r="B1147" s="33" t="s">
        <v>14833</v>
      </c>
      <c r="C1147" s="33" t="s">
        <v>16269</v>
      </c>
      <c r="D1147" s="33" t="s">
        <v>2860</v>
      </c>
      <c r="E1147" s="33" t="s">
        <v>15228</v>
      </c>
      <c r="F1147" s="33">
        <v>98</v>
      </c>
      <c r="G1147" s="33">
        <v>85</v>
      </c>
      <c r="H1147" s="33">
        <v>13683</v>
      </c>
      <c r="I1147" t="s">
        <v>15229</v>
      </c>
      <c r="N1147" s="37"/>
      <c r="O1147" s="36"/>
      <c r="P1147" s="36"/>
      <c r="Q1147" s="36"/>
      <c r="R1147" s="37"/>
      <c r="S1147" s="36"/>
      <c r="T1147" s="36"/>
    </row>
    <row r="1148" spans="1:20" ht="14.4" x14ac:dyDescent="0.3">
      <c r="A1148" s="33" t="s">
        <v>2861</v>
      </c>
      <c r="B1148" s="33" t="s">
        <v>14833</v>
      </c>
      <c r="C1148" s="33" t="s">
        <v>15607</v>
      </c>
      <c r="D1148" s="33" t="s">
        <v>2454</v>
      </c>
      <c r="E1148" s="33" t="s">
        <v>14949</v>
      </c>
      <c r="F1148" s="33">
        <v>179</v>
      </c>
      <c r="G1148" s="33">
        <v>169</v>
      </c>
      <c r="H1148" s="33">
        <v>41431</v>
      </c>
      <c r="I1148" t="s">
        <v>15241</v>
      </c>
      <c r="N1148" s="37"/>
      <c r="O1148" s="36"/>
      <c r="P1148" s="36"/>
      <c r="Q1148" s="36"/>
      <c r="R1148" s="37"/>
      <c r="S1148" s="36"/>
      <c r="T1148" s="36"/>
    </row>
    <row r="1149" spans="1:20" ht="14.4" x14ac:dyDescent="0.3">
      <c r="A1149" s="33" t="s">
        <v>2862</v>
      </c>
      <c r="B1149" s="33" t="s">
        <v>14833</v>
      </c>
      <c r="C1149" s="33" t="s">
        <v>2863</v>
      </c>
      <c r="D1149" s="33" t="s">
        <v>2864</v>
      </c>
      <c r="E1149" s="33" t="s">
        <v>15232</v>
      </c>
      <c r="F1149" s="33">
        <v>195</v>
      </c>
      <c r="G1149" s="33">
        <v>161</v>
      </c>
      <c r="H1149" s="33">
        <v>47959</v>
      </c>
      <c r="I1149" t="s">
        <v>15509</v>
      </c>
      <c r="N1149" s="37"/>
      <c r="O1149" s="36"/>
      <c r="P1149" s="36"/>
      <c r="Q1149" s="36"/>
      <c r="R1149" s="37"/>
      <c r="S1149" s="36"/>
      <c r="T1149" s="36"/>
    </row>
    <row r="1150" spans="1:20" ht="14.4" x14ac:dyDescent="0.3">
      <c r="A1150" s="33" t="s">
        <v>2865</v>
      </c>
      <c r="B1150" s="33" t="s">
        <v>14833</v>
      </c>
      <c r="C1150" s="33" t="s">
        <v>16270</v>
      </c>
      <c r="D1150" s="33" t="s">
        <v>2866</v>
      </c>
      <c r="E1150" s="33" t="s">
        <v>14998</v>
      </c>
      <c r="F1150" s="33">
        <v>52</v>
      </c>
      <c r="G1150" s="33">
        <v>70</v>
      </c>
      <c r="H1150" s="33">
        <v>13683</v>
      </c>
      <c r="I1150" t="s">
        <v>15229</v>
      </c>
      <c r="N1150" s="37"/>
      <c r="O1150" s="36"/>
      <c r="P1150" s="36"/>
      <c r="Q1150" s="36"/>
      <c r="R1150" s="37"/>
      <c r="S1150" s="36"/>
      <c r="T1150" s="36"/>
    </row>
    <row r="1151" spans="1:20" ht="14.4" x14ac:dyDescent="0.3">
      <c r="A1151" s="33" t="s">
        <v>2867</v>
      </c>
      <c r="B1151" s="33" t="s">
        <v>14833</v>
      </c>
      <c r="C1151" s="33" t="s">
        <v>16271</v>
      </c>
      <c r="D1151" s="33" t="s">
        <v>2868</v>
      </c>
      <c r="E1151" s="33" t="s">
        <v>14950</v>
      </c>
      <c r="F1151" s="33">
        <v>103</v>
      </c>
      <c r="G1151" s="33">
        <v>116</v>
      </c>
      <c r="H1151" s="33">
        <v>41421</v>
      </c>
      <c r="I1151" t="s">
        <v>16252</v>
      </c>
      <c r="N1151" s="37"/>
      <c r="O1151" s="36"/>
      <c r="P1151" s="36"/>
      <c r="Q1151" s="36"/>
      <c r="R1151" s="37"/>
      <c r="S1151" s="36"/>
      <c r="T1151" s="36"/>
    </row>
    <row r="1152" spans="1:20" ht="14.4" x14ac:dyDescent="0.3">
      <c r="A1152" s="33" t="s">
        <v>2869</v>
      </c>
      <c r="B1152" s="33" t="s">
        <v>14833</v>
      </c>
      <c r="C1152" s="33" t="s">
        <v>16272</v>
      </c>
      <c r="D1152" s="33" t="s">
        <v>2870</v>
      </c>
      <c r="E1152" s="33" t="s">
        <v>15193</v>
      </c>
      <c r="F1152" s="33">
        <v>56</v>
      </c>
      <c r="G1152" s="33">
        <v>53</v>
      </c>
      <c r="H1152" s="33">
        <v>11711</v>
      </c>
      <c r="I1152" t="s">
        <v>16273</v>
      </c>
      <c r="N1152" s="37"/>
      <c r="O1152" s="36"/>
      <c r="P1152" s="36"/>
      <c r="Q1152" s="36"/>
      <c r="R1152" s="37"/>
      <c r="S1152" s="36"/>
      <c r="T1152" s="36"/>
    </row>
    <row r="1153" spans="1:20" ht="14.4" x14ac:dyDescent="0.3">
      <c r="A1153" s="33" t="s">
        <v>2871</v>
      </c>
      <c r="B1153" s="33" t="s">
        <v>14833</v>
      </c>
      <c r="C1153" s="33" t="s">
        <v>16274</v>
      </c>
      <c r="D1153" s="33" t="s">
        <v>2872</v>
      </c>
      <c r="E1153" s="33" t="s">
        <v>15484</v>
      </c>
      <c r="F1153" s="33">
        <v>479</v>
      </c>
      <c r="G1153" s="33">
        <v>464</v>
      </c>
      <c r="H1153" s="33">
        <v>41580</v>
      </c>
      <c r="I1153" t="s">
        <v>16275</v>
      </c>
      <c r="N1153" s="37"/>
      <c r="O1153" s="36"/>
      <c r="P1153" s="36"/>
      <c r="Q1153" s="36"/>
      <c r="R1153" s="37"/>
      <c r="S1153" s="36"/>
      <c r="T1153" s="36"/>
    </row>
    <row r="1154" spans="1:20" ht="14.4" x14ac:dyDescent="0.3">
      <c r="A1154" s="33" t="s">
        <v>2873</v>
      </c>
      <c r="B1154" s="33" t="s">
        <v>14833</v>
      </c>
      <c r="C1154" s="33" t="s">
        <v>2874</v>
      </c>
      <c r="D1154" s="33" t="s">
        <v>2875</v>
      </c>
      <c r="E1154" s="33" t="s">
        <v>15096</v>
      </c>
      <c r="F1154" s="33">
        <v>64</v>
      </c>
      <c r="G1154" s="33">
        <v>63</v>
      </c>
      <c r="H1154" s="33">
        <v>41401</v>
      </c>
      <c r="I1154" t="s">
        <v>232</v>
      </c>
      <c r="N1154" s="37"/>
      <c r="O1154" s="36"/>
      <c r="P1154" s="36"/>
      <c r="Q1154" s="36"/>
      <c r="R1154" s="37"/>
      <c r="S1154" s="36"/>
      <c r="T1154" s="36"/>
    </row>
    <row r="1155" spans="1:20" ht="14.4" x14ac:dyDescent="0.3">
      <c r="A1155" s="33" t="s">
        <v>2876</v>
      </c>
      <c r="B1155" s="33" t="s">
        <v>14833</v>
      </c>
      <c r="C1155" s="33" t="s">
        <v>8944</v>
      </c>
      <c r="D1155" s="33" t="s">
        <v>2877</v>
      </c>
      <c r="E1155" s="33" t="s">
        <v>14960</v>
      </c>
      <c r="F1155" s="33">
        <v>360</v>
      </c>
      <c r="G1155" s="33">
        <v>377</v>
      </c>
      <c r="H1155" s="33">
        <v>83280</v>
      </c>
      <c r="I1155" t="s">
        <v>15211</v>
      </c>
      <c r="N1155" s="37"/>
      <c r="O1155" s="36"/>
      <c r="P1155" s="36"/>
      <c r="Q1155" s="36"/>
      <c r="R1155" s="37"/>
      <c r="S1155" s="36"/>
      <c r="T1155" s="36"/>
    </row>
    <row r="1156" spans="1:20" ht="14.4" x14ac:dyDescent="0.3">
      <c r="A1156" s="33" t="s">
        <v>2878</v>
      </c>
      <c r="B1156" s="33" t="s">
        <v>14833</v>
      </c>
      <c r="C1156" s="33" t="s">
        <v>16276</v>
      </c>
      <c r="D1156" s="33" t="s">
        <v>2879</v>
      </c>
      <c r="E1156" s="33" t="s">
        <v>15002</v>
      </c>
      <c r="F1156" s="33">
        <v>309</v>
      </c>
      <c r="G1156" s="33">
        <v>320</v>
      </c>
      <c r="H1156" s="33">
        <v>41869</v>
      </c>
      <c r="I1156" t="s">
        <v>252</v>
      </c>
      <c r="N1156" s="37"/>
      <c r="O1156" s="36"/>
      <c r="P1156" s="36"/>
      <c r="Q1156" s="36"/>
      <c r="R1156" s="37"/>
      <c r="S1156" s="36"/>
      <c r="T1156" s="36"/>
    </row>
    <row r="1157" spans="1:20" ht="14.4" x14ac:dyDescent="0.3">
      <c r="A1157" s="33" t="s">
        <v>2880</v>
      </c>
      <c r="B1157" s="33" t="s">
        <v>14833</v>
      </c>
      <c r="C1157" s="33" t="s">
        <v>2881</v>
      </c>
      <c r="D1157" s="33" t="s">
        <v>2882</v>
      </c>
      <c r="E1157" s="33" t="s">
        <v>15440</v>
      </c>
      <c r="F1157" s="33">
        <v>233</v>
      </c>
      <c r="G1157" s="33">
        <v>215</v>
      </c>
      <c r="H1157" s="33">
        <v>42486</v>
      </c>
      <c r="I1157" t="s">
        <v>16092</v>
      </c>
      <c r="N1157" s="37"/>
      <c r="O1157" s="36"/>
      <c r="P1157" s="36"/>
      <c r="Q1157" s="36"/>
      <c r="R1157" s="37"/>
      <c r="S1157" s="36"/>
      <c r="T1157" s="36"/>
    </row>
    <row r="1158" spans="1:20" ht="14.4" x14ac:dyDescent="0.3">
      <c r="A1158" s="33" t="s">
        <v>2883</v>
      </c>
      <c r="B1158" s="33" t="s">
        <v>14833</v>
      </c>
      <c r="C1158" s="33" t="s">
        <v>16277</v>
      </c>
      <c r="D1158" s="33" t="s">
        <v>2885</v>
      </c>
      <c r="E1158" s="33" t="s">
        <v>15405</v>
      </c>
      <c r="F1158" s="33">
        <v>53</v>
      </c>
      <c r="G1158" s="33">
        <v>58</v>
      </c>
      <c r="H1158" s="33">
        <v>41471</v>
      </c>
      <c r="I1158" t="s">
        <v>15612</v>
      </c>
      <c r="N1158" s="37"/>
      <c r="O1158" s="36"/>
      <c r="P1158" s="36"/>
      <c r="Q1158" s="36"/>
      <c r="R1158" s="37"/>
      <c r="S1158" s="36"/>
      <c r="T1158" s="36"/>
    </row>
    <row r="1159" spans="1:20" ht="14.4" x14ac:dyDescent="0.3">
      <c r="A1159" s="33" t="s">
        <v>2886</v>
      </c>
      <c r="B1159" s="33" t="s">
        <v>14833</v>
      </c>
      <c r="C1159" s="33" t="s">
        <v>2887</v>
      </c>
      <c r="D1159" s="33" t="s">
        <v>2888</v>
      </c>
      <c r="E1159" s="33" t="s">
        <v>14986</v>
      </c>
      <c r="F1159" s="33">
        <v>193</v>
      </c>
      <c r="G1159" s="33">
        <v>209</v>
      </c>
      <c r="H1159" s="33">
        <v>41455</v>
      </c>
      <c r="I1159" t="s">
        <v>15247</v>
      </c>
      <c r="N1159" s="37"/>
      <c r="O1159" s="36"/>
      <c r="P1159" s="36"/>
      <c r="Q1159" s="36"/>
      <c r="R1159" s="37"/>
      <c r="S1159" s="36"/>
      <c r="T1159" s="36"/>
    </row>
    <row r="1160" spans="1:20" ht="14.4" x14ac:dyDescent="0.3">
      <c r="A1160" s="33" t="s">
        <v>2889</v>
      </c>
      <c r="B1160" s="33" t="s">
        <v>14833</v>
      </c>
      <c r="C1160" s="33" t="s">
        <v>16278</v>
      </c>
      <c r="D1160" s="33" t="s">
        <v>2890</v>
      </c>
      <c r="E1160" s="33" t="s">
        <v>14907</v>
      </c>
      <c r="F1160" s="33">
        <v>561</v>
      </c>
      <c r="G1160" s="33">
        <v>576</v>
      </c>
      <c r="H1160" s="33">
        <v>41775</v>
      </c>
      <c r="I1160" t="s">
        <v>108</v>
      </c>
      <c r="N1160" s="37"/>
      <c r="O1160" s="36"/>
      <c r="P1160" s="36"/>
      <c r="Q1160" s="36"/>
      <c r="R1160" s="37"/>
      <c r="S1160" s="36"/>
      <c r="T1160" s="36"/>
    </row>
    <row r="1161" spans="1:20" ht="14.4" x14ac:dyDescent="0.3">
      <c r="A1161" s="33" t="s">
        <v>2891</v>
      </c>
      <c r="B1161" s="33" t="s">
        <v>14833</v>
      </c>
      <c r="C1161" s="33" t="s">
        <v>16279</v>
      </c>
      <c r="D1161" s="33" t="s">
        <v>2892</v>
      </c>
      <c r="E1161" s="33" t="s">
        <v>14950</v>
      </c>
      <c r="F1161" s="33">
        <v>60</v>
      </c>
      <c r="G1161" s="33">
        <v>64</v>
      </c>
      <c r="H1161" s="33">
        <v>13662</v>
      </c>
      <c r="I1161" t="s">
        <v>16280</v>
      </c>
      <c r="N1161" s="37"/>
      <c r="O1161" s="36"/>
      <c r="P1161" s="36"/>
      <c r="Q1161" s="36"/>
      <c r="R1161" s="37"/>
      <c r="S1161" s="36"/>
      <c r="T1161" s="36"/>
    </row>
    <row r="1162" spans="1:20" ht="14.4" x14ac:dyDescent="0.3">
      <c r="A1162" s="33" t="s">
        <v>2893</v>
      </c>
      <c r="B1162" s="33" t="s">
        <v>14833</v>
      </c>
      <c r="C1162" s="33" t="s">
        <v>16281</v>
      </c>
      <c r="D1162" s="33" t="s">
        <v>2894</v>
      </c>
      <c r="E1162" s="33" t="s">
        <v>14950</v>
      </c>
      <c r="F1162" s="33">
        <v>122</v>
      </c>
      <c r="G1162" s="33">
        <v>110</v>
      </c>
      <c r="H1162" s="33">
        <v>13662</v>
      </c>
      <c r="I1162" t="s">
        <v>16280</v>
      </c>
      <c r="N1162" s="37"/>
      <c r="O1162" s="36"/>
      <c r="P1162" s="36"/>
      <c r="Q1162" s="36"/>
      <c r="R1162" s="37"/>
      <c r="S1162" s="36"/>
      <c r="T1162" s="36"/>
    </row>
    <row r="1163" spans="1:20" ht="14.4" x14ac:dyDescent="0.3">
      <c r="A1163" s="33" t="s">
        <v>2895</v>
      </c>
      <c r="B1163" s="33" t="s">
        <v>14833</v>
      </c>
      <c r="C1163" s="33" t="s">
        <v>2896</v>
      </c>
      <c r="D1163" s="33" t="s">
        <v>2897</v>
      </c>
      <c r="E1163" s="33" t="s">
        <v>15455</v>
      </c>
      <c r="F1163" s="33">
        <v>265</v>
      </c>
      <c r="G1163" s="33">
        <v>245</v>
      </c>
      <c r="H1163" s="33">
        <v>41376</v>
      </c>
      <c r="I1163" t="s">
        <v>15614</v>
      </c>
      <c r="N1163" s="37"/>
      <c r="O1163" s="36"/>
      <c r="P1163" s="36"/>
      <c r="Q1163" s="36"/>
      <c r="R1163" s="37"/>
      <c r="S1163" s="36"/>
      <c r="T1163" s="36"/>
    </row>
    <row r="1164" spans="1:20" ht="14.4" x14ac:dyDescent="0.3">
      <c r="A1164" s="33" t="s">
        <v>2898</v>
      </c>
      <c r="B1164" s="33" t="s">
        <v>14833</v>
      </c>
      <c r="C1164" s="33" t="s">
        <v>16282</v>
      </c>
      <c r="D1164" s="33" t="s">
        <v>2899</v>
      </c>
      <c r="E1164" s="33" t="s">
        <v>15342</v>
      </c>
      <c r="F1164" s="33">
        <v>103</v>
      </c>
      <c r="G1164" s="33">
        <v>92</v>
      </c>
      <c r="H1164" s="33">
        <v>41846</v>
      </c>
      <c r="I1164" t="s">
        <v>305</v>
      </c>
      <c r="N1164" s="37"/>
      <c r="O1164" s="36"/>
      <c r="P1164" s="36"/>
      <c r="Q1164" s="36"/>
      <c r="R1164" s="37"/>
      <c r="S1164" s="36"/>
      <c r="T1164" s="36"/>
    </row>
    <row r="1165" spans="1:20" ht="14.4" x14ac:dyDescent="0.3">
      <c r="A1165" s="33" t="s">
        <v>2900</v>
      </c>
      <c r="B1165" s="33" t="s">
        <v>14833</v>
      </c>
      <c r="C1165" s="33" t="s">
        <v>2901</v>
      </c>
      <c r="D1165" s="33" t="s">
        <v>2902</v>
      </c>
      <c r="E1165" s="33" t="s">
        <v>14990</v>
      </c>
      <c r="F1165" s="33">
        <v>518</v>
      </c>
      <c r="G1165" s="33">
        <v>611</v>
      </c>
      <c r="H1165" s="33">
        <v>41633</v>
      </c>
      <c r="I1165" t="s">
        <v>16283</v>
      </c>
      <c r="N1165" s="37"/>
      <c r="O1165" s="36"/>
      <c r="P1165" s="36"/>
      <c r="Q1165" s="36"/>
      <c r="R1165" s="37"/>
      <c r="S1165" s="36"/>
      <c r="T1165" s="36"/>
    </row>
    <row r="1166" spans="1:20" ht="14.4" x14ac:dyDescent="0.3">
      <c r="A1166" s="33" t="s">
        <v>2903</v>
      </c>
      <c r="B1166" s="33" t="s">
        <v>14833</v>
      </c>
      <c r="C1166" s="33" t="s">
        <v>16284</v>
      </c>
      <c r="D1166" s="33" t="s">
        <v>2904</v>
      </c>
      <c r="E1166" s="33" t="s">
        <v>14928</v>
      </c>
      <c r="F1166" s="33">
        <v>184</v>
      </c>
      <c r="G1166" s="33">
        <v>170</v>
      </c>
      <c r="H1166" s="33">
        <v>41630</v>
      </c>
      <c r="I1166" t="s">
        <v>224</v>
      </c>
      <c r="N1166" s="37"/>
      <c r="O1166" s="36"/>
      <c r="P1166" s="36"/>
      <c r="Q1166" s="36"/>
      <c r="R1166" s="37"/>
      <c r="S1166" s="36"/>
      <c r="T1166" s="36"/>
    </row>
    <row r="1167" spans="1:20" ht="14.4" x14ac:dyDescent="0.3">
      <c r="A1167" s="33" t="s">
        <v>2905</v>
      </c>
      <c r="B1167" s="33" t="s">
        <v>14833</v>
      </c>
      <c r="C1167" s="33" t="s">
        <v>16285</v>
      </c>
      <c r="D1167" s="33" t="s">
        <v>2906</v>
      </c>
      <c r="E1167" s="33" t="s">
        <v>15798</v>
      </c>
      <c r="F1167" s="33">
        <v>181</v>
      </c>
      <c r="G1167" s="33">
        <v>178</v>
      </c>
      <c r="H1167" s="33">
        <v>77338</v>
      </c>
      <c r="I1167" t="s">
        <v>15787</v>
      </c>
      <c r="N1167" s="37"/>
      <c r="O1167" s="36"/>
      <c r="P1167" s="36"/>
      <c r="Q1167" s="36"/>
      <c r="R1167" s="37"/>
      <c r="S1167" s="36"/>
      <c r="T1167" s="36"/>
    </row>
    <row r="1168" spans="1:20" ht="14.4" x14ac:dyDescent="0.3">
      <c r="A1168" s="33" t="s">
        <v>2907</v>
      </c>
      <c r="B1168" s="33" t="s">
        <v>14833</v>
      </c>
      <c r="C1168" s="33" t="s">
        <v>16286</v>
      </c>
      <c r="D1168" s="33" t="s">
        <v>2908</v>
      </c>
      <c r="E1168" s="33" t="s">
        <v>15260</v>
      </c>
      <c r="F1168" s="33">
        <v>90</v>
      </c>
      <c r="G1168" s="33">
        <v>84</v>
      </c>
      <c r="H1168" s="33">
        <v>41633</v>
      </c>
      <c r="I1168" t="s">
        <v>16283</v>
      </c>
      <c r="N1168" s="37"/>
      <c r="O1168" s="36"/>
      <c r="P1168" s="36"/>
      <c r="Q1168" s="36"/>
      <c r="R1168" s="37"/>
      <c r="S1168" s="36"/>
      <c r="T1168" s="36"/>
    </row>
    <row r="1169" spans="1:20" ht="14.4" x14ac:dyDescent="0.3">
      <c r="A1169" s="33" t="s">
        <v>2909</v>
      </c>
      <c r="B1169" s="33" t="s">
        <v>14833</v>
      </c>
      <c r="C1169" s="33" t="s">
        <v>16287</v>
      </c>
      <c r="D1169" s="33" t="s">
        <v>2910</v>
      </c>
      <c r="E1169" s="33" t="s">
        <v>16288</v>
      </c>
      <c r="F1169" s="33">
        <v>107</v>
      </c>
      <c r="G1169" s="33">
        <v>107</v>
      </c>
      <c r="H1169" s="33">
        <v>41476</v>
      </c>
      <c r="I1169" t="s">
        <v>2911</v>
      </c>
      <c r="N1169" s="37"/>
      <c r="O1169" s="36"/>
      <c r="P1169" s="36"/>
      <c r="Q1169" s="36"/>
      <c r="R1169" s="37"/>
      <c r="S1169" s="36"/>
      <c r="T1169" s="36"/>
    </row>
    <row r="1170" spans="1:20" ht="14.4" x14ac:dyDescent="0.3">
      <c r="A1170" s="33" t="s">
        <v>2912</v>
      </c>
      <c r="B1170" s="33" t="s">
        <v>14833</v>
      </c>
      <c r="C1170" s="33" t="s">
        <v>16289</v>
      </c>
      <c r="D1170" s="33" t="s">
        <v>2913</v>
      </c>
      <c r="E1170" s="33" t="s">
        <v>14876</v>
      </c>
      <c r="F1170" s="33">
        <v>387</v>
      </c>
      <c r="G1170" s="33">
        <v>507</v>
      </c>
      <c r="H1170" s="33">
        <v>41362</v>
      </c>
      <c r="I1170" t="s">
        <v>16239</v>
      </c>
      <c r="N1170" s="37"/>
      <c r="O1170" s="36"/>
      <c r="P1170" s="36"/>
      <c r="Q1170" s="36"/>
      <c r="R1170" s="37"/>
      <c r="S1170" s="36"/>
      <c r="T1170" s="36"/>
    </row>
    <row r="1171" spans="1:20" ht="14.4" x14ac:dyDescent="0.3">
      <c r="A1171" s="33" t="s">
        <v>2914</v>
      </c>
      <c r="B1171" s="33" t="s">
        <v>14833</v>
      </c>
      <c r="C1171" s="33" t="s">
        <v>16290</v>
      </c>
      <c r="D1171" s="33" t="s">
        <v>2915</v>
      </c>
      <c r="E1171" s="33" t="s">
        <v>16028</v>
      </c>
      <c r="F1171" s="33">
        <v>153</v>
      </c>
      <c r="G1171" s="33">
        <v>155</v>
      </c>
      <c r="H1171" s="33">
        <v>45000</v>
      </c>
      <c r="I1171" t="s">
        <v>15159</v>
      </c>
      <c r="N1171" s="37"/>
      <c r="O1171" s="36"/>
      <c r="P1171" s="36"/>
      <c r="Q1171" s="36"/>
      <c r="R1171" s="37"/>
      <c r="S1171" s="36"/>
      <c r="T1171" s="36"/>
    </row>
    <row r="1172" spans="1:20" ht="14.4" x14ac:dyDescent="0.3">
      <c r="A1172" s="33" t="s">
        <v>2916</v>
      </c>
      <c r="B1172" s="33" t="s">
        <v>14833</v>
      </c>
      <c r="C1172" s="33" t="s">
        <v>2917</v>
      </c>
      <c r="D1172" s="33" t="s">
        <v>2918</v>
      </c>
      <c r="E1172" s="33" t="s">
        <v>15059</v>
      </c>
      <c r="F1172" s="33">
        <v>236</v>
      </c>
      <c r="G1172" s="33">
        <v>246</v>
      </c>
      <c r="H1172" s="33">
        <v>41516</v>
      </c>
      <c r="I1172" t="s">
        <v>78</v>
      </c>
      <c r="N1172" s="37"/>
      <c r="O1172" s="36"/>
      <c r="P1172" s="36"/>
      <c r="Q1172" s="36"/>
      <c r="R1172" s="37"/>
      <c r="S1172" s="36"/>
      <c r="T1172" s="36"/>
    </row>
    <row r="1173" spans="1:20" ht="14.4" x14ac:dyDescent="0.3">
      <c r="A1173" s="33" t="s">
        <v>2919</v>
      </c>
      <c r="B1173" s="33" t="s">
        <v>14833</v>
      </c>
      <c r="C1173" s="33" t="s">
        <v>16291</v>
      </c>
      <c r="D1173" s="33" t="s">
        <v>2920</v>
      </c>
      <c r="E1173" s="33" t="s">
        <v>14951</v>
      </c>
      <c r="F1173" s="33">
        <v>115</v>
      </c>
      <c r="G1173" s="33">
        <v>116</v>
      </c>
      <c r="H1173" s="33">
        <v>41613</v>
      </c>
      <c r="I1173" t="s">
        <v>15131</v>
      </c>
      <c r="N1173" s="37"/>
      <c r="O1173" s="36"/>
      <c r="P1173" s="36"/>
      <c r="Q1173" s="36"/>
      <c r="R1173" s="37"/>
      <c r="S1173" s="36"/>
      <c r="T1173" s="36"/>
    </row>
    <row r="1174" spans="1:20" ht="14.4" x14ac:dyDescent="0.3">
      <c r="A1174" s="33" t="s">
        <v>2921</v>
      </c>
      <c r="B1174" s="33" t="s">
        <v>14833</v>
      </c>
      <c r="C1174" s="33" t="s">
        <v>16292</v>
      </c>
      <c r="D1174" s="33" t="s">
        <v>2922</v>
      </c>
      <c r="E1174" s="33" t="s">
        <v>15045</v>
      </c>
      <c r="F1174" s="33">
        <v>256</v>
      </c>
      <c r="G1174" s="33">
        <v>247</v>
      </c>
      <c r="H1174" s="33">
        <v>41844</v>
      </c>
      <c r="I1174" t="s">
        <v>16293</v>
      </c>
      <c r="N1174" s="37"/>
      <c r="O1174" s="36"/>
      <c r="P1174" s="36"/>
      <c r="Q1174" s="36"/>
      <c r="R1174" s="37"/>
      <c r="S1174" s="36"/>
      <c r="T1174" s="36"/>
    </row>
    <row r="1175" spans="1:20" ht="14.4" x14ac:dyDescent="0.3">
      <c r="A1175" s="33" t="s">
        <v>2923</v>
      </c>
      <c r="B1175" s="33" t="s">
        <v>14833</v>
      </c>
      <c r="C1175" s="33" t="s">
        <v>117</v>
      </c>
      <c r="D1175" s="33" t="s">
        <v>2924</v>
      </c>
      <c r="E1175" s="33" t="s">
        <v>14882</v>
      </c>
      <c r="F1175" s="33">
        <v>118</v>
      </c>
      <c r="G1175" s="33">
        <v>111</v>
      </c>
      <c r="H1175" s="33">
        <v>41501</v>
      </c>
      <c r="I1175" t="s">
        <v>16294</v>
      </c>
      <c r="N1175" s="37"/>
      <c r="O1175" s="36"/>
      <c r="P1175" s="36"/>
      <c r="Q1175" s="36"/>
      <c r="R1175" s="37"/>
      <c r="S1175" s="36"/>
      <c r="T1175" s="36"/>
    </row>
    <row r="1176" spans="1:20" ht="14.4" x14ac:dyDescent="0.3">
      <c r="A1176" s="33" t="s">
        <v>2925</v>
      </c>
      <c r="B1176" s="33" t="s">
        <v>14833</v>
      </c>
      <c r="C1176" s="33" t="s">
        <v>16295</v>
      </c>
      <c r="D1176" s="33" t="s">
        <v>2926</v>
      </c>
      <c r="E1176" s="33" t="s">
        <v>14952</v>
      </c>
      <c r="F1176" s="33">
        <v>232</v>
      </c>
      <c r="G1176" s="33">
        <v>249</v>
      </c>
      <c r="H1176" s="33">
        <v>83280</v>
      </c>
      <c r="I1176" t="s">
        <v>15211</v>
      </c>
      <c r="N1176" s="37"/>
      <c r="O1176" s="36"/>
      <c r="P1176" s="36"/>
      <c r="Q1176" s="36"/>
      <c r="R1176" s="37"/>
      <c r="S1176" s="36"/>
      <c r="T1176" s="36"/>
    </row>
    <row r="1177" spans="1:20" ht="14.4" x14ac:dyDescent="0.3">
      <c r="A1177" s="33" t="s">
        <v>2927</v>
      </c>
      <c r="B1177" s="33" t="s">
        <v>14833</v>
      </c>
      <c r="C1177" s="33" t="s">
        <v>2928</v>
      </c>
      <c r="D1177" s="33" t="s">
        <v>2929</v>
      </c>
      <c r="E1177" s="33" t="s">
        <v>14953</v>
      </c>
      <c r="F1177" s="33">
        <v>315</v>
      </c>
      <c r="G1177" s="33">
        <v>348</v>
      </c>
      <c r="H1177" s="33">
        <v>40971</v>
      </c>
      <c r="I1177" t="s">
        <v>15356</v>
      </c>
      <c r="N1177" s="37"/>
      <c r="O1177" s="36"/>
      <c r="P1177" s="36"/>
      <c r="Q1177" s="36"/>
      <c r="R1177" s="37"/>
      <c r="S1177" s="36"/>
      <c r="T1177" s="36"/>
    </row>
    <row r="1178" spans="1:20" ht="14.4" x14ac:dyDescent="0.3">
      <c r="A1178" s="33" t="s">
        <v>2930</v>
      </c>
      <c r="B1178" s="33" t="s">
        <v>14833</v>
      </c>
      <c r="C1178" s="33" t="s">
        <v>16296</v>
      </c>
      <c r="D1178" s="33" t="s">
        <v>2931</v>
      </c>
      <c r="E1178" s="33" t="s">
        <v>15499</v>
      </c>
      <c r="F1178" s="33">
        <v>47</v>
      </c>
      <c r="G1178" s="33">
        <v>45</v>
      </c>
      <c r="H1178" s="33">
        <v>41413</v>
      </c>
      <c r="I1178" t="s">
        <v>16237</v>
      </c>
      <c r="N1178" s="37"/>
      <c r="O1178" s="36"/>
      <c r="P1178" s="36"/>
      <c r="Q1178" s="36"/>
      <c r="R1178" s="37"/>
      <c r="S1178" s="36"/>
      <c r="T1178" s="36"/>
    </row>
    <row r="1179" spans="1:20" ht="14.4" x14ac:dyDescent="0.3">
      <c r="A1179" s="33" t="s">
        <v>2932</v>
      </c>
      <c r="B1179" s="33" t="s">
        <v>14833</v>
      </c>
      <c r="C1179" s="33" t="s">
        <v>2933</v>
      </c>
      <c r="D1179" s="33" t="s">
        <v>2934</v>
      </c>
      <c r="E1179" s="33" t="s">
        <v>15069</v>
      </c>
      <c r="F1179" s="33">
        <v>49</v>
      </c>
      <c r="G1179" s="33">
        <v>52</v>
      </c>
      <c r="H1179" s="33">
        <v>13674</v>
      </c>
      <c r="I1179" t="s">
        <v>15142</v>
      </c>
      <c r="N1179" s="37"/>
      <c r="O1179" s="36"/>
      <c r="P1179" s="36"/>
      <c r="Q1179" s="36"/>
      <c r="R1179" s="37"/>
      <c r="S1179" s="36"/>
      <c r="T1179" s="36"/>
    </row>
    <row r="1180" spans="1:20" ht="14.4" x14ac:dyDescent="0.3">
      <c r="A1180" s="33" t="s">
        <v>2935</v>
      </c>
      <c r="B1180" s="33" t="s">
        <v>14833</v>
      </c>
      <c r="C1180" s="33" t="s">
        <v>16297</v>
      </c>
      <c r="D1180" s="33" t="s">
        <v>2936</v>
      </c>
      <c r="E1180" s="33" t="s">
        <v>15070</v>
      </c>
      <c r="F1180" s="33">
        <v>300</v>
      </c>
      <c r="G1180" s="33">
        <v>284</v>
      </c>
      <c r="H1180" s="33">
        <v>41633</v>
      </c>
      <c r="I1180" t="s">
        <v>16283</v>
      </c>
      <c r="N1180" s="37"/>
      <c r="O1180" s="36"/>
      <c r="P1180" s="36"/>
      <c r="Q1180" s="36"/>
      <c r="R1180" s="37"/>
      <c r="S1180" s="36"/>
      <c r="T1180" s="36"/>
    </row>
    <row r="1181" spans="1:20" ht="14.4" x14ac:dyDescent="0.3">
      <c r="A1181" s="33" t="s">
        <v>2937</v>
      </c>
      <c r="B1181" s="33" t="s">
        <v>14833</v>
      </c>
      <c r="C1181" s="33" t="s">
        <v>2938</v>
      </c>
      <c r="D1181" s="33" t="s">
        <v>2939</v>
      </c>
      <c r="E1181" s="33" t="s">
        <v>14986</v>
      </c>
      <c r="F1181" s="33">
        <v>307</v>
      </c>
      <c r="G1181" s="33">
        <v>311</v>
      </c>
      <c r="H1181" s="33">
        <v>41455</v>
      </c>
      <c r="I1181" t="s">
        <v>15247</v>
      </c>
      <c r="N1181" s="37"/>
      <c r="O1181" s="36"/>
      <c r="P1181" s="36"/>
      <c r="Q1181" s="36"/>
      <c r="R1181" s="37"/>
      <c r="S1181" s="36"/>
      <c r="T1181" s="36"/>
    </row>
    <row r="1182" spans="1:20" ht="14.4" x14ac:dyDescent="0.3">
      <c r="A1182" s="33" t="s">
        <v>2940</v>
      </c>
      <c r="B1182" s="33" t="s">
        <v>14833</v>
      </c>
      <c r="C1182" s="33" t="s">
        <v>16298</v>
      </c>
      <c r="D1182" s="33" t="s">
        <v>2941</v>
      </c>
      <c r="E1182" s="33" t="s">
        <v>14890</v>
      </c>
      <c r="F1182" s="33">
        <v>191</v>
      </c>
      <c r="G1182" s="33">
        <v>192</v>
      </c>
      <c r="H1182" s="33">
        <v>41471</v>
      </c>
      <c r="I1182" t="s">
        <v>15612</v>
      </c>
      <c r="N1182" s="37"/>
      <c r="O1182" s="36"/>
      <c r="P1182" s="36"/>
      <c r="Q1182" s="36"/>
      <c r="R1182" s="37"/>
      <c r="S1182" s="36"/>
      <c r="T1182" s="36"/>
    </row>
    <row r="1183" spans="1:20" ht="14.4" x14ac:dyDescent="0.3">
      <c r="A1183" s="33" t="s">
        <v>2942</v>
      </c>
      <c r="B1183" s="33" t="s">
        <v>14833</v>
      </c>
      <c r="C1183" s="33" t="s">
        <v>16299</v>
      </c>
      <c r="D1183" s="33" t="s">
        <v>2943</v>
      </c>
      <c r="E1183" s="33" t="s">
        <v>15228</v>
      </c>
      <c r="F1183" s="33">
        <v>84</v>
      </c>
      <c r="G1183" s="33">
        <v>98</v>
      </c>
      <c r="H1183" s="33">
        <v>13683</v>
      </c>
      <c r="I1183" t="s">
        <v>15229</v>
      </c>
      <c r="N1183" s="37"/>
      <c r="O1183" s="36"/>
      <c r="P1183" s="36"/>
      <c r="Q1183" s="36"/>
      <c r="R1183" s="37"/>
      <c r="S1183" s="36"/>
      <c r="T1183" s="36"/>
    </row>
    <row r="1184" spans="1:20" ht="14.4" x14ac:dyDescent="0.3">
      <c r="A1184" s="33" t="s">
        <v>2944</v>
      </c>
      <c r="B1184" s="33" t="s">
        <v>14833</v>
      </c>
      <c r="C1184" s="33" t="s">
        <v>16300</v>
      </c>
      <c r="D1184" s="33" t="s">
        <v>2945</v>
      </c>
      <c r="E1184" s="33" t="s">
        <v>14954</v>
      </c>
      <c r="F1184" s="33">
        <v>322</v>
      </c>
      <c r="G1184" s="33">
        <v>305</v>
      </c>
      <c r="H1184" s="33">
        <v>41520</v>
      </c>
      <c r="I1184" t="s">
        <v>16301</v>
      </c>
      <c r="N1184" s="37"/>
      <c r="O1184" s="36"/>
      <c r="P1184" s="36"/>
      <c r="Q1184" s="36"/>
      <c r="R1184" s="37"/>
      <c r="S1184" s="36"/>
      <c r="T1184" s="36"/>
    </row>
    <row r="1185" spans="1:20" ht="14.4" x14ac:dyDescent="0.3">
      <c r="A1185" s="33" t="s">
        <v>2946</v>
      </c>
      <c r="B1185" s="33" t="s">
        <v>14833</v>
      </c>
      <c r="C1185" s="33" t="s">
        <v>16302</v>
      </c>
      <c r="D1185" s="33" t="s">
        <v>2947</v>
      </c>
      <c r="E1185" s="33" t="s">
        <v>15499</v>
      </c>
      <c r="F1185" s="33">
        <v>150</v>
      </c>
      <c r="G1185" s="33">
        <v>149</v>
      </c>
      <c r="H1185" s="33">
        <v>41501</v>
      </c>
      <c r="I1185" t="s">
        <v>16294</v>
      </c>
      <c r="N1185" s="37"/>
      <c r="O1185" s="36"/>
      <c r="P1185" s="36"/>
      <c r="Q1185" s="36"/>
      <c r="R1185" s="37"/>
      <c r="S1185" s="36"/>
      <c r="T1185" s="36"/>
    </row>
    <row r="1186" spans="1:20" ht="14.4" x14ac:dyDescent="0.3">
      <c r="A1186" s="33" t="s">
        <v>2948</v>
      </c>
      <c r="B1186" s="33" t="s">
        <v>14833</v>
      </c>
      <c r="C1186" s="33" t="s">
        <v>16303</v>
      </c>
      <c r="D1186" s="33" t="s">
        <v>2949</v>
      </c>
      <c r="E1186" s="33" t="s">
        <v>15130</v>
      </c>
      <c r="F1186" s="33">
        <v>168</v>
      </c>
      <c r="G1186" s="33">
        <v>160</v>
      </c>
      <c r="H1186" s="33">
        <v>41613</v>
      </c>
      <c r="I1186" t="s">
        <v>15131</v>
      </c>
      <c r="N1186" s="37"/>
      <c r="O1186" s="36"/>
      <c r="P1186" s="36"/>
      <c r="Q1186" s="36"/>
      <c r="R1186" s="37"/>
      <c r="S1186" s="36"/>
      <c r="T1186" s="36"/>
    </row>
    <row r="1187" spans="1:20" ht="14.4" x14ac:dyDescent="0.3">
      <c r="A1187" s="33" t="s">
        <v>2950</v>
      </c>
      <c r="B1187" s="33" t="s">
        <v>14833</v>
      </c>
      <c r="C1187" s="33" t="s">
        <v>16304</v>
      </c>
      <c r="D1187" s="33" t="s">
        <v>2951</v>
      </c>
      <c r="E1187" s="33" t="s">
        <v>14934</v>
      </c>
      <c r="F1187" s="33">
        <v>53</v>
      </c>
      <c r="G1187" s="33">
        <v>48</v>
      </c>
      <c r="H1187" s="33">
        <v>13674</v>
      </c>
      <c r="I1187" t="s">
        <v>15142</v>
      </c>
      <c r="N1187" s="37"/>
      <c r="O1187" s="36"/>
      <c r="P1187" s="36"/>
      <c r="Q1187" s="36"/>
      <c r="R1187" s="37"/>
      <c r="S1187" s="36"/>
      <c r="T1187" s="36"/>
    </row>
    <row r="1188" spans="1:20" ht="14.4" x14ac:dyDescent="0.3">
      <c r="A1188" s="33" t="s">
        <v>2952</v>
      </c>
      <c r="B1188" s="33" t="s">
        <v>14833</v>
      </c>
      <c r="C1188" s="33" t="s">
        <v>16305</v>
      </c>
      <c r="D1188" s="33" t="s">
        <v>2954</v>
      </c>
      <c r="E1188" s="33" t="s">
        <v>15694</v>
      </c>
      <c r="F1188" s="33">
        <v>107</v>
      </c>
      <c r="G1188" s="33">
        <v>117</v>
      </c>
      <c r="H1188" s="33">
        <v>41502</v>
      </c>
      <c r="I1188" t="s">
        <v>16306</v>
      </c>
      <c r="N1188" s="37"/>
      <c r="O1188" s="36"/>
      <c r="P1188" s="36"/>
      <c r="Q1188" s="36"/>
      <c r="R1188" s="37"/>
      <c r="S1188" s="36"/>
      <c r="T1188" s="36"/>
    </row>
    <row r="1189" spans="1:20" ht="14.4" x14ac:dyDescent="0.3">
      <c r="A1189" s="33" t="s">
        <v>2955</v>
      </c>
      <c r="B1189" s="33" t="s">
        <v>14833</v>
      </c>
      <c r="C1189" s="33" t="s">
        <v>16307</v>
      </c>
      <c r="D1189" s="33" t="s">
        <v>2956</v>
      </c>
      <c r="E1189" s="33" t="s">
        <v>15103</v>
      </c>
      <c r="F1189" s="33">
        <v>238</v>
      </c>
      <c r="G1189" s="33">
        <v>231</v>
      </c>
      <c r="H1189" s="33">
        <v>77338</v>
      </c>
      <c r="I1189" t="s">
        <v>15787</v>
      </c>
      <c r="N1189" s="37"/>
      <c r="O1189" s="36"/>
      <c r="P1189" s="36"/>
      <c r="Q1189" s="36"/>
      <c r="R1189" s="37"/>
      <c r="S1189" s="36"/>
      <c r="T1189" s="36"/>
    </row>
    <row r="1190" spans="1:20" ht="14.4" x14ac:dyDescent="0.3">
      <c r="A1190" s="33" t="s">
        <v>2957</v>
      </c>
      <c r="B1190" s="33" t="s">
        <v>14833</v>
      </c>
      <c r="C1190" s="33" t="s">
        <v>16308</v>
      </c>
      <c r="D1190" s="33" t="s">
        <v>2958</v>
      </c>
      <c r="E1190" s="33" t="s">
        <v>15570</v>
      </c>
      <c r="F1190" s="33">
        <v>230</v>
      </c>
      <c r="G1190" s="33">
        <v>237</v>
      </c>
      <c r="H1190" s="33">
        <v>20243</v>
      </c>
      <c r="I1190" t="s">
        <v>16309</v>
      </c>
      <c r="N1190" s="37"/>
      <c r="O1190" s="36"/>
      <c r="P1190" s="36"/>
      <c r="Q1190" s="36"/>
      <c r="R1190" s="37"/>
      <c r="S1190" s="36"/>
      <c r="T1190" s="36"/>
    </row>
    <row r="1191" spans="1:20" ht="14.4" x14ac:dyDescent="0.3">
      <c r="A1191" s="33" t="s">
        <v>2959</v>
      </c>
      <c r="B1191" s="33" t="s">
        <v>14833</v>
      </c>
      <c r="C1191" s="33" t="s">
        <v>16310</v>
      </c>
      <c r="D1191" s="33" t="s">
        <v>2960</v>
      </c>
      <c r="E1191" s="33" t="s">
        <v>14986</v>
      </c>
      <c r="F1191" s="33">
        <v>310</v>
      </c>
      <c r="G1191" s="33">
        <v>341</v>
      </c>
      <c r="H1191" s="33">
        <v>41454</v>
      </c>
      <c r="I1191" t="s">
        <v>16311</v>
      </c>
      <c r="N1191" s="37"/>
      <c r="O1191" s="36"/>
      <c r="P1191" s="36"/>
      <c r="Q1191" s="36"/>
      <c r="R1191" s="37"/>
      <c r="S1191" s="36"/>
      <c r="T1191" s="36"/>
    </row>
    <row r="1192" spans="1:20" ht="14.4" x14ac:dyDescent="0.3">
      <c r="A1192" s="33" t="s">
        <v>2961</v>
      </c>
      <c r="B1192" s="33" t="s">
        <v>14833</v>
      </c>
      <c r="C1192" s="33" t="s">
        <v>16312</v>
      </c>
      <c r="D1192" s="33" t="s">
        <v>2962</v>
      </c>
      <c r="E1192" s="33" t="s">
        <v>14927</v>
      </c>
      <c r="F1192" s="33">
        <v>272</v>
      </c>
      <c r="G1192" s="33">
        <v>274</v>
      </c>
      <c r="H1192" s="33">
        <v>41473</v>
      </c>
      <c r="I1192" t="s">
        <v>2452</v>
      </c>
      <c r="N1192" s="37"/>
      <c r="O1192" s="36"/>
      <c r="P1192" s="36"/>
      <c r="Q1192" s="36"/>
      <c r="R1192" s="37"/>
      <c r="S1192" s="36"/>
      <c r="T1192" s="36"/>
    </row>
    <row r="1193" spans="1:20" ht="14.4" x14ac:dyDescent="0.3">
      <c r="A1193" s="33" t="s">
        <v>2963</v>
      </c>
      <c r="B1193" s="33" t="s">
        <v>14833</v>
      </c>
      <c r="C1193" s="33" t="s">
        <v>2964</v>
      </c>
      <c r="D1193" s="33" t="s">
        <v>2965</v>
      </c>
      <c r="E1193" s="33" t="s">
        <v>15069</v>
      </c>
      <c r="F1193" s="33">
        <v>132</v>
      </c>
      <c r="G1193" s="33">
        <v>126</v>
      </c>
      <c r="H1193" s="33">
        <v>41228</v>
      </c>
      <c r="I1193" t="s">
        <v>15135</v>
      </c>
      <c r="N1193" s="37"/>
      <c r="O1193" s="36"/>
      <c r="P1193" s="36"/>
      <c r="Q1193" s="36"/>
      <c r="R1193" s="37"/>
      <c r="S1193" s="36"/>
      <c r="T1193" s="36"/>
    </row>
    <row r="1194" spans="1:20" ht="14.4" x14ac:dyDescent="0.3">
      <c r="A1194" s="33" t="s">
        <v>2966</v>
      </c>
      <c r="B1194" s="33" t="s">
        <v>14833</v>
      </c>
      <c r="C1194" s="33" t="s">
        <v>16313</v>
      </c>
      <c r="D1194" s="33" t="s">
        <v>2967</v>
      </c>
      <c r="E1194" s="33" t="s">
        <v>15043</v>
      </c>
      <c r="F1194" s="33">
        <v>99</v>
      </c>
      <c r="G1194" s="33">
        <v>102</v>
      </c>
      <c r="H1194" s="33">
        <v>41138</v>
      </c>
      <c r="I1194" t="s">
        <v>16046</v>
      </c>
      <c r="N1194" s="37"/>
      <c r="O1194" s="36"/>
      <c r="P1194" s="36"/>
      <c r="Q1194" s="36"/>
      <c r="R1194" s="37"/>
      <c r="S1194" s="36"/>
      <c r="T1194" s="36"/>
    </row>
    <row r="1195" spans="1:20" ht="14.4" x14ac:dyDescent="0.3">
      <c r="A1195" s="33" t="s">
        <v>2968</v>
      </c>
      <c r="B1195" s="33" t="s">
        <v>14833</v>
      </c>
      <c r="C1195" s="33" t="s">
        <v>16314</v>
      </c>
      <c r="D1195" s="33" t="s">
        <v>16315</v>
      </c>
      <c r="E1195" s="33" t="s">
        <v>15010</v>
      </c>
      <c r="F1195" s="33">
        <v>98</v>
      </c>
      <c r="G1195" s="33">
        <v>103</v>
      </c>
      <c r="H1195" s="33">
        <v>23064</v>
      </c>
      <c r="I1195" t="s">
        <v>16316</v>
      </c>
      <c r="N1195" s="37"/>
      <c r="O1195" s="36"/>
      <c r="P1195" s="36"/>
      <c r="Q1195" s="36"/>
      <c r="R1195" s="37"/>
      <c r="S1195" s="36"/>
      <c r="T1195" s="36"/>
    </row>
    <row r="1196" spans="1:20" ht="14.4" x14ac:dyDescent="0.3">
      <c r="A1196" s="33" t="s">
        <v>2969</v>
      </c>
      <c r="B1196" s="33" t="s">
        <v>14833</v>
      </c>
      <c r="C1196" s="33" t="s">
        <v>2970</v>
      </c>
      <c r="D1196" s="33" t="s">
        <v>2971</v>
      </c>
      <c r="E1196" s="33" t="s">
        <v>15071</v>
      </c>
      <c r="F1196" s="33">
        <v>274</v>
      </c>
      <c r="G1196" s="33">
        <v>287</v>
      </c>
      <c r="H1196" s="33">
        <v>50819</v>
      </c>
      <c r="I1196" t="s">
        <v>15268</v>
      </c>
      <c r="N1196" s="37"/>
      <c r="O1196" s="36"/>
      <c r="P1196" s="36"/>
      <c r="Q1196" s="36"/>
      <c r="R1196" s="37"/>
      <c r="S1196" s="36"/>
      <c r="T1196" s="36"/>
    </row>
    <row r="1197" spans="1:20" ht="14.4" x14ac:dyDescent="0.3">
      <c r="A1197" s="33" t="s">
        <v>2972</v>
      </c>
      <c r="B1197" s="33" t="s">
        <v>14833</v>
      </c>
      <c r="C1197" s="33" t="s">
        <v>16317</v>
      </c>
      <c r="D1197" s="33" t="s">
        <v>2973</v>
      </c>
      <c r="E1197" s="33" t="s">
        <v>14979</v>
      </c>
      <c r="F1197" s="33">
        <v>140</v>
      </c>
      <c r="G1197" s="33">
        <v>135</v>
      </c>
      <c r="H1197" s="33">
        <v>23545</v>
      </c>
      <c r="I1197" t="s">
        <v>16318</v>
      </c>
      <c r="N1197" s="37"/>
      <c r="O1197" s="36"/>
      <c r="P1197" s="36"/>
      <c r="Q1197" s="36"/>
      <c r="R1197" s="37"/>
      <c r="S1197" s="36"/>
      <c r="T1197" s="36"/>
    </row>
    <row r="1198" spans="1:20" ht="14.4" x14ac:dyDescent="0.3">
      <c r="A1198" s="33" t="s">
        <v>2974</v>
      </c>
      <c r="B1198" s="33" t="s">
        <v>14833</v>
      </c>
      <c r="C1198" s="33" t="s">
        <v>354</v>
      </c>
      <c r="D1198" s="33" t="s">
        <v>2975</v>
      </c>
      <c r="E1198" s="33" t="s">
        <v>14868</v>
      </c>
      <c r="F1198" s="33">
        <v>120</v>
      </c>
      <c r="G1198" s="33">
        <v>117</v>
      </c>
      <c r="H1198" s="33">
        <v>42607</v>
      </c>
      <c r="I1198" t="s">
        <v>15194</v>
      </c>
      <c r="N1198" s="37"/>
      <c r="O1198" s="36"/>
      <c r="P1198" s="36"/>
      <c r="Q1198" s="36"/>
      <c r="R1198" s="37"/>
      <c r="S1198" s="36"/>
      <c r="T1198" s="36"/>
    </row>
    <row r="1199" spans="1:20" ht="14.4" x14ac:dyDescent="0.3">
      <c r="A1199" s="33" t="s">
        <v>2976</v>
      </c>
      <c r="B1199" s="33" t="s">
        <v>14833</v>
      </c>
      <c r="C1199" s="33" t="s">
        <v>16319</v>
      </c>
      <c r="D1199" s="33" t="s">
        <v>2977</v>
      </c>
      <c r="E1199" s="33" t="s">
        <v>14906</v>
      </c>
      <c r="F1199" s="33">
        <v>197</v>
      </c>
      <c r="G1199" s="33">
        <v>202</v>
      </c>
      <c r="H1199" s="33">
        <v>42607</v>
      </c>
      <c r="I1199" t="s">
        <v>15194</v>
      </c>
      <c r="N1199" s="37"/>
      <c r="O1199" s="36"/>
      <c r="P1199" s="36"/>
      <c r="Q1199" s="36"/>
      <c r="R1199" s="37"/>
      <c r="S1199" s="36"/>
      <c r="T1199" s="36"/>
    </row>
    <row r="1200" spans="1:20" ht="14.4" x14ac:dyDescent="0.3">
      <c r="A1200" s="33" t="s">
        <v>2978</v>
      </c>
      <c r="B1200" s="33" t="s">
        <v>14833</v>
      </c>
      <c r="C1200" s="33" t="s">
        <v>15536</v>
      </c>
      <c r="D1200" s="33" t="s">
        <v>2979</v>
      </c>
      <c r="E1200" s="33" t="s">
        <v>15486</v>
      </c>
      <c r="F1200" s="33">
        <v>106</v>
      </c>
      <c r="G1200" s="33">
        <v>105</v>
      </c>
      <c r="H1200" s="33">
        <v>41582</v>
      </c>
      <c r="I1200" t="s">
        <v>15253</v>
      </c>
      <c r="N1200" s="37"/>
      <c r="O1200" s="36"/>
      <c r="P1200" s="36"/>
      <c r="Q1200" s="36"/>
      <c r="R1200" s="37"/>
      <c r="S1200" s="36"/>
      <c r="T1200" s="36"/>
    </row>
    <row r="1201" spans="1:20" ht="14.4" x14ac:dyDescent="0.3">
      <c r="A1201" s="33" t="s">
        <v>2980</v>
      </c>
      <c r="B1201" s="33" t="s">
        <v>14833</v>
      </c>
      <c r="C1201" s="33" t="s">
        <v>2981</v>
      </c>
      <c r="D1201" s="33" t="s">
        <v>2982</v>
      </c>
      <c r="E1201" s="33" t="s">
        <v>15182</v>
      </c>
      <c r="F1201" s="33">
        <v>247</v>
      </c>
      <c r="G1201" s="33">
        <v>254</v>
      </c>
      <c r="H1201" s="33">
        <v>42724</v>
      </c>
      <c r="I1201" t="s">
        <v>15259</v>
      </c>
      <c r="N1201" s="37"/>
      <c r="O1201" s="36"/>
      <c r="P1201" s="36"/>
      <c r="Q1201" s="36"/>
      <c r="R1201" s="37"/>
      <c r="S1201" s="36"/>
      <c r="T1201" s="36"/>
    </row>
    <row r="1202" spans="1:20" ht="14.4" x14ac:dyDescent="0.3">
      <c r="A1202" s="33" t="s">
        <v>2983</v>
      </c>
      <c r="B1202" s="33" t="s">
        <v>14833</v>
      </c>
      <c r="C1202" s="33" t="s">
        <v>16320</v>
      </c>
      <c r="D1202" s="33" t="s">
        <v>2984</v>
      </c>
      <c r="E1202" s="33" t="s">
        <v>14927</v>
      </c>
      <c r="F1202" s="33">
        <v>162</v>
      </c>
      <c r="G1202" s="33">
        <v>158</v>
      </c>
      <c r="H1202" s="33">
        <v>23948</v>
      </c>
      <c r="I1202" t="s">
        <v>16321</v>
      </c>
      <c r="N1202" s="37"/>
      <c r="O1202" s="36"/>
      <c r="P1202" s="36"/>
      <c r="Q1202" s="36"/>
      <c r="R1202" s="37"/>
      <c r="S1202" s="36"/>
      <c r="T1202" s="36"/>
    </row>
    <row r="1203" spans="1:20" ht="14.4" x14ac:dyDescent="0.3">
      <c r="A1203" s="33" t="s">
        <v>2985</v>
      </c>
      <c r="B1203" s="33" t="s">
        <v>14833</v>
      </c>
      <c r="C1203" s="33" t="s">
        <v>2986</v>
      </c>
      <c r="D1203" s="33" t="s">
        <v>1816</v>
      </c>
      <c r="E1203" s="33" t="s">
        <v>14956</v>
      </c>
      <c r="F1203" s="33">
        <v>321</v>
      </c>
      <c r="G1203" s="33">
        <v>339</v>
      </c>
      <c r="H1203" s="33">
        <v>41978</v>
      </c>
      <c r="I1203" t="s">
        <v>1817</v>
      </c>
      <c r="N1203" s="37"/>
      <c r="O1203" s="36"/>
      <c r="P1203" s="36"/>
      <c r="Q1203" s="36"/>
      <c r="R1203" s="37"/>
      <c r="S1203" s="36"/>
      <c r="T1203" s="36"/>
    </row>
    <row r="1204" spans="1:20" ht="14.4" x14ac:dyDescent="0.3">
      <c r="A1204" s="33" t="s">
        <v>2987</v>
      </c>
      <c r="B1204" s="33" t="s">
        <v>14833</v>
      </c>
      <c r="C1204" s="33" t="s">
        <v>16322</v>
      </c>
      <c r="D1204" s="33" t="s">
        <v>2988</v>
      </c>
      <c r="E1204" s="33" t="s">
        <v>15036</v>
      </c>
      <c r="F1204" s="33">
        <v>97</v>
      </c>
      <c r="G1204" s="33">
        <v>98</v>
      </c>
      <c r="H1204" s="33">
        <v>24065</v>
      </c>
      <c r="I1204" t="s">
        <v>16323</v>
      </c>
      <c r="N1204" s="37"/>
      <c r="O1204" s="36"/>
      <c r="P1204" s="36"/>
      <c r="Q1204" s="36"/>
      <c r="R1204" s="37"/>
      <c r="S1204" s="36"/>
      <c r="T1204" s="36"/>
    </row>
    <row r="1205" spans="1:20" ht="14.4" x14ac:dyDescent="0.3">
      <c r="A1205" s="33" t="s">
        <v>2989</v>
      </c>
      <c r="B1205" s="33" t="s">
        <v>14833</v>
      </c>
      <c r="C1205" s="33" t="s">
        <v>2990</v>
      </c>
      <c r="D1205" s="33" t="s">
        <v>2991</v>
      </c>
      <c r="E1205" s="33" t="s">
        <v>15036</v>
      </c>
      <c r="F1205" s="33">
        <v>182</v>
      </c>
      <c r="G1205" s="33">
        <v>168</v>
      </c>
      <c r="H1205" s="33">
        <v>24078</v>
      </c>
      <c r="I1205" t="s">
        <v>2992</v>
      </c>
      <c r="N1205" s="37"/>
      <c r="O1205" s="36"/>
      <c r="P1205" s="36"/>
      <c r="Q1205" s="36"/>
      <c r="R1205" s="37"/>
      <c r="S1205" s="36"/>
      <c r="T1205" s="36"/>
    </row>
    <row r="1206" spans="1:20" ht="14.4" x14ac:dyDescent="0.3">
      <c r="A1206" s="33" t="s">
        <v>2993</v>
      </c>
      <c r="B1206" s="33" t="s">
        <v>14833</v>
      </c>
      <c r="C1206" s="33" t="s">
        <v>16324</v>
      </c>
      <c r="D1206" s="33" t="s">
        <v>2994</v>
      </c>
      <c r="E1206" s="33" t="s">
        <v>14998</v>
      </c>
      <c r="F1206" s="33">
        <v>165</v>
      </c>
      <c r="G1206" s="33">
        <v>161</v>
      </c>
      <c r="H1206" s="33">
        <v>41025</v>
      </c>
      <c r="I1206" t="s">
        <v>15136</v>
      </c>
      <c r="N1206" s="37"/>
      <c r="O1206" s="36"/>
      <c r="P1206" s="36"/>
      <c r="Q1206" s="36"/>
      <c r="R1206" s="37"/>
      <c r="S1206" s="36"/>
      <c r="T1206" s="36"/>
    </row>
    <row r="1207" spans="1:20" ht="14.4" x14ac:dyDescent="0.3">
      <c r="A1207" s="33" t="s">
        <v>2995</v>
      </c>
      <c r="B1207" s="33" t="s">
        <v>14833</v>
      </c>
      <c r="C1207" s="33" t="s">
        <v>16056</v>
      </c>
      <c r="D1207" s="33" t="s">
        <v>2997</v>
      </c>
      <c r="E1207" s="33" t="s">
        <v>15092</v>
      </c>
      <c r="F1207" s="33">
        <v>130</v>
      </c>
      <c r="G1207" s="33">
        <v>129</v>
      </c>
      <c r="H1207" s="33">
        <v>41270</v>
      </c>
      <c r="I1207" t="s">
        <v>1334</v>
      </c>
      <c r="N1207" s="37"/>
      <c r="O1207" s="36"/>
      <c r="P1207" s="36"/>
      <c r="Q1207" s="36"/>
      <c r="R1207" s="37"/>
      <c r="S1207" s="36"/>
      <c r="T1207" s="36"/>
    </row>
    <row r="1208" spans="1:20" ht="14.4" x14ac:dyDescent="0.3">
      <c r="A1208" s="33" t="s">
        <v>2998</v>
      </c>
      <c r="B1208" s="33" t="s">
        <v>14833</v>
      </c>
      <c r="C1208" s="33" t="s">
        <v>398</v>
      </c>
      <c r="D1208" s="33" t="s">
        <v>2999</v>
      </c>
      <c r="E1208" s="33" t="s">
        <v>15092</v>
      </c>
      <c r="F1208" s="33">
        <v>136</v>
      </c>
      <c r="G1208" s="33">
        <v>127</v>
      </c>
      <c r="H1208" s="33">
        <v>41168</v>
      </c>
      <c r="I1208" t="s">
        <v>15133</v>
      </c>
      <c r="N1208" s="37"/>
      <c r="O1208" s="36"/>
      <c r="P1208" s="36"/>
      <c r="Q1208" s="36"/>
      <c r="R1208" s="37"/>
      <c r="S1208" s="36"/>
      <c r="T1208" s="36"/>
    </row>
    <row r="1209" spans="1:20" ht="14.4" x14ac:dyDescent="0.3">
      <c r="A1209" s="33" t="s">
        <v>3000</v>
      </c>
      <c r="B1209" s="33" t="s">
        <v>14833</v>
      </c>
      <c r="C1209" s="33" t="s">
        <v>16325</v>
      </c>
      <c r="D1209" s="33" t="s">
        <v>3001</v>
      </c>
      <c r="E1209" s="33" t="s">
        <v>14962</v>
      </c>
      <c r="F1209" s="33">
        <v>57</v>
      </c>
      <c r="G1209" s="33">
        <v>59</v>
      </c>
      <c r="H1209" s="33">
        <v>41025</v>
      </c>
      <c r="I1209" t="s">
        <v>15136</v>
      </c>
      <c r="N1209" s="37"/>
      <c r="O1209" s="36"/>
      <c r="P1209" s="36"/>
      <c r="Q1209" s="36"/>
      <c r="R1209" s="37"/>
      <c r="S1209" s="36"/>
      <c r="T1209" s="36"/>
    </row>
    <row r="1210" spans="1:20" ht="14.4" x14ac:dyDescent="0.3">
      <c r="A1210" s="33" t="s">
        <v>3002</v>
      </c>
      <c r="B1210" s="33" t="s">
        <v>14833</v>
      </c>
      <c r="C1210" s="33" t="s">
        <v>3003</v>
      </c>
      <c r="D1210" s="33" t="s">
        <v>3004</v>
      </c>
      <c r="E1210" s="33" t="s">
        <v>15027</v>
      </c>
      <c r="F1210" s="33">
        <v>208</v>
      </c>
      <c r="G1210" s="33">
        <v>222</v>
      </c>
      <c r="H1210" s="33">
        <v>41025</v>
      </c>
      <c r="I1210" t="s">
        <v>15136</v>
      </c>
      <c r="N1210" s="37"/>
      <c r="O1210" s="36"/>
      <c r="P1210" s="36"/>
      <c r="Q1210" s="36"/>
      <c r="R1210" s="37"/>
      <c r="S1210" s="36"/>
      <c r="T1210" s="36"/>
    </row>
    <row r="1211" spans="1:20" ht="14.4" x14ac:dyDescent="0.3">
      <c r="A1211" s="33" t="s">
        <v>3005</v>
      </c>
      <c r="B1211" s="33" t="s">
        <v>14833</v>
      </c>
      <c r="C1211" s="33" t="s">
        <v>1829</v>
      </c>
      <c r="D1211" s="33" t="s">
        <v>3006</v>
      </c>
      <c r="E1211" s="33" t="s">
        <v>15014</v>
      </c>
      <c r="F1211" s="33">
        <v>146</v>
      </c>
      <c r="G1211" s="33">
        <v>148</v>
      </c>
      <c r="H1211" s="33">
        <v>41168</v>
      </c>
      <c r="I1211" t="s">
        <v>15133</v>
      </c>
      <c r="N1211" s="37"/>
      <c r="O1211" s="36"/>
      <c r="P1211" s="36"/>
      <c r="Q1211" s="36"/>
      <c r="R1211" s="37"/>
      <c r="S1211" s="36"/>
      <c r="T1211" s="36"/>
    </row>
    <row r="1212" spans="1:20" ht="14.4" x14ac:dyDescent="0.3">
      <c r="A1212" s="33" t="s">
        <v>3007</v>
      </c>
      <c r="B1212" s="33" t="s">
        <v>14833</v>
      </c>
      <c r="C1212" s="33" t="s">
        <v>3008</v>
      </c>
      <c r="D1212" s="33" t="s">
        <v>3009</v>
      </c>
      <c r="E1212" s="33" t="s">
        <v>15260</v>
      </c>
      <c r="F1212" s="33">
        <v>187</v>
      </c>
      <c r="G1212" s="33">
        <v>173</v>
      </c>
      <c r="H1212" s="33">
        <v>42658</v>
      </c>
      <c r="I1212" t="s">
        <v>16326</v>
      </c>
      <c r="N1212" s="37"/>
      <c r="O1212" s="36"/>
      <c r="P1212" s="36"/>
      <c r="Q1212" s="36"/>
      <c r="R1212" s="37"/>
      <c r="S1212" s="36"/>
      <c r="T1212" s="36"/>
    </row>
    <row r="1213" spans="1:20" ht="14.4" x14ac:dyDescent="0.3">
      <c r="A1213" s="33" t="s">
        <v>3010</v>
      </c>
      <c r="B1213" s="33" t="s">
        <v>14833</v>
      </c>
      <c r="C1213" s="33" t="s">
        <v>1389</v>
      </c>
      <c r="D1213" s="33" t="s">
        <v>3011</v>
      </c>
      <c r="E1213" s="33" t="s">
        <v>14938</v>
      </c>
      <c r="F1213" s="33">
        <v>130</v>
      </c>
      <c r="G1213" s="33">
        <v>130</v>
      </c>
      <c r="H1213" s="33">
        <v>42570</v>
      </c>
      <c r="I1213" t="s">
        <v>3012</v>
      </c>
      <c r="N1213" s="37"/>
      <c r="O1213" s="36"/>
      <c r="P1213" s="36"/>
      <c r="Q1213" s="36"/>
      <c r="R1213" s="37"/>
      <c r="S1213" s="36"/>
      <c r="T1213" s="36"/>
    </row>
    <row r="1214" spans="1:20" ht="14.4" x14ac:dyDescent="0.3">
      <c r="A1214" s="33" t="s">
        <v>3013</v>
      </c>
      <c r="B1214" s="33" t="s">
        <v>14833</v>
      </c>
      <c r="C1214" s="33" t="s">
        <v>16327</v>
      </c>
      <c r="D1214" s="33" t="s">
        <v>3014</v>
      </c>
      <c r="E1214" s="33" t="s">
        <v>14986</v>
      </c>
      <c r="F1214" s="33">
        <v>157</v>
      </c>
      <c r="G1214" s="33">
        <v>142</v>
      </c>
      <c r="H1214" s="33">
        <v>42570</v>
      </c>
      <c r="I1214" t="s">
        <v>3012</v>
      </c>
      <c r="N1214" s="37"/>
      <c r="O1214" s="36"/>
      <c r="P1214" s="36"/>
      <c r="Q1214" s="36"/>
      <c r="R1214" s="37"/>
      <c r="S1214" s="36"/>
      <c r="T1214" s="36"/>
    </row>
    <row r="1215" spans="1:20" ht="14.4" x14ac:dyDescent="0.3">
      <c r="A1215" s="33" t="s">
        <v>3015</v>
      </c>
      <c r="B1215" s="33" t="s">
        <v>14833</v>
      </c>
      <c r="C1215" s="33" t="s">
        <v>3016</v>
      </c>
      <c r="D1215" s="33" t="s">
        <v>3017</v>
      </c>
      <c r="E1215" s="33" t="s">
        <v>15079</v>
      </c>
      <c r="F1215" s="33">
        <v>147</v>
      </c>
      <c r="G1215" s="33">
        <v>121</v>
      </c>
      <c r="H1215" s="33">
        <v>41582</v>
      </c>
      <c r="I1215" t="s">
        <v>15253</v>
      </c>
      <c r="N1215" s="37"/>
      <c r="O1215" s="36"/>
      <c r="P1215" s="36"/>
      <c r="Q1215" s="36"/>
      <c r="R1215" s="37"/>
      <c r="S1215" s="36"/>
      <c r="T1215" s="36"/>
    </row>
    <row r="1216" spans="1:20" ht="14.4" x14ac:dyDescent="0.3">
      <c r="A1216" s="33" t="s">
        <v>3018</v>
      </c>
      <c r="B1216" s="33" t="s">
        <v>14833</v>
      </c>
      <c r="C1216" s="33" t="s">
        <v>3019</v>
      </c>
      <c r="D1216" s="33" t="s">
        <v>3020</v>
      </c>
      <c r="E1216" s="33" t="s">
        <v>15395</v>
      </c>
      <c r="F1216" s="33">
        <v>116</v>
      </c>
      <c r="G1216" s="33">
        <v>98</v>
      </c>
      <c r="H1216" s="33">
        <v>41337</v>
      </c>
      <c r="I1216" t="s">
        <v>15665</v>
      </c>
      <c r="N1216" s="37"/>
      <c r="O1216" s="36"/>
      <c r="P1216" s="36"/>
      <c r="Q1216" s="36"/>
      <c r="R1216" s="37"/>
      <c r="S1216" s="36"/>
      <c r="T1216" s="36"/>
    </row>
    <row r="1217" spans="1:20" ht="14.4" x14ac:dyDescent="0.3">
      <c r="A1217" s="33" t="s">
        <v>3021</v>
      </c>
      <c r="B1217" s="33" t="s">
        <v>14833</v>
      </c>
      <c r="C1217" s="33" t="s">
        <v>16328</v>
      </c>
      <c r="D1217" s="33" t="s">
        <v>3022</v>
      </c>
      <c r="E1217" s="33" t="s">
        <v>15286</v>
      </c>
      <c r="F1217" s="33">
        <v>34</v>
      </c>
      <c r="G1217" s="33">
        <v>31</v>
      </c>
      <c r="H1217" s="33">
        <v>42604</v>
      </c>
      <c r="I1217" t="s">
        <v>15257</v>
      </c>
      <c r="N1217" s="37"/>
      <c r="O1217" s="36"/>
      <c r="P1217" s="36"/>
      <c r="Q1217" s="36"/>
      <c r="R1217" s="37"/>
      <c r="S1217" s="36"/>
      <c r="T1217" s="36"/>
    </row>
    <row r="1218" spans="1:20" ht="14.4" x14ac:dyDescent="0.3">
      <c r="A1218" s="33" t="s">
        <v>3023</v>
      </c>
      <c r="B1218" s="33" t="s">
        <v>14833</v>
      </c>
      <c r="C1218" s="33" t="s">
        <v>16329</v>
      </c>
      <c r="D1218" s="33" t="s">
        <v>3024</v>
      </c>
      <c r="E1218" s="33" t="s">
        <v>16075</v>
      </c>
      <c r="F1218" s="33">
        <v>72</v>
      </c>
      <c r="G1218" s="33">
        <v>73</v>
      </c>
      <c r="H1218" s="33">
        <v>41025</v>
      </c>
      <c r="I1218" t="s">
        <v>15136</v>
      </c>
      <c r="N1218" s="37"/>
      <c r="O1218" s="36"/>
      <c r="P1218" s="36"/>
      <c r="Q1218" s="36"/>
      <c r="R1218" s="37"/>
      <c r="S1218" s="36"/>
      <c r="T1218" s="36"/>
    </row>
    <row r="1219" spans="1:20" ht="14.4" x14ac:dyDescent="0.3">
      <c r="A1219" s="33" t="s">
        <v>3025</v>
      </c>
      <c r="B1219" s="33" t="s">
        <v>14833</v>
      </c>
      <c r="C1219" s="33" t="s">
        <v>3026</v>
      </c>
      <c r="D1219" s="33" t="s">
        <v>3027</v>
      </c>
      <c r="E1219" s="33" t="s">
        <v>14914</v>
      </c>
      <c r="F1219" s="33">
        <v>177</v>
      </c>
      <c r="G1219" s="33">
        <v>188</v>
      </c>
      <c r="H1219" s="33">
        <v>25196</v>
      </c>
      <c r="I1219" t="s">
        <v>16330</v>
      </c>
      <c r="N1219" s="37"/>
      <c r="O1219" s="36"/>
      <c r="P1219" s="36"/>
      <c r="Q1219" s="36"/>
      <c r="R1219" s="37"/>
      <c r="S1219" s="36"/>
      <c r="T1219" s="36"/>
    </row>
    <row r="1220" spans="1:20" ht="14.4" x14ac:dyDescent="0.3">
      <c r="A1220" s="33" t="s">
        <v>3028</v>
      </c>
      <c r="B1220" s="33" t="s">
        <v>14833</v>
      </c>
      <c r="C1220" s="33" t="s">
        <v>16331</v>
      </c>
      <c r="D1220" s="33" t="s">
        <v>3029</v>
      </c>
      <c r="E1220" s="33" t="s">
        <v>15733</v>
      </c>
      <c r="F1220" s="33">
        <v>75</v>
      </c>
      <c r="G1220" s="33">
        <v>72</v>
      </c>
      <c r="H1220" s="33">
        <v>41396</v>
      </c>
      <c r="I1220" t="s">
        <v>15734</v>
      </c>
      <c r="N1220" s="37"/>
      <c r="O1220" s="36"/>
      <c r="P1220" s="36"/>
      <c r="Q1220" s="36"/>
      <c r="R1220" s="37"/>
      <c r="S1220" s="36"/>
      <c r="T1220" s="36"/>
    </row>
    <row r="1221" spans="1:20" ht="14.4" x14ac:dyDescent="0.3">
      <c r="A1221" s="33" t="s">
        <v>3030</v>
      </c>
      <c r="B1221" s="33" t="s">
        <v>14833</v>
      </c>
      <c r="C1221" s="33" t="s">
        <v>16332</v>
      </c>
      <c r="D1221" s="33" t="s">
        <v>3031</v>
      </c>
      <c r="E1221" s="33" t="s">
        <v>15422</v>
      </c>
      <c r="F1221" s="33">
        <v>313</v>
      </c>
      <c r="G1221" s="33">
        <v>310</v>
      </c>
      <c r="H1221" s="33">
        <v>26158</v>
      </c>
      <c r="I1221" t="s">
        <v>199</v>
      </c>
      <c r="N1221" s="37"/>
      <c r="O1221" s="36"/>
      <c r="P1221" s="36"/>
      <c r="Q1221" s="36"/>
      <c r="R1221" s="37"/>
      <c r="S1221" s="36"/>
      <c r="T1221" s="36"/>
    </row>
    <row r="1222" spans="1:20" ht="14.4" x14ac:dyDescent="0.3">
      <c r="A1222" s="33" t="s">
        <v>3032</v>
      </c>
      <c r="B1222" s="33" t="s">
        <v>14833</v>
      </c>
      <c r="C1222" s="33" t="s">
        <v>1389</v>
      </c>
      <c r="D1222" s="33" t="s">
        <v>3033</v>
      </c>
      <c r="E1222" s="33" t="s">
        <v>14974</v>
      </c>
      <c r="F1222" s="33">
        <v>396</v>
      </c>
      <c r="G1222" s="33">
        <v>377</v>
      </c>
      <c r="H1222" s="33">
        <v>26626</v>
      </c>
      <c r="I1222" t="s">
        <v>16333</v>
      </c>
      <c r="N1222" s="37"/>
      <c r="O1222" s="36"/>
      <c r="P1222" s="36"/>
      <c r="Q1222" s="36"/>
      <c r="R1222" s="37"/>
      <c r="S1222" s="36"/>
      <c r="T1222" s="36"/>
    </row>
    <row r="1223" spans="1:20" ht="14.4" x14ac:dyDescent="0.3">
      <c r="A1223" s="33" t="s">
        <v>3034</v>
      </c>
      <c r="B1223" s="33" t="s">
        <v>14833</v>
      </c>
      <c r="C1223" s="33" t="s">
        <v>16334</v>
      </c>
      <c r="D1223" s="33" t="s">
        <v>3035</v>
      </c>
      <c r="E1223" s="33" t="s">
        <v>15099</v>
      </c>
      <c r="F1223" s="33">
        <v>97</v>
      </c>
      <c r="G1223" s="33">
        <v>100</v>
      </c>
      <c r="H1223" s="33">
        <v>42724</v>
      </c>
      <c r="I1223" t="s">
        <v>15259</v>
      </c>
      <c r="N1223" s="37"/>
      <c r="O1223" s="36"/>
      <c r="P1223" s="36"/>
      <c r="Q1223" s="36"/>
      <c r="R1223" s="37"/>
      <c r="S1223" s="36"/>
      <c r="T1223" s="36"/>
    </row>
    <row r="1224" spans="1:20" ht="14.4" x14ac:dyDescent="0.3">
      <c r="A1224" s="33" t="s">
        <v>3036</v>
      </c>
      <c r="B1224" s="33" t="s">
        <v>14833</v>
      </c>
      <c r="C1224" s="33" t="s">
        <v>16335</v>
      </c>
      <c r="D1224" s="33" t="s">
        <v>3037</v>
      </c>
      <c r="E1224" s="33" t="s">
        <v>15907</v>
      </c>
      <c r="F1224" s="33">
        <v>313</v>
      </c>
      <c r="G1224" s="33">
        <v>293</v>
      </c>
      <c r="H1224" s="33">
        <v>83280</v>
      </c>
      <c r="I1224" t="s">
        <v>15211</v>
      </c>
      <c r="N1224" s="37"/>
      <c r="O1224" s="36"/>
      <c r="P1224" s="36"/>
      <c r="Q1224" s="36"/>
      <c r="R1224" s="37"/>
      <c r="S1224" s="36"/>
      <c r="T1224" s="36"/>
    </row>
    <row r="1225" spans="1:20" ht="14.4" x14ac:dyDescent="0.3">
      <c r="A1225" s="33" t="s">
        <v>3038</v>
      </c>
      <c r="B1225" s="33" t="s">
        <v>14833</v>
      </c>
      <c r="C1225" s="33" t="s">
        <v>3039</v>
      </c>
      <c r="D1225" s="33" t="s">
        <v>3040</v>
      </c>
      <c r="E1225" s="33" t="s">
        <v>15301</v>
      </c>
      <c r="F1225" s="33">
        <v>263</v>
      </c>
      <c r="G1225" s="33">
        <v>259</v>
      </c>
      <c r="H1225" s="33">
        <v>26977</v>
      </c>
      <c r="I1225" t="s">
        <v>418</v>
      </c>
      <c r="N1225" s="37"/>
      <c r="O1225" s="36"/>
      <c r="P1225" s="36"/>
      <c r="Q1225" s="36"/>
      <c r="R1225" s="37"/>
      <c r="S1225" s="36"/>
      <c r="T1225" s="36"/>
    </row>
    <row r="1226" spans="1:20" ht="14.4" x14ac:dyDescent="0.3">
      <c r="A1226" s="33" t="s">
        <v>3041</v>
      </c>
      <c r="B1226" s="33" t="s">
        <v>14833</v>
      </c>
      <c r="C1226" s="33" t="s">
        <v>3042</v>
      </c>
      <c r="D1226" s="33" t="s">
        <v>3043</v>
      </c>
      <c r="E1226" s="33" t="s">
        <v>15304</v>
      </c>
      <c r="F1226" s="33">
        <v>332</v>
      </c>
      <c r="G1226" s="33">
        <v>329</v>
      </c>
      <c r="H1226" s="33">
        <v>41528</v>
      </c>
      <c r="I1226" t="s">
        <v>15305</v>
      </c>
      <c r="N1226" s="37"/>
      <c r="O1226" s="36"/>
      <c r="P1226" s="36"/>
      <c r="Q1226" s="36"/>
      <c r="R1226" s="37"/>
      <c r="S1226" s="36"/>
      <c r="T1226" s="36"/>
    </row>
    <row r="1227" spans="1:20" ht="14.4" x14ac:dyDescent="0.3">
      <c r="A1227" s="33" t="s">
        <v>3044</v>
      </c>
      <c r="B1227" s="33" t="s">
        <v>14833</v>
      </c>
      <c r="C1227" s="33" t="s">
        <v>16336</v>
      </c>
      <c r="D1227" s="33" t="s">
        <v>3045</v>
      </c>
      <c r="E1227" s="33" t="s">
        <v>15090</v>
      </c>
      <c r="F1227" s="33">
        <v>58</v>
      </c>
      <c r="G1227" s="33">
        <v>59</v>
      </c>
      <c r="H1227" s="33">
        <v>27237</v>
      </c>
      <c r="I1227" t="s">
        <v>16337</v>
      </c>
      <c r="N1227" s="37"/>
      <c r="O1227" s="36"/>
      <c r="P1227" s="36"/>
      <c r="Q1227" s="36"/>
      <c r="R1227" s="37"/>
      <c r="S1227" s="36"/>
      <c r="T1227" s="36"/>
    </row>
    <row r="1228" spans="1:20" ht="14.4" x14ac:dyDescent="0.3">
      <c r="A1228" s="33" t="s">
        <v>3046</v>
      </c>
      <c r="B1228" s="33" t="s">
        <v>14833</v>
      </c>
      <c r="C1228" s="33" t="s">
        <v>16338</v>
      </c>
      <c r="D1228" s="33" t="s">
        <v>3047</v>
      </c>
      <c r="E1228" s="33" t="s">
        <v>15505</v>
      </c>
      <c r="F1228" s="33">
        <v>202</v>
      </c>
      <c r="G1228" s="33">
        <v>191</v>
      </c>
      <c r="H1228" s="33">
        <v>40278</v>
      </c>
      <c r="I1228" t="s">
        <v>902</v>
      </c>
      <c r="N1228" s="37"/>
      <c r="O1228" s="36"/>
      <c r="P1228" s="36"/>
      <c r="Q1228" s="36"/>
      <c r="R1228" s="37"/>
      <c r="S1228" s="36"/>
      <c r="T1228" s="36"/>
    </row>
    <row r="1229" spans="1:20" ht="14.4" x14ac:dyDescent="0.3">
      <c r="A1229" s="33" t="s">
        <v>3048</v>
      </c>
      <c r="B1229" s="33" t="s">
        <v>14833</v>
      </c>
      <c r="C1229" s="33" t="s">
        <v>16339</v>
      </c>
      <c r="D1229" s="33" t="s">
        <v>3049</v>
      </c>
      <c r="E1229" s="33" t="s">
        <v>15307</v>
      </c>
      <c r="F1229" s="33">
        <v>83</v>
      </c>
      <c r="G1229" s="33">
        <v>78</v>
      </c>
      <c r="H1229" s="33">
        <v>40974</v>
      </c>
      <c r="I1229" t="s">
        <v>15308</v>
      </c>
      <c r="N1229" s="37"/>
      <c r="O1229" s="36"/>
      <c r="P1229" s="36"/>
      <c r="Q1229" s="36"/>
      <c r="R1229" s="37"/>
      <c r="S1229" s="36"/>
      <c r="T1229" s="36"/>
    </row>
    <row r="1230" spans="1:20" ht="14.4" x14ac:dyDescent="0.3">
      <c r="A1230" s="33" t="s">
        <v>3050</v>
      </c>
      <c r="B1230" s="33" t="s">
        <v>14833</v>
      </c>
      <c r="C1230" s="33" t="s">
        <v>16340</v>
      </c>
      <c r="D1230" s="33" t="s">
        <v>3051</v>
      </c>
      <c r="E1230" s="33" t="s">
        <v>15073</v>
      </c>
      <c r="F1230" s="33">
        <v>176</v>
      </c>
      <c r="G1230" s="33">
        <v>171</v>
      </c>
      <c r="H1230" s="33">
        <v>76806</v>
      </c>
      <c r="I1230" t="s">
        <v>15311</v>
      </c>
      <c r="N1230" s="37"/>
      <c r="O1230" s="36"/>
      <c r="P1230" s="36"/>
      <c r="Q1230" s="36"/>
      <c r="R1230" s="37"/>
      <c r="S1230" s="36"/>
      <c r="T1230" s="36"/>
    </row>
    <row r="1231" spans="1:20" ht="14.4" x14ac:dyDescent="0.3">
      <c r="A1231" s="33" t="s">
        <v>3052</v>
      </c>
      <c r="B1231" s="33" t="s">
        <v>14833</v>
      </c>
      <c r="C1231" s="33" t="s">
        <v>3053</v>
      </c>
      <c r="D1231" s="33" t="s">
        <v>3054</v>
      </c>
      <c r="E1231" s="33" t="s">
        <v>14869</v>
      </c>
      <c r="F1231" s="33">
        <v>372</v>
      </c>
      <c r="G1231" s="33">
        <v>367</v>
      </c>
      <c r="H1231" s="33">
        <v>41018</v>
      </c>
      <c r="I1231" t="s">
        <v>461</v>
      </c>
      <c r="N1231" s="37"/>
      <c r="O1231" s="36"/>
      <c r="P1231" s="36"/>
      <c r="Q1231" s="36"/>
      <c r="R1231" s="37"/>
      <c r="S1231" s="36"/>
      <c r="T1231" s="36"/>
    </row>
    <row r="1232" spans="1:20" ht="14.4" x14ac:dyDescent="0.3">
      <c r="A1232" s="33" t="s">
        <v>3055</v>
      </c>
      <c r="B1232" s="33" t="s">
        <v>14833</v>
      </c>
      <c r="C1232" s="33" t="s">
        <v>3056</v>
      </c>
      <c r="D1232" s="33" t="s">
        <v>3057</v>
      </c>
      <c r="E1232" s="33" t="s">
        <v>14901</v>
      </c>
      <c r="F1232" s="33">
        <v>327</v>
      </c>
      <c r="G1232" s="33">
        <v>323</v>
      </c>
      <c r="H1232" s="33">
        <v>40765</v>
      </c>
      <c r="I1232" t="s">
        <v>15381</v>
      </c>
      <c r="N1232" s="37"/>
      <c r="O1232" s="36"/>
      <c r="P1232" s="36"/>
      <c r="Q1232" s="36"/>
      <c r="R1232" s="37"/>
      <c r="S1232" s="36"/>
      <c r="T1232" s="36"/>
    </row>
    <row r="1233" spans="1:20" ht="14.4" x14ac:dyDescent="0.3">
      <c r="A1233" s="33" t="s">
        <v>3058</v>
      </c>
      <c r="B1233" s="33" t="s">
        <v>14833</v>
      </c>
      <c r="C1233" s="33" t="s">
        <v>16341</v>
      </c>
      <c r="D1233" s="33" t="s">
        <v>3059</v>
      </c>
      <c r="E1233" s="33" t="s">
        <v>16342</v>
      </c>
      <c r="F1233" s="33">
        <v>264</v>
      </c>
      <c r="G1233" s="33">
        <v>239</v>
      </c>
      <c r="H1233" s="33">
        <v>40967</v>
      </c>
      <c r="I1233" t="s">
        <v>15628</v>
      </c>
      <c r="N1233" s="37"/>
      <c r="O1233" s="36"/>
      <c r="P1233" s="36"/>
      <c r="Q1233" s="36"/>
      <c r="R1233" s="37"/>
      <c r="S1233" s="36"/>
      <c r="T1233" s="36"/>
    </row>
    <row r="1234" spans="1:20" ht="14.4" x14ac:dyDescent="0.3">
      <c r="A1234" s="33" t="s">
        <v>3060</v>
      </c>
      <c r="B1234" s="33" t="s">
        <v>14833</v>
      </c>
      <c r="C1234" s="33" t="s">
        <v>16343</v>
      </c>
      <c r="D1234" s="33" t="s">
        <v>3061</v>
      </c>
      <c r="E1234" s="33" t="s">
        <v>14930</v>
      </c>
      <c r="F1234" s="33">
        <v>195</v>
      </c>
      <c r="G1234" s="33">
        <v>173</v>
      </c>
      <c r="H1234" s="33">
        <v>31017</v>
      </c>
      <c r="I1234" t="s">
        <v>439</v>
      </c>
      <c r="N1234" s="37"/>
      <c r="O1234" s="36"/>
      <c r="P1234" s="36"/>
      <c r="Q1234" s="36"/>
      <c r="R1234" s="37"/>
      <c r="S1234" s="36"/>
      <c r="T1234" s="36"/>
    </row>
    <row r="1235" spans="1:20" ht="14.4" x14ac:dyDescent="0.3">
      <c r="A1235" s="33" t="s">
        <v>3062</v>
      </c>
      <c r="B1235" s="33" t="s">
        <v>14833</v>
      </c>
      <c r="C1235" s="33" t="s">
        <v>3063</v>
      </c>
      <c r="D1235" s="33" t="s">
        <v>3064</v>
      </c>
      <c r="E1235" s="33" t="s">
        <v>15127</v>
      </c>
      <c r="F1235" s="33">
        <v>217</v>
      </c>
      <c r="G1235" s="33">
        <v>188</v>
      </c>
      <c r="H1235" s="33">
        <v>28147</v>
      </c>
      <c r="I1235" t="s">
        <v>15168</v>
      </c>
      <c r="N1235" s="37"/>
      <c r="O1235" s="36"/>
      <c r="P1235" s="36"/>
      <c r="Q1235" s="36"/>
      <c r="R1235" s="37"/>
      <c r="S1235" s="36"/>
      <c r="T1235" s="36"/>
    </row>
    <row r="1236" spans="1:20" ht="14.4" x14ac:dyDescent="0.3">
      <c r="A1236" s="33" t="s">
        <v>3065</v>
      </c>
      <c r="B1236" s="33" t="s">
        <v>14833</v>
      </c>
      <c r="C1236" s="33" t="s">
        <v>3066</v>
      </c>
      <c r="D1236" s="33" t="s">
        <v>3067</v>
      </c>
      <c r="E1236" s="33" t="s">
        <v>14913</v>
      </c>
      <c r="F1236" s="33">
        <v>196</v>
      </c>
      <c r="G1236" s="33">
        <v>212</v>
      </c>
      <c r="H1236" s="33">
        <v>28212</v>
      </c>
      <c r="I1236" t="s">
        <v>15314</v>
      </c>
      <c r="N1236" s="37"/>
      <c r="O1236" s="36"/>
      <c r="P1236" s="36"/>
      <c r="Q1236" s="36"/>
      <c r="R1236" s="37"/>
      <c r="S1236" s="36"/>
      <c r="T1236" s="36"/>
    </row>
    <row r="1237" spans="1:20" ht="14.4" x14ac:dyDescent="0.3">
      <c r="A1237" s="33" t="s">
        <v>3068</v>
      </c>
      <c r="B1237" s="33" t="s">
        <v>14833</v>
      </c>
      <c r="C1237" s="33" t="s">
        <v>16344</v>
      </c>
      <c r="D1237" s="33" t="s">
        <v>3069</v>
      </c>
      <c r="E1237" s="33" t="s">
        <v>14930</v>
      </c>
      <c r="F1237" s="33">
        <v>184</v>
      </c>
      <c r="G1237" s="33">
        <v>217</v>
      </c>
      <c r="H1237" s="33">
        <v>31017</v>
      </c>
      <c r="I1237" t="s">
        <v>439</v>
      </c>
      <c r="N1237" s="37"/>
      <c r="O1237" s="36"/>
      <c r="P1237" s="36"/>
      <c r="Q1237" s="36"/>
      <c r="R1237" s="37"/>
      <c r="S1237" s="36"/>
      <c r="T1237" s="36"/>
    </row>
    <row r="1238" spans="1:20" ht="14.4" x14ac:dyDescent="0.3">
      <c r="A1238" s="33" t="s">
        <v>3070</v>
      </c>
      <c r="B1238" s="33" t="s">
        <v>14833</v>
      </c>
      <c r="C1238" s="33" t="s">
        <v>3071</v>
      </c>
      <c r="D1238" s="33" t="s">
        <v>3072</v>
      </c>
      <c r="E1238" s="33" t="s">
        <v>14885</v>
      </c>
      <c r="F1238" s="33">
        <v>216</v>
      </c>
      <c r="G1238" s="33">
        <v>212</v>
      </c>
      <c r="H1238" s="33">
        <v>28420</v>
      </c>
      <c r="I1238" t="s">
        <v>16345</v>
      </c>
      <c r="N1238" s="37"/>
      <c r="O1238" s="36"/>
      <c r="P1238" s="36"/>
      <c r="Q1238" s="36"/>
      <c r="R1238" s="37"/>
      <c r="S1238" s="36"/>
      <c r="T1238" s="36"/>
    </row>
    <row r="1239" spans="1:20" ht="14.4" x14ac:dyDescent="0.3">
      <c r="A1239" s="33" t="s">
        <v>3073</v>
      </c>
      <c r="B1239" s="33" t="s">
        <v>14833</v>
      </c>
      <c r="C1239" s="33" t="s">
        <v>3074</v>
      </c>
      <c r="D1239" s="33" t="s">
        <v>3075</v>
      </c>
      <c r="E1239" s="33" t="s">
        <v>14957</v>
      </c>
      <c r="F1239" s="33">
        <v>177</v>
      </c>
      <c r="G1239" s="33">
        <v>188</v>
      </c>
      <c r="H1239" s="33">
        <v>42540</v>
      </c>
      <c r="I1239" t="s">
        <v>15315</v>
      </c>
      <c r="N1239" s="37"/>
      <c r="O1239" s="36"/>
      <c r="P1239" s="36"/>
      <c r="Q1239" s="36"/>
      <c r="R1239" s="37"/>
      <c r="S1239" s="36"/>
      <c r="T1239" s="36"/>
    </row>
    <row r="1240" spans="1:20" ht="14.4" x14ac:dyDescent="0.3">
      <c r="A1240" s="33" t="s">
        <v>3076</v>
      </c>
      <c r="B1240" s="33" t="s">
        <v>14833</v>
      </c>
      <c r="C1240" s="33" t="s">
        <v>3077</v>
      </c>
      <c r="D1240" s="33" t="s">
        <v>3078</v>
      </c>
      <c r="E1240" s="33" t="s">
        <v>14908</v>
      </c>
      <c r="F1240" s="33">
        <v>509</v>
      </c>
      <c r="G1240" s="33">
        <v>499</v>
      </c>
      <c r="H1240" s="33">
        <v>77195</v>
      </c>
      <c r="I1240" t="s">
        <v>16346</v>
      </c>
      <c r="N1240" s="37"/>
      <c r="O1240" s="36"/>
      <c r="P1240" s="36"/>
      <c r="Q1240" s="36"/>
      <c r="R1240" s="37"/>
      <c r="S1240" s="36"/>
      <c r="T1240" s="36"/>
    </row>
    <row r="1241" spans="1:20" ht="14.4" x14ac:dyDescent="0.3">
      <c r="A1241" s="33" t="s">
        <v>3079</v>
      </c>
      <c r="B1241" s="33" t="s">
        <v>14833</v>
      </c>
      <c r="C1241" s="33" t="s">
        <v>16347</v>
      </c>
      <c r="D1241" s="33" t="s">
        <v>3080</v>
      </c>
      <c r="E1241" s="33" t="s">
        <v>14977</v>
      </c>
      <c r="F1241" s="33">
        <v>689</v>
      </c>
      <c r="G1241" s="33">
        <v>726</v>
      </c>
      <c r="H1241" s="33">
        <v>28849</v>
      </c>
      <c r="I1241" t="s">
        <v>15319</v>
      </c>
      <c r="N1241" s="37"/>
      <c r="O1241" s="36"/>
      <c r="P1241" s="36"/>
      <c r="Q1241" s="36"/>
      <c r="R1241" s="37"/>
      <c r="S1241" s="36"/>
      <c r="T1241" s="36"/>
    </row>
    <row r="1242" spans="1:20" ht="14.4" x14ac:dyDescent="0.3">
      <c r="A1242" s="33" t="s">
        <v>3081</v>
      </c>
      <c r="B1242" s="33" t="s">
        <v>14833</v>
      </c>
      <c r="C1242" s="33" t="s">
        <v>3082</v>
      </c>
      <c r="D1242" s="33" t="s">
        <v>3083</v>
      </c>
      <c r="E1242" s="33" t="s">
        <v>15316</v>
      </c>
      <c r="F1242" s="33">
        <v>259</v>
      </c>
      <c r="G1242" s="33">
        <v>226</v>
      </c>
      <c r="H1242" s="33">
        <v>42669</v>
      </c>
      <c r="I1242" t="s">
        <v>15144</v>
      </c>
      <c r="N1242" s="37"/>
      <c r="O1242" s="36"/>
      <c r="P1242" s="36"/>
      <c r="Q1242" s="36"/>
      <c r="R1242" s="37"/>
      <c r="S1242" s="36"/>
      <c r="T1242" s="36"/>
    </row>
    <row r="1243" spans="1:20" ht="14.4" x14ac:dyDescent="0.3">
      <c r="A1243" s="33" t="s">
        <v>3084</v>
      </c>
      <c r="B1243" s="33" t="s">
        <v>14833</v>
      </c>
      <c r="C1243" s="33" t="s">
        <v>3085</v>
      </c>
      <c r="D1243" s="33" t="s">
        <v>3086</v>
      </c>
      <c r="E1243" s="33" t="s">
        <v>15014</v>
      </c>
      <c r="F1243" s="33">
        <v>98</v>
      </c>
      <c r="G1243" s="33">
        <v>83</v>
      </c>
      <c r="H1243" s="33">
        <v>40888</v>
      </c>
      <c r="I1243" t="s">
        <v>863</v>
      </c>
      <c r="N1243" s="37"/>
      <c r="O1243" s="36"/>
      <c r="P1243" s="36"/>
      <c r="Q1243" s="36"/>
      <c r="R1243" s="37"/>
      <c r="S1243" s="36"/>
      <c r="T1243" s="36"/>
    </row>
    <row r="1244" spans="1:20" ht="14.4" x14ac:dyDescent="0.3">
      <c r="A1244" s="33" t="s">
        <v>3087</v>
      </c>
      <c r="B1244" s="33" t="s">
        <v>14833</v>
      </c>
      <c r="C1244" s="33" t="s">
        <v>16348</v>
      </c>
      <c r="D1244" s="33" t="s">
        <v>3088</v>
      </c>
      <c r="E1244" s="33" t="s">
        <v>15054</v>
      </c>
      <c r="F1244" s="33">
        <v>175</v>
      </c>
      <c r="G1244" s="33">
        <v>174</v>
      </c>
      <c r="H1244" s="33">
        <v>40945</v>
      </c>
      <c r="I1244" t="s">
        <v>15185</v>
      </c>
      <c r="N1244" s="37"/>
      <c r="O1244" s="36"/>
      <c r="P1244" s="36"/>
      <c r="Q1244" s="36"/>
      <c r="R1244" s="37"/>
      <c r="S1244" s="36"/>
      <c r="T1244" s="36"/>
    </row>
    <row r="1245" spans="1:20" ht="14.4" x14ac:dyDescent="0.3">
      <c r="A1245" s="33" t="s">
        <v>3089</v>
      </c>
      <c r="B1245" s="33" t="s">
        <v>14833</v>
      </c>
      <c r="C1245" s="33" t="s">
        <v>1829</v>
      </c>
      <c r="D1245" s="33" t="s">
        <v>3090</v>
      </c>
      <c r="E1245" s="33" t="s">
        <v>15031</v>
      </c>
      <c r="F1245" s="33">
        <v>119</v>
      </c>
      <c r="G1245" s="33">
        <v>115</v>
      </c>
      <c r="H1245" s="33">
        <v>41534</v>
      </c>
      <c r="I1245" t="s">
        <v>311</v>
      </c>
      <c r="N1245" s="37"/>
      <c r="O1245" s="36"/>
      <c r="P1245" s="36"/>
      <c r="Q1245" s="36"/>
      <c r="R1245" s="37"/>
      <c r="S1245" s="36"/>
      <c r="T1245" s="36"/>
    </row>
    <row r="1246" spans="1:20" ht="14.4" x14ac:dyDescent="0.3">
      <c r="A1246" s="33" t="s">
        <v>3091</v>
      </c>
      <c r="B1246" s="33" t="s">
        <v>14833</v>
      </c>
      <c r="C1246" s="33" t="s">
        <v>16349</v>
      </c>
      <c r="D1246" s="33" t="s">
        <v>3092</v>
      </c>
      <c r="E1246" s="33" t="s">
        <v>15769</v>
      </c>
      <c r="F1246" s="33">
        <v>275</v>
      </c>
      <c r="G1246" s="33">
        <v>284</v>
      </c>
      <c r="H1246" s="33">
        <v>41242</v>
      </c>
      <c r="I1246" t="s">
        <v>16350</v>
      </c>
      <c r="N1246" s="37"/>
      <c r="O1246" s="36"/>
      <c r="P1246" s="36"/>
      <c r="Q1246" s="36"/>
      <c r="R1246" s="37"/>
      <c r="S1246" s="36"/>
      <c r="T1246" s="36"/>
    </row>
    <row r="1247" spans="1:20" ht="14.4" x14ac:dyDescent="0.3">
      <c r="A1247" s="33" t="s">
        <v>3093</v>
      </c>
      <c r="B1247" s="33" t="s">
        <v>14833</v>
      </c>
      <c r="C1247" s="33" t="s">
        <v>3094</v>
      </c>
      <c r="D1247" s="33" t="s">
        <v>3095</v>
      </c>
      <c r="E1247" s="33" t="s">
        <v>14943</v>
      </c>
      <c r="F1247" s="33">
        <v>255</v>
      </c>
      <c r="G1247" s="33">
        <v>254</v>
      </c>
      <c r="H1247" s="33">
        <v>41516</v>
      </c>
      <c r="I1247" t="s">
        <v>78</v>
      </c>
      <c r="N1247" s="37"/>
      <c r="O1247" s="36"/>
      <c r="P1247" s="36"/>
      <c r="Q1247" s="36"/>
      <c r="R1247" s="37"/>
      <c r="S1247" s="36"/>
      <c r="T1247" s="36"/>
    </row>
    <row r="1248" spans="1:20" ht="14.4" x14ac:dyDescent="0.3">
      <c r="A1248" s="33" t="s">
        <v>3096</v>
      </c>
      <c r="B1248" s="33" t="s">
        <v>14833</v>
      </c>
      <c r="C1248" s="33" t="s">
        <v>16351</v>
      </c>
      <c r="D1248" s="33" t="s">
        <v>3097</v>
      </c>
      <c r="E1248" s="33" t="s">
        <v>15009</v>
      </c>
      <c r="F1248" s="33">
        <v>241</v>
      </c>
      <c r="G1248" s="33">
        <v>243</v>
      </c>
      <c r="H1248" s="33">
        <v>41125</v>
      </c>
      <c r="I1248" t="s">
        <v>15335</v>
      </c>
      <c r="N1248" s="37"/>
      <c r="O1248" s="36"/>
      <c r="P1248" s="36"/>
      <c r="Q1248" s="36"/>
      <c r="R1248" s="37"/>
      <c r="S1248" s="36"/>
      <c r="T1248" s="36"/>
    </row>
    <row r="1249" spans="1:20" ht="14.4" x14ac:dyDescent="0.3">
      <c r="A1249" s="33" t="s">
        <v>3098</v>
      </c>
      <c r="B1249" s="33" t="s">
        <v>14833</v>
      </c>
      <c r="C1249" s="33" t="s">
        <v>3099</v>
      </c>
      <c r="D1249" s="33" t="s">
        <v>3100</v>
      </c>
      <c r="E1249" s="33" t="s">
        <v>15074</v>
      </c>
      <c r="F1249" s="33">
        <v>267</v>
      </c>
      <c r="G1249" s="33">
        <v>262</v>
      </c>
      <c r="H1249" s="33">
        <v>50129</v>
      </c>
      <c r="I1249" t="s">
        <v>500</v>
      </c>
      <c r="N1249" s="37"/>
      <c r="O1249" s="36"/>
      <c r="P1249" s="36"/>
      <c r="Q1249" s="36"/>
      <c r="R1249" s="37"/>
      <c r="S1249" s="36"/>
      <c r="T1249" s="36"/>
    </row>
    <row r="1250" spans="1:20" ht="14.4" x14ac:dyDescent="0.3">
      <c r="A1250" s="33" t="s">
        <v>3101</v>
      </c>
      <c r="B1250" s="33" t="s">
        <v>14833</v>
      </c>
      <c r="C1250" s="33" t="s">
        <v>16352</v>
      </c>
      <c r="D1250" s="33" t="s">
        <v>3102</v>
      </c>
      <c r="E1250" s="33" t="s">
        <v>15603</v>
      </c>
      <c r="F1250" s="33">
        <v>229</v>
      </c>
      <c r="G1250" s="33">
        <v>211</v>
      </c>
      <c r="H1250" s="33">
        <v>31384</v>
      </c>
      <c r="I1250" t="s">
        <v>15401</v>
      </c>
      <c r="N1250" s="37"/>
      <c r="O1250" s="36"/>
      <c r="P1250" s="36"/>
      <c r="Q1250" s="36"/>
      <c r="R1250" s="37"/>
      <c r="S1250" s="36"/>
      <c r="T1250" s="36"/>
    </row>
    <row r="1251" spans="1:20" ht="14.4" x14ac:dyDescent="0.3">
      <c r="A1251" s="33" t="s">
        <v>3103</v>
      </c>
      <c r="B1251" s="33" t="s">
        <v>14833</v>
      </c>
      <c r="C1251" s="33" t="s">
        <v>16353</v>
      </c>
      <c r="D1251" s="33" t="s">
        <v>3105</v>
      </c>
      <c r="E1251" s="33" t="s">
        <v>15033</v>
      </c>
      <c r="F1251" s="33">
        <v>488</v>
      </c>
      <c r="G1251" s="33">
        <v>470</v>
      </c>
      <c r="H1251" s="33">
        <v>31657</v>
      </c>
      <c r="I1251" t="s">
        <v>16354</v>
      </c>
      <c r="N1251" s="37"/>
      <c r="O1251" s="36"/>
      <c r="P1251" s="36"/>
      <c r="Q1251" s="36"/>
      <c r="R1251" s="37"/>
      <c r="S1251" s="36"/>
      <c r="T1251" s="36"/>
    </row>
    <row r="1252" spans="1:20" ht="14.4" x14ac:dyDescent="0.3">
      <c r="A1252" s="33" t="s">
        <v>3106</v>
      </c>
      <c r="B1252" s="33" t="s">
        <v>14833</v>
      </c>
      <c r="C1252" s="33" t="s">
        <v>16355</v>
      </c>
      <c r="D1252" s="33" t="s">
        <v>3107</v>
      </c>
      <c r="E1252" s="33" t="s">
        <v>15652</v>
      </c>
      <c r="F1252" s="33">
        <v>96</v>
      </c>
      <c r="G1252" s="33">
        <v>83</v>
      </c>
      <c r="H1252" s="33">
        <v>42607</v>
      </c>
      <c r="I1252" t="s">
        <v>15194</v>
      </c>
      <c r="N1252" s="37"/>
      <c r="O1252" s="36"/>
      <c r="P1252" s="36"/>
      <c r="Q1252" s="36"/>
      <c r="R1252" s="37"/>
      <c r="S1252" s="36"/>
      <c r="T1252" s="36"/>
    </row>
    <row r="1253" spans="1:20" ht="14.4" x14ac:dyDescent="0.3">
      <c r="A1253" s="33" t="s">
        <v>3108</v>
      </c>
      <c r="B1253" s="33" t="s">
        <v>14833</v>
      </c>
      <c r="C1253" s="33" t="s">
        <v>3109</v>
      </c>
      <c r="D1253" s="33" t="s">
        <v>3110</v>
      </c>
      <c r="E1253" s="33" t="s">
        <v>14884</v>
      </c>
      <c r="F1253" s="33">
        <v>371</v>
      </c>
      <c r="G1253" s="33">
        <v>359</v>
      </c>
      <c r="H1253" s="33">
        <v>40971</v>
      </c>
      <c r="I1253" t="s">
        <v>15356</v>
      </c>
      <c r="N1253" s="37"/>
      <c r="O1253" s="36"/>
      <c r="P1253" s="36"/>
      <c r="Q1253" s="36"/>
      <c r="R1253" s="37"/>
      <c r="S1253" s="36"/>
      <c r="T1253" s="36"/>
    </row>
    <row r="1254" spans="1:20" ht="14.4" x14ac:dyDescent="0.3">
      <c r="A1254" s="33" t="s">
        <v>3111</v>
      </c>
      <c r="B1254" s="33" t="s">
        <v>14833</v>
      </c>
      <c r="C1254" s="33" t="s">
        <v>16356</v>
      </c>
      <c r="D1254" s="33" t="s">
        <v>3112</v>
      </c>
      <c r="E1254" s="33" t="s">
        <v>14958</v>
      </c>
      <c r="F1254" s="33">
        <v>200</v>
      </c>
      <c r="G1254" s="33">
        <v>198</v>
      </c>
      <c r="H1254" s="33">
        <v>40557</v>
      </c>
      <c r="I1254" t="s">
        <v>15411</v>
      </c>
      <c r="N1254" s="37"/>
      <c r="O1254" s="36"/>
      <c r="P1254" s="36"/>
      <c r="Q1254" s="36"/>
      <c r="R1254" s="37"/>
      <c r="S1254" s="36"/>
      <c r="T1254" s="36"/>
    </row>
    <row r="1255" spans="1:20" ht="14.4" x14ac:dyDescent="0.3">
      <c r="A1255" s="33" t="s">
        <v>3113</v>
      </c>
      <c r="B1255" s="33" t="s">
        <v>14833</v>
      </c>
      <c r="C1255" s="33" t="s">
        <v>16357</v>
      </c>
      <c r="D1255" s="33" t="s">
        <v>3114</v>
      </c>
      <c r="E1255" s="33" t="s">
        <v>15005</v>
      </c>
      <c r="F1255" s="33">
        <v>523</v>
      </c>
      <c r="G1255" s="33">
        <v>478</v>
      </c>
      <c r="H1255" s="33">
        <v>31969</v>
      </c>
      <c r="I1255" t="s">
        <v>16358</v>
      </c>
      <c r="N1255" s="37"/>
      <c r="O1255" s="36"/>
      <c r="P1255" s="36"/>
      <c r="Q1255" s="36"/>
      <c r="R1255" s="37"/>
      <c r="S1255" s="36"/>
      <c r="T1255" s="36"/>
    </row>
    <row r="1256" spans="1:20" ht="14.4" x14ac:dyDescent="0.3">
      <c r="A1256" s="33" t="s">
        <v>3115</v>
      </c>
      <c r="B1256" s="33" t="s">
        <v>14833</v>
      </c>
      <c r="C1256" s="33" t="s">
        <v>16359</v>
      </c>
      <c r="D1256" s="33" t="s">
        <v>3116</v>
      </c>
      <c r="E1256" s="33" t="s">
        <v>15064</v>
      </c>
      <c r="F1256" s="33">
        <v>217</v>
      </c>
      <c r="G1256" s="33">
        <v>204</v>
      </c>
      <c r="H1256" s="33">
        <v>40517</v>
      </c>
      <c r="I1256" t="s">
        <v>324</v>
      </c>
      <c r="N1256" s="37"/>
      <c r="O1256" s="36"/>
      <c r="P1256" s="36"/>
      <c r="Q1256" s="36"/>
      <c r="R1256" s="37"/>
      <c r="S1256" s="36"/>
      <c r="T1256" s="36"/>
    </row>
    <row r="1257" spans="1:20" ht="14.4" x14ac:dyDescent="0.3">
      <c r="A1257" s="33" t="s">
        <v>3117</v>
      </c>
      <c r="B1257" s="33" t="s">
        <v>14833</v>
      </c>
      <c r="C1257" s="33" t="s">
        <v>15523</v>
      </c>
      <c r="D1257" s="33" t="s">
        <v>3118</v>
      </c>
      <c r="E1257" s="33" t="s">
        <v>16360</v>
      </c>
      <c r="F1257" s="33">
        <v>295</v>
      </c>
      <c r="G1257" s="33">
        <v>297</v>
      </c>
      <c r="H1257" s="33">
        <v>32060</v>
      </c>
      <c r="I1257" t="s">
        <v>15372</v>
      </c>
      <c r="N1257" s="37"/>
      <c r="O1257" s="36"/>
      <c r="P1257" s="36"/>
      <c r="Q1257" s="36"/>
      <c r="R1257" s="37"/>
      <c r="S1257" s="36"/>
      <c r="T1257" s="36"/>
    </row>
    <row r="1258" spans="1:20" ht="14.4" x14ac:dyDescent="0.3">
      <c r="A1258" s="33" t="s">
        <v>3119</v>
      </c>
      <c r="B1258" s="33" t="s">
        <v>14833</v>
      </c>
      <c r="C1258" s="33" t="s">
        <v>16361</v>
      </c>
      <c r="D1258" s="33" t="s">
        <v>3121</v>
      </c>
      <c r="E1258" s="33" t="s">
        <v>15027</v>
      </c>
      <c r="F1258" s="33">
        <v>131</v>
      </c>
      <c r="G1258" s="33">
        <v>146</v>
      </c>
      <c r="H1258" s="33">
        <v>32073</v>
      </c>
      <c r="I1258" t="s">
        <v>15835</v>
      </c>
      <c r="N1258" s="37"/>
      <c r="O1258" s="36"/>
      <c r="P1258" s="36"/>
      <c r="Q1258" s="36"/>
      <c r="R1258" s="37"/>
      <c r="S1258" s="36"/>
      <c r="T1258" s="36"/>
    </row>
    <row r="1259" spans="1:20" ht="14.4" x14ac:dyDescent="0.3">
      <c r="A1259" s="33" t="s">
        <v>3122</v>
      </c>
      <c r="B1259" s="33" t="s">
        <v>14833</v>
      </c>
      <c r="C1259" s="33" t="s">
        <v>16362</v>
      </c>
      <c r="D1259" s="33" t="s">
        <v>3123</v>
      </c>
      <c r="E1259" s="33" t="s">
        <v>15998</v>
      </c>
      <c r="F1259" s="33">
        <v>278</v>
      </c>
      <c r="G1259" s="33">
        <v>264</v>
      </c>
      <c r="H1259" s="33">
        <v>32515</v>
      </c>
      <c r="I1259" t="s">
        <v>16363</v>
      </c>
      <c r="N1259" s="37"/>
      <c r="O1259" s="36"/>
      <c r="P1259" s="36"/>
      <c r="Q1259" s="36"/>
      <c r="R1259" s="37"/>
      <c r="S1259" s="36"/>
      <c r="T1259" s="36"/>
    </row>
    <row r="1260" spans="1:20" ht="14.4" x14ac:dyDescent="0.3">
      <c r="A1260" s="33" t="s">
        <v>3124</v>
      </c>
      <c r="B1260" s="33" t="s">
        <v>14833</v>
      </c>
      <c r="C1260" s="33" t="s">
        <v>16364</v>
      </c>
      <c r="D1260" s="33" t="s">
        <v>3125</v>
      </c>
      <c r="E1260" s="33" t="s">
        <v>15351</v>
      </c>
      <c r="F1260" s="33">
        <v>94</v>
      </c>
      <c r="G1260" s="33">
        <v>87</v>
      </c>
      <c r="H1260" s="33">
        <v>73712</v>
      </c>
      <c r="I1260" t="s">
        <v>15352</v>
      </c>
      <c r="N1260" s="37"/>
      <c r="O1260" s="36"/>
      <c r="P1260" s="36"/>
      <c r="Q1260" s="36"/>
      <c r="R1260" s="37"/>
      <c r="S1260" s="36"/>
      <c r="T1260" s="36"/>
    </row>
    <row r="1261" spans="1:20" ht="14.4" x14ac:dyDescent="0.3">
      <c r="A1261" s="33" t="s">
        <v>3126</v>
      </c>
      <c r="B1261" s="33" t="s">
        <v>14833</v>
      </c>
      <c r="C1261" s="33" t="s">
        <v>16365</v>
      </c>
      <c r="D1261" s="33" t="s">
        <v>3127</v>
      </c>
      <c r="E1261" s="33" t="s">
        <v>14882</v>
      </c>
      <c r="F1261" s="33">
        <v>192</v>
      </c>
      <c r="G1261" s="33">
        <v>185</v>
      </c>
      <c r="H1261" s="33">
        <v>42616</v>
      </c>
      <c r="I1261" t="s">
        <v>15952</v>
      </c>
      <c r="N1261" s="37"/>
      <c r="O1261" s="36"/>
      <c r="P1261" s="36"/>
      <c r="Q1261" s="36"/>
      <c r="R1261" s="37"/>
      <c r="S1261" s="36"/>
      <c r="T1261" s="36"/>
    </row>
    <row r="1262" spans="1:20" ht="14.4" x14ac:dyDescent="0.3">
      <c r="A1262" s="33" t="s">
        <v>3128</v>
      </c>
      <c r="B1262" s="33" t="s">
        <v>14833</v>
      </c>
      <c r="C1262" s="33" t="s">
        <v>3129</v>
      </c>
      <c r="D1262" s="33" t="s">
        <v>3130</v>
      </c>
      <c r="E1262" s="33" t="s">
        <v>14884</v>
      </c>
      <c r="F1262" s="33">
        <v>313</v>
      </c>
      <c r="G1262" s="33">
        <v>316</v>
      </c>
      <c r="H1262" s="33">
        <v>40971</v>
      </c>
      <c r="I1262" t="s">
        <v>15356</v>
      </c>
      <c r="N1262" s="37"/>
      <c r="O1262" s="36"/>
      <c r="P1262" s="36"/>
      <c r="Q1262" s="36"/>
      <c r="R1262" s="37"/>
      <c r="S1262" s="36"/>
      <c r="T1262" s="36"/>
    </row>
    <row r="1263" spans="1:20" ht="14.4" x14ac:dyDescent="0.3">
      <c r="A1263" s="33" t="s">
        <v>3131</v>
      </c>
      <c r="B1263" s="33" t="s">
        <v>14833</v>
      </c>
      <c r="C1263" s="33" t="s">
        <v>16366</v>
      </c>
      <c r="D1263" s="33" t="s">
        <v>3132</v>
      </c>
      <c r="E1263" s="33" t="s">
        <v>14873</v>
      </c>
      <c r="F1263" s="33">
        <v>112</v>
      </c>
      <c r="G1263" s="33">
        <v>111</v>
      </c>
      <c r="H1263" s="33">
        <v>32073</v>
      </c>
      <c r="I1263" t="s">
        <v>15835</v>
      </c>
      <c r="N1263" s="37"/>
      <c r="O1263" s="36"/>
      <c r="P1263" s="36"/>
      <c r="Q1263" s="36"/>
      <c r="R1263" s="37"/>
      <c r="S1263" s="36"/>
      <c r="T1263" s="36"/>
    </row>
    <row r="1264" spans="1:20" ht="14.4" x14ac:dyDescent="0.3">
      <c r="A1264" s="33" t="s">
        <v>3133</v>
      </c>
      <c r="B1264" s="33" t="s">
        <v>14833</v>
      </c>
      <c r="C1264" s="33" t="s">
        <v>2884</v>
      </c>
      <c r="D1264" s="33" t="s">
        <v>3134</v>
      </c>
      <c r="E1264" s="33" t="s">
        <v>14884</v>
      </c>
      <c r="F1264" s="33">
        <v>216</v>
      </c>
      <c r="G1264" s="33">
        <v>223</v>
      </c>
      <c r="H1264" s="33">
        <v>40971</v>
      </c>
      <c r="I1264" t="s">
        <v>15356</v>
      </c>
      <c r="N1264" s="37"/>
      <c r="O1264" s="36"/>
      <c r="P1264" s="36"/>
      <c r="Q1264" s="36"/>
      <c r="R1264" s="37"/>
      <c r="S1264" s="36"/>
      <c r="T1264" s="36"/>
    </row>
    <row r="1265" spans="1:20" ht="14.4" x14ac:dyDescent="0.3">
      <c r="A1265" s="33" t="s">
        <v>3135</v>
      </c>
      <c r="B1265" s="33" t="s">
        <v>14833</v>
      </c>
      <c r="C1265" s="33" t="s">
        <v>16367</v>
      </c>
      <c r="D1265" s="33" t="s">
        <v>3136</v>
      </c>
      <c r="E1265" s="33" t="s">
        <v>15429</v>
      </c>
      <c r="F1265" s="33">
        <v>172</v>
      </c>
      <c r="G1265" s="33">
        <v>171</v>
      </c>
      <c r="H1265" s="33">
        <v>43967</v>
      </c>
      <c r="I1265" t="s">
        <v>15517</v>
      </c>
      <c r="N1265" s="37"/>
      <c r="O1265" s="36"/>
      <c r="P1265" s="36"/>
      <c r="Q1265" s="36"/>
      <c r="R1265" s="37"/>
      <c r="S1265" s="36"/>
      <c r="T1265" s="36"/>
    </row>
    <row r="1266" spans="1:20" ht="14.4" x14ac:dyDescent="0.3">
      <c r="A1266" s="33" t="s">
        <v>3137</v>
      </c>
      <c r="B1266" s="33" t="s">
        <v>14833</v>
      </c>
      <c r="C1266" s="33" t="s">
        <v>16368</v>
      </c>
      <c r="D1266" s="33" t="s">
        <v>3138</v>
      </c>
      <c r="E1266" s="33" t="s">
        <v>15064</v>
      </c>
      <c r="F1266" s="33">
        <v>326</v>
      </c>
      <c r="G1266" s="33">
        <v>318</v>
      </c>
      <c r="H1266" s="33">
        <v>40517</v>
      </c>
      <c r="I1266" t="s">
        <v>324</v>
      </c>
      <c r="N1266" s="37"/>
      <c r="O1266" s="36"/>
      <c r="P1266" s="36"/>
      <c r="Q1266" s="36"/>
      <c r="R1266" s="37"/>
      <c r="S1266" s="36"/>
      <c r="T1266" s="36"/>
    </row>
    <row r="1267" spans="1:20" ht="14.4" x14ac:dyDescent="0.3">
      <c r="A1267" s="33" t="s">
        <v>3139</v>
      </c>
      <c r="B1267" s="33" t="s">
        <v>14833</v>
      </c>
      <c r="C1267" s="33" t="s">
        <v>3140</v>
      </c>
      <c r="D1267" s="33" t="s">
        <v>3141</v>
      </c>
      <c r="E1267" s="33" t="s">
        <v>15002</v>
      </c>
      <c r="F1267" s="33">
        <v>524</v>
      </c>
      <c r="G1267" s="33">
        <v>520</v>
      </c>
      <c r="H1267" s="33">
        <v>32060</v>
      </c>
      <c r="I1267" t="s">
        <v>15372</v>
      </c>
      <c r="N1267" s="37"/>
      <c r="O1267" s="36"/>
      <c r="P1267" s="36"/>
      <c r="Q1267" s="36"/>
      <c r="R1267" s="37"/>
      <c r="S1267" s="36"/>
      <c r="T1267" s="36"/>
    </row>
    <row r="1268" spans="1:20" ht="14.4" x14ac:dyDescent="0.3">
      <c r="A1268" s="33" t="s">
        <v>3142</v>
      </c>
      <c r="B1268" s="33" t="s">
        <v>14833</v>
      </c>
      <c r="C1268" s="33" t="s">
        <v>16369</v>
      </c>
      <c r="D1268" s="33" t="s">
        <v>3143</v>
      </c>
      <c r="E1268" s="33" t="s">
        <v>14936</v>
      </c>
      <c r="F1268" s="33">
        <v>182</v>
      </c>
      <c r="G1268" s="33">
        <v>178</v>
      </c>
      <c r="H1268" s="33">
        <v>40775</v>
      </c>
      <c r="I1268" t="s">
        <v>15368</v>
      </c>
      <c r="N1268" s="37"/>
      <c r="O1268" s="36"/>
      <c r="P1268" s="36"/>
      <c r="Q1268" s="36"/>
      <c r="R1268" s="37"/>
      <c r="S1268" s="36"/>
      <c r="T1268" s="36"/>
    </row>
    <row r="1269" spans="1:20" ht="14.4" x14ac:dyDescent="0.3">
      <c r="A1269" s="33" t="s">
        <v>3144</v>
      </c>
      <c r="B1269" s="33" t="s">
        <v>14833</v>
      </c>
      <c r="C1269" s="33" t="s">
        <v>3145</v>
      </c>
      <c r="D1269" s="33" t="s">
        <v>3146</v>
      </c>
      <c r="E1269" s="33" t="s">
        <v>15436</v>
      </c>
      <c r="F1269" s="33">
        <v>60</v>
      </c>
      <c r="G1269" s="33">
        <v>59</v>
      </c>
      <c r="H1269" s="33">
        <v>37650</v>
      </c>
      <c r="I1269" t="s">
        <v>15895</v>
      </c>
      <c r="N1269" s="37"/>
      <c r="O1269" s="36"/>
      <c r="P1269" s="36"/>
      <c r="Q1269" s="36"/>
      <c r="R1269" s="37"/>
      <c r="S1269" s="36"/>
      <c r="T1269" s="36"/>
    </row>
    <row r="1270" spans="1:20" ht="14.4" x14ac:dyDescent="0.3">
      <c r="A1270" s="33" t="s">
        <v>3147</v>
      </c>
      <c r="B1270" s="33" t="s">
        <v>14833</v>
      </c>
      <c r="C1270" s="33" t="s">
        <v>3148</v>
      </c>
      <c r="D1270" s="33" t="s">
        <v>3149</v>
      </c>
      <c r="E1270" s="33" t="s">
        <v>15360</v>
      </c>
      <c r="F1270" s="33">
        <v>89</v>
      </c>
      <c r="G1270" s="33">
        <v>86</v>
      </c>
      <c r="H1270" s="33">
        <v>37663</v>
      </c>
      <c r="I1270" t="s">
        <v>15299</v>
      </c>
      <c r="N1270" s="37"/>
      <c r="O1270" s="36"/>
      <c r="P1270" s="36"/>
      <c r="Q1270" s="36"/>
      <c r="R1270" s="37"/>
      <c r="S1270" s="36"/>
      <c r="T1270" s="36"/>
    </row>
    <row r="1271" spans="1:20" ht="14.4" x14ac:dyDescent="0.3">
      <c r="A1271" s="33" t="s">
        <v>3150</v>
      </c>
      <c r="B1271" s="33" t="s">
        <v>14833</v>
      </c>
      <c r="C1271" s="33" t="s">
        <v>16370</v>
      </c>
      <c r="D1271" s="33" t="s">
        <v>3152</v>
      </c>
      <c r="E1271" s="33" t="s">
        <v>15246</v>
      </c>
      <c r="F1271" s="33">
        <v>134</v>
      </c>
      <c r="G1271" s="33">
        <v>127</v>
      </c>
      <c r="H1271" s="33">
        <v>44201</v>
      </c>
      <c r="I1271" t="s">
        <v>984</v>
      </c>
      <c r="N1271" s="37"/>
      <c r="O1271" s="36"/>
      <c r="P1271" s="36"/>
      <c r="Q1271" s="36"/>
      <c r="R1271" s="37"/>
      <c r="S1271" s="36"/>
      <c r="T1271" s="36"/>
    </row>
    <row r="1272" spans="1:20" ht="14.4" x14ac:dyDescent="0.3">
      <c r="A1272" s="33" t="s">
        <v>3153</v>
      </c>
      <c r="B1272" s="33" t="s">
        <v>14833</v>
      </c>
      <c r="C1272" s="33" t="s">
        <v>3154</v>
      </c>
      <c r="D1272" s="33" t="s">
        <v>3155</v>
      </c>
      <c r="E1272" s="33" t="s">
        <v>14930</v>
      </c>
      <c r="F1272" s="33">
        <v>286</v>
      </c>
      <c r="G1272" s="33">
        <v>281</v>
      </c>
      <c r="H1272" s="33">
        <v>31017</v>
      </c>
      <c r="I1272" t="s">
        <v>439</v>
      </c>
      <c r="N1272" s="37"/>
      <c r="O1272" s="36"/>
      <c r="P1272" s="36"/>
      <c r="Q1272" s="36"/>
      <c r="R1272" s="37"/>
      <c r="S1272" s="36"/>
      <c r="T1272" s="36"/>
    </row>
    <row r="1273" spans="1:20" ht="14.4" x14ac:dyDescent="0.3">
      <c r="A1273" s="33" t="s">
        <v>3156</v>
      </c>
      <c r="B1273" s="33" t="s">
        <v>14833</v>
      </c>
      <c r="C1273" s="33" t="s">
        <v>3157</v>
      </c>
      <c r="D1273" s="33" t="s">
        <v>3158</v>
      </c>
      <c r="E1273" s="33" t="s">
        <v>15002</v>
      </c>
      <c r="F1273" s="33">
        <v>781</v>
      </c>
      <c r="G1273" s="33">
        <v>745</v>
      </c>
      <c r="H1273" s="33">
        <v>41407</v>
      </c>
      <c r="I1273" t="s">
        <v>15302</v>
      </c>
      <c r="N1273" s="37"/>
      <c r="O1273" s="36"/>
      <c r="P1273" s="36"/>
      <c r="Q1273" s="36"/>
      <c r="R1273" s="37"/>
      <c r="S1273" s="36"/>
      <c r="T1273" s="36"/>
    </row>
    <row r="1274" spans="1:20" ht="14.4" x14ac:dyDescent="0.3">
      <c r="A1274" s="33" t="s">
        <v>3159</v>
      </c>
      <c r="B1274" s="33" t="s">
        <v>14833</v>
      </c>
      <c r="C1274" s="33" t="s">
        <v>16371</v>
      </c>
      <c r="D1274" s="33" t="s">
        <v>3160</v>
      </c>
      <c r="E1274" s="33" t="s">
        <v>15138</v>
      </c>
      <c r="F1274" s="33">
        <v>270</v>
      </c>
      <c r="G1274" s="33">
        <v>276</v>
      </c>
      <c r="H1274" s="33">
        <v>38144</v>
      </c>
      <c r="I1274" t="s">
        <v>16372</v>
      </c>
      <c r="N1274" s="37"/>
      <c r="O1274" s="36"/>
      <c r="P1274" s="36"/>
      <c r="Q1274" s="36"/>
      <c r="R1274" s="37"/>
      <c r="S1274" s="36"/>
      <c r="T1274" s="36"/>
    </row>
    <row r="1275" spans="1:20" ht="14.4" x14ac:dyDescent="0.3">
      <c r="A1275" s="33" t="s">
        <v>3161</v>
      </c>
      <c r="B1275" s="33" t="s">
        <v>14833</v>
      </c>
      <c r="C1275" s="33" t="s">
        <v>16373</v>
      </c>
      <c r="D1275" s="33" t="s">
        <v>3162</v>
      </c>
      <c r="E1275" s="33" t="s">
        <v>14974</v>
      </c>
      <c r="F1275" s="33">
        <v>193</v>
      </c>
      <c r="G1275" s="33">
        <v>202</v>
      </c>
      <c r="H1275" s="33">
        <v>38222</v>
      </c>
      <c r="I1275" t="s">
        <v>16374</v>
      </c>
      <c r="N1275" s="37"/>
      <c r="O1275" s="36"/>
      <c r="P1275" s="36"/>
      <c r="Q1275" s="36"/>
      <c r="R1275" s="37"/>
      <c r="S1275" s="36"/>
      <c r="T1275" s="36"/>
    </row>
    <row r="1276" spans="1:20" ht="14.4" x14ac:dyDescent="0.3">
      <c r="A1276" s="33" t="s">
        <v>3163</v>
      </c>
      <c r="B1276" s="33" t="s">
        <v>14833</v>
      </c>
      <c r="C1276" s="33" t="s">
        <v>16375</v>
      </c>
      <c r="D1276" s="33" t="s">
        <v>16376</v>
      </c>
      <c r="E1276" s="33" t="s">
        <v>15379</v>
      </c>
      <c r="F1276" s="33">
        <v>224</v>
      </c>
      <c r="G1276" s="33">
        <v>214</v>
      </c>
      <c r="H1276" s="33">
        <v>40745</v>
      </c>
      <c r="I1276" t="s">
        <v>16377</v>
      </c>
      <c r="N1276" s="37"/>
      <c r="O1276" s="36"/>
      <c r="P1276" s="36"/>
      <c r="Q1276" s="36"/>
      <c r="R1276" s="37"/>
      <c r="S1276" s="36"/>
      <c r="T1276" s="36"/>
    </row>
    <row r="1277" spans="1:20" ht="14.4" x14ac:dyDescent="0.3">
      <c r="A1277" s="33" t="s">
        <v>3164</v>
      </c>
      <c r="B1277" s="33" t="s">
        <v>14833</v>
      </c>
      <c r="C1277" s="33" t="s">
        <v>16378</v>
      </c>
      <c r="D1277" s="33" t="s">
        <v>3165</v>
      </c>
      <c r="E1277" s="33" t="s">
        <v>15534</v>
      </c>
      <c r="F1277" s="33">
        <v>171</v>
      </c>
      <c r="G1277" s="33">
        <v>173</v>
      </c>
      <c r="H1277" s="33">
        <v>40903</v>
      </c>
      <c r="I1277" t="s">
        <v>15929</v>
      </c>
      <c r="N1277" s="37"/>
      <c r="O1277" s="36"/>
      <c r="P1277" s="36"/>
      <c r="Q1277" s="36"/>
      <c r="R1277" s="37"/>
      <c r="S1277" s="36"/>
      <c r="T1277" s="36"/>
    </row>
    <row r="1278" spans="1:20" ht="14.4" x14ac:dyDescent="0.3">
      <c r="A1278" s="33" t="s">
        <v>3166</v>
      </c>
      <c r="B1278" s="33" t="s">
        <v>14833</v>
      </c>
      <c r="C1278" s="33" t="s">
        <v>3167</v>
      </c>
      <c r="D1278" s="33" t="s">
        <v>3168</v>
      </c>
      <c r="E1278" s="33" t="s">
        <v>14869</v>
      </c>
      <c r="F1278" s="33">
        <v>243</v>
      </c>
      <c r="G1278" s="33">
        <v>233</v>
      </c>
      <c r="H1278" s="33">
        <v>41018</v>
      </c>
      <c r="I1278" t="s">
        <v>461</v>
      </c>
      <c r="N1278" s="37"/>
      <c r="O1278" s="36"/>
      <c r="P1278" s="36"/>
      <c r="Q1278" s="36"/>
      <c r="R1278" s="37"/>
      <c r="S1278" s="36"/>
      <c r="T1278" s="36"/>
    </row>
    <row r="1279" spans="1:20" ht="14.4" x14ac:dyDescent="0.3">
      <c r="A1279" s="33" t="s">
        <v>3169</v>
      </c>
      <c r="B1279" s="33" t="s">
        <v>14833</v>
      </c>
      <c r="C1279" s="33" t="s">
        <v>3170</v>
      </c>
      <c r="D1279" s="33" t="s">
        <v>3171</v>
      </c>
      <c r="E1279" s="33" t="s">
        <v>15179</v>
      </c>
      <c r="F1279" s="33">
        <v>335</v>
      </c>
      <c r="G1279" s="33">
        <v>349</v>
      </c>
      <c r="H1279" s="33">
        <v>68836</v>
      </c>
      <c r="I1279" t="s">
        <v>15344</v>
      </c>
      <c r="N1279" s="37"/>
      <c r="O1279" s="36"/>
      <c r="P1279" s="36"/>
      <c r="Q1279" s="36"/>
      <c r="R1279" s="37"/>
      <c r="S1279" s="36"/>
      <c r="T1279" s="36"/>
    </row>
    <row r="1280" spans="1:20" ht="14.4" x14ac:dyDescent="0.3">
      <c r="A1280" s="33" t="s">
        <v>3172</v>
      </c>
      <c r="B1280" s="33" t="s">
        <v>14833</v>
      </c>
      <c r="C1280" s="33" t="s">
        <v>3173</v>
      </c>
      <c r="D1280" s="33" t="s">
        <v>3174</v>
      </c>
      <c r="E1280" s="33" t="s">
        <v>14925</v>
      </c>
      <c r="F1280" s="33">
        <v>148</v>
      </c>
      <c r="G1280" s="33">
        <v>163</v>
      </c>
      <c r="H1280" s="33">
        <v>41340</v>
      </c>
      <c r="I1280" t="s">
        <v>15221</v>
      </c>
      <c r="N1280" s="37"/>
      <c r="O1280" s="36"/>
      <c r="P1280" s="36"/>
      <c r="Q1280" s="36"/>
      <c r="R1280" s="37"/>
      <c r="S1280" s="36"/>
      <c r="T1280" s="36"/>
    </row>
    <row r="1281" spans="1:20" ht="14.4" x14ac:dyDescent="0.3">
      <c r="A1281" s="33" t="s">
        <v>3175</v>
      </c>
      <c r="B1281" s="33" t="s">
        <v>14833</v>
      </c>
      <c r="C1281" s="33" t="s">
        <v>3176</v>
      </c>
      <c r="D1281" s="33" t="s">
        <v>3177</v>
      </c>
      <c r="E1281" s="33" t="s">
        <v>15026</v>
      </c>
      <c r="F1281" s="33">
        <v>73</v>
      </c>
      <c r="G1281" s="33">
        <v>72</v>
      </c>
      <c r="H1281" s="33">
        <v>41025</v>
      </c>
      <c r="I1281" t="s">
        <v>15136</v>
      </c>
      <c r="N1281" s="37"/>
      <c r="O1281" s="36"/>
      <c r="P1281" s="36"/>
      <c r="Q1281" s="36"/>
      <c r="R1281" s="37"/>
      <c r="S1281" s="36"/>
      <c r="T1281" s="36"/>
    </row>
    <row r="1282" spans="1:20" ht="14.4" x14ac:dyDescent="0.3">
      <c r="A1282" s="33" t="s">
        <v>3178</v>
      </c>
      <c r="B1282" s="33" t="s">
        <v>14833</v>
      </c>
      <c r="C1282" s="33" t="s">
        <v>16379</v>
      </c>
      <c r="D1282" s="33" t="s">
        <v>2542</v>
      </c>
      <c r="E1282" s="33" t="s">
        <v>15242</v>
      </c>
      <c r="F1282" s="33">
        <v>338</v>
      </c>
      <c r="G1282" s="33">
        <v>332</v>
      </c>
      <c r="H1282" s="33">
        <v>40974</v>
      </c>
      <c r="I1282" t="s">
        <v>15308</v>
      </c>
      <c r="N1282" s="37"/>
      <c r="O1282" s="36"/>
      <c r="P1282" s="36"/>
      <c r="Q1282" s="36"/>
      <c r="R1282" s="37"/>
      <c r="S1282" s="36"/>
      <c r="T1282" s="36"/>
    </row>
    <row r="1283" spans="1:20" ht="14.4" x14ac:dyDescent="0.3">
      <c r="A1283" s="33" t="s">
        <v>3179</v>
      </c>
      <c r="B1283" s="33" t="s">
        <v>14833</v>
      </c>
      <c r="C1283" s="33" t="s">
        <v>3180</v>
      </c>
      <c r="D1283" s="33" t="s">
        <v>3181</v>
      </c>
      <c r="E1283" s="33" t="s">
        <v>15252</v>
      </c>
      <c r="F1283" s="33">
        <v>172</v>
      </c>
      <c r="G1283" s="33">
        <v>184</v>
      </c>
      <c r="H1283" s="33">
        <v>40765</v>
      </c>
      <c r="I1283" t="s">
        <v>15381</v>
      </c>
      <c r="N1283" s="37"/>
      <c r="O1283" s="36"/>
      <c r="P1283" s="36"/>
      <c r="Q1283" s="36"/>
      <c r="R1283" s="37"/>
      <c r="S1283" s="36"/>
      <c r="T1283" s="36"/>
    </row>
    <row r="1284" spans="1:20" ht="14.4" x14ac:dyDescent="0.3">
      <c r="A1284" s="33" t="s">
        <v>3182</v>
      </c>
      <c r="B1284" s="33" t="s">
        <v>14833</v>
      </c>
      <c r="C1284" s="33" t="s">
        <v>16380</v>
      </c>
      <c r="D1284" s="33" t="s">
        <v>3183</v>
      </c>
      <c r="E1284" s="33" t="s">
        <v>16261</v>
      </c>
      <c r="F1284" s="33">
        <v>214</v>
      </c>
      <c r="G1284" s="33">
        <v>209</v>
      </c>
      <c r="H1284" s="33">
        <v>40378</v>
      </c>
      <c r="I1284" t="s">
        <v>16031</v>
      </c>
      <c r="N1284" s="37"/>
      <c r="O1284" s="36"/>
      <c r="P1284" s="36"/>
      <c r="Q1284" s="36"/>
      <c r="R1284" s="37"/>
      <c r="S1284" s="36"/>
      <c r="T1284" s="36"/>
    </row>
    <row r="1285" spans="1:20" ht="14.4" x14ac:dyDescent="0.3">
      <c r="A1285" s="33" t="s">
        <v>3184</v>
      </c>
      <c r="B1285" s="33" t="s">
        <v>14833</v>
      </c>
      <c r="C1285" s="33" t="s">
        <v>16381</v>
      </c>
      <c r="D1285" s="33" t="s">
        <v>3185</v>
      </c>
      <c r="E1285" s="33" t="s">
        <v>15036</v>
      </c>
      <c r="F1285" s="33">
        <v>353</v>
      </c>
      <c r="G1285" s="33">
        <v>368</v>
      </c>
      <c r="H1285" s="33">
        <v>71008</v>
      </c>
      <c r="I1285" t="s">
        <v>624</v>
      </c>
      <c r="N1285" s="37"/>
      <c r="O1285" s="36"/>
      <c r="P1285" s="36"/>
      <c r="Q1285" s="36"/>
      <c r="R1285" s="37"/>
      <c r="S1285" s="36"/>
      <c r="T1285" s="36"/>
    </row>
    <row r="1286" spans="1:20" ht="14.4" x14ac:dyDescent="0.3">
      <c r="A1286" s="33" t="s">
        <v>3186</v>
      </c>
      <c r="B1286" s="33" t="s">
        <v>14833</v>
      </c>
      <c r="C1286" s="33" t="s">
        <v>15909</v>
      </c>
      <c r="D1286" s="33" t="s">
        <v>3187</v>
      </c>
      <c r="E1286" s="33" t="s">
        <v>14875</v>
      </c>
      <c r="F1286" s="33">
        <v>87</v>
      </c>
      <c r="G1286" s="33">
        <v>89</v>
      </c>
      <c r="H1286" s="33">
        <v>41692</v>
      </c>
      <c r="I1286" t="s">
        <v>15333</v>
      </c>
      <c r="N1286" s="37"/>
      <c r="O1286" s="36"/>
      <c r="P1286" s="36"/>
      <c r="Q1286" s="36"/>
      <c r="R1286" s="37"/>
      <c r="S1286" s="36"/>
      <c r="T1286" s="36"/>
    </row>
    <row r="1287" spans="1:20" ht="14.4" x14ac:dyDescent="0.3">
      <c r="A1287" s="33" t="s">
        <v>3188</v>
      </c>
      <c r="B1287" s="33" t="s">
        <v>14833</v>
      </c>
      <c r="C1287" s="33" t="s">
        <v>1389</v>
      </c>
      <c r="D1287" s="33" t="s">
        <v>16382</v>
      </c>
      <c r="E1287" s="33" t="s">
        <v>14961</v>
      </c>
      <c r="F1287" s="33">
        <v>702</v>
      </c>
      <c r="G1287" s="33">
        <v>725</v>
      </c>
      <c r="H1287" s="33">
        <v>40419</v>
      </c>
      <c r="I1287" t="s">
        <v>16383</v>
      </c>
      <c r="N1287" s="37"/>
      <c r="O1287" s="36"/>
      <c r="P1287" s="36"/>
      <c r="Q1287" s="36"/>
      <c r="R1287" s="37"/>
      <c r="S1287" s="36"/>
      <c r="T1287" s="36"/>
    </row>
    <row r="1288" spans="1:20" ht="14.4" x14ac:dyDescent="0.3">
      <c r="A1288" s="33" t="s">
        <v>3189</v>
      </c>
      <c r="B1288" s="33" t="s">
        <v>14833</v>
      </c>
      <c r="C1288" s="33" t="s">
        <v>3190</v>
      </c>
      <c r="D1288" s="33" t="s">
        <v>3191</v>
      </c>
      <c r="E1288" s="33" t="s">
        <v>15405</v>
      </c>
      <c r="F1288" s="33">
        <v>189</v>
      </c>
      <c r="G1288" s="33">
        <v>185</v>
      </c>
      <c r="H1288" s="33">
        <v>31017</v>
      </c>
      <c r="I1288" t="s">
        <v>439</v>
      </c>
      <c r="N1288" s="37"/>
      <c r="O1288" s="36"/>
      <c r="P1288" s="36"/>
      <c r="Q1288" s="36"/>
      <c r="R1288" s="37"/>
      <c r="S1288" s="36"/>
      <c r="T1288" s="36"/>
    </row>
    <row r="1289" spans="1:20" ht="14.4" x14ac:dyDescent="0.3">
      <c r="A1289" s="33" t="s">
        <v>3192</v>
      </c>
      <c r="B1289" s="33" t="s">
        <v>14833</v>
      </c>
      <c r="C1289" s="33" t="s">
        <v>16384</v>
      </c>
      <c r="D1289" s="33" t="s">
        <v>3193</v>
      </c>
      <c r="E1289" s="33" t="s">
        <v>14960</v>
      </c>
      <c r="F1289" s="33">
        <v>202</v>
      </c>
      <c r="G1289" s="33">
        <v>208</v>
      </c>
      <c r="H1289" s="33">
        <v>40987</v>
      </c>
      <c r="I1289" t="s">
        <v>16385</v>
      </c>
      <c r="N1289" s="37"/>
      <c r="O1289" s="36"/>
      <c r="P1289" s="36"/>
      <c r="Q1289" s="36"/>
      <c r="R1289" s="37"/>
      <c r="S1289" s="36"/>
      <c r="T1289" s="36"/>
    </row>
    <row r="1290" spans="1:20" ht="14.4" x14ac:dyDescent="0.3">
      <c r="A1290" s="33" t="s">
        <v>3194</v>
      </c>
      <c r="B1290" s="33" t="s">
        <v>14833</v>
      </c>
      <c r="C1290" s="33" t="s">
        <v>16386</v>
      </c>
      <c r="D1290" s="33" t="s">
        <v>3195</v>
      </c>
      <c r="E1290" s="33" t="s">
        <v>15069</v>
      </c>
      <c r="F1290" s="33">
        <v>502</v>
      </c>
      <c r="G1290" s="33">
        <v>464</v>
      </c>
      <c r="H1290" s="33">
        <v>41228</v>
      </c>
      <c r="I1290" t="s">
        <v>15135</v>
      </c>
      <c r="N1290" s="37"/>
      <c r="O1290" s="36"/>
      <c r="P1290" s="36"/>
      <c r="Q1290" s="36"/>
      <c r="R1290" s="37"/>
      <c r="S1290" s="36"/>
      <c r="T1290" s="36"/>
    </row>
    <row r="1291" spans="1:20" ht="14.4" x14ac:dyDescent="0.3">
      <c r="A1291" s="33" t="s">
        <v>3196</v>
      </c>
      <c r="B1291" s="33" t="s">
        <v>14833</v>
      </c>
      <c r="C1291" s="33" t="s">
        <v>1501</v>
      </c>
      <c r="D1291" s="33" t="s">
        <v>3197</v>
      </c>
      <c r="E1291" s="33" t="s">
        <v>15051</v>
      </c>
      <c r="F1291" s="33">
        <v>225</v>
      </c>
      <c r="G1291" s="33">
        <v>210</v>
      </c>
      <c r="H1291" s="33">
        <v>40887</v>
      </c>
      <c r="I1291" t="s">
        <v>16387</v>
      </c>
      <c r="N1291" s="37"/>
      <c r="O1291" s="36"/>
      <c r="P1291" s="36"/>
      <c r="Q1291" s="36"/>
      <c r="R1291" s="37"/>
      <c r="S1291" s="36"/>
      <c r="T1291" s="36"/>
    </row>
    <row r="1292" spans="1:20" ht="14.4" x14ac:dyDescent="0.3">
      <c r="A1292" s="33" t="s">
        <v>3198</v>
      </c>
      <c r="B1292" s="33" t="s">
        <v>14833</v>
      </c>
      <c r="C1292" s="33" t="s">
        <v>16388</v>
      </c>
      <c r="D1292" s="33" t="s">
        <v>3199</v>
      </c>
      <c r="E1292" s="33" t="s">
        <v>15286</v>
      </c>
      <c r="F1292" s="33">
        <v>120</v>
      </c>
      <c r="G1292" s="33">
        <v>108</v>
      </c>
      <c r="H1292" s="33">
        <v>42545</v>
      </c>
      <c r="I1292" t="s">
        <v>1309</v>
      </c>
      <c r="N1292" s="37"/>
      <c r="O1292" s="36"/>
      <c r="P1292" s="36"/>
      <c r="Q1292" s="36"/>
      <c r="R1292" s="37"/>
      <c r="S1292" s="36"/>
      <c r="T1292" s="36"/>
    </row>
    <row r="1293" spans="1:20" ht="14.4" x14ac:dyDescent="0.3">
      <c r="A1293" s="33" t="s">
        <v>3200</v>
      </c>
      <c r="B1293" s="33" t="s">
        <v>14833</v>
      </c>
      <c r="C1293" s="33" t="s">
        <v>3201</v>
      </c>
      <c r="D1293" s="33" t="s">
        <v>3202</v>
      </c>
      <c r="E1293" s="33" t="s">
        <v>15489</v>
      </c>
      <c r="F1293" s="33">
        <v>126</v>
      </c>
      <c r="G1293" s="33">
        <v>117</v>
      </c>
      <c r="H1293" s="33">
        <v>40894</v>
      </c>
      <c r="I1293" t="s">
        <v>15323</v>
      </c>
      <c r="N1293" s="37"/>
      <c r="O1293" s="36"/>
      <c r="P1293" s="36"/>
      <c r="Q1293" s="36"/>
      <c r="R1293" s="37"/>
      <c r="S1293" s="36"/>
      <c r="T1293" s="36"/>
    </row>
    <row r="1294" spans="1:20" ht="14.4" x14ac:dyDescent="0.3">
      <c r="A1294" s="33" t="s">
        <v>3203</v>
      </c>
      <c r="B1294" s="33" t="s">
        <v>14833</v>
      </c>
      <c r="C1294" s="33" t="s">
        <v>16389</v>
      </c>
      <c r="D1294" s="33" t="s">
        <v>3204</v>
      </c>
      <c r="E1294" s="33" t="s">
        <v>14875</v>
      </c>
      <c r="F1294" s="33">
        <v>192</v>
      </c>
      <c r="G1294" s="33">
        <v>203</v>
      </c>
      <c r="H1294" s="33">
        <v>41692</v>
      </c>
      <c r="I1294" t="s">
        <v>15333</v>
      </c>
      <c r="N1294" s="37"/>
      <c r="O1294" s="36"/>
      <c r="P1294" s="36"/>
      <c r="Q1294" s="36"/>
      <c r="R1294" s="37"/>
      <c r="S1294" s="36"/>
      <c r="T1294" s="36"/>
    </row>
    <row r="1295" spans="1:20" ht="14.4" x14ac:dyDescent="0.3">
      <c r="A1295" s="33" t="s">
        <v>3205</v>
      </c>
      <c r="B1295" s="33" t="s">
        <v>14833</v>
      </c>
      <c r="C1295" s="33" t="s">
        <v>16390</v>
      </c>
      <c r="D1295" s="33" t="s">
        <v>3206</v>
      </c>
      <c r="E1295" s="33" t="s">
        <v>14938</v>
      </c>
      <c r="F1295" s="33">
        <v>247</v>
      </c>
      <c r="G1295" s="33">
        <v>271</v>
      </c>
      <c r="H1295" s="33">
        <v>20281</v>
      </c>
      <c r="I1295" t="s">
        <v>665</v>
      </c>
      <c r="N1295" s="37"/>
      <c r="O1295" s="36"/>
      <c r="P1295" s="36"/>
      <c r="Q1295" s="36"/>
      <c r="R1295" s="37"/>
      <c r="S1295" s="36"/>
      <c r="T1295" s="36"/>
    </row>
    <row r="1296" spans="1:20" ht="14.4" x14ac:dyDescent="0.3">
      <c r="A1296" s="33" t="s">
        <v>3207</v>
      </c>
      <c r="B1296" s="33" t="s">
        <v>14833</v>
      </c>
      <c r="C1296" s="33" t="s">
        <v>16391</v>
      </c>
      <c r="D1296" s="33" t="s">
        <v>3208</v>
      </c>
      <c r="E1296" s="33" t="s">
        <v>15405</v>
      </c>
      <c r="F1296" s="33">
        <v>282</v>
      </c>
      <c r="G1296" s="33">
        <v>258</v>
      </c>
      <c r="H1296" s="33">
        <v>41782</v>
      </c>
      <c r="I1296" t="s">
        <v>716</v>
      </c>
      <c r="N1296" s="37"/>
      <c r="O1296" s="36"/>
      <c r="P1296" s="36"/>
      <c r="Q1296" s="36"/>
      <c r="R1296" s="37"/>
      <c r="S1296" s="36"/>
      <c r="T1296" s="36"/>
    </row>
    <row r="1297" spans="1:20" ht="14.4" x14ac:dyDescent="0.3">
      <c r="A1297" s="33" t="s">
        <v>3209</v>
      </c>
      <c r="B1297" s="33" t="s">
        <v>14833</v>
      </c>
      <c r="C1297" s="33" t="s">
        <v>349</v>
      </c>
      <c r="D1297" s="33" t="s">
        <v>3210</v>
      </c>
      <c r="E1297" s="33" t="s">
        <v>14970</v>
      </c>
      <c r="F1297" s="33">
        <v>154</v>
      </c>
      <c r="G1297" s="33">
        <v>151</v>
      </c>
      <c r="H1297" s="33">
        <v>44397</v>
      </c>
      <c r="I1297" t="s">
        <v>15447</v>
      </c>
      <c r="N1297" s="37"/>
      <c r="O1297" s="36"/>
      <c r="P1297" s="36"/>
      <c r="Q1297" s="36"/>
      <c r="R1297" s="37"/>
      <c r="S1297" s="36"/>
      <c r="T1297" s="36"/>
    </row>
    <row r="1298" spans="1:20" ht="14.4" x14ac:dyDescent="0.3">
      <c r="A1298" s="33" t="s">
        <v>3211</v>
      </c>
      <c r="B1298" s="33" t="s">
        <v>14833</v>
      </c>
      <c r="C1298" s="33" t="s">
        <v>16392</v>
      </c>
      <c r="D1298" s="33" t="s">
        <v>3212</v>
      </c>
      <c r="E1298" s="33" t="s">
        <v>15081</v>
      </c>
      <c r="F1298" s="33">
        <v>230</v>
      </c>
      <c r="G1298" s="33">
        <v>202</v>
      </c>
      <c r="H1298" s="33">
        <v>41148</v>
      </c>
      <c r="I1298" t="s">
        <v>15925</v>
      </c>
      <c r="N1298" s="37"/>
      <c r="O1298" s="36"/>
      <c r="P1298" s="36"/>
      <c r="Q1298" s="36"/>
      <c r="R1298" s="37"/>
      <c r="S1298" s="36"/>
      <c r="T1298" s="36"/>
    </row>
    <row r="1299" spans="1:20" ht="14.4" x14ac:dyDescent="0.3">
      <c r="A1299" s="33" t="s">
        <v>3213</v>
      </c>
      <c r="B1299" s="33" t="s">
        <v>14833</v>
      </c>
      <c r="C1299" s="33" t="s">
        <v>3214</v>
      </c>
      <c r="D1299" s="33" t="s">
        <v>3215</v>
      </c>
      <c r="E1299" s="33" t="s">
        <v>15921</v>
      </c>
      <c r="F1299" s="33">
        <v>405</v>
      </c>
      <c r="G1299" s="33">
        <v>376</v>
      </c>
      <c r="H1299" s="33">
        <v>42148</v>
      </c>
      <c r="I1299" t="s">
        <v>15922</v>
      </c>
      <c r="N1299" s="37"/>
      <c r="O1299" s="36"/>
      <c r="P1299" s="36"/>
      <c r="Q1299" s="36"/>
      <c r="R1299" s="37"/>
      <c r="S1299" s="36"/>
      <c r="T1299" s="36"/>
    </row>
    <row r="1300" spans="1:20" ht="14.4" x14ac:dyDescent="0.3">
      <c r="A1300" s="33" t="s">
        <v>3216</v>
      </c>
      <c r="B1300" s="33" t="s">
        <v>14833</v>
      </c>
      <c r="C1300" s="33" t="s">
        <v>16393</v>
      </c>
      <c r="D1300" s="33" t="s">
        <v>3217</v>
      </c>
      <c r="E1300" s="33" t="s">
        <v>15395</v>
      </c>
      <c r="F1300" s="33">
        <v>131</v>
      </c>
      <c r="G1300" s="33">
        <v>136</v>
      </c>
      <c r="H1300" s="33">
        <v>71488</v>
      </c>
      <c r="I1300" t="s">
        <v>15472</v>
      </c>
      <c r="N1300" s="37"/>
      <c r="O1300" s="36"/>
      <c r="P1300" s="36"/>
      <c r="Q1300" s="36"/>
      <c r="R1300" s="37"/>
      <c r="S1300" s="36"/>
      <c r="T1300" s="36"/>
    </row>
    <row r="1301" spans="1:20" ht="14.4" x14ac:dyDescent="0.3">
      <c r="A1301" s="33" t="s">
        <v>3218</v>
      </c>
      <c r="B1301" s="33" t="s">
        <v>14833</v>
      </c>
      <c r="C1301" s="33" t="s">
        <v>16394</v>
      </c>
      <c r="D1301" s="33" t="s">
        <v>3219</v>
      </c>
      <c r="E1301" s="33" t="s">
        <v>15440</v>
      </c>
      <c r="F1301" s="33">
        <v>133</v>
      </c>
      <c r="G1301" s="33">
        <v>118</v>
      </c>
      <c r="H1301" s="33">
        <v>42486</v>
      </c>
      <c r="I1301" t="s">
        <v>16092</v>
      </c>
      <c r="N1301" s="37"/>
      <c r="O1301" s="36"/>
      <c r="P1301" s="36"/>
      <c r="Q1301" s="36"/>
      <c r="R1301" s="37"/>
      <c r="S1301" s="36"/>
      <c r="T1301" s="36"/>
    </row>
    <row r="1302" spans="1:20" ht="14.4" x14ac:dyDescent="0.3">
      <c r="A1302" s="33" t="s">
        <v>3220</v>
      </c>
      <c r="B1302" s="33" t="s">
        <v>14833</v>
      </c>
      <c r="C1302" s="33" t="s">
        <v>4136</v>
      </c>
      <c r="D1302" s="33" t="s">
        <v>3221</v>
      </c>
      <c r="E1302" s="33" t="s">
        <v>16395</v>
      </c>
      <c r="F1302" s="33">
        <v>336</v>
      </c>
      <c r="G1302" s="33">
        <v>326</v>
      </c>
      <c r="H1302" s="33">
        <v>41506</v>
      </c>
      <c r="I1302" t="s">
        <v>15267</v>
      </c>
      <c r="N1302" s="37"/>
      <c r="O1302" s="36"/>
      <c r="P1302" s="36"/>
      <c r="Q1302" s="36"/>
      <c r="R1302" s="37"/>
      <c r="S1302" s="36"/>
      <c r="T1302" s="36"/>
    </row>
    <row r="1303" spans="1:20" ht="14.4" x14ac:dyDescent="0.3">
      <c r="A1303" s="33" t="s">
        <v>3222</v>
      </c>
      <c r="B1303" s="33" t="s">
        <v>14833</v>
      </c>
      <c r="C1303" s="33" t="s">
        <v>3223</v>
      </c>
      <c r="D1303" s="33" t="s">
        <v>3224</v>
      </c>
      <c r="E1303" s="33" t="s">
        <v>15687</v>
      </c>
      <c r="F1303" s="33">
        <v>139</v>
      </c>
      <c r="G1303" s="33">
        <v>133</v>
      </c>
      <c r="H1303" s="33">
        <v>42616</v>
      </c>
      <c r="I1303" t="s">
        <v>15952</v>
      </c>
      <c r="N1303" s="37"/>
      <c r="O1303" s="36"/>
      <c r="P1303" s="36"/>
      <c r="Q1303" s="36"/>
      <c r="R1303" s="37"/>
      <c r="S1303" s="36"/>
      <c r="T1303" s="36"/>
    </row>
    <row r="1304" spans="1:20" ht="14.4" x14ac:dyDescent="0.3">
      <c r="A1304" s="33" t="s">
        <v>3225</v>
      </c>
      <c r="B1304" s="33" t="s">
        <v>14833</v>
      </c>
      <c r="C1304" s="33" t="s">
        <v>16396</v>
      </c>
      <c r="D1304" s="33" t="s">
        <v>3226</v>
      </c>
      <c r="E1304" s="33" t="s">
        <v>15460</v>
      </c>
      <c r="F1304" s="33">
        <v>172</v>
      </c>
      <c r="G1304" s="33">
        <v>169</v>
      </c>
      <c r="H1304" s="33">
        <v>42656</v>
      </c>
      <c r="I1304" t="s">
        <v>15662</v>
      </c>
      <c r="N1304" s="37"/>
      <c r="O1304" s="36"/>
      <c r="P1304" s="36"/>
      <c r="Q1304" s="36"/>
      <c r="R1304" s="37"/>
      <c r="S1304" s="36"/>
      <c r="T1304" s="36"/>
    </row>
    <row r="1305" spans="1:20" ht="14.4" x14ac:dyDescent="0.3">
      <c r="A1305" s="33" t="s">
        <v>3227</v>
      </c>
      <c r="B1305" s="33" t="s">
        <v>14833</v>
      </c>
      <c r="C1305" s="33" t="s">
        <v>16397</v>
      </c>
      <c r="D1305" s="33" t="s">
        <v>1086</v>
      </c>
      <c r="E1305" s="33" t="s">
        <v>15078</v>
      </c>
      <c r="F1305" s="33">
        <v>379</v>
      </c>
      <c r="G1305" s="33">
        <v>361</v>
      </c>
      <c r="H1305" s="33">
        <v>42980</v>
      </c>
      <c r="I1305" t="s">
        <v>16398</v>
      </c>
      <c r="N1305" s="37"/>
      <c r="O1305" s="36"/>
      <c r="P1305" s="36"/>
      <c r="Q1305" s="36"/>
      <c r="R1305" s="37"/>
      <c r="S1305" s="36"/>
      <c r="T1305" s="36"/>
    </row>
    <row r="1306" spans="1:20" ht="14.4" x14ac:dyDescent="0.3">
      <c r="A1306" s="33" t="s">
        <v>3228</v>
      </c>
      <c r="B1306" s="33" t="s">
        <v>14833</v>
      </c>
      <c r="C1306" s="33" t="s">
        <v>16327</v>
      </c>
      <c r="D1306" s="33" t="s">
        <v>3229</v>
      </c>
      <c r="E1306" s="33" t="s">
        <v>15089</v>
      </c>
      <c r="F1306" s="33">
        <v>397</v>
      </c>
      <c r="G1306" s="33">
        <v>398</v>
      </c>
      <c r="H1306" s="33">
        <v>30133</v>
      </c>
      <c r="I1306" t="s">
        <v>15154</v>
      </c>
      <c r="N1306" s="37"/>
      <c r="O1306" s="36"/>
      <c r="P1306" s="36"/>
      <c r="Q1306" s="36"/>
      <c r="R1306" s="37"/>
      <c r="S1306" s="36"/>
      <c r="T1306" s="36"/>
    </row>
    <row r="1307" spans="1:20" ht="14.4" x14ac:dyDescent="0.3">
      <c r="A1307" s="33" t="s">
        <v>3230</v>
      </c>
      <c r="B1307" s="33" t="s">
        <v>14833</v>
      </c>
      <c r="C1307" s="33" t="s">
        <v>3231</v>
      </c>
      <c r="D1307" s="33" t="s">
        <v>3232</v>
      </c>
      <c r="E1307" s="33" t="s">
        <v>15304</v>
      </c>
      <c r="F1307" s="33">
        <v>311</v>
      </c>
      <c r="G1307" s="33">
        <v>317</v>
      </c>
      <c r="H1307" s="33">
        <v>77975</v>
      </c>
      <c r="I1307" t="s">
        <v>15557</v>
      </c>
      <c r="N1307" s="37"/>
      <c r="O1307" s="36"/>
      <c r="P1307" s="36"/>
      <c r="Q1307" s="36"/>
      <c r="R1307" s="37"/>
      <c r="S1307" s="36"/>
      <c r="T1307" s="36"/>
    </row>
    <row r="1308" spans="1:20" ht="14.4" x14ac:dyDescent="0.3">
      <c r="A1308" s="33" t="s">
        <v>3233</v>
      </c>
      <c r="B1308" s="33" t="s">
        <v>14833</v>
      </c>
      <c r="C1308" s="33" t="s">
        <v>3234</v>
      </c>
      <c r="D1308" s="33" t="s">
        <v>3235</v>
      </c>
      <c r="E1308" s="33" t="s">
        <v>14895</v>
      </c>
      <c r="F1308" s="33">
        <v>250</v>
      </c>
      <c r="G1308" s="33">
        <v>243</v>
      </c>
      <c r="H1308" s="33">
        <v>43175</v>
      </c>
      <c r="I1308" t="s">
        <v>16399</v>
      </c>
      <c r="N1308" s="37"/>
      <c r="O1308" s="36"/>
      <c r="P1308" s="36"/>
      <c r="Q1308" s="36"/>
      <c r="R1308" s="37"/>
      <c r="S1308" s="36"/>
      <c r="T1308" s="36"/>
    </row>
    <row r="1309" spans="1:20" ht="14.4" x14ac:dyDescent="0.3">
      <c r="A1309" s="33" t="s">
        <v>3236</v>
      </c>
      <c r="B1309" s="33" t="s">
        <v>14833</v>
      </c>
      <c r="C1309" s="33" t="s">
        <v>16400</v>
      </c>
      <c r="D1309" s="33" t="s">
        <v>3237</v>
      </c>
      <c r="E1309" s="33" t="s">
        <v>14939</v>
      </c>
      <c r="F1309" s="33">
        <v>167</v>
      </c>
      <c r="G1309" s="33">
        <v>174</v>
      </c>
      <c r="H1309" s="33">
        <v>41011</v>
      </c>
      <c r="I1309" t="s">
        <v>15443</v>
      </c>
      <c r="N1309" s="37"/>
      <c r="O1309" s="36"/>
      <c r="P1309" s="36"/>
      <c r="Q1309" s="36"/>
      <c r="R1309" s="37"/>
      <c r="S1309" s="36"/>
      <c r="T1309" s="36"/>
    </row>
    <row r="1310" spans="1:20" ht="14.4" x14ac:dyDescent="0.3">
      <c r="A1310" s="33" t="s">
        <v>3238</v>
      </c>
      <c r="B1310" s="33" t="s">
        <v>14833</v>
      </c>
      <c r="C1310" s="33" t="s">
        <v>16401</v>
      </c>
      <c r="D1310" s="33" t="s">
        <v>3239</v>
      </c>
      <c r="E1310" s="33" t="s">
        <v>15122</v>
      </c>
      <c r="F1310" s="33">
        <v>139</v>
      </c>
      <c r="G1310" s="33">
        <v>131</v>
      </c>
      <c r="H1310" s="33">
        <v>42577</v>
      </c>
      <c r="I1310" t="s">
        <v>15433</v>
      </c>
      <c r="N1310" s="37"/>
      <c r="O1310" s="36"/>
      <c r="P1310" s="36"/>
      <c r="Q1310" s="36"/>
      <c r="R1310" s="37"/>
      <c r="S1310" s="36"/>
      <c r="T1310" s="36"/>
    </row>
    <row r="1311" spans="1:20" ht="14.4" x14ac:dyDescent="0.3">
      <c r="A1311" s="33" t="s">
        <v>3240</v>
      </c>
      <c r="B1311" s="33" t="s">
        <v>14833</v>
      </c>
      <c r="C1311" s="33" t="s">
        <v>16402</v>
      </c>
      <c r="D1311" s="33" t="s">
        <v>3241</v>
      </c>
      <c r="E1311" s="33" t="s">
        <v>15998</v>
      </c>
      <c r="F1311" s="33">
        <v>159</v>
      </c>
      <c r="G1311" s="33">
        <v>164</v>
      </c>
      <c r="H1311" s="33">
        <v>41646</v>
      </c>
      <c r="I1311" t="s">
        <v>15120</v>
      </c>
      <c r="N1311" s="37"/>
      <c r="O1311" s="36"/>
      <c r="P1311" s="36"/>
      <c r="Q1311" s="36"/>
      <c r="R1311" s="37"/>
      <c r="S1311" s="36"/>
      <c r="T1311" s="36"/>
    </row>
    <row r="1312" spans="1:20" ht="14.4" x14ac:dyDescent="0.3">
      <c r="A1312" s="33" t="s">
        <v>3242</v>
      </c>
      <c r="B1312" s="33" t="s">
        <v>14833</v>
      </c>
      <c r="C1312" s="33" t="s">
        <v>16403</v>
      </c>
      <c r="D1312" s="33" t="s">
        <v>3243</v>
      </c>
      <c r="E1312" s="33" t="s">
        <v>15070</v>
      </c>
      <c r="F1312" s="33">
        <v>602</v>
      </c>
      <c r="G1312" s="33">
        <v>604</v>
      </c>
      <c r="H1312" s="33">
        <v>41090</v>
      </c>
      <c r="I1312" t="s">
        <v>15416</v>
      </c>
      <c r="N1312" s="37"/>
      <c r="O1312" s="36"/>
      <c r="P1312" s="36"/>
      <c r="Q1312" s="36"/>
      <c r="R1312" s="37"/>
      <c r="S1312" s="36"/>
      <c r="T1312" s="36"/>
    </row>
    <row r="1313" spans="1:20" ht="14.4" x14ac:dyDescent="0.3">
      <c r="A1313" s="33" t="s">
        <v>3244</v>
      </c>
      <c r="B1313" s="33" t="s">
        <v>14833</v>
      </c>
      <c r="C1313" s="33" t="s">
        <v>16404</v>
      </c>
      <c r="D1313" s="33" t="s">
        <v>3245</v>
      </c>
      <c r="E1313" s="33" t="s">
        <v>15037</v>
      </c>
      <c r="F1313" s="33">
        <v>171</v>
      </c>
      <c r="G1313" s="33">
        <v>170</v>
      </c>
      <c r="H1313" s="33">
        <v>41551</v>
      </c>
      <c r="I1313" t="s">
        <v>771</v>
      </c>
      <c r="N1313" s="37"/>
      <c r="O1313" s="36"/>
      <c r="P1313" s="36"/>
      <c r="Q1313" s="36"/>
      <c r="R1313" s="37"/>
      <c r="S1313" s="36"/>
      <c r="T1313" s="36"/>
    </row>
    <row r="1314" spans="1:20" ht="14.4" x14ac:dyDescent="0.3">
      <c r="A1314" s="33" t="s">
        <v>3246</v>
      </c>
      <c r="B1314" s="33" t="s">
        <v>14833</v>
      </c>
      <c r="C1314" s="33" t="s">
        <v>16405</v>
      </c>
      <c r="D1314" s="33" t="s">
        <v>3247</v>
      </c>
      <c r="E1314" s="33" t="s">
        <v>15309</v>
      </c>
      <c r="F1314" s="33">
        <v>69</v>
      </c>
      <c r="G1314" s="33">
        <v>79</v>
      </c>
      <c r="H1314" s="33">
        <v>74049</v>
      </c>
      <c r="I1314" t="s">
        <v>432</v>
      </c>
      <c r="N1314" s="37"/>
      <c r="O1314" s="36"/>
      <c r="P1314" s="36"/>
      <c r="Q1314" s="36"/>
      <c r="R1314" s="37"/>
      <c r="S1314" s="36"/>
      <c r="T1314" s="36"/>
    </row>
    <row r="1315" spans="1:20" ht="14.4" x14ac:dyDescent="0.3">
      <c r="A1315" s="33" t="s">
        <v>3248</v>
      </c>
      <c r="B1315" s="33" t="s">
        <v>14833</v>
      </c>
      <c r="C1315" s="33" t="s">
        <v>16406</v>
      </c>
      <c r="D1315" s="33" t="s">
        <v>3249</v>
      </c>
      <c r="E1315" s="33" t="s">
        <v>15051</v>
      </c>
      <c r="F1315" s="33">
        <v>430</v>
      </c>
      <c r="G1315" s="33">
        <v>432</v>
      </c>
      <c r="H1315" s="33">
        <v>42541</v>
      </c>
      <c r="I1315" t="s">
        <v>16407</v>
      </c>
      <c r="N1315" s="37"/>
      <c r="O1315" s="36"/>
      <c r="P1315" s="36"/>
      <c r="Q1315" s="36"/>
      <c r="R1315" s="37"/>
      <c r="S1315" s="36"/>
      <c r="T1315" s="36"/>
    </row>
    <row r="1316" spans="1:20" ht="14.4" x14ac:dyDescent="0.3">
      <c r="A1316" s="33" t="s">
        <v>3250</v>
      </c>
      <c r="B1316" s="33" t="s">
        <v>14833</v>
      </c>
      <c r="C1316" s="33" t="s">
        <v>754</v>
      </c>
      <c r="D1316" s="33" t="s">
        <v>3251</v>
      </c>
      <c r="E1316" s="33" t="s">
        <v>15232</v>
      </c>
      <c r="F1316" s="33">
        <v>622</v>
      </c>
      <c r="G1316" s="33">
        <v>621</v>
      </c>
      <c r="H1316" s="33">
        <v>75597</v>
      </c>
      <c r="I1316" t="s">
        <v>15294</v>
      </c>
      <c r="N1316" s="37"/>
      <c r="O1316" s="36"/>
      <c r="P1316" s="36"/>
      <c r="Q1316" s="36"/>
      <c r="R1316" s="37"/>
      <c r="S1316" s="36"/>
      <c r="T1316" s="36"/>
    </row>
    <row r="1317" spans="1:20" ht="14.4" x14ac:dyDescent="0.3">
      <c r="A1317" s="33" t="s">
        <v>3252</v>
      </c>
      <c r="B1317" s="33" t="s">
        <v>14833</v>
      </c>
      <c r="C1317" s="33" t="s">
        <v>2222</v>
      </c>
      <c r="D1317" s="33" t="s">
        <v>3253</v>
      </c>
      <c r="E1317" s="33" t="s">
        <v>14963</v>
      </c>
      <c r="F1317" s="33">
        <v>161</v>
      </c>
      <c r="G1317" s="33">
        <v>149</v>
      </c>
      <c r="H1317" s="33">
        <v>40557</v>
      </c>
      <c r="I1317" t="s">
        <v>15411</v>
      </c>
      <c r="N1317" s="37"/>
      <c r="O1317" s="36"/>
      <c r="P1317" s="36"/>
      <c r="Q1317" s="36"/>
      <c r="R1317" s="37"/>
      <c r="S1317" s="36"/>
      <c r="T1317" s="36"/>
    </row>
    <row r="1318" spans="1:20" ht="14.4" x14ac:dyDescent="0.3">
      <c r="A1318" s="33" t="s">
        <v>3254</v>
      </c>
      <c r="B1318" s="33" t="s">
        <v>14833</v>
      </c>
      <c r="C1318" s="33" t="s">
        <v>16408</v>
      </c>
      <c r="D1318" s="33" t="s">
        <v>3255</v>
      </c>
      <c r="E1318" s="33" t="s">
        <v>14933</v>
      </c>
      <c r="F1318" s="33">
        <v>104</v>
      </c>
      <c r="G1318" s="33">
        <v>111</v>
      </c>
      <c r="H1318" s="33">
        <v>40803</v>
      </c>
      <c r="I1318" t="s">
        <v>276</v>
      </c>
      <c r="N1318" s="37"/>
      <c r="O1318" s="36"/>
      <c r="P1318" s="36"/>
      <c r="Q1318" s="36"/>
      <c r="R1318" s="37"/>
      <c r="S1318" s="36"/>
      <c r="T1318" s="36"/>
    </row>
    <row r="1319" spans="1:20" ht="14.4" x14ac:dyDescent="0.3">
      <c r="A1319" s="33" t="s">
        <v>3256</v>
      </c>
      <c r="B1319" s="33" t="s">
        <v>14833</v>
      </c>
      <c r="C1319" s="33" t="s">
        <v>3257</v>
      </c>
      <c r="D1319" s="33" t="s">
        <v>3258</v>
      </c>
      <c r="E1319" s="33" t="s">
        <v>14950</v>
      </c>
      <c r="F1319" s="33">
        <v>265</v>
      </c>
      <c r="G1319" s="33">
        <v>264</v>
      </c>
      <c r="H1319" s="33">
        <v>75375</v>
      </c>
      <c r="I1319" t="s">
        <v>15917</v>
      </c>
      <c r="N1319" s="37"/>
      <c r="O1319" s="36"/>
      <c r="P1319" s="36"/>
      <c r="Q1319" s="36"/>
      <c r="R1319" s="37"/>
      <c r="S1319" s="36"/>
      <c r="T1319" s="36"/>
    </row>
    <row r="1320" spans="1:20" ht="14.4" x14ac:dyDescent="0.3">
      <c r="A1320" s="33" t="s">
        <v>3259</v>
      </c>
      <c r="B1320" s="33" t="s">
        <v>14833</v>
      </c>
      <c r="C1320" s="33" t="s">
        <v>16409</v>
      </c>
      <c r="D1320" s="33" t="s">
        <v>3260</v>
      </c>
      <c r="E1320" s="33" t="s">
        <v>15090</v>
      </c>
      <c r="F1320" s="33">
        <v>92</v>
      </c>
      <c r="G1320" s="33">
        <v>96</v>
      </c>
      <c r="H1320" s="33">
        <v>40888</v>
      </c>
      <c r="I1320" t="s">
        <v>863</v>
      </c>
      <c r="N1320" s="37"/>
      <c r="O1320" s="36"/>
      <c r="P1320" s="36"/>
      <c r="Q1320" s="36"/>
      <c r="R1320" s="37"/>
      <c r="S1320" s="36"/>
      <c r="T1320" s="36"/>
    </row>
    <row r="1321" spans="1:20" ht="14.4" x14ac:dyDescent="0.3">
      <c r="A1321" s="33" t="s">
        <v>3261</v>
      </c>
      <c r="B1321" s="33" t="s">
        <v>14833</v>
      </c>
      <c r="C1321" s="33" t="s">
        <v>16410</v>
      </c>
      <c r="D1321" s="33" t="s">
        <v>3262</v>
      </c>
      <c r="E1321" s="33" t="s">
        <v>15086</v>
      </c>
      <c r="F1321" s="33">
        <v>63</v>
      </c>
      <c r="G1321" s="33">
        <v>69</v>
      </c>
      <c r="H1321" s="33">
        <v>45000</v>
      </c>
      <c r="I1321" t="s">
        <v>15159</v>
      </c>
      <c r="N1321" s="37"/>
      <c r="O1321" s="36"/>
      <c r="P1321" s="36"/>
      <c r="Q1321" s="36"/>
      <c r="R1321" s="37"/>
      <c r="S1321" s="36"/>
      <c r="T1321" s="36"/>
    </row>
    <row r="1322" spans="1:20" ht="14.4" x14ac:dyDescent="0.3">
      <c r="A1322" s="33" t="s">
        <v>3263</v>
      </c>
      <c r="B1322" s="33" t="s">
        <v>14833</v>
      </c>
      <c r="C1322" s="33" t="s">
        <v>16411</v>
      </c>
      <c r="D1322" s="33" t="s">
        <v>3264</v>
      </c>
      <c r="E1322" s="33" t="s">
        <v>14967</v>
      </c>
      <c r="F1322" s="33">
        <v>230</v>
      </c>
      <c r="G1322" s="33">
        <v>232</v>
      </c>
      <c r="H1322" s="33">
        <v>77975</v>
      </c>
      <c r="I1322" t="s">
        <v>15557</v>
      </c>
      <c r="N1322" s="37"/>
      <c r="O1322" s="36"/>
      <c r="P1322" s="36"/>
      <c r="Q1322" s="36"/>
      <c r="R1322" s="37"/>
      <c r="S1322" s="36"/>
      <c r="T1322" s="36"/>
    </row>
    <row r="1323" spans="1:20" ht="14.4" x14ac:dyDescent="0.3">
      <c r="A1323" s="33" t="s">
        <v>3265</v>
      </c>
      <c r="B1323" s="33" t="s">
        <v>14833</v>
      </c>
      <c r="C1323" s="33" t="s">
        <v>16412</v>
      </c>
      <c r="D1323" s="33" t="s">
        <v>3266</v>
      </c>
      <c r="E1323" s="33" t="s">
        <v>15075</v>
      </c>
      <c r="F1323" s="33">
        <v>318</v>
      </c>
      <c r="G1323" s="33">
        <v>298</v>
      </c>
      <c r="H1323" s="33">
        <v>45099</v>
      </c>
      <c r="I1323" t="s">
        <v>15465</v>
      </c>
      <c r="N1323" s="37"/>
      <c r="O1323" s="36"/>
      <c r="P1323" s="36"/>
      <c r="Q1323" s="36"/>
      <c r="R1323" s="37"/>
      <c r="S1323" s="36"/>
      <c r="T1323" s="36"/>
    </row>
    <row r="1324" spans="1:20" ht="14.4" x14ac:dyDescent="0.3">
      <c r="A1324" s="33" t="s">
        <v>3267</v>
      </c>
      <c r="B1324" s="33" t="s">
        <v>14833</v>
      </c>
      <c r="C1324" s="33" t="s">
        <v>3268</v>
      </c>
      <c r="D1324" s="33" t="s">
        <v>3269</v>
      </c>
      <c r="E1324" s="33" t="s">
        <v>15043</v>
      </c>
      <c r="F1324" s="33">
        <v>223</v>
      </c>
      <c r="G1324" s="33">
        <v>229</v>
      </c>
      <c r="H1324" s="33">
        <v>70002</v>
      </c>
      <c r="I1324" t="s">
        <v>15469</v>
      </c>
      <c r="N1324" s="37"/>
      <c r="O1324" s="36"/>
      <c r="P1324" s="36"/>
      <c r="Q1324" s="36"/>
      <c r="R1324" s="37"/>
      <c r="S1324" s="36"/>
      <c r="T1324" s="36"/>
    </row>
    <row r="1325" spans="1:20" ht="14.4" x14ac:dyDescent="0.3">
      <c r="A1325" s="33" t="s">
        <v>3270</v>
      </c>
      <c r="B1325" s="33" t="s">
        <v>14833</v>
      </c>
      <c r="C1325" s="33" t="s">
        <v>3271</v>
      </c>
      <c r="D1325" s="33" t="s">
        <v>3272</v>
      </c>
      <c r="E1325" s="33" t="s">
        <v>15031</v>
      </c>
      <c r="F1325" s="33">
        <v>266</v>
      </c>
      <c r="G1325" s="33">
        <v>236</v>
      </c>
      <c r="H1325" s="33">
        <v>71488</v>
      </c>
      <c r="I1325" t="s">
        <v>15472</v>
      </c>
      <c r="N1325" s="37"/>
      <c r="O1325" s="36"/>
      <c r="P1325" s="36"/>
      <c r="Q1325" s="36"/>
      <c r="R1325" s="37"/>
      <c r="S1325" s="36"/>
      <c r="T1325" s="36"/>
    </row>
    <row r="1326" spans="1:20" ht="14.4" x14ac:dyDescent="0.3">
      <c r="A1326" s="33" t="s">
        <v>3273</v>
      </c>
      <c r="B1326" s="33" t="s">
        <v>14833</v>
      </c>
      <c r="C1326" s="33" t="s">
        <v>16413</v>
      </c>
      <c r="D1326" s="33" t="s">
        <v>3274</v>
      </c>
      <c r="E1326" s="33" t="s">
        <v>14952</v>
      </c>
      <c r="F1326" s="33">
        <v>85</v>
      </c>
      <c r="G1326" s="33">
        <v>80</v>
      </c>
      <c r="H1326" s="33">
        <v>41797</v>
      </c>
      <c r="I1326" t="s">
        <v>15123</v>
      </c>
      <c r="N1326" s="37"/>
      <c r="O1326" s="36"/>
      <c r="P1326" s="36"/>
      <c r="Q1326" s="36"/>
      <c r="R1326" s="37"/>
      <c r="S1326" s="36"/>
      <c r="T1326" s="36"/>
    </row>
    <row r="1327" spans="1:20" ht="14.4" x14ac:dyDescent="0.3">
      <c r="A1327" s="33" t="s">
        <v>3275</v>
      </c>
      <c r="B1327" s="33" t="s">
        <v>14833</v>
      </c>
      <c r="C1327" s="33" t="s">
        <v>16414</v>
      </c>
      <c r="D1327" s="33" t="s">
        <v>3276</v>
      </c>
      <c r="E1327" s="33" t="s">
        <v>15379</v>
      </c>
      <c r="F1327" s="33">
        <v>254</v>
      </c>
      <c r="G1327" s="33">
        <v>248</v>
      </c>
      <c r="H1327" s="33">
        <v>46243</v>
      </c>
      <c r="I1327" t="s">
        <v>16415</v>
      </c>
      <c r="N1327" s="37"/>
      <c r="O1327" s="36"/>
      <c r="P1327" s="36"/>
      <c r="Q1327" s="36"/>
      <c r="R1327" s="37"/>
      <c r="S1327" s="36"/>
      <c r="T1327" s="36"/>
    </row>
    <row r="1328" spans="1:20" ht="14.4" x14ac:dyDescent="0.3">
      <c r="A1328" s="33" t="s">
        <v>3277</v>
      </c>
      <c r="B1328" s="33" t="s">
        <v>14833</v>
      </c>
      <c r="C1328" s="33" t="s">
        <v>16416</v>
      </c>
      <c r="D1328" s="33" t="s">
        <v>3278</v>
      </c>
      <c r="E1328" s="33" t="s">
        <v>15603</v>
      </c>
      <c r="F1328" s="33">
        <v>255</v>
      </c>
      <c r="G1328" s="33">
        <v>245</v>
      </c>
      <c r="H1328" s="33">
        <v>31384</v>
      </c>
      <c r="I1328" t="s">
        <v>15401</v>
      </c>
      <c r="N1328" s="37"/>
      <c r="O1328" s="36"/>
      <c r="P1328" s="36"/>
      <c r="Q1328" s="36"/>
      <c r="R1328" s="37"/>
      <c r="S1328" s="36"/>
      <c r="T1328" s="36"/>
    </row>
    <row r="1329" spans="1:20" ht="14.4" x14ac:dyDescent="0.3">
      <c r="A1329" s="33" t="s">
        <v>3279</v>
      </c>
      <c r="B1329" s="33" t="s">
        <v>14833</v>
      </c>
      <c r="C1329" s="33" t="s">
        <v>16355</v>
      </c>
      <c r="D1329" s="33" t="s">
        <v>3280</v>
      </c>
      <c r="E1329" s="33" t="s">
        <v>14993</v>
      </c>
      <c r="F1329" s="33">
        <v>132</v>
      </c>
      <c r="G1329" s="33">
        <v>124</v>
      </c>
      <c r="H1329" s="33">
        <v>41632</v>
      </c>
      <c r="I1329" t="s">
        <v>15148</v>
      </c>
      <c r="N1329" s="37"/>
      <c r="O1329" s="36"/>
      <c r="P1329" s="36"/>
      <c r="Q1329" s="36"/>
      <c r="R1329" s="37"/>
      <c r="S1329" s="36"/>
      <c r="T1329" s="36"/>
    </row>
    <row r="1330" spans="1:20" ht="14.4" x14ac:dyDescent="0.3">
      <c r="A1330" s="33" t="s">
        <v>3281</v>
      </c>
      <c r="B1330" s="33" t="s">
        <v>14833</v>
      </c>
      <c r="C1330" s="33" t="s">
        <v>3282</v>
      </c>
      <c r="D1330" s="33" t="s">
        <v>3283</v>
      </c>
      <c r="E1330" s="33" t="s">
        <v>15351</v>
      </c>
      <c r="F1330" s="33">
        <v>225</v>
      </c>
      <c r="G1330" s="33">
        <v>240</v>
      </c>
      <c r="H1330" s="33">
        <v>73712</v>
      </c>
      <c r="I1330" t="s">
        <v>15352</v>
      </c>
      <c r="N1330" s="37"/>
      <c r="O1330" s="36"/>
      <c r="P1330" s="36"/>
      <c r="Q1330" s="36"/>
      <c r="R1330" s="37"/>
      <c r="S1330" s="36"/>
      <c r="T1330" s="36"/>
    </row>
    <row r="1331" spans="1:20" ht="14.4" x14ac:dyDescent="0.3">
      <c r="A1331" s="33" t="s">
        <v>3284</v>
      </c>
      <c r="B1331" s="33" t="s">
        <v>14833</v>
      </c>
      <c r="C1331" s="33" t="s">
        <v>820</v>
      </c>
      <c r="D1331" s="33" t="s">
        <v>3285</v>
      </c>
      <c r="E1331" s="33" t="s">
        <v>14892</v>
      </c>
      <c r="F1331" s="33">
        <v>341</v>
      </c>
      <c r="G1331" s="33">
        <v>331</v>
      </c>
      <c r="H1331" s="33">
        <v>41447</v>
      </c>
      <c r="I1331" t="s">
        <v>15380</v>
      </c>
      <c r="N1331" s="37"/>
      <c r="O1331" s="36"/>
      <c r="P1331" s="36"/>
      <c r="Q1331" s="36"/>
      <c r="R1331" s="37"/>
      <c r="S1331" s="36"/>
      <c r="T1331" s="36"/>
    </row>
    <row r="1332" spans="1:20" ht="14.4" x14ac:dyDescent="0.3">
      <c r="A1332" s="33" t="s">
        <v>3286</v>
      </c>
      <c r="B1332" s="33" t="s">
        <v>14833</v>
      </c>
      <c r="C1332" s="33" t="s">
        <v>3287</v>
      </c>
      <c r="D1332" s="33" t="s">
        <v>3288</v>
      </c>
      <c r="E1332" s="33" t="s">
        <v>16084</v>
      </c>
      <c r="F1332" s="33">
        <v>51</v>
      </c>
      <c r="G1332" s="33">
        <v>41</v>
      </c>
      <c r="H1332" s="33">
        <v>32073</v>
      </c>
      <c r="I1332" t="s">
        <v>15835</v>
      </c>
      <c r="N1332" s="37"/>
      <c r="O1332" s="36"/>
      <c r="P1332" s="36"/>
      <c r="Q1332" s="36"/>
      <c r="R1332" s="37"/>
      <c r="S1332" s="36"/>
      <c r="T1332" s="36"/>
    </row>
    <row r="1333" spans="1:20" ht="14.4" x14ac:dyDescent="0.3">
      <c r="A1333" s="33" t="s">
        <v>3289</v>
      </c>
      <c r="B1333" s="33" t="s">
        <v>14833</v>
      </c>
      <c r="C1333" s="33" t="s">
        <v>16417</v>
      </c>
      <c r="D1333" s="33" t="s">
        <v>3290</v>
      </c>
      <c r="E1333" s="33" t="s">
        <v>14927</v>
      </c>
      <c r="F1333" s="33">
        <v>124</v>
      </c>
      <c r="G1333" s="33">
        <v>134</v>
      </c>
      <c r="H1333" s="33">
        <v>40888</v>
      </c>
      <c r="I1333" t="s">
        <v>863</v>
      </c>
      <c r="N1333" s="37"/>
      <c r="O1333" s="36"/>
      <c r="P1333" s="36"/>
      <c r="Q1333" s="36"/>
      <c r="R1333" s="37"/>
      <c r="S1333" s="36"/>
      <c r="T1333" s="36"/>
    </row>
    <row r="1334" spans="1:20" ht="14.4" x14ac:dyDescent="0.3">
      <c r="A1334" s="33" t="s">
        <v>3291</v>
      </c>
      <c r="B1334" s="33" t="s">
        <v>14833</v>
      </c>
      <c r="C1334" s="33" t="s">
        <v>3292</v>
      </c>
      <c r="D1334" s="33" t="s">
        <v>3293</v>
      </c>
      <c r="E1334" s="33" t="s">
        <v>15055</v>
      </c>
      <c r="F1334" s="33">
        <v>193</v>
      </c>
      <c r="G1334" s="33">
        <v>194</v>
      </c>
      <c r="H1334" s="33">
        <v>58761</v>
      </c>
      <c r="I1334" t="s">
        <v>16418</v>
      </c>
      <c r="N1334" s="37"/>
      <c r="O1334" s="36"/>
      <c r="P1334" s="36"/>
      <c r="Q1334" s="36"/>
      <c r="R1334" s="37"/>
      <c r="S1334" s="36"/>
      <c r="T1334" s="36"/>
    </row>
    <row r="1335" spans="1:20" ht="14.4" x14ac:dyDescent="0.3">
      <c r="A1335" s="33" t="s">
        <v>3294</v>
      </c>
      <c r="B1335" s="33" t="s">
        <v>14833</v>
      </c>
      <c r="C1335" s="33" t="s">
        <v>1146</v>
      </c>
      <c r="D1335" s="33" t="s">
        <v>3295</v>
      </c>
      <c r="E1335" s="33" t="s">
        <v>15301</v>
      </c>
      <c r="F1335" s="33">
        <v>483</v>
      </c>
      <c r="G1335" s="33">
        <v>491</v>
      </c>
      <c r="H1335" s="33">
        <v>26977</v>
      </c>
      <c r="I1335" t="s">
        <v>418</v>
      </c>
      <c r="N1335" s="37"/>
      <c r="O1335" s="36"/>
      <c r="P1335" s="36"/>
      <c r="Q1335" s="36"/>
      <c r="R1335" s="37"/>
      <c r="S1335" s="36"/>
      <c r="T1335" s="36"/>
    </row>
    <row r="1336" spans="1:20" ht="14.4" x14ac:dyDescent="0.3">
      <c r="A1336" s="33" t="s">
        <v>3296</v>
      </c>
      <c r="B1336" s="33" t="s">
        <v>14833</v>
      </c>
      <c r="C1336" s="33" t="s">
        <v>16419</v>
      </c>
      <c r="D1336" s="33" t="s">
        <v>3297</v>
      </c>
      <c r="E1336" s="33" t="s">
        <v>15405</v>
      </c>
      <c r="F1336" s="33">
        <v>143</v>
      </c>
      <c r="G1336" s="33">
        <v>143</v>
      </c>
      <c r="H1336" s="33">
        <v>41782</v>
      </c>
      <c r="I1336" t="s">
        <v>716</v>
      </c>
      <c r="N1336" s="37"/>
      <c r="O1336" s="36"/>
      <c r="P1336" s="36"/>
      <c r="Q1336" s="36"/>
      <c r="R1336" s="37"/>
      <c r="S1336" s="36"/>
      <c r="T1336" s="36"/>
    </row>
    <row r="1337" spans="1:20" ht="14.4" x14ac:dyDescent="0.3">
      <c r="A1337" s="33" t="s">
        <v>3298</v>
      </c>
      <c r="B1337" s="33" t="s">
        <v>14833</v>
      </c>
      <c r="C1337" s="33" t="s">
        <v>3299</v>
      </c>
      <c r="D1337" s="33" t="s">
        <v>3300</v>
      </c>
      <c r="E1337" s="33" t="s">
        <v>15078</v>
      </c>
      <c r="F1337" s="33">
        <v>437</v>
      </c>
      <c r="G1337" s="33">
        <v>441</v>
      </c>
      <c r="H1337" s="33">
        <v>31237</v>
      </c>
      <c r="I1337" t="s">
        <v>15823</v>
      </c>
      <c r="N1337" s="37"/>
      <c r="O1337" s="36"/>
      <c r="P1337" s="36"/>
      <c r="Q1337" s="36"/>
      <c r="R1337" s="37"/>
      <c r="S1337" s="36"/>
      <c r="T1337" s="36"/>
    </row>
    <row r="1338" spans="1:20" ht="14.4" x14ac:dyDescent="0.3">
      <c r="A1338" s="33" t="s">
        <v>3301</v>
      </c>
      <c r="B1338" s="33" t="s">
        <v>14833</v>
      </c>
      <c r="C1338" s="33" t="s">
        <v>16420</v>
      </c>
      <c r="D1338" s="33" t="s">
        <v>3302</v>
      </c>
      <c r="E1338" s="33" t="s">
        <v>16256</v>
      </c>
      <c r="F1338" s="33">
        <v>87</v>
      </c>
      <c r="G1338" s="33">
        <v>80</v>
      </c>
      <c r="H1338" s="33">
        <v>75753</v>
      </c>
      <c r="I1338" t="s">
        <v>16109</v>
      </c>
      <c r="N1338" s="37"/>
      <c r="O1338" s="36"/>
      <c r="P1338" s="36"/>
      <c r="Q1338" s="36"/>
      <c r="R1338" s="37"/>
      <c r="S1338" s="36"/>
      <c r="T1338" s="36"/>
    </row>
    <row r="1339" spans="1:20" ht="14.4" x14ac:dyDescent="0.3">
      <c r="A1339" s="33" t="s">
        <v>3303</v>
      </c>
      <c r="B1339" s="33" t="s">
        <v>14833</v>
      </c>
      <c r="C1339" s="33" t="s">
        <v>3304</v>
      </c>
      <c r="D1339" s="33" t="s">
        <v>3305</v>
      </c>
      <c r="E1339" s="33" t="s">
        <v>14960</v>
      </c>
      <c r="F1339" s="33">
        <v>281</v>
      </c>
      <c r="G1339" s="33">
        <v>291</v>
      </c>
      <c r="H1339" s="33">
        <v>83280</v>
      </c>
      <c r="I1339" t="s">
        <v>15211</v>
      </c>
      <c r="N1339" s="37"/>
      <c r="O1339" s="36"/>
      <c r="P1339" s="36"/>
      <c r="Q1339" s="36"/>
      <c r="R1339" s="37"/>
      <c r="S1339" s="36"/>
      <c r="T1339" s="36"/>
    </row>
    <row r="1340" spans="1:20" ht="14.4" x14ac:dyDescent="0.3">
      <c r="A1340" s="33" t="s">
        <v>3306</v>
      </c>
      <c r="B1340" s="33" t="s">
        <v>14833</v>
      </c>
      <c r="C1340" s="33" t="s">
        <v>3307</v>
      </c>
      <c r="D1340" s="33" t="s">
        <v>3308</v>
      </c>
      <c r="E1340" s="33" t="s">
        <v>15996</v>
      </c>
      <c r="F1340" s="33">
        <v>195</v>
      </c>
      <c r="G1340" s="33">
        <v>196</v>
      </c>
      <c r="H1340" s="33">
        <v>75375</v>
      </c>
      <c r="I1340" t="s">
        <v>15917</v>
      </c>
      <c r="N1340" s="37"/>
      <c r="O1340" s="36"/>
      <c r="P1340" s="36"/>
      <c r="Q1340" s="36"/>
      <c r="R1340" s="37"/>
      <c r="S1340" s="36"/>
      <c r="T1340" s="36"/>
    </row>
    <row r="1341" spans="1:20" ht="14.4" x14ac:dyDescent="0.3">
      <c r="A1341" s="33" t="s">
        <v>3309</v>
      </c>
      <c r="B1341" s="33" t="s">
        <v>14833</v>
      </c>
      <c r="C1341" s="33" t="s">
        <v>16421</v>
      </c>
      <c r="D1341" s="33" t="s">
        <v>3310</v>
      </c>
      <c r="E1341" s="33" t="s">
        <v>15501</v>
      </c>
      <c r="F1341" s="33">
        <v>257</v>
      </c>
      <c r="G1341" s="33">
        <v>274</v>
      </c>
      <c r="H1341" s="33">
        <v>41223</v>
      </c>
      <c r="I1341" t="s">
        <v>15502</v>
      </c>
      <c r="N1341" s="37"/>
      <c r="O1341" s="36"/>
      <c r="P1341" s="36"/>
      <c r="Q1341" s="36"/>
      <c r="R1341" s="37"/>
      <c r="S1341" s="36"/>
      <c r="T1341" s="36"/>
    </row>
    <row r="1342" spans="1:20" ht="14.4" x14ac:dyDescent="0.3">
      <c r="A1342" s="33" t="s">
        <v>3311</v>
      </c>
      <c r="B1342" s="33" t="s">
        <v>14833</v>
      </c>
      <c r="C1342" s="33" t="s">
        <v>3312</v>
      </c>
      <c r="D1342" s="33" t="s">
        <v>3313</v>
      </c>
      <c r="E1342" s="33" t="s">
        <v>14982</v>
      </c>
      <c r="F1342" s="33">
        <v>340</v>
      </c>
      <c r="G1342" s="33">
        <v>338</v>
      </c>
      <c r="H1342" s="33">
        <v>30240</v>
      </c>
      <c r="I1342" t="s">
        <v>15496</v>
      </c>
      <c r="N1342" s="37"/>
      <c r="O1342" s="36"/>
      <c r="P1342" s="36"/>
      <c r="Q1342" s="36"/>
      <c r="R1342" s="37"/>
      <c r="S1342" s="36"/>
      <c r="T1342" s="36"/>
    </row>
    <row r="1343" spans="1:20" ht="14.4" x14ac:dyDescent="0.3">
      <c r="A1343" s="33" t="s">
        <v>3314</v>
      </c>
      <c r="B1343" s="33" t="s">
        <v>14833</v>
      </c>
      <c r="C1343" s="33" t="s">
        <v>3315</v>
      </c>
      <c r="D1343" s="33" t="s">
        <v>3316</v>
      </c>
      <c r="E1343" s="33" t="s">
        <v>15069</v>
      </c>
      <c r="F1343" s="33">
        <v>249</v>
      </c>
      <c r="G1343" s="33">
        <v>252</v>
      </c>
      <c r="H1343" s="33">
        <v>41020</v>
      </c>
      <c r="I1343" t="s">
        <v>15468</v>
      </c>
      <c r="N1343" s="37"/>
      <c r="O1343" s="36"/>
      <c r="P1343" s="36"/>
      <c r="Q1343" s="36"/>
      <c r="R1343" s="37"/>
      <c r="S1343" s="36"/>
      <c r="T1343" s="36"/>
    </row>
    <row r="1344" spans="1:20" ht="14.4" x14ac:dyDescent="0.3">
      <c r="A1344" s="33" t="s">
        <v>3317</v>
      </c>
      <c r="B1344" s="33" t="s">
        <v>14833</v>
      </c>
      <c r="C1344" s="33" t="s">
        <v>16422</v>
      </c>
      <c r="D1344" s="33" t="s">
        <v>3318</v>
      </c>
      <c r="E1344" s="33" t="s">
        <v>15351</v>
      </c>
      <c r="F1344" s="33">
        <v>174</v>
      </c>
      <c r="G1344" s="33">
        <v>168</v>
      </c>
      <c r="H1344" s="33">
        <v>73712</v>
      </c>
      <c r="I1344" t="s">
        <v>15352</v>
      </c>
      <c r="N1344" s="37"/>
      <c r="O1344" s="36"/>
      <c r="P1344" s="36"/>
      <c r="Q1344" s="36"/>
      <c r="R1344" s="37"/>
      <c r="S1344" s="36"/>
      <c r="T1344" s="36"/>
    </row>
    <row r="1345" spans="1:20" ht="14.4" x14ac:dyDescent="0.3">
      <c r="A1345" s="33" t="s">
        <v>3319</v>
      </c>
      <c r="B1345" s="33" t="s">
        <v>14833</v>
      </c>
      <c r="C1345" s="33" t="s">
        <v>16423</v>
      </c>
      <c r="D1345" s="33" t="s">
        <v>3320</v>
      </c>
      <c r="E1345" s="33" t="s">
        <v>15505</v>
      </c>
      <c r="F1345" s="33">
        <v>157</v>
      </c>
      <c r="G1345" s="33">
        <v>152</v>
      </c>
      <c r="H1345" s="33">
        <v>40278</v>
      </c>
      <c r="I1345" t="s">
        <v>902</v>
      </c>
      <c r="N1345" s="37"/>
      <c r="O1345" s="36"/>
      <c r="P1345" s="36"/>
      <c r="Q1345" s="36"/>
      <c r="R1345" s="37"/>
      <c r="S1345" s="36"/>
      <c r="T1345" s="36"/>
    </row>
    <row r="1346" spans="1:20" ht="14.4" x14ac:dyDescent="0.3">
      <c r="A1346" s="33" t="s">
        <v>3321</v>
      </c>
      <c r="B1346" s="33" t="s">
        <v>14833</v>
      </c>
      <c r="C1346" s="33" t="s">
        <v>16424</v>
      </c>
      <c r="D1346" s="33" t="s">
        <v>3322</v>
      </c>
      <c r="E1346" s="33" t="s">
        <v>14948</v>
      </c>
      <c r="F1346" s="33">
        <v>323</v>
      </c>
      <c r="G1346" s="33">
        <v>343</v>
      </c>
      <c r="H1346" s="33">
        <v>47920</v>
      </c>
      <c r="I1346" t="s">
        <v>15421</v>
      </c>
      <c r="N1346" s="37"/>
      <c r="O1346" s="36"/>
      <c r="P1346" s="36"/>
      <c r="Q1346" s="36"/>
      <c r="R1346" s="37"/>
      <c r="S1346" s="36"/>
      <c r="T1346" s="36"/>
    </row>
    <row r="1347" spans="1:20" ht="14.4" x14ac:dyDescent="0.3">
      <c r="A1347" s="33" t="s">
        <v>3323</v>
      </c>
      <c r="B1347" s="33" t="s">
        <v>14833</v>
      </c>
      <c r="C1347" s="33" t="s">
        <v>16425</v>
      </c>
      <c r="D1347" s="33" t="s">
        <v>3324</v>
      </c>
      <c r="E1347" s="33" t="s">
        <v>15029</v>
      </c>
      <c r="F1347" s="33">
        <v>160</v>
      </c>
      <c r="G1347" s="33">
        <v>165</v>
      </c>
      <c r="H1347" s="33">
        <v>41359</v>
      </c>
      <c r="I1347" t="s">
        <v>16426</v>
      </c>
      <c r="N1347" s="37"/>
      <c r="O1347" s="36"/>
      <c r="P1347" s="36"/>
      <c r="Q1347" s="36"/>
      <c r="R1347" s="37"/>
      <c r="S1347" s="36"/>
      <c r="T1347" s="36"/>
    </row>
    <row r="1348" spans="1:20" ht="14.4" x14ac:dyDescent="0.3">
      <c r="A1348" s="33" t="s">
        <v>3325</v>
      </c>
      <c r="B1348" s="33" t="s">
        <v>14833</v>
      </c>
      <c r="C1348" s="33" t="s">
        <v>3326</v>
      </c>
      <c r="D1348" s="33" t="s">
        <v>3327</v>
      </c>
      <c r="E1348" s="33" t="s">
        <v>15097</v>
      </c>
      <c r="F1348" s="33">
        <v>91</v>
      </c>
      <c r="G1348" s="33">
        <v>99</v>
      </c>
      <c r="H1348" s="33">
        <v>41506</v>
      </c>
      <c r="I1348" t="s">
        <v>15267</v>
      </c>
      <c r="N1348" s="37"/>
      <c r="O1348" s="36"/>
      <c r="P1348" s="36"/>
      <c r="Q1348" s="36"/>
      <c r="R1348" s="37"/>
      <c r="S1348" s="36"/>
      <c r="T1348" s="36"/>
    </row>
    <row r="1349" spans="1:20" ht="14.4" x14ac:dyDescent="0.3">
      <c r="A1349" s="33" t="s">
        <v>3328</v>
      </c>
      <c r="B1349" s="33" t="s">
        <v>14833</v>
      </c>
      <c r="C1349" s="33" t="s">
        <v>16427</v>
      </c>
      <c r="D1349" s="33" t="s">
        <v>3329</v>
      </c>
      <c r="E1349" s="33" t="s">
        <v>14905</v>
      </c>
      <c r="F1349" s="33">
        <v>167</v>
      </c>
      <c r="G1349" s="33">
        <v>158</v>
      </c>
      <c r="H1349" s="33">
        <v>40888</v>
      </c>
      <c r="I1349" t="s">
        <v>863</v>
      </c>
      <c r="N1349" s="37"/>
      <c r="O1349" s="36"/>
      <c r="P1349" s="36"/>
      <c r="Q1349" s="36"/>
      <c r="R1349" s="37"/>
      <c r="S1349" s="36"/>
      <c r="T1349" s="36"/>
    </row>
    <row r="1350" spans="1:20" ht="14.4" x14ac:dyDescent="0.3">
      <c r="A1350" s="33" t="s">
        <v>3330</v>
      </c>
      <c r="B1350" s="33" t="s">
        <v>14833</v>
      </c>
      <c r="C1350" s="33" t="s">
        <v>3331</v>
      </c>
      <c r="D1350" s="33" t="s">
        <v>3332</v>
      </c>
      <c r="E1350" s="33" t="s">
        <v>14938</v>
      </c>
      <c r="F1350" s="33">
        <v>328</v>
      </c>
      <c r="G1350" s="33">
        <v>314</v>
      </c>
      <c r="H1350" s="33">
        <v>40928</v>
      </c>
      <c r="I1350" t="s">
        <v>15413</v>
      </c>
      <c r="N1350" s="37"/>
      <c r="O1350" s="36"/>
      <c r="P1350" s="36"/>
      <c r="Q1350" s="36"/>
      <c r="R1350" s="37"/>
      <c r="S1350" s="36"/>
      <c r="T1350" s="36"/>
    </row>
    <row r="1351" spans="1:20" ht="14.4" x14ac:dyDescent="0.3">
      <c r="A1351" s="33" t="s">
        <v>3333</v>
      </c>
      <c r="B1351" s="33" t="s">
        <v>14833</v>
      </c>
      <c r="C1351" s="33" t="s">
        <v>15758</v>
      </c>
      <c r="D1351" s="33" t="s">
        <v>3334</v>
      </c>
      <c r="E1351" s="33" t="s">
        <v>15017</v>
      </c>
      <c r="F1351" s="33">
        <v>148</v>
      </c>
      <c r="G1351" s="33">
        <v>145</v>
      </c>
      <c r="H1351" s="33">
        <v>41845</v>
      </c>
      <c r="I1351" t="s">
        <v>15525</v>
      </c>
      <c r="N1351" s="37"/>
      <c r="O1351" s="36"/>
      <c r="P1351" s="36"/>
      <c r="Q1351" s="36"/>
      <c r="R1351" s="37"/>
      <c r="S1351" s="36"/>
      <c r="T1351" s="36"/>
    </row>
    <row r="1352" spans="1:20" ht="14.4" x14ac:dyDescent="0.3">
      <c r="A1352" s="33" t="s">
        <v>3335</v>
      </c>
      <c r="B1352" s="33" t="s">
        <v>14833</v>
      </c>
      <c r="C1352" s="33" t="s">
        <v>3042</v>
      </c>
      <c r="D1352" s="33" t="s">
        <v>3336</v>
      </c>
      <c r="E1352" s="33" t="s">
        <v>15037</v>
      </c>
      <c r="F1352" s="33">
        <v>84</v>
      </c>
      <c r="G1352" s="33">
        <v>98</v>
      </c>
      <c r="H1352" s="33">
        <v>41624</v>
      </c>
      <c r="I1352" t="s">
        <v>15157</v>
      </c>
      <c r="N1352" s="37"/>
      <c r="O1352" s="36"/>
      <c r="P1352" s="36"/>
      <c r="Q1352" s="36"/>
      <c r="R1352" s="37"/>
      <c r="S1352" s="36"/>
      <c r="T1352" s="36"/>
    </row>
    <row r="1353" spans="1:20" ht="14.4" x14ac:dyDescent="0.3">
      <c r="A1353" s="33" t="s">
        <v>3337</v>
      </c>
      <c r="B1353" s="33" t="s">
        <v>14833</v>
      </c>
      <c r="C1353" s="33" t="s">
        <v>16428</v>
      </c>
      <c r="D1353" s="33" t="s">
        <v>3338</v>
      </c>
      <c r="E1353" s="33" t="s">
        <v>15205</v>
      </c>
      <c r="F1353" s="33">
        <v>149</v>
      </c>
      <c r="G1353" s="33">
        <v>135</v>
      </c>
      <c r="H1353" s="33">
        <v>37650</v>
      </c>
      <c r="I1353" t="s">
        <v>15895</v>
      </c>
      <c r="N1353" s="37"/>
      <c r="O1353" s="36"/>
      <c r="P1353" s="36"/>
      <c r="Q1353" s="36"/>
      <c r="R1353" s="37"/>
      <c r="S1353" s="36"/>
      <c r="T1353" s="36"/>
    </row>
    <row r="1354" spans="1:20" ht="14.4" x14ac:dyDescent="0.3">
      <c r="A1354" s="33" t="s">
        <v>3339</v>
      </c>
      <c r="B1354" s="33" t="s">
        <v>14833</v>
      </c>
      <c r="C1354" s="33" t="s">
        <v>16429</v>
      </c>
      <c r="D1354" s="33" t="s">
        <v>3340</v>
      </c>
      <c r="E1354" s="33" t="s">
        <v>14867</v>
      </c>
      <c r="F1354" s="33">
        <v>77</v>
      </c>
      <c r="G1354" s="33">
        <v>82</v>
      </c>
      <c r="H1354" s="33">
        <v>42607</v>
      </c>
      <c r="I1354" t="s">
        <v>15194</v>
      </c>
      <c r="N1354" s="37"/>
      <c r="O1354" s="36"/>
      <c r="P1354" s="36"/>
      <c r="Q1354" s="36"/>
      <c r="R1354" s="37"/>
      <c r="S1354" s="36"/>
      <c r="T1354" s="36"/>
    </row>
    <row r="1355" spans="1:20" ht="14.4" x14ac:dyDescent="0.3">
      <c r="A1355" s="33" t="s">
        <v>3341</v>
      </c>
      <c r="B1355" s="33" t="s">
        <v>14833</v>
      </c>
      <c r="C1355" s="33" t="s">
        <v>3342</v>
      </c>
      <c r="D1355" s="33" t="s">
        <v>3343</v>
      </c>
      <c r="E1355" s="33" t="s">
        <v>15166</v>
      </c>
      <c r="F1355" s="33">
        <v>471</v>
      </c>
      <c r="G1355" s="33">
        <v>436</v>
      </c>
      <c r="H1355" s="33">
        <v>50949</v>
      </c>
      <c r="I1355" t="s">
        <v>145</v>
      </c>
      <c r="N1355" s="37"/>
      <c r="O1355" s="36"/>
      <c r="P1355" s="36"/>
      <c r="Q1355" s="36"/>
      <c r="R1355" s="37"/>
      <c r="S1355" s="36"/>
      <c r="T1355" s="36"/>
    </row>
    <row r="1356" spans="1:20" ht="14.4" x14ac:dyDescent="0.3">
      <c r="A1356" s="33" t="s">
        <v>3344</v>
      </c>
      <c r="B1356" s="33" t="s">
        <v>14833</v>
      </c>
      <c r="C1356" s="33" t="s">
        <v>16430</v>
      </c>
      <c r="D1356" s="33" t="s">
        <v>3345</v>
      </c>
      <c r="E1356" s="33" t="s">
        <v>15326</v>
      </c>
      <c r="F1356" s="33">
        <v>163</v>
      </c>
      <c r="G1356" s="33">
        <v>149</v>
      </c>
      <c r="H1356" s="33">
        <v>76806</v>
      </c>
      <c r="I1356" t="s">
        <v>15311</v>
      </c>
      <c r="N1356" s="37"/>
      <c r="O1356" s="36"/>
      <c r="P1356" s="36"/>
      <c r="Q1356" s="36"/>
      <c r="R1356" s="37"/>
      <c r="S1356" s="36"/>
      <c r="T1356" s="36"/>
    </row>
    <row r="1357" spans="1:20" ht="14.4" x14ac:dyDescent="0.3">
      <c r="A1357" s="33" t="s">
        <v>3346</v>
      </c>
      <c r="B1357" s="33" t="s">
        <v>14833</v>
      </c>
      <c r="C1357" s="33" t="s">
        <v>16431</v>
      </c>
      <c r="D1357" s="33" t="s">
        <v>3347</v>
      </c>
      <c r="E1357" s="33" t="s">
        <v>15532</v>
      </c>
      <c r="F1357" s="33">
        <v>189</v>
      </c>
      <c r="G1357" s="33">
        <v>192</v>
      </c>
      <c r="H1357" s="33">
        <v>49844</v>
      </c>
      <c r="I1357" t="s">
        <v>15533</v>
      </c>
      <c r="N1357" s="37"/>
      <c r="O1357" s="36"/>
      <c r="P1357" s="36"/>
      <c r="Q1357" s="36"/>
      <c r="R1357" s="37"/>
      <c r="S1357" s="36"/>
      <c r="T1357" s="36"/>
    </row>
    <row r="1358" spans="1:20" ht="14.4" x14ac:dyDescent="0.3">
      <c r="A1358" s="33" t="s">
        <v>3348</v>
      </c>
      <c r="B1358" s="33" t="s">
        <v>14833</v>
      </c>
      <c r="C1358" s="33" t="s">
        <v>16432</v>
      </c>
      <c r="D1358" s="33" t="s">
        <v>3349</v>
      </c>
      <c r="E1358" s="33" t="s">
        <v>16433</v>
      </c>
      <c r="F1358" s="33">
        <v>160</v>
      </c>
      <c r="G1358" s="33">
        <v>159</v>
      </c>
      <c r="H1358" s="33">
        <v>41558</v>
      </c>
      <c r="I1358" t="s">
        <v>15616</v>
      </c>
      <c r="N1358" s="37"/>
      <c r="O1358" s="36"/>
      <c r="P1358" s="36"/>
      <c r="Q1358" s="36"/>
      <c r="R1358" s="37"/>
      <c r="S1358" s="36"/>
      <c r="T1358" s="36"/>
    </row>
    <row r="1359" spans="1:20" ht="14.4" x14ac:dyDescent="0.3">
      <c r="A1359" s="33" t="s">
        <v>3350</v>
      </c>
      <c r="B1359" s="33" t="s">
        <v>14833</v>
      </c>
      <c r="C1359" s="33" t="s">
        <v>3351</v>
      </c>
      <c r="D1359" s="33" t="s">
        <v>3352</v>
      </c>
      <c r="E1359" s="33" t="s">
        <v>15091</v>
      </c>
      <c r="F1359" s="33">
        <v>139</v>
      </c>
      <c r="G1359" s="33">
        <v>138</v>
      </c>
      <c r="H1359" s="33">
        <v>41282</v>
      </c>
      <c r="I1359" t="s">
        <v>15537</v>
      </c>
      <c r="N1359" s="37"/>
      <c r="O1359" s="36"/>
      <c r="P1359" s="36"/>
      <c r="Q1359" s="36"/>
      <c r="R1359" s="37"/>
      <c r="S1359" s="36"/>
      <c r="T1359" s="36"/>
    </row>
    <row r="1360" spans="1:20" ht="14.4" x14ac:dyDescent="0.3">
      <c r="A1360" s="33" t="s">
        <v>3353</v>
      </c>
      <c r="B1360" s="33" t="s">
        <v>14833</v>
      </c>
      <c r="C1360" s="33" t="s">
        <v>16434</v>
      </c>
      <c r="D1360" s="33" t="s">
        <v>3354</v>
      </c>
      <c r="E1360" s="33" t="s">
        <v>16435</v>
      </c>
      <c r="F1360" s="33">
        <v>117</v>
      </c>
      <c r="G1360" s="33">
        <v>122</v>
      </c>
      <c r="H1360" s="33">
        <v>40975</v>
      </c>
      <c r="I1360" t="s">
        <v>15590</v>
      </c>
      <c r="N1360" s="37"/>
      <c r="O1360" s="36"/>
      <c r="P1360" s="36"/>
      <c r="Q1360" s="36"/>
      <c r="R1360" s="37"/>
      <c r="S1360" s="36"/>
      <c r="T1360" s="36"/>
    </row>
    <row r="1361" spans="1:20" ht="14.4" x14ac:dyDescent="0.3">
      <c r="A1361" s="33" t="s">
        <v>3355</v>
      </c>
      <c r="B1361" s="33" t="s">
        <v>14833</v>
      </c>
      <c r="C1361" s="33" t="s">
        <v>3356</v>
      </c>
      <c r="D1361" s="33" t="s">
        <v>3357</v>
      </c>
      <c r="E1361" s="33" t="s">
        <v>15205</v>
      </c>
      <c r="F1361" s="33">
        <v>284</v>
      </c>
      <c r="G1361" s="33">
        <v>290</v>
      </c>
      <c r="H1361" s="33">
        <v>25351</v>
      </c>
      <c r="I1361" t="s">
        <v>1017</v>
      </c>
      <c r="N1361" s="37"/>
      <c r="O1361" s="36"/>
      <c r="P1361" s="36"/>
      <c r="Q1361" s="36"/>
      <c r="R1361" s="37"/>
      <c r="S1361" s="36"/>
      <c r="T1361" s="36"/>
    </row>
    <row r="1362" spans="1:20" ht="14.4" x14ac:dyDescent="0.3">
      <c r="A1362" s="33" t="s">
        <v>3358</v>
      </c>
      <c r="B1362" s="33" t="s">
        <v>14833</v>
      </c>
      <c r="C1362" s="33" t="s">
        <v>16436</v>
      </c>
      <c r="D1362" s="33" t="s">
        <v>3359</v>
      </c>
      <c r="E1362" s="33" t="s">
        <v>14869</v>
      </c>
      <c r="F1362" s="33">
        <v>88</v>
      </c>
      <c r="G1362" s="33">
        <v>80</v>
      </c>
      <c r="H1362" s="33">
        <v>41018</v>
      </c>
      <c r="I1362" t="s">
        <v>461</v>
      </c>
      <c r="N1362" s="37"/>
      <c r="O1362" s="36"/>
      <c r="P1362" s="36"/>
      <c r="Q1362" s="36"/>
      <c r="R1362" s="37"/>
      <c r="S1362" s="36"/>
      <c r="T1362" s="36"/>
    </row>
    <row r="1363" spans="1:20" ht="14.4" x14ac:dyDescent="0.3">
      <c r="A1363" s="33" t="s">
        <v>3360</v>
      </c>
      <c r="B1363" s="33" t="s">
        <v>14833</v>
      </c>
      <c r="C1363" s="33" t="s">
        <v>3361</v>
      </c>
      <c r="D1363" s="33" t="s">
        <v>3362</v>
      </c>
      <c r="E1363" s="33" t="s">
        <v>15110</v>
      </c>
      <c r="F1363" s="33">
        <v>757</v>
      </c>
      <c r="G1363" s="33">
        <v>738</v>
      </c>
      <c r="H1363" s="33">
        <v>75753</v>
      </c>
      <c r="I1363" t="s">
        <v>16109</v>
      </c>
      <c r="N1363" s="37"/>
      <c r="O1363" s="36"/>
      <c r="P1363" s="36"/>
      <c r="Q1363" s="36"/>
      <c r="R1363" s="37"/>
      <c r="S1363" s="36"/>
      <c r="T1363" s="36"/>
    </row>
    <row r="1364" spans="1:20" ht="14.4" x14ac:dyDescent="0.3">
      <c r="A1364" s="33" t="s">
        <v>3363</v>
      </c>
      <c r="B1364" s="33" t="s">
        <v>14833</v>
      </c>
      <c r="C1364" s="33" t="s">
        <v>16437</v>
      </c>
      <c r="D1364" s="33" t="s">
        <v>3364</v>
      </c>
      <c r="E1364" s="33" t="s">
        <v>14907</v>
      </c>
      <c r="F1364" s="33">
        <v>561</v>
      </c>
      <c r="G1364" s="33">
        <v>562</v>
      </c>
      <c r="H1364" s="33">
        <v>74531</v>
      </c>
      <c r="I1364" t="s">
        <v>15531</v>
      </c>
      <c r="N1364" s="37"/>
      <c r="O1364" s="36"/>
      <c r="P1364" s="36"/>
      <c r="Q1364" s="36"/>
      <c r="R1364" s="37"/>
      <c r="S1364" s="36"/>
      <c r="T1364" s="36"/>
    </row>
    <row r="1365" spans="1:20" ht="14.4" x14ac:dyDescent="0.3">
      <c r="A1365" s="33" t="s">
        <v>3365</v>
      </c>
      <c r="B1365" s="33" t="s">
        <v>14833</v>
      </c>
      <c r="C1365" s="33" t="s">
        <v>1373</v>
      </c>
      <c r="D1365" s="33" t="s">
        <v>3366</v>
      </c>
      <c r="E1365" s="33" t="s">
        <v>16288</v>
      </c>
      <c r="F1365" s="33">
        <v>178</v>
      </c>
      <c r="G1365" s="33">
        <v>171</v>
      </c>
      <c r="H1365" s="33">
        <v>50299</v>
      </c>
      <c r="I1365" t="s">
        <v>16438</v>
      </c>
      <c r="N1365" s="37"/>
      <c r="O1365" s="36"/>
      <c r="P1365" s="36"/>
      <c r="Q1365" s="36"/>
      <c r="R1365" s="37"/>
      <c r="S1365" s="36"/>
      <c r="T1365" s="36"/>
    </row>
    <row r="1366" spans="1:20" ht="14.4" x14ac:dyDescent="0.3">
      <c r="A1366" s="33" t="s">
        <v>3367</v>
      </c>
      <c r="B1366" s="33" t="s">
        <v>14833</v>
      </c>
      <c r="C1366" s="33" t="s">
        <v>15406</v>
      </c>
      <c r="D1366" s="33" t="s">
        <v>3368</v>
      </c>
      <c r="E1366" s="33" t="s">
        <v>14992</v>
      </c>
      <c r="F1366" s="33">
        <v>208</v>
      </c>
      <c r="G1366" s="33">
        <v>237</v>
      </c>
      <c r="H1366" s="33">
        <v>41506</v>
      </c>
      <c r="I1366" t="s">
        <v>15267</v>
      </c>
      <c r="N1366" s="37"/>
      <c r="O1366" s="36"/>
      <c r="P1366" s="36"/>
      <c r="Q1366" s="36"/>
      <c r="R1366" s="37"/>
      <c r="S1366" s="36"/>
      <c r="T1366" s="36"/>
    </row>
    <row r="1367" spans="1:20" ht="14.4" x14ac:dyDescent="0.3">
      <c r="A1367" s="33" t="s">
        <v>3369</v>
      </c>
      <c r="B1367" s="33" t="s">
        <v>14833</v>
      </c>
      <c r="C1367" s="33" t="s">
        <v>15928</v>
      </c>
      <c r="D1367" s="33" t="s">
        <v>3370</v>
      </c>
      <c r="E1367" s="33" t="s">
        <v>15025</v>
      </c>
      <c r="F1367" s="33">
        <v>109</v>
      </c>
      <c r="G1367" s="33">
        <v>101</v>
      </c>
      <c r="H1367" s="33">
        <v>40342</v>
      </c>
      <c r="I1367" t="s">
        <v>15539</v>
      </c>
      <c r="N1367" s="37"/>
      <c r="O1367" s="36"/>
      <c r="P1367" s="36"/>
      <c r="Q1367" s="36"/>
      <c r="R1367" s="37"/>
      <c r="S1367" s="36"/>
      <c r="T1367" s="36"/>
    </row>
    <row r="1368" spans="1:20" ht="14.4" x14ac:dyDescent="0.3">
      <c r="A1368" s="33" t="s">
        <v>3371</v>
      </c>
      <c r="B1368" s="33" t="s">
        <v>14833</v>
      </c>
      <c r="C1368" s="33" t="s">
        <v>3372</v>
      </c>
      <c r="D1368" s="33" t="s">
        <v>3373</v>
      </c>
      <c r="E1368" s="33" t="s">
        <v>14897</v>
      </c>
      <c r="F1368" s="33">
        <v>308</v>
      </c>
      <c r="G1368" s="33">
        <v>311</v>
      </c>
      <c r="H1368" s="33">
        <v>50988</v>
      </c>
      <c r="I1368" t="s">
        <v>16439</v>
      </c>
      <c r="N1368" s="37"/>
      <c r="O1368" s="36"/>
      <c r="P1368" s="36"/>
      <c r="Q1368" s="36"/>
      <c r="R1368" s="37"/>
      <c r="S1368" s="36"/>
      <c r="T1368" s="36"/>
    </row>
    <row r="1369" spans="1:20" ht="14.4" x14ac:dyDescent="0.3">
      <c r="A1369" s="33" t="s">
        <v>3374</v>
      </c>
      <c r="B1369" s="33" t="s">
        <v>14833</v>
      </c>
      <c r="C1369" s="33" t="s">
        <v>16440</v>
      </c>
      <c r="D1369" s="33" t="s">
        <v>3375</v>
      </c>
      <c r="E1369" s="33" t="s">
        <v>15733</v>
      </c>
      <c r="F1369" s="33">
        <v>116</v>
      </c>
      <c r="G1369" s="33">
        <v>126</v>
      </c>
      <c r="H1369" s="33">
        <v>41396</v>
      </c>
      <c r="I1369" t="s">
        <v>15734</v>
      </c>
      <c r="N1369" s="37"/>
      <c r="O1369" s="36"/>
      <c r="P1369" s="36"/>
      <c r="Q1369" s="36"/>
      <c r="R1369" s="37"/>
      <c r="S1369" s="36"/>
      <c r="T1369" s="36"/>
    </row>
    <row r="1370" spans="1:20" ht="14.4" x14ac:dyDescent="0.3">
      <c r="A1370" s="33" t="s">
        <v>3376</v>
      </c>
      <c r="B1370" s="33" t="s">
        <v>14833</v>
      </c>
      <c r="C1370" s="33" t="s">
        <v>3377</v>
      </c>
      <c r="D1370" s="33" t="s">
        <v>3378</v>
      </c>
      <c r="E1370" s="33" t="s">
        <v>14935</v>
      </c>
      <c r="F1370" s="33">
        <v>72</v>
      </c>
      <c r="G1370" s="33">
        <v>66</v>
      </c>
      <c r="H1370" s="33">
        <v>20183</v>
      </c>
      <c r="I1370" t="s">
        <v>15161</v>
      </c>
      <c r="N1370" s="37"/>
      <c r="O1370" s="36"/>
      <c r="P1370" s="36"/>
      <c r="Q1370" s="36"/>
      <c r="R1370" s="37"/>
      <c r="S1370" s="36"/>
      <c r="T1370" s="36"/>
    </row>
    <row r="1371" spans="1:20" ht="14.4" x14ac:dyDescent="0.3">
      <c r="A1371" s="33" t="s">
        <v>3379</v>
      </c>
      <c r="B1371" s="33" t="s">
        <v>14833</v>
      </c>
      <c r="C1371" s="33" t="s">
        <v>3380</v>
      </c>
      <c r="D1371" s="33" t="s">
        <v>3381</v>
      </c>
      <c r="E1371" s="33" t="s">
        <v>15996</v>
      </c>
      <c r="F1371" s="33">
        <v>140</v>
      </c>
      <c r="G1371" s="33">
        <v>118</v>
      </c>
      <c r="H1371" s="33">
        <v>75375</v>
      </c>
      <c r="I1371" t="s">
        <v>15917</v>
      </c>
      <c r="N1371" s="37"/>
      <c r="O1371" s="36"/>
      <c r="P1371" s="36"/>
      <c r="Q1371" s="36"/>
      <c r="R1371" s="37"/>
      <c r="S1371" s="36"/>
      <c r="T1371" s="36"/>
    </row>
    <row r="1372" spans="1:20" ht="14.4" x14ac:dyDescent="0.3">
      <c r="A1372" s="33" t="s">
        <v>3382</v>
      </c>
      <c r="B1372" s="33" t="s">
        <v>14833</v>
      </c>
      <c r="C1372" s="33" t="s">
        <v>16441</v>
      </c>
      <c r="D1372" s="33" t="s">
        <v>3383</v>
      </c>
      <c r="E1372" s="33" t="s">
        <v>15006</v>
      </c>
      <c r="F1372" s="33">
        <v>69</v>
      </c>
      <c r="G1372" s="33">
        <v>74</v>
      </c>
      <c r="H1372" s="33">
        <v>77533</v>
      </c>
      <c r="I1372" t="s">
        <v>15222</v>
      </c>
      <c r="N1372" s="37"/>
      <c r="O1372" s="36"/>
      <c r="P1372" s="36"/>
      <c r="Q1372" s="36"/>
      <c r="R1372" s="37"/>
      <c r="S1372" s="36"/>
      <c r="T1372" s="36"/>
    </row>
    <row r="1373" spans="1:20" ht="14.4" x14ac:dyDescent="0.3">
      <c r="A1373" s="33" t="s">
        <v>3384</v>
      </c>
      <c r="B1373" s="33" t="s">
        <v>14833</v>
      </c>
      <c r="C1373" s="33" t="s">
        <v>3385</v>
      </c>
      <c r="D1373" s="33" t="s">
        <v>3386</v>
      </c>
      <c r="E1373" s="33" t="s">
        <v>14982</v>
      </c>
      <c r="F1373" s="33">
        <v>148</v>
      </c>
      <c r="G1373" s="33">
        <v>154</v>
      </c>
      <c r="H1373" s="33">
        <v>30240</v>
      </c>
      <c r="I1373" t="s">
        <v>15496</v>
      </c>
      <c r="N1373" s="37"/>
      <c r="O1373" s="36"/>
      <c r="P1373" s="36"/>
      <c r="Q1373" s="36"/>
      <c r="R1373" s="37"/>
      <c r="S1373" s="36"/>
      <c r="T1373" s="36"/>
    </row>
    <row r="1374" spans="1:20" ht="14.4" x14ac:dyDescent="0.3">
      <c r="A1374" s="33" t="s">
        <v>3387</v>
      </c>
      <c r="B1374" s="33" t="s">
        <v>14833</v>
      </c>
      <c r="C1374" s="33" t="s">
        <v>16442</v>
      </c>
      <c r="D1374" s="33" t="s">
        <v>3388</v>
      </c>
      <c r="E1374" s="33" t="s">
        <v>15094</v>
      </c>
      <c r="F1374" s="33">
        <v>129</v>
      </c>
      <c r="G1374" s="33">
        <v>110</v>
      </c>
      <c r="H1374" s="33">
        <v>71749</v>
      </c>
      <c r="I1374" t="s">
        <v>15548</v>
      </c>
      <c r="N1374" s="37"/>
      <c r="O1374" s="36"/>
      <c r="P1374" s="36"/>
      <c r="Q1374" s="36"/>
      <c r="R1374" s="37"/>
      <c r="S1374" s="36"/>
      <c r="T1374" s="36"/>
    </row>
    <row r="1375" spans="1:20" ht="14.4" x14ac:dyDescent="0.3">
      <c r="A1375" s="33" t="s">
        <v>3389</v>
      </c>
      <c r="B1375" s="33" t="s">
        <v>14833</v>
      </c>
      <c r="C1375" s="33" t="s">
        <v>16443</v>
      </c>
      <c r="D1375" s="33" t="s">
        <v>3390</v>
      </c>
      <c r="E1375" s="33" t="s">
        <v>14916</v>
      </c>
      <c r="F1375" s="33">
        <v>83</v>
      </c>
      <c r="G1375" s="33">
        <v>85</v>
      </c>
      <c r="H1375" s="33">
        <v>41373</v>
      </c>
      <c r="I1375" t="s">
        <v>15297</v>
      </c>
      <c r="N1375" s="37"/>
      <c r="O1375" s="36"/>
      <c r="P1375" s="36"/>
      <c r="Q1375" s="36"/>
      <c r="R1375" s="37"/>
      <c r="S1375" s="36"/>
      <c r="T1375" s="36"/>
    </row>
    <row r="1376" spans="1:20" ht="14.4" x14ac:dyDescent="0.3">
      <c r="A1376" s="33" t="s">
        <v>3391</v>
      </c>
      <c r="B1376" s="33" t="s">
        <v>14833</v>
      </c>
      <c r="C1376" s="33" t="s">
        <v>15406</v>
      </c>
      <c r="D1376" s="33" t="s">
        <v>3392</v>
      </c>
      <c r="E1376" s="33" t="s">
        <v>14959</v>
      </c>
      <c r="F1376" s="33">
        <v>122</v>
      </c>
      <c r="G1376" s="33">
        <v>113</v>
      </c>
      <c r="H1376" s="33">
        <v>43487</v>
      </c>
      <c r="I1376" t="s">
        <v>951</v>
      </c>
      <c r="N1376" s="37"/>
      <c r="O1376" s="36"/>
      <c r="P1376" s="36"/>
      <c r="Q1376" s="36"/>
      <c r="R1376" s="37"/>
      <c r="S1376" s="36"/>
      <c r="T1376" s="36"/>
    </row>
    <row r="1377" spans="1:20" ht="14.4" x14ac:dyDescent="0.3">
      <c r="A1377" s="33" t="s">
        <v>3393</v>
      </c>
      <c r="B1377" s="33" t="s">
        <v>14833</v>
      </c>
      <c r="C1377" s="33" t="s">
        <v>1047</v>
      </c>
      <c r="D1377" s="33" t="s">
        <v>3394</v>
      </c>
      <c r="E1377" s="33" t="s">
        <v>15033</v>
      </c>
      <c r="F1377" s="33">
        <v>344</v>
      </c>
      <c r="G1377" s="33">
        <v>372</v>
      </c>
      <c r="H1377" s="33">
        <v>31657</v>
      </c>
      <c r="I1377" t="s">
        <v>16354</v>
      </c>
      <c r="N1377" s="37"/>
      <c r="O1377" s="36"/>
      <c r="P1377" s="36"/>
      <c r="Q1377" s="36"/>
      <c r="R1377" s="37"/>
      <c r="S1377" s="36"/>
      <c r="T1377" s="36"/>
    </row>
    <row r="1378" spans="1:20" ht="14.4" x14ac:dyDescent="0.3">
      <c r="A1378" s="33" t="s">
        <v>3395</v>
      </c>
      <c r="B1378" s="33" t="s">
        <v>14833</v>
      </c>
      <c r="C1378" s="33" t="s">
        <v>3396</v>
      </c>
      <c r="D1378" s="33" t="s">
        <v>3397</v>
      </c>
      <c r="E1378" s="33" t="s">
        <v>14909</v>
      </c>
      <c r="F1378" s="33">
        <v>327</v>
      </c>
      <c r="G1378" s="33">
        <v>323</v>
      </c>
      <c r="H1378" s="33">
        <v>40928</v>
      </c>
      <c r="I1378" t="s">
        <v>15413</v>
      </c>
      <c r="N1378" s="37"/>
      <c r="O1378" s="36"/>
      <c r="P1378" s="36"/>
      <c r="Q1378" s="36"/>
      <c r="R1378" s="37"/>
      <c r="S1378" s="36"/>
      <c r="T1378" s="36"/>
    </row>
    <row r="1379" spans="1:20" ht="14.4" x14ac:dyDescent="0.3">
      <c r="A1379" s="33" t="s">
        <v>3398</v>
      </c>
      <c r="B1379" s="33" t="s">
        <v>14833</v>
      </c>
      <c r="C1379" s="33" t="s">
        <v>807</v>
      </c>
      <c r="D1379" s="33" t="s">
        <v>3399</v>
      </c>
      <c r="E1379" s="33" t="s">
        <v>15560</v>
      </c>
      <c r="F1379" s="33">
        <v>204</v>
      </c>
      <c r="G1379" s="33">
        <v>219</v>
      </c>
      <c r="H1379" s="33">
        <v>68329</v>
      </c>
      <c r="I1379" t="s">
        <v>15561</v>
      </c>
      <c r="N1379" s="37"/>
      <c r="O1379" s="36"/>
      <c r="P1379" s="36"/>
      <c r="Q1379" s="36"/>
      <c r="R1379" s="37"/>
      <c r="S1379" s="36"/>
      <c r="T1379" s="36"/>
    </row>
    <row r="1380" spans="1:20" ht="14.4" x14ac:dyDescent="0.3">
      <c r="A1380" s="33" t="s">
        <v>3400</v>
      </c>
      <c r="B1380" s="33" t="s">
        <v>14833</v>
      </c>
      <c r="C1380" s="33" t="s">
        <v>16444</v>
      </c>
      <c r="D1380" s="33" t="s">
        <v>3401</v>
      </c>
      <c r="E1380" s="33" t="s">
        <v>14948</v>
      </c>
      <c r="F1380" s="33">
        <v>137</v>
      </c>
      <c r="G1380" s="33">
        <v>133</v>
      </c>
      <c r="H1380" s="33">
        <v>47920</v>
      </c>
      <c r="I1380" t="s">
        <v>15421</v>
      </c>
      <c r="N1380" s="37"/>
      <c r="O1380" s="36"/>
      <c r="P1380" s="36"/>
      <c r="Q1380" s="36"/>
      <c r="R1380" s="37"/>
      <c r="S1380" s="36"/>
      <c r="T1380" s="36"/>
    </row>
    <row r="1381" spans="1:20" ht="14.4" x14ac:dyDescent="0.3">
      <c r="A1381" s="33" t="s">
        <v>3402</v>
      </c>
      <c r="B1381" s="33" t="s">
        <v>14833</v>
      </c>
      <c r="C1381" s="33" t="s">
        <v>398</v>
      </c>
      <c r="D1381" s="33" t="s">
        <v>3403</v>
      </c>
      <c r="E1381" s="33" t="s">
        <v>14949</v>
      </c>
      <c r="F1381" s="33">
        <v>270</v>
      </c>
      <c r="G1381" s="33">
        <v>264</v>
      </c>
      <c r="H1381" s="33">
        <v>57969</v>
      </c>
      <c r="I1381" t="s">
        <v>16445</v>
      </c>
      <c r="N1381" s="37"/>
      <c r="O1381" s="36"/>
      <c r="P1381" s="36"/>
      <c r="Q1381" s="36"/>
      <c r="R1381" s="37"/>
      <c r="S1381" s="36"/>
      <c r="T1381" s="36"/>
    </row>
    <row r="1382" spans="1:20" ht="14.4" x14ac:dyDescent="0.3">
      <c r="A1382" s="33" t="s">
        <v>3404</v>
      </c>
      <c r="B1382" s="33" t="s">
        <v>14833</v>
      </c>
      <c r="C1382" s="33" t="s">
        <v>16446</v>
      </c>
      <c r="D1382" s="33" t="s">
        <v>3405</v>
      </c>
      <c r="E1382" s="33" t="s">
        <v>15854</v>
      </c>
      <c r="F1382" s="33">
        <v>113</v>
      </c>
      <c r="G1382" s="33">
        <v>111</v>
      </c>
      <c r="H1382" s="33">
        <v>41646</v>
      </c>
      <c r="I1382" t="s">
        <v>15120</v>
      </c>
      <c r="N1382" s="37"/>
      <c r="O1382" s="36"/>
      <c r="P1382" s="36"/>
      <c r="Q1382" s="36"/>
      <c r="R1382" s="37"/>
      <c r="S1382" s="36"/>
      <c r="T1382" s="36"/>
    </row>
    <row r="1383" spans="1:20" ht="14.4" x14ac:dyDescent="0.3">
      <c r="A1383" s="33" t="s">
        <v>3406</v>
      </c>
      <c r="B1383" s="33" t="s">
        <v>14833</v>
      </c>
      <c r="C1383" s="33" t="s">
        <v>16447</v>
      </c>
      <c r="D1383" s="33" t="s">
        <v>3407</v>
      </c>
      <c r="E1383" s="33" t="s">
        <v>14901</v>
      </c>
      <c r="F1383" s="33">
        <v>225</v>
      </c>
      <c r="G1383" s="33">
        <v>232</v>
      </c>
      <c r="H1383" s="33">
        <v>59451</v>
      </c>
      <c r="I1383" t="s">
        <v>16448</v>
      </c>
      <c r="N1383" s="37"/>
      <c r="O1383" s="36"/>
      <c r="P1383" s="36"/>
      <c r="Q1383" s="36"/>
      <c r="R1383" s="37"/>
      <c r="S1383" s="36"/>
      <c r="T1383" s="36"/>
    </row>
    <row r="1384" spans="1:20" ht="14.4" x14ac:dyDescent="0.3">
      <c r="A1384" s="33" t="s">
        <v>3408</v>
      </c>
      <c r="B1384" s="33" t="s">
        <v>14833</v>
      </c>
      <c r="C1384" s="33" t="s">
        <v>16449</v>
      </c>
      <c r="D1384" s="33" t="s">
        <v>3409</v>
      </c>
      <c r="E1384" s="33" t="s">
        <v>15913</v>
      </c>
      <c r="F1384" s="33">
        <v>175</v>
      </c>
      <c r="G1384" s="33">
        <v>158</v>
      </c>
      <c r="H1384" s="33">
        <v>41239</v>
      </c>
      <c r="I1384" t="s">
        <v>15638</v>
      </c>
      <c r="N1384" s="37"/>
      <c r="O1384" s="36"/>
      <c r="P1384" s="36"/>
      <c r="Q1384" s="36"/>
      <c r="R1384" s="37"/>
      <c r="S1384" s="36"/>
      <c r="T1384" s="36"/>
    </row>
    <row r="1385" spans="1:20" ht="14.4" x14ac:dyDescent="0.3">
      <c r="A1385" s="33" t="s">
        <v>3410</v>
      </c>
      <c r="B1385" s="33" t="s">
        <v>14833</v>
      </c>
      <c r="C1385" s="33" t="s">
        <v>3411</v>
      </c>
      <c r="D1385" s="33" t="s">
        <v>3412</v>
      </c>
      <c r="E1385" s="33" t="s">
        <v>14908</v>
      </c>
      <c r="F1385" s="33">
        <v>606</v>
      </c>
      <c r="G1385" s="33">
        <v>615</v>
      </c>
      <c r="H1385" s="33">
        <v>77195</v>
      </c>
      <c r="I1385" t="s">
        <v>16346</v>
      </c>
      <c r="N1385" s="37"/>
      <c r="O1385" s="36"/>
      <c r="P1385" s="36"/>
      <c r="Q1385" s="36"/>
      <c r="R1385" s="37"/>
      <c r="S1385" s="36"/>
      <c r="T1385" s="36"/>
    </row>
    <row r="1386" spans="1:20" ht="14.4" x14ac:dyDescent="0.3">
      <c r="A1386" s="33" t="s">
        <v>3413</v>
      </c>
      <c r="B1386" s="33" t="s">
        <v>14833</v>
      </c>
      <c r="C1386" s="33" t="s">
        <v>3414</v>
      </c>
      <c r="D1386" s="33" t="s">
        <v>3415</v>
      </c>
      <c r="E1386" s="33" t="s">
        <v>15002</v>
      </c>
      <c r="F1386" s="33">
        <v>225</v>
      </c>
      <c r="G1386" s="33">
        <v>221</v>
      </c>
      <c r="H1386" s="33">
        <v>59984</v>
      </c>
      <c r="I1386" t="s">
        <v>3416</v>
      </c>
      <c r="N1386" s="37"/>
      <c r="O1386" s="36"/>
      <c r="P1386" s="36"/>
      <c r="Q1386" s="36"/>
      <c r="R1386" s="37"/>
      <c r="S1386" s="36"/>
      <c r="T1386" s="36"/>
    </row>
    <row r="1387" spans="1:20" ht="14.4" x14ac:dyDescent="0.3">
      <c r="A1387" s="33" t="s">
        <v>3417</v>
      </c>
      <c r="B1387" s="33" t="s">
        <v>14833</v>
      </c>
      <c r="C1387" s="33" t="s">
        <v>16450</v>
      </c>
      <c r="D1387" s="33" t="s">
        <v>3418</v>
      </c>
      <c r="E1387" s="33" t="s">
        <v>16451</v>
      </c>
      <c r="F1387" s="33">
        <v>77</v>
      </c>
      <c r="G1387" s="33">
        <v>70</v>
      </c>
      <c r="H1387" s="33">
        <v>75753</v>
      </c>
      <c r="I1387" t="s">
        <v>16109</v>
      </c>
      <c r="N1387" s="37"/>
      <c r="O1387" s="36"/>
      <c r="P1387" s="36"/>
      <c r="Q1387" s="36"/>
      <c r="R1387" s="37"/>
      <c r="S1387" s="36"/>
      <c r="T1387" s="36"/>
    </row>
    <row r="1388" spans="1:20" ht="14.4" x14ac:dyDescent="0.3">
      <c r="A1388" s="33" t="s">
        <v>3419</v>
      </c>
      <c r="B1388" s="33" t="s">
        <v>14833</v>
      </c>
      <c r="C1388" s="33" t="s">
        <v>3420</v>
      </c>
      <c r="D1388" s="33" t="s">
        <v>3421</v>
      </c>
      <c r="E1388" s="33" t="s">
        <v>15045</v>
      </c>
      <c r="F1388" s="33">
        <v>78</v>
      </c>
      <c r="G1388" s="33">
        <v>23</v>
      </c>
      <c r="H1388" s="33">
        <v>70033</v>
      </c>
      <c r="I1388" t="s">
        <v>15577</v>
      </c>
      <c r="N1388" s="37"/>
      <c r="O1388" s="36"/>
      <c r="P1388" s="36"/>
      <c r="Q1388" s="36"/>
      <c r="R1388" s="37"/>
      <c r="S1388" s="36"/>
      <c r="T1388" s="36"/>
    </row>
    <row r="1389" spans="1:20" ht="14.4" x14ac:dyDescent="0.3">
      <c r="A1389" s="33" t="s">
        <v>3422</v>
      </c>
      <c r="B1389" s="33" t="s">
        <v>14833</v>
      </c>
      <c r="C1389" s="33" t="s">
        <v>3423</v>
      </c>
      <c r="D1389" s="33" t="s">
        <v>3424</v>
      </c>
      <c r="E1389" s="33" t="s">
        <v>14908</v>
      </c>
      <c r="F1389" s="33">
        <v>253</v>
      </c>
      <c r="G1389" s="33">
        <v>258</v>
      </c>
      <c r="H1389" s="33">
        <v>62662</v>
      </c>
      <c r="I1389" t="s">
        <v>15719</v>
      </c>
      <c r="N1389" s="37"/>
      <c r="O1389" s="36"/>
      <c r="P1389" s="36"/>
      <c r="Q1389" s="36"/>
      <c r="R1389" s="37"/>
      <c r="S1389" s="36"/>
      <c r="T1389" s="36"/>
    </row>
    <row r="1390" spans="1:20" ht="14.4" x14ac:dyDescent="0.3">
      <c r="A1390" s="33" t="s">
        <v>3425</v>
      </c>
      <c r="B1390" s="33" t="s">
        <v>14833</v>
      </c>
      <c r="C1390" s="33" t="s">
        <v>16452</v>
      </c>
      <c r="D1390" s="33" t="s">
        <v>3426</v>
      </c>
      <c r="E1390" s="33" t="s">
        <v>16261</v>
      </c>
      <c r="F1390" s="33">
        <v>198</v>
      </c>
      <c r="G1390" s="33">
        <v>192</v>
      </c>
      <c r="H1390" s="33">
        <v>41860</v>
      </c>
      <c r="I1390" t="s">
        <v>16262</v>
      </c>
      <c r="N1390" s="37"/>
      <c r="O1390" s="36"/>
      <c r="P1390" s="36"/>
      <c r="Q1390" s="36"/>
      <c r="R1390" s="37"/>
      <c r="S1390" s="36"/>
      <c r="T1390" s="36"/>
    </row>
    <row r="1391" spans="1:20" ht="14.4" x14ac:dyDescent="0.3">
      <c r="A1391" s="33" t="s">
        <v>3427</v>
      </c>
      <c r="B1391" s="33" t="s">
        <v>14833</v>
      </c>
      <c r="C1391" s="33" t="s">
        <v>16453</v>
      </c>
      <c r="D1391" s="33" t="s">
        <v>3428</v>
      </c>
      <c r="E1391" s="33" t="s">
        <v>15977</v>
      </c>
      <c r="F1391" s="33">
        <v>196</v>
      </c>
      <c r="G1391" s="33">
        <v>197</v>
      </c>
      <c r="H1391" s="33">
        <v>43318</v>
      </c>
      <c r="I1391" t="s">
        <v>15495</v>
      </c>
      <c r="N1391" s="37"/>
      <c r="O1391" s="36"/>
      <c r="P1391" s="36"/>
      <c r="Q1391" s="36"/>
      <c r="R1391" s="37"/>
      <c r="S1391" s="36"/>
      <c r="T1391" s="36"/>
    </row>
    <row r="1392" spans="1:20" ht="14.4" x14ac:dyDescent="0.3">
      <c r="A1392" s="33" t="s">
        <v>3429</v>
      </c>
      <c r="B1392" s="33" t="s">
        <v>14833</v>
      </c>
      <c r="C1392" s="33" t="s">
        <v>16454</v>
      </c>
      <c r="D1392" s="33" t="s">
        <v>3430</v>
      </c>
      <c r="E1392" s="33" t="s">
        <v>15440</v>
      </c>
      <c r="F1392" s="33">
        <v>185</v>
      </c>
      <c r="G1392" s="33">
        <v>171</v>
      </c>
      <c r="H1392" s="33">
        <v>42486</v>
      </c>
      <c r="I1392" t="s">
        <v>16092</v>
      </c>
      <c r="N1392" s="37"/>
      <c r="O1392" s="36"/>
      <c r="P1392" s="36"/>
      <c r="Q1392" s="36"/>
      <c r="R1392" s="37"/>
      <c r="S1392" s="36"/>
      <c r="T1392" s="36"/>
    </row>
    <row r="1393" spans="1:20" ht="14.4" x14ac:dyDescent="0.3">
      <c r="A1393" s="33" t="s">
        <v>3431</v>
      </c>
      <c r="B1393" s="33" t="s">
        <v>14833</v>
      </c>
      <c r="C1393" s="33" t="s">
        <v>16455</v>
      </c>
      <c r="D1393" s="33" t="s">
        <v>3432</v>
      </c>
      <c r="E1393" s="33" t="s">
        <v>14957</v>
      </c>
      <c r="F1393" s="33">
        <v>212</v>
      </c>
      <c r="G1393" s="33">
        <v>208</v>
      </c>
      <c r="H1393" s="33">
        <v>41000</v>
      </c>
      <c r="I1393" t="s">
        <v>796</v>
      </c>
      <c r="N1393" s="37"/>
      <c r="O1393" s="36"/>
      <c r="P1393" s="36"/>
      <c r="Q1393" s="36"/>
      <c r="R1393" s="37"/>
      <c r="S1393" s="36"/>
      <c r="T1393" s="36"/>
    </row>
    <row r="1394" spans="1:20" ht="14.4" x14ac:dyDescent="0.3">
      <c r="A1394" s="33" t="s">
        <v>3433</v>
      </c>
      <c r="B1394" s="33" t="s">
        <v>14833</v>
      </c>
      <c r="C1394" s="33" t="s">
        <v>16456</v>
      </c>
      <c r="D1394" s="33" t="s">
        <v>3434</v>
      </c>
      <c r="E1394" s="33" t="s">
        <v>15330</v>
      </c>
      <c r="F1394" s="33">
        <v>398</v>
      </c>
      <c r="G1394" s="33">
        <v>384</v>
      </c>
      <c r="H1394" s="33">
        <v>41595</v>
      </c>
      <c r="I1394" t="s">
        <v>15871</v>
      </c>
      <c r="N1394" s="37"/>
      <c r="O1394" s="36"/>
      <c r="P1394" s="36"/>
      <c r="Q1394" s="36"/>
      <c r="R1394" s="37"/>
      <c r="S1394" s="36"/>
      <c r="T1394" s="36"/>
    </row>
    <row r="1395" spans="1:20" ht="14.4" x14ac:dyDescent="0.3">
      <c r="A1395" s="33" t="s">
        <v>3435</v>
      </c>
      <c r="B1395" s="33" t="s">
        <v>14833</v>
      </c>
      <c r="C1395" s="33" t="s">
        <v>3436</v>
      </c>
      <c r="D1395" s="33" t="s">
        <v>3437</v>
      </c>
      <c r="E1395" s="33" t="s">
        <v>15286</v>
      </c>
      <c r="F1395" s="33">
        <v>83</v>
      </c>
      <c r="G1395" s="33">
        <v>80</v>
      </c>
      <c r="H1395" s="33">
        <v>42545</v>
      </c>
      <c r="I1395" t="s">
        <v>1309</v>
      </c>
      <c r="N1395" s="37"/>
      <c r="O1395" s="36"/>
      <c r="P1395" s="36"/>
      <c r="Q1395" s="36"/>
      <c r="R1395" s="37"/>
      <c r="S1395" s="36"/>
      <c r="T1395" s="36"/>
    </row>
    <row r="1396" spans="1:20" ht="14.4" x14ac:dyDescent="0.3">
      <c r="A1396" s="33" t="s">
        <v>3438</v>
      </c>
      <c r="B1396" s="33" t="s">
        <v>14833</v>
      </c>
      <c r="C1396" s="33" t="s">
        <v>16457</v>
      </c>
      <c r="D1396" s="33" t="s">
        <v>3439</v>
      </c>
      <c r="E1396" s="33" t="s">
        <v>15095</v>
      </c>
      <c r="F1396" s="33">
        <v>67</v>
      </c>
      <c r="G1396" s="33">
        <v>75</v>
      </c>
      <c r="H1396" s="33">
        <v>41282</v>
      </c>
      <c r="I1396" t="s">
        <v>15537</v>
      </c>
      <c r="N1396" s="37"/>
      <c r="O1396" s="36"/>
      <c r="P1396" s="36"/>
      <c r="Q1396" s="36"/>
      <c r="R1396" s="37"/>
      <c r="S1396" s="36"/>
      <c r="T1396" s="36"/>
    </row>
    <row r="1397" spans="1:20" ht="14.4" x14ac:dyDescent="0.3">
      <c r="A1397" s="33" t="s">
        <v>3440</v>
      </c>
      <c r="B1397" s="33" t="s">
        <v>14833</v>
      </c>
      <c r="C1397" s="33" t="s">
        <v>16458</v>
      </c>
      <c r="D1397" s="33" t="s">
        <v>3441</v>
      </c>
      <c r="E1397" s="33" t="s">
        <v>15242</v>
      </c>
      <c r="F1397" s="33">
        <v>44</v>
      </c>
      <c r="G1397" s="33">
        <v>45</v>
      </c>
      <c r="H1397" s="33">
        <v>41286</v>
      </c>
      <c r="I1397" t="s">
        <v>15748</v>
      </c>
      <c r="N1397" s="37"/>
      <c r="O1397" s="36"/>
      <c r="P1397" s="36"/>
      <c r="Q1397" s="36"/>
      <c r="R1397" s="37"/>
      <c r="S1397" s="36"/>
      <c r="T1397" s="36"/>
    </row>
    <row r="1398" spans="1:20" ht="14.4" x14ac:dyDescent="0.3">
      <c r="A1398" s="33" t="s">
        <v>3442</v>
      </c>
      <c r="B1398" s="33" t="s">
        <v>14833</v>
      </c>
      <c r="C1398" s="33" t="s">
        <v>16459</v>
      </c>
      <c r="D1398" s="33" t="s">
        <v>3443</v>
      </c>
      <c r="E1398" s="33" t="s">
        <v>15260</v>
      </c>
      <c r="F1398" s="33">
        <v>253</v>
      </c>
      <c r="G1398" s="33">
        <v>265</v>
      </c>
      <c r="H1398" s="33">
        <v>60673</v>
      </c>
      <c r="I1398" t="s">
        <v>16460</v>
      </c>
      <c r="N1398" s="37"/>
      <c r="O1398" s="36"/>
      <c r="P1398" s="36"/>
      <c r="Q1398" s="36"/>
      <c r="R1398" s="37"/>
      <c r="S1398" s="36"/>
      <c r="T1398" s="36"/>
    </row>
    <row r="1399" spans="1:20" ht="14.4" x14ac:dyDescent="0.3">
      <c r="A1399" s="33" t="s">
        <v>3444</v>
      </c>
      <c r="B1399" s="33" t="s">
        <v>14833</v>
      </c>
      <c r="C1399" s="33" t="s">
        <v>16461</v>
      </c>
      <c r="D1399" s="33" t="s">
        <v>3445</v>
      </c>
      <c r="E1399" s="33" t="s">
        <v>14939</v>
      </c>
      <c r="F1399" s="33">
        <v>111</v>
      </c>
      <c r="G1399" s="33">
        <v>98</v>
      </c>
      <c r="H1399" s="33">
        <v>60686</v>
      </c>
      <c r="I1399" t="s">
        <v>16462</v>
      </c>
      <c r="N1399" s="37"/>
      <c r="O1399" s="36"/>
      <c r="P1399" s="36"/>
      <c r="Q1399" s="36"/>
      <c r="R1399" s="37"/>
      <c r="S1399" s="36"/>
      <c r="T1399" s="36"/>
    </row>
    <row r="1400" spans="1:20" ht="14.4" x14ac:dyDescent="0.3">
      <c r="A1400" s="33" t="s">
        <v>3446</v>
      </c>
      <c r="B1400" s="33" t="s">
        <v>14833</v>
      </c>
      <c r="C1400" s="33" t="s">
        <v>3447</v>
      </c>
      <c r="D1400" s="33" t="s">
        <v>3448</v>
      </c>
      <c r="E1400" s="33" t="s">
        <v>15014</v>
      </c>
      <c r="F1400" s="33">
        <v>176</v>
      </c>
      <c r="G1400" s="33">
        <v>168</v>
      </c>
      <c r="H1400" s="33">
        <v>77456</v>
      </c>
      <c r="I1400" t="s">
        <v>115</v>
      </c>
      <c r="N1400" s="37"/>
      <c r="O1400" s="36"/>
      <c r="P1400" s="36"/>
      <c r="Q1400" s="36"/>
      <c r="R1400" s="37"/>
      <c r="S1400" s="36"/>
      <c r="T1400" s="36"/>
    </row>
    <row r="1401" spans="1:20" ht="14.4" x14ac:dyDescent="0.3">
      <c r="A1401" s="33" t="s">
        <v>3449</v>
      </c>
      <c r="B1401" s="33" t="s">
        <v>14833</v>
      </c>
      <c r="C1401" s="33" t="s">
        <v>3450</v>
      </c>
      <c r="D1401" s="33" t="s">
        <v>3451</v>
      </c>
      <c r="E1401" s="33" t="s">
        <v>15326</v>
      </c>
      <c r="F1401" s="33">
        <v>172</v>
      </c>
      <c r="G1401" s="33">
        <v>165</v>
      </c>
      <c r="H1401" s="33">
        <v>42616</v>
      </c>
      <c r="I1401" t="s">
        <v>15952</v>
      </c>
      <c r="N1401" s="37"/>
      <c r="O1401" s="36"/>
      <c r="P1401" s="36"/>
      <c r="Q1401" s="36"/>
      <c r="R1401" s="37"/>
      <c r="S1401" s="36"/>
      <c r="T1401" s="36"/>
    </row>
    <row r="1402" spans="1:20" ht="14.4" x14ac:dyDescent="0.3">
      <c r="A1402" s="33" t="s">
        <v>3452</v>
      </c>
      <c r="B1402" s="33" t="s">
        <v>14833</v>
      </c>
      <c r="C1402" s="33" t="s">
        <v>3453</v>
      </c>
      <c r="D1402" s="33" t="s">
        <v>3454</v>
      </c>
      <c r="E1402" s="33" t="s">
        <v>15736</v>
      </c>
      <c r="F1402" s="33">
        <v>73</v>
      </c>
      <c r="G1402" s="33">
        <v>62</v>
      </c>
      <c r="H1402" s="33">
        <v>41571</v>
      </c>
      <c r="I1402" t="s">
        <v>509</v>
      </c>
      <c r="N1402" s="37"/>
      <c r="O1402" s="36"/>
      <c r="P1402" s="36"/>
      <c r="Q1402" s="36"/>
      <c r="R1402" s="37"/>
      <c r="S1402" s="36"/>
      <c r="T1402" s="36"/>
    </row>
    <row r="1403" spans="1:20" ht="14.4" x14ac:dyDescent="0.3">
      <c r="A1403" s="33" t="s">
        <v>3455</v>
      </c>
      <c r="B1403" s="33" t="s">
        <v>14833</v>
      </c>
      <c r="C1403" s="33" t="s">
        <v>1389</v>
      </c>
      <c r="D1403" s="33" t="s">
        <v>3456</v>
      </c>
      <c r="E1403" s="33" t="s">
        <v>14927</v>
      </c>
      <c r="F1403" s="33">
        <v>324</v>
      </c>
      <c r="G1403" s="33">
        <v>312</v>
      </c>
      <c r="H1403" s="33">
        <v>60803</v>
      </c>
      <c r="I1403" t="s">
        <v>16463</v>
      </c>
      <c r="N1403" s="37"/>
      <c r="O1403" s="36"/>
      <c r="P1403" s="36"/>
      <c r="Q1403" s="36"/>
      <c r="R1403" s="37"/>
      <c r="S1403" s="36"/>
      <c r="T1403" s="36"/>
    </row>
    <row r="1404" spans="1:20" ht="14.4" x14ac:dyDescent="0.3">
      <c r="A1404" s="33" t="s">
        <v>3457</v>
      </c>
      <c r="B1404" s="33" t="s">
        <v>14833</v>
      </c>
      <c r="C1404" s="33" t="s">
        <v>15536</v>
      </c>
      <c r="D1404" s="33" t="s">
        <v>3458</v>
      </c>
      <c r="E1404" s="33" t="s">
        <v>14987</v>
      </c>
      <c r="F1404" s="33">
        <v>125</v>
      </c>
      <c r="G1404" s="33">
        <v>122</v>
      </c>
      <c r="H1404" s="33">
        <v>60829</v>
      </c>
      <c r="I1404" t="s">
        <v>16464</v>
      </c>
      <c r="N1404" s="37"/>
      <c r="O1404" s="36"/>
      <c r="P1404" s="36"/>
      <c r="Q1404" s="36"/>
      <c r="R1404" s="37"/>
      <c r="S1404" s="36"/>
      <c r="T1404" s="36"/>
    </row>
    <row r="1405" spans="1:20" ht="14.4" x14ac:dyDescent="0.3">
      <c r="A1405" s="33" t="s">
        <v>3459</v>
      </c>
      <c r="B1405" s="33" t="s">
        <v>14833</v>
      </c>
      <c r="C1405" s="33" t="s">
        <v>3460</v>
      </c>
      <c r="D1405" s="33" t="s">
        <v>3461</v>
      </c>
      <c r="E1405" s="33" t="s">
        <v>14871</v>
      </c>
      <c r="F1405" s="33">
        <v>291</v>
      </c>
      <c r="G1405" s="33">
        <v>254</v>
      </c>
      <c r="H1405" s="33">
        <v>75219</v>
      </c>
      <c r="I1405" t="s">
        <v>15451</v>
      </c>
      <c r="N1405" s="37"/>
      <c r="O1405" s="36"/>
      <c r="P1405" s="36"/>
      <c r="Q1405" s="36"/>
      <c r="R1405" s="37"/>
      <c r="S1405" s="36"/>
      <c r="T1405" s="36"/>
    </row>
    <row r="1406" spans="1:20" ht="14.4" x14ac:dyDescent="0.3">
      <c r="A1406" s="33" t="s">
        <v>3462</v>
      </c>
      <c r="B1406" s="33" t="s">
        <v>14833</v>
      </c>
      <c r="C1406" s="33" t="s">
        <v>16465</v>
      </c>
      <c r="D1406" s="33" t="s">
        <v>3463</v>
      </c>
      <c r="E1406" s="33" t="s">
        <v>14906</v>
      </c>
      <c r="F1406" s="33">
        <v>192</v>
      </c>
      <c r="G1406" s="33">
        <v>194</v>
      </c>
      <c r="H1406" s="33">
        <v>77456</v>
      </c>
      <c r="I1406" t="s">
        <v>115</v>
      </c>
      <c r="N1406" s="37"/>
      <c r="O1406" s="36"/>
      <c r="P1406" s="36"/>
      <c r="Q1406" s="36"/>
      <c r="R1406" s="37"/>
      <c r="S1406" s="36"/>
      <c r="T1406" s="36"/>
    </row>
    <row r="1407" spans="1:20" ht="14.4" x14ac:dyDescent="0.3">
      <c r="A1407" s="33" t="s">
        <v>3464</v>
      </c>
      <c r="B1407" s="33" t="s">
        <v>14833</v>
      </c>
      <c r="C1407" s="33" t="s">
        <v>3465</v>
      </c>
      <c r="D1407" s="33" t="s">
        <v>3466</v>
      </c>
      <c r="E1407" s="33" t="s">
        <v>14887</v>
      </c>
      <c r="F1407" s="33">
        <v>113</v>
      </c>
      <c r="G1407" s="33">
        <v>113</v>
      </c>
      <c r="H1407" s="33">
        <v>40648</v>
      </c>
      <c r="I1407" t="s">
        <v>15825</v>
      </c>
      <c r="N1407" s="37"/>
      <c r="O1407" s="36"/>
      <c r="P1407" s="36"/>
      <c r="Q1407" s="36"/>
      <c r="R1407" s="37"/>
      <c r="S1407" s="36"/>
      <c r="T1407" s="36"/>
    </row>
    <row r="1408" spans="1:20" ht="14.4" x14ac:dyDescent="0.3">
      <c r="A1408" s="33" t="s">
        <v>3467</v>
      </c>
      <c r="B1408" s="33" t="s">
        <v>14833</v>
      </c>
      <c r="C1408" s="33" t="s">
        <v>16466</v>
      </c>
      <c r="D1408" s="33" t="s">
        <v>3468</v>
      </c>
      <c r="E1408" s="33" t="s">
        <v>15286</v>
      </c>
      <c r="F1408" s="33">
        <v>171</v>
      </c>
      <c r="G1408" s="33">
        <v>165</v>
      </c>
      <c r="H1408" s="33">
        <v>41000</v>
      </c>
      <c r="I1408" t="s">
        <v>796</v>
      </c>
      <c r="N1408" s="37"/>
      <c r="O1408" s="36"/>
      <c r="P1408" s="36"/>
      <c r="Q1408" s="36"/>
      <c r="R1408" s="37"/>
      <c r="S1408" s="36"/>
      <c r="T1408" s="36"/>
    </row>
    <row r="1409" spans="1:20" ht="14.4" x14ac:dyDescent="0.3">
      <c r="A1409" s="33" t="s">
        <v>3469</v>
      </c>
      <c r="B1409" s="33" t="s">
        <v>14833</v>
      </c>
      <c r="C1409" s="33" t="s">
        <v>3470</v>
      </c>
      <c r="D1409" s="33" t="s">
        <v>3471</v>
      </c>
      <c r="E1409" s="33" t="s">
        <v>15016</v>
      </c>
      <c r="F1409" s="33">
        <v>279</v>
      </c>
      <c r="G1409" s="33">
        <v>276</v>
      </c>
      <c r="H1409" s="33">
        <v>40950</v>
      </c>
      <c r="I1409" t="s">
        <v>15149</v>
      </c>
      <c r="N1409" s="37"/>
      <c r="O1409" s="36"/>
      <c r="P1409" s="36"/>
      <c r="Q1409" s="36"/>
      <c r="R1409" s="37"/>
      <c r="S1409" s="36"/>
      <c r="T1409" s="36"/>
    </row>
    <row r="1410" spans="1:20" ht="14.4" x14ac:dyDescent="0.3">
      <c r="A1410" s="33" t="s">
        <v>3472</v>
      </c>
      <c r="B1410" s="33" t="s">
        <v>14833</v>
      </c>
      <c r="C1410" s="33" t="s">
        <v>3473</v>
      </c>
      <c r="D1410" s="33" t="s">
        <v>3474</v>
      </c>
      <c r="E1410" s="33" t="s">
        <v>15534</v>
      </c>
      <c r="F1410" s="33">
        <v>114</v>
      </c>
      <c r="G1410" s="33">
        <v>107</v>
      </c>
      <c r="H1410" s="33">
        <v>24844</v>
      </c>
      <c r="I1410" t="s">
        <v>2407</v>
      </c>
      <c r="N1410" s="37"/>
      <c r="O1410" s="36"/>
      <c r="P1410" s="36"/>
      <c r="Q1410" s="36"/>
      <c r="R1410" s="37"/>
      <c r="S1410" s="36"/>
      <c r="T1410" s="36"/>
    </row>
    <row r="1411" spans="1:20" ht="14.4" x14ac:dyDescent="0.3">
      <c r="A1411" s="33" t="s">
        <v>3475</v>
      </c>
      <c r="B1411" s="33" t="s">
        <v>14833</v>
      </c>
      <c r="C1411" s="33" t="s">
        <v>3476</v>
      </c>
      <c r="D1411" s="33" t="s">
        <v>3477</v>
      </c>
      <c r="E1411" s="33" t="s">
        <v>15145</v>
      </c>
      <c r="F1411" s="33">
        <v>150</v>
      </c>
      <c r="G1411" s="33">
        <v>153</v>
      </c>
      <c r="H1411" s="33">
        <v>61284</v>
      </c>
      <c r="I1411" t="s">
        <v>15146</v>
      </c>
      <c r="N1411" s="37"/>
      <c r="O1411" s="36"/>
      <c r="P1411" s="36"/>
      <c r="Q1411" s="36"/>
      <c r="R1411" s="37"/>
      <c r="S1411" s="36"/>
      <c r="T1411" s="36"/>
    </row>
    <row r="1412" spans="1:20" ht="14.4" x14ac:dyDescent="0.3">
      <c r="A1412" s="33" t="s">
        <v>3478</v>
      </c>
      <c r="B1412" s="33" t="s">
        <v>14833</v>
      </c>
      <c r="C1412" s="33" t="s">
        <v>16467</v>
      </c>
      <c r="D1412" s="33" t="s">
        <v>3479</v>
      </c>
      <c r="E1412" s="33" t="s">
        <v>15037</v>
      </c>
      <c r="F1412" s="33">
        <v>157</v>
      </c>
      <c r="G1412" s="33">
        <v>156</v>
      </c>
      <c r="H1412" s="33">
        <v>45000</v>
      </c>
      <c r="I1412" t="s">
        <v>15159</v>
      </c>
      <c r="N1412" s="37"/>
      <c r="O1412" s="36"/>
      <c r="P1412" s="36"/>
      <c r="Q1412" s="36"/>
      <c r="R1412" s="37"/>
      <c r="S1412" s="36"/>
      <c r="T1412" s="36"/>
    </row>
    <row r="1413" spans="1:20" ht="14.4" x14ac:dyDescent="0.3">
      <c r="A1413" s="33" t="s">
        <v>3480</v>
      </c>
      <c r="B1413" s="33" t="s">
        <v>14833</v>
      </c>
      <c r="C1413" s="33" t="s">
        <v>2187</v>
      </c>
      <c r="D1413" s="33" t="s">
        <v>3481</v>
      </c>
      <c r="E1413" s="33" t="s">
        <v>15489</v>
      </c>
      <c r="F1413" s="33">
        <v>98</v>
      </c>
      <c r="G1413" s="33">
        <v>92</v>
      </c>
      <c r="H1413" s="33">
        <v>40894</v>
      </c>
      <c r="I1413" t="s">
        <v>15323</v>
      </c>
      <c r="N1413" s="37"/>
      <c r="O1413" s="36"/>
      <c r="P1413" s="36"/>
      <c r="Q1413" s="36"/>
      <c r="R1413" s="37"/>
      <c r="S1413" s="36"/>
      <c r="T1413" s="36"/>
    </row>
    <row r="1414" spans="1:20" ht="14.4" x14ac:dyDescent="0.3">
      <c r="A1414" s="33" t="s">
        <v>3482</v>
      </c>
      <c r="B1414" s="33" t="s">
        <v>14833</v>
      </c>
      <c r="C1414" s="33" t="s">
        <v>15829</v>
      </c>
      <c r="D1414" s="33" t="s">
        <v>3483</v>
      </c>
      <c r="E1414" s="33" t="s">
        <v>15025</v>
      </c>
      <c r="F1414" s="33">
        <v>110</v>
      </c>
      <c r="G1414" s="33">
        <v>114</v>
      </c>
      <c r="H1414" s="33">
        <v>40342</v>
      </c>
      <c r="I1414" t="s">
        <v>15539</v>
      </c>
      <c r="N1414" s="37"/>
      <c r="O1414" s="36"/>
      <c r="P1414" s="36"/>
      <c r="Q1414" s="36"/>
      <c r="R1414" s="37"/>
      <c r="S1414" s="36"/>
      <c r="T1414" s="36"/>
    </row>
    <row r="1415" spans="1:20" ht="14.4" x14ac:dyDescent="0.3">
      <c r="A1415" s="33" t="s">
        <v>3484</v>
      </c>
      <c r="B1415" s="33" t="s">
        <v>14833</v>
      </c>
      <c r="C1415" s="33" t="s">
        <v>3485</v>
      </c>
      <c r="D1415" s="33" t="s">
        <v>3486</v>
      </c>
      <c r="E1415" s="33" t="s">
        <v>14957</v>
      </c>
      <c r="F1415" s="33">
        <v>235</v>
      </c>
      <c r="G1415" s="33">
        <v>230</v>
      </c>
      <c r="H1415" s="33">
        <v>41000</v>
      </c>
      <c r="I1415" t="s">
        <v>796</v>
      </c>
      <c r="N1415" s="37"/>
      <c r="O1415" s="36"/>
      <c r="P1415" s="36"/>
      <c r="Q1415" s="36"/>
      <c r="R1415" s="37"/>
      <c r="S1415" s="36"/>
      <c r="T1415" s="36"/>
    </row>
    <row r="1416" spans="1:20" ht="14.4" x14ac:dyDescent="0.3">
      <c r="A1416" s="33" t="s">
        <v>3487</v>
      </c>
      <c r="B1416" s="33" t="s">
        <v>14833</v>
      </c>
      <c r="C1416" s="33" t="s">
        <v>16468</v>
      </c>
      <c r="D1416" s="33" t="s">
        <v>3488</v>
      </c>
      <c r="E1416" s="33" t="s">
        <v>15049</v>
      </c>
      <c r="F1416" s="33">
        <v>111</v>
      </c>
      <c r="G1416" s="33">
        <v>109</v>
      </c>
      <c r="H1416" s="33">
        <v>40632</v>
      </c>
      <c r="I1416" t="s">
        <v>15635</v>
      </c>
      <c r="N1416" s="37"/>
      <c r="O1416" s="36"/>
      <c r="P1416" s="36"/>
      <c r="Q1416" s="36"/>
      <c r="R1416" s="37"/>
      <c r="S1416" s="36"/>
      <c r="T1416" s="36"/>
    </row>
    <row r="1417" spans="1:20" ht="14.4" x14ac:dyDescent="0.3">
      <c r="A1417" s="33" t="s">
        <v>3489</v>
      </c>
      <c r="B1417" s="33" t="s">
        <v>14833</v>
      </c>
      <c r="C1417" s="33" t="s">
        <v>3490</v>
      </c>
      <c r="D1417" s="33" t="s">
        <v>3491</v>
      </c>
      <c r="E1417" s="33" t="s">
        <v>15286</v>
      </c>
      <c r="F1417" s="33">
        <v>132</v>
      </c>
      <c r="G1417" s="33">
        <v>146</v>
      </c>
      <c r="H1417" s="33">
        <v>41385</v>
      </c>
      <c r="I1417" t="s">
        <v>15580</v>
      </c>
      <c r="N1417" s="37"/>
      <c r="O1417" s="36"/>
      <c r="P1417" s="36"/>
      <c r="Q1417" s="36"/>
      <c r="R1417" s="37"/>
      <c r="S1417" s="36"/>
      <c r="T1417" s="36"/>
    </row>
    <row r="1418" spans="1:20" ht="14.4" x14ac:dyDescent="0.3">
      <c r="A1418" s="33" t="s">
        <v>3492</v>
      </c>
      <c r="B1418" s="33" t="s">
        <v>14833</v>
      </c>
      <c r="C1418" s="33" t="s">
        <v>16469</v>
      </c>
      <c r="D1418" s="33" t="s">
        <v>3493</v>
      </c>
      <c r="E1418" s="33" t="s">
        <v>15640</v>
      </c>
      <c r="F1418" s="33">
        <v>72</v>
      </c>
      <c r="G1418" s="33">
        <v>75</v>
      </c>
      <c r="H1418" s="33">
        <v>40789</v>
      </c>
      <c r="I1418" t="s">
        <v>15641</v>
      </c>
      <c r="N1418" s="37"/>
      <c r="O1418" s="36"/>
      <c r="P1418" s="36"/>
      <c r="Q1418" s="36"/>
      <c r="R1418" s="37"/>
      <c r="S1418" s="36"/>
      <c r="T1418" s="36"/>
    </row>
    <row r="1419" spans="1:20" ht="14.4" x14ac:dyDescent="0.3">
      <c r="A1419" s="33" t="s">
        <v>3494</v>
      </c>
      <c r="B1419" s="33" t="s">
        <v>14833</v>
      </c>
      <c r="C1419" s="33" t="s">
        <v>1100</v>
      </c>
      <c r="D1419" s="33" t="s">
        <v>3495</v>
      </c>
      <c r="E1419" s="33" t="s">
        <v>14887</v>
      </c>
      <c r="F1419" s="33">
        <v>75</v>
      </c>
      <c r="G1419" s="33">
        <v>71</v>
      </c>
      <c r="H1419" s="33">
        <v>40648</v>
      </c>
      <c r="I1419" t="s">
        <v>15825</v>
      </c>
      <c r="N1419" s="37"/>
      <c r="O1419" s="36"/>
      <c r="P1419" s="36"/>
      <c r="Q1419" s="36"/>
      <c r="R1419" s="37"/>
      <c r="S1419" s="36"/>
      <c r="T1419" s="36"/>
    </row>
    <row r="1420" spans="1:20" ht="14.4" x14ac:dyDescent="0.3">
      <c r="A1420" s="33" t="s">
        <v>3496</v>
      </c>
      <c r="B1420" s="33" t="s">
        <v>14833</v>
      </c>
      <c r="C1420" s="33" t="s">
        <v>3497</v>
      </c>
      <c r="D1420" s="33" t="s">
        <v>3498</v>
      </c>
      <c r="E1420" s="33" t="s">
        <v>15037</v>
      </c>
      <c r="F1420" s="33">
        <v>150</v>
      </c>
      <c r="G1420" s="33">
        <v>143</v>
      </c>
      <c r="H1420" s="33">
        <v>40888</v>
      </c>
      <c r="I1420" t="s">
        <v>863</v>
      </c>
      <c r="N1420" s="37"/>
      <c r="O1420" s="36"/>
      <c r="P1420" s="36"/>
      <c r="Q1420" s="36"/>
      <c r="R1420" s="37"/>
      <c r="S1420" s="36"/>
      <c r="T1420" s="36"/>
    </row>
    <row r="1421" spans="1:20" ht="14.4" x14ac:dyDescent="0.3">
      <c r="A1421" s="33" t="s">
        <v>3499</v>
      </c>
      <c r="B1421" s="33" t="s">
        <v>14833</v>
      </c>
      <c r="C1421" s="33" t="s">
        <v>16470</v>
      </c>
      <c r="D1421" s="33" t="s">
        <v>3500</v>
      </c>
      <c r="E1421" s="33" t="s">
        <v>15077</v>
      </c>
      <c r="F1421" s="33">
        <v>118</v>
      </c>
      <c r="G1421" s="33">
        <v>107</v>
      </c>
      <c r="H1421" s="33">
        <v>40894</v>
      </c>
      <c r="I1421" t="s">
        <v>15323</v>
      </c>
      <c r="N1421" s="37"/>
      <c r="O1421" s="36"/>
      <c r="P1421" s="36"/>
      <c r="Q1421" s="36"/>
      <c r="R1421" s="37"/>
      <c r="S1421" s="36"/>
      <c r="T1421" s="36"/>
    </row>
    <row r="1422" spans="1:20" ht="14.4" x14ac:dyDescent="0.3">
      <c r="A1422" s="33" t="s">
        <v>3501</v>
      </c>
      <c r="B1422" s="33" t="s">
        <v>14833</v>
      </c>
      <c r="C1422" s="33" t="s">
        <v>349</v>
      </c>
      <c r="D1422" s="33" t="s">
        <v>3502</v>
      </c>
      <c r="E1422" s="33" t="s">
        <v>15322</v>
      </c>
      <c r="F1422" s="33">
        <v>165</v>
      </c>
      <c r="G1422" s="33">
        <v>166</v>
      </c>
      <c r="H1422" s="33">
        <v>40894</v>
      </c>
      <c r="I1422" t="s">
        <v>15323</v>
      </c>
      <c r="N1422" s="37"/>
      <c r="O1422" s="36"/>
      <c r="P1422" s="36"/>
      <c r="Q1422" s="36"/>
      <c r="R1422" s="37"/>
      <c r="S1422" s="36"/>
      <c r="T1422" s="36"/>
    </row>
    <row r="1423" spans="1:20" ht="14.4" x14ac:dyDescent="0.3">
      <c r="A1423" s="33" t="s">
        <v>3503</v>
      </c>
      <c r="B1423" s="33" t="s">
        <v>14833</v>
      </c>
      <c r="C1423" s="33" t="s">
        <v>3504</v>
      </c>
      <c r="D1423" s="33" t="s">
        <v>3505</v>
      </c>
      <c r="E1423" s="33" t="s">
        <v>15736</v>
      </c>
      <c r="F1423" s="33">
        <v>261</v>
      </c>
      <c r="G1423" s="33">
        <v>248</v>
      </c>
      <c r="H1423" s="33">
        <v>41571</v>
      </c>
      <c r="I1423" t="s">
        <v>509</v>
      </c>
      <c r="N1423" s="37"/>
      <c r="O1423" s="36"/>
      <c r="P1423" s="36"/>
      <c r="Q1423" s="36"/>
      <c r="R1423" s="37"/>
      <c r="S1423" s="36"/>
      <c r="T1423" s="36"/>
    </row>
    <row r="1424" spans="1:20" ht="14.4" x14ac:dyDescent="0.3">
      <c r="A1424" s="33" t="s">
        <v>3506</v>
      </c>
      <c r="B1424" s="33" t="s">
        <v>14833</v>
      </c>
      <c r="C1424" s="33" t="s">
        <v>3507</v>
      </c>
      <c r="D1424" s="33" t="s">
        <v>3508</v>
      </c>
      <c r="E1424" s="33" t="s">
        <v>15342</v>
      </c>
      <c r="F1424" s="33">
        <v>157</v>
      </c>
      <c r="G1424" s="33">
        <v>148</v>
      </c>
      <c r="H1424" s="33">
        <v>41571</v>
      </c>
      <c r="I1424" t="s">
        <v>509</v>
      </c>
      <c r="N1424" s="37"/>
      <c r="O1424" s="36"/>
      <c r="P1424" s="36"/>
      <c r="Q1424" s="36"/>
      <c r="R1424" s="37"/>
      <c r="S1424" s="36"/>
      <c r="T1424" s="36"/>
    </row>
    <row r="1425" spans="1:20" ht="14.4" x14ac:dyDescent="0.3">
      <c r="A1425" s="33" t="s">
        <v>3509</v>
      </c>
      <c r="B1425" s="33" t="s">
        <v>14833</v>
      </c>
      <c r="C1425" s="33" t="s">
        <v>16471</v>
      </c>
      <c r="D1425" s="33" t="s">
        <v>16472</v>
      </c>
      <c r="E1425" s="33" t="s">
        <v>14940</v>
      </c>
      <c r="F1425" s="33">
        <v>239</v>
      </c>
      <c r="G1425" s="33">
        <v>250</v>
      </c>
      <c r="H1425" s="33">
        <v>61752</v>
      </c>
      <c r="I1425" t="s">
        <v>16473</v>
      </c>
      <c r="N1425" s="37"/>
      <c r="O1425" s="36"/>
      <c r="P1425" s="36"/>
      <c r="Q1425" s="36"/>
      <c r="R1425" s="37"/>
      <c r="S1425" s="36"/>
      <c r="T1425" s="36"/>
    </row>
    <row r="1426" spans="1:20" ht="14.4" x14ac:dyDescent="0.3">
      <c r="A1426" s="33" t="s">
        <v>3510</v>
      </c>
      <c r="B1426" s="33" t="s">
        <v>14833</v>
      </c>
      <c r="C1426" s="33" t="s">
        <v>16474</v>
      </c>
      <c r="D1426" s="33" t="s">
        <v>3511</v>
      </c>
      <c r="E1426" s="33" t="s">
        <v>15033</v>
      </c>
      <c r="F1426" s="33">
        <v>230</v>
      </c>
      <c r="G1426" s="33">
        <v>209</v>
      </c>
      <c r="H1426" s="33">
        <v>41296</v>
      </c>
      <c r="I1426" t="s">
        <v>1410</v>
      </c>
      <c r="N1426" s="37"/>
      <c r="O1426" s="36"/>
      <c r="P1426" s="36"/>
      <c r="Q1426" s="36"/>
      <c r="R1426" s="37"/>
      <c r="S1426" s="36"/>
      <c r="T1426" s="36"/>
    </row>
    <row r="1427" spans="1:20" ht="14.4" x14ac:dyDescent="0.3">
      <c r="A1427" s="33" t="s">
        <v>3512</v>
      </c>
      <c r="B1427" s="33" t="s">
        <v>14833</v>
      </c>
      <c r="C1427" s="33" t="s">
        <v>16475</v>
      </c>
      <c r="D1427" s="33" t="s">
        <v>3513</v>
      </c>
      <c r="E1427" s="33" t="s">
        <v>14949</v>
      </c>
      <c r="F1427" s="33">
        <v>119</v>
      </c>
      <c r="G1427" s="33">
        <v>113</v>
      </c>
      <c r="H1427" s="33">
        <v>40530</v>
      </c>
      <c r="I1427" t="s">
        <v>16476</v>
      </c>
      <c r="N1427" s="37"/>
      <c r="O1427" s="36"/>
      <c r="P1427" s="36"/>
      <c r="Q1427" s="36"/>
      <c r="R1427" s="37"/>
      <c r="S1427" s="36"/>
      <c r="T1427" s="36"/>
    </row>
    <row r="1428" spans="1:20" ht="14.4" x14ac:dyDescent="0.3">
      <c r="A1428" s="33" t="s">
        <v>3514</v>
      </c>
      <c r="B1428" s="33" t="s">
        <v>14833</v>
      </c>
      <c r="C1428" s="33" t="s">
        <v>3515</v>
      </c>
      <c r="D1428" s="33" t="s">
        <v>3516</v>
      </c>
      <c r="E1428" s="33" t="s">
        <v>14911</v>
      </c>
      <c r="F1428" s="33">
        <v>205</v>
      </c>
      <c r="G1428" s="33">
        <v>210</v>
      </c>
      <c r="H1428" s="33">
        <v>41296</v>
      </c>
      <c r="I1428" t="s">
        <v>1410</v>
      </c>
      <c r="N1428" s="37"/>
      <c r="O1428" s="36"/>
      <c r="P1428" s="36"/>
      <c r="Q1428" s="36"/>
      <c r="R1428" s="37"/>
      <c r="S1428" s="36"/>
      <c r="T1428" s="36"/>
    </row>
    <row r="1429" spans="1:20" ht="14.4" x14ac:dyDescent="0.3">
      <c r="A1429" s="33" t="s">
        <v>3517</v>
      </c>
      <c r="B1429" s="33" t="s">
        <v>14833</v>
      </c>
      <c r="C1429" s="33" t="s">
        <v>3518</v>
      </c>
      <c r="D1429" s="33" t="s">
        <v>3519</v>
      </c>
      <c r="E1429" s="33" t="s">
        <v>15015</v>
      </c>
      <c r="F1429" s="33">
        <v>235</v>
      </c>
      <c r="G1429" s="33">
        <v>230</v>
      </c>
      <c r="H1429" s="33">
        <v>61960</v>
      </c>
      <c r="I1429" t="s">
        <v>16477</v>
      </c>
      <c r="N1429" s="37"/>
      <c r="O1429" s="36"/>
      <c r="P1429" s="36"/>
      <c r="Q1429" s="36"/>
      <c r="R1429" s="37"/>
      <c r="S1429" s="36"/>
      <c r="T1429" s="36"/>
    </row>
    <row r="1430" spans="1:20" ht="14.4" x14ac:dyDescent="0.3">
      <c r="A1430" s="33" t="s">
        <v>3520</v>
      </c>
      <c r="B1430" s="33" t="s">
        <v>14833</v>
      </c>
      <c r="C1430" s="33" t="s">
        <v>3521</v>
      </c>
      <c r="D1430" s="33" t="s">
        <v>3522</v>
      </c>
      <c r="E1430" s="33" t="s">
        <v>14879</v>
      </c>
      <c r="F1430" s="33">
        <v>211</v>
      </c>
      <c r="G1430" s="33">
        <v>211</v>
      </c>
      <c r="H1430" s="33">
        <v>77456</v>
      </c>
      <c r="I1430" t="s">
        <v>115</v>
      </c>
      <c r="N1430" s="37"/>
      <c r="O1430" s="36"/>
      <c r="P1430" s="36"/>
      <c r="Q1430" s="36"/>
      <c r="R1430" s="37"/>
      <c r="S1430" s="36"/>
      <c r="T1430" s="36"/>
    </row>
    <row r="1431" spans="1:20" ht="14.4" x14ac:dyDescent="0.3">
      <c r="A1431" s="33" t="s">
        <v>3523</v>
      </c>
      <c r="B1431" s="33" t="s">
        <v>14833</v>
      </c>
      <c r="C1431" s="33" t="s">
        <v>16478</v>
      </c>
      <c r="D1431" s="33" t="s">
        <v>3524</v>
      </c>
      <c r="E1431" s="33" t="s">
        <v>15037</v>
      </c>
      <c r="F1431" s="33">
        <v>59</v>
      </c>
      <c r="G1431" s="33">
        <v>52</v>
      </c>
      <c r="H1431" s="33">
        <v>77456</v>
      </c>
      <c r="I1431" t="s">
        <v>115</v>
      </c>
      <c r="N1431" s="37"/>
      <c r="O1431" s="36"/>
      <c r="P1431" s="36"/>
      <c r="Q1431" s="36"/>
      <c r="R1431" s="37"/>
      <c r="S1431" s="36"/>
      <c r="T1431" s="36"/>
    </row>
    <row r="1432" spans="1:20" ht="14.4" x14ac:dyDescent="0.3">
      <c r="A1432" s="33" t="s">
        <v>3525</v>
      </c>
      <c r="B1432" s="33" t="s">
        <v>14833</v>
      </c>
      <c r="C1432" s="33" t="s">
        <v>15795</v>
      </c>
      <c r="D1432" s="33" t="s">
        <v>3526</v>
      </c>
      <c r="E1432" s="33" t="s">
        <v>15667</v>
      </c>
      <c r="F1432" s="33">
        <v>63</v>
      </c>
      <c r="G1432" s="33">
        <v>60</v>
      </c>
      <c r="H1432" s="33">
        <v>42656</v>
      </c>
      <c r="I1432" t="s">
        <v>15662</v>
      </c>
      <c r="N1432" s="37"/>
      <c r="O1432" s="36"/>
      <c r="P1432" s="36"/>
      <c r="Q1432" s="36"/>
      <c r="R1432" s="37"/>
      <c r="S1432" s="36"/>
      <c r="T1432" s="36"/>
    </row>
    <row r="1433" spans="1:20" ht="14.4" x14ac:dyDescent="0.3">
      <c r="A1433" s="33" t="s">
        <v>3527</v>
      </c>
      <c r="B1433" s="33" t="s">
        <v>14833</v>
      </c>
      <c r="C1433" s="33" t="s">
        <v>338</v>
      </c>
      <c r="D1433" s="33" t="s">
        <v>3528</v>
      </c>
      <c r="E1433" s="33" t="s">
        <v>15214</v>
      </c>
      <c r="F1433" s="33">
        <v>95</v>
      </c>
      <c r="G1433" s="33">
        <v>100</v>
      </c>
      <c r="H1433" s="33">
        <v>62571</v>
      </c>
      <c r="I1433" t="s">
        <v>16479</v>
      </c>
      <c r="N1433" s="37"/>
      <c r="O1433" s="36"/>
      <c r="P1433" s="36"/>
      <c r="Q1433" s="36"/>
      <c r="R1433" s="37"/>
      <c r="S1433" s="36"/>
      <c r="T1433" s="36"/>
    </row>
    <row r="1434" spans="1:20" ht="14.4" x14ac:dyDescent="0.3">
      <c r="A1434" s="33" t="s">
        <v>3529</v>
      </c>
      <c r="B1434" s="33" t="s">
        <v>14833</v>
      </c>
      <c r="C1434" s="33" t="s">
        <v>3530</v>
      </c>
      <c r="D1434" s="33" t="s">
        <v>3531</v>
      </c>
      <c r="E1434" s="33" t="s">
        <v>15061</v>
      </c>
      <c r="F1434" s="33">
        <v>282</v>
      </c>
      <c r="G1434" s="33">
        <v>302</v>
      </c>
      <c r="H1434" s="33">
        <v>62584</v>
      </c>
      <c r="I1434" t="s">
        <v>16480</v>
      </c>
      <c r="N1434" s="37"/>
      <c r="O1434" s="36"/>
      <c r="P1434" s="36"/>
      <c r="Q1434" s="36"/>
      <c r="R1434" s="37"/>
      <c r="S1434" s="36"/>
      <c r="T1434" s="36"/>
    </row>
    <row r="1435" spans="1:20" ht="14.4" x14ac:dyDescent="0.3">
      <c r="A1435" s="33" t="s">
        <v>3532</v>
      </c>
      <c r="B1435" s="33" t="s">
        <v>14833</v>
      </c>
      <c r="C1435" s="33" t="s">
        <v>3533</v>
      </c>
      <c r="D1435" s="33" t="s">
        <v>3534</v>
      </c>
      <c r="E1435" s="33" t="s">
        <v>16481</v>
      </c>
      <c r="F1435" s="33">
        <v>214</v>
      </c>
      <c r="G1435" s="33">
        <v>202</v>
      </c>
      <c r="H1435" s="33">
        <v>41595</v>
      </c>
      <c r="I1435" t="s">
        <v>15871</v>
      </c>
      <c r="N1435" s="37"/>
      <c r="O1435" s="36"/>
      <c r="P1435" s="36"/>
      <c r="Q1435" s="36"/>
      <c r="R1435" s="37"/>
      <c r="S1435" s="36"/>
      <c r="T1435" s="36"/>
    </row>
    <row r="1436" spans="1:20" ht="14.4" x14ac:dyDescent="0.3">
      <c r="A1436" s="33" t="s">
        <v>3535</v>
      </c>
      <c r="B1436" s="33" t="s">
        <v>14833</v>
      </c>
      <c r="C1436" s="33" t="s">
        <v>16482</v>
      </c>
      <c r="D1436" s="33" t="s">
        <v>3536</v>
      </c>
      <c r="E1436" s="33" t="s">
        <v>15018</v>
      </c>
      <c r="F1436" s="33">
        <v>240</v>
      </c>
      <c r="G1436" s="33">
        <v>225</v>
      </c>
      <c r="H1436" s="33">
        <v>68836</v>
      </c>
      <c r="I1436" t="s">
        <v>15344</v>
      </c>
      <c r="N1436" s="37"/>
      <c r="O1436" s="36"/>
      <c r="P1436" s="36"/>
      <c r="Q1436" s="36"/>
      <c r="R1436" s="37"/>
      <c r="S1436" s="36"/>
      <c r="T1436" s="36"/>
    </row>
    <row r="1437" spans="1:20" ht="14.4" x14ac:dyDescent="0.3">
      <c r="A1437" s="33" t="s">
        <v>3537</v>
      </c>
      <c r="B1437" s="33" t="s">
        <v>14833</v>
      </c>
      <c r="C1437" s="33" t="s">
        <v>16483</v>
      </c>
      <c r="D1437" s="33" t="s">
        <v>3538</v>
      </c>
      <c r="E1437" s="33" t="s">
        <v>15667</v>
      </c>
      <c r="F1437" s="33">
        <v>202</v>
      </c>
      <c r="G1437" s="33">
        <v>231</v>
      </c>
      <c r="H1437" s="33">
        <v>41000</v>
      </c>
      <c r="I1437" t="s">
        <v>796</v>
      </c>
      <c r="N1437" s="37"/>
      <c r="O1437" s="36"/>
      <c r="P1437" s="36"/>
      <c r="Q1437" s="36"/>
      <c r="R1437" s="37"/>
      <c r="S1437" s="36"/>
      <c r="T1437" s="36"/>
    </row>
    <row r="1438" spans="1:20" ht="14.4" x14ac:dyDescent="0.3">
      <c r="A1438" s="33" t="s">
        <v>3539</v>
      </c>
      <c r="B1438" s="33" t="s">
        <v>14833</v>
      </c>
      <c r="C1438" s="33" t="s">
        <v>3540</v>
      </c>
      <c r="D1438" s="33" t="s">
        <v>3541</v>
      </c>
      <c r="E1438" s="33" t="s">
        <v>15395</v>
      </c>
      <c r="F1438" s="33">
        <v>240</v>
      </c>
      <c r="G1438" s="33">
        <v>251</v>
      </c>
      <c r="H1438" s="33">
        <v>63039</v>
      </c>
      <c r="I1438" t="s">
        <v>3542</v>
      </c>
      <c r="N1438" s="37"/>
      <c r="O1438" s="36"/>
      <c r="P1438" s="36"/>
      <c r="Q1438" s="36"/>
      <c r="R1438" s="37"/>
      <c r="S1438" s="36"/>
      <c r="T1438" s="36"/>
    </row>
    <row r="1439" spans="1:20" ht="14.4" x14ac:dyDescent="0.3">
      <c r="A1439" s="33" t="s">
        <v>3543</v>
      </c>
      <c r="B1439" s="33" t="s">
        <v>14833</v>
      </c>
      <c r="C1439" s="33" t="s">
        <v>3544</v>
      </c>
      <c r="D1439" s="33" t="s">
        <v>3545</v>
      </c>
      <c r="E1439" s="33" t="s">
        <v>14905</v>
      </c>
      <c r="F1439" s="33">
        <v>105</v>
      </c>
      <c r="G1439" s="33">
        <v>101</v>
      </c>
      <c r="H1439" s="33">
        <v>41425</v>
      </c>
      <c r="I1439" t="s">
        <v>15759</v>
      </c>
      <c r="N1439" s="37"/>
      <c r="O1439" s="36"/>
      <c r="P1439" s="36"/>
      <c r="Q1439" s="36"/>
      <c r="R1439" s="37"/>
      <c r="S1439" s="36"/>
      <c r="T1439" s="36"/>
    </row>
    <row r="1440" spans="1:20" ht="14.4" x14ac:dyDescent="0.3">
      <c r="A1440" s="33" t="s">
        <v>3546</v>
      </c>
      <c r="B1440" s="33" t="s">
        <v>14833</v>
      </c>
      <c r="C1440" s="33" t="s">
        <v>16484</v>
      </c>
      <c r="D1440" s="33" t="s">
        <v>3547</v>
      </c>
      <c r="E1440" s="33" t="s">
        <v>15859</v>
      </c>
      <c r="F1440" s="33">
        <v>109</v>
      </c>
      <c r="G1440" s="33">
        <v>109</v>
      </c>
      <c r="H1440" s="33">
        <v>63091</v>
      </c>
      <c r="I1440" t="s">
        <v>16485</v>
      </c>
      <c r="N1440" s="37"/>
      <c r="O1440" s="36"/>
      <c r="P1440" s="36"/>
      <c r="Q1440" s="36"/>
      <c r="R1440" s="37"/>
      <c r="S1440" s="36"/>
      <c r="T1440" s="36"/>
    </row>
    <row r="1441" spans="1:20" ht="14.4" x14ac:dyDescent="0.3">
      <c r="A1441" s="33" t="s">
        <v>3548</v>
      </c>
      <c r="B1441" s="33" t="s">
        <v>14833</v>
      </c>
      <c r="C1441" s="33" t="s">
        <v>3549</v>
      </c>
      <c r="D1441" s="33" t="s">
        <v>3550</v>
      </c>
      <c r="E1441" s="33" t="s">
        <v>15030</v>
      </c>
      <c r="F1441" s="33">
        <v>204</v>
      </c>
      <c r="G1441" s="33">
        <v>217</v>
      </c>
      <c r="H1441" s="33">
        <v>41632</v>
      </c>
      <c r="I1441" t="s">
        <v>15148</v>
      </c>
      <c r="N1441" s="37"/>
      <c r="O1441" s="36"/>
      <c r="P1441" s="36"/>
      <c r="Q1441" s="36"/>
      <c r="R1441" s="37"/>
      <c r="S1441" s="36"/>
      <c r="T1441" s="36"/>
    </row>
    <row r="1442" spans="1:20" ht="14.4" x14ac:dyDescent="0.3">
      <c r="A1442" s="33" t="s">
        <v>3551</v>
      </c>
      <c r="B1442" s="33" t="s">
        <v>14833</v>
      </c>
      <c r="C1442" s="33" t="s">
        <v>16486</v>
      </c>
      <c r="D1442" s="33" t="s">
        <v>3552</v>
      </c>
      <c r="E1442" s="33" t="s">
        <v>15679</v>
      </c>
      <c r="F1442" s="33">
        <v>323</v>
      </c>
      <c r="G1442" s="33">
        <v>310</v>
      </c>
      <c r="H1442" s="33">
        <v>32580</v>
      </c>
      <c r="I1442" t="s">
        <v>15680</v>
      </c>
      <c r="N1442" s="37"/>
      <c r="O1442" s="36"/>
      <c r="P1442" s="36"/>
      <c r="Q1442" s="36"/>
      <c r="R1442" s="37"/>
      <c r="S1442" s="36"/>
      <c r="T1442" s="36"/>
    </row>
    <row r="1443" spans="1:20" ht="14.4" x14ac:dyDescent="0.3">
      <c r="A1443" s="33" t="s">
        <v>3553</v>
      </c>
      <c r="B1443" s="33" t="s">
        <v>14833</v>
      </c>
      <c r="C1443" s="33" t="s">
        <v>3554</v>
      </c>
      <c r="D1443" s="33" t="s">
        <v>3555</v>
      </c>
      <c r="E1443" s="33" t="s">
        <v>15074</v>
      </c>
      <c r="F1443" s="33">
        <v>101</v>
      </c>
      <c r="G1443" s="33">
        <v>99</v>
      </c>
      <c r="H1443" s="33">
        <v>50129</v>
      </c>
      <c r="I1443" t="s">
        <v>500</v>
      </c>
      <c r="N1443" s="37"/>
      <c r="O1443" s="36"/>
      <c r="P1443" s="36"/>
      <c r="Q1443" s="36"/>
      <c r="R1443" s="37"/>
      <c r="S1443" s="36"/>
      <c r="T1443" s="36"/>
    </row>
    <row r="1444" spans="1:20" ht="14.4" x14ac:dyDescent="0.3">
      <c r="A1444" s="33" t="s">
        <v>3556</v>
      </c>
      <c r="B1444" s="33" t="s">
        <v>14833</v>
      </c>
      <c r="C1444" s="33" t="s">
        <v>16487</v>
      </c>
      <c r="D1444" s="33" t="s">
        <v>3557</v>
      </c>
      <c r="E1444" s="33" t="s">
        <v>15153</v>
      </c>
      <c r="F1444" s="33">
        <v>130</v>
      </c>
      <c r="G1444" s="33">
        <v>133</v>
      </c>
      <c r="H1444" s="33">
        <v>41127</v>
      </c>
      <c r="I1444" t="s">
        <v>16145</v>
      </c>
      <c r="N1444" s="37"/>
      <c r="O1444" s="36"/>
      <c r="P1444" s="36"/>
      <c r="Q1444" s="36"/>
      <c r="R1444" s="37"/>
      <c r="S1444" s="36"/>
      <c r="T1444" s="36"/>
    </row>
    <row r="1445" spans="1:20" ht="14.4" x14ac:dyDescent="0.3">
      <c r="A1445" s="33" t="s">
        <v>3558</v>
      </c>
      <c r="B1445" s="33" t="s">
        <v>14833</v>
      </c>
      <c r="C1445" s="33" t="s">
        <v>15713</v>
      </c>
      <c r="D1445" s="33" t="s">
        <v>3559</v>
      </c>
      <c r="E1445" s="33" t="s">
        <v>15179</v>
      </c>
      <c r="F1445" s="33">
        <v>166</v>
      </c>
      <c r="G1445" s="33">
        <v>158</v>
      </c>
      <c r="H1445" s="33">
        <v>85600</v>
      </c>
      <c r="I1445" t="s">
        <v>15180</v>
      </c>
      <c r="N1445" s="37"/>
      <c r="O1445" s="36"/>
      <c r="P1445" s="36"/>
      <c r="Q1445" s="36"/>
      <c r="R1445" s="37"/>
      <c r="S1445" s="36"/>
      <c r="T1445" s="36"/>
    </row>
    <row r="1446" spans="1:20" ht="14.4" x14ac:dyDescent="0.3">
      <c r="A1446" s="33" t="s">
        <v>3560</v>
      </c>
      <c r="B1446" s="33" t="s">
        <v>14833</v>
      </c>
      <c r="C1446" s="33" t="s">
        <v>16488</v>
      </c>
      <c r="D1446" s="33" t="s">
        <v>3561</v>
      </c>
      <c r="E1446" s="33" t="s">
        <v>15166</v>
      </c>
      <c r="F1446" s="33">
        <v>327</v>
      </c>
      <c r="G1446" s="33">
        <v>309</v>
      </c>
      <c r="H1446" s="33">
        <v>50949</v>
      </c>
      <c r="I1446" t="s">
        <v>145</v>
      </c>
      <c r="N1446" s="37"/>
      <c r="O1446" s="36"/>
      <c r="P1446" s="36"/>
      <c r="Q1446" s="36"/>
      <c r="R1446" s="37"/>
      <c r="S1446" s="36"/>
      <c r="T1446" s="36"/>
    </row>
    <row r="1447" spans="1:20" ht="14.4" x14ac:dyDescent="0.3">
      <c r="A1447" s="33" t="s">
        <v>3562</v>
      </c>
      <c r="B1447" s="33" t="s">
        <v>14833</v>
      </c>
      <c r="C1447" s="33" t="s">
        <v>3563</v>
      </c>
      <c r="D1447" s="33" t="s">
        <v>3564</v>
      </c>
      <c r="E1447" s="33" t="s">
        <v>16489</v>
      </c>
      <c r="F1447" s="33">
        <v>173</v>
      </c>
      <c r="G1447" s="33">
        <v>177</v>
      </c>
      <c r="H1447" s="33">
        <v>41000</v>
      </c>
      <c r="I1447" t="s">
        <v>796</v>
      </c>
      <c r="N1447" s="37"/>
      <c r="O1447" s="36"/>
      <c r="P1447" s="36"/>
      <c r="Q1447" s="36"/>
      <c r="R1447" s="37"/>
      <c r="S1447" s="36"/>
      <c r="T1447" s="36"/>
    </row>
    <row r="1448" spans="1:20" ht="14.4" x14ac:dyDescent="0.3">
      <c r="A1448" s="33" t="s">
        <v>3565</v>
      </c>
      <c r="B1448" s="33" t="s">
        <v>14833</v>
      </c>
      <c r="C1448" s="33" t="s">
        <v>16490</v>
      </c>
      <c r="D1448" s="33" t="s">
        <v>3566</v>
      </c>
      <c r="E1448" s="33" t="s">
        <v>16167</v>
      </c>
      <c r="F1448" s="33">
        <v>120</v>
      </c>
      <c r="G1448" s="33">
        <v>113</v>
      </c>
      <c r="H1448" s="33">
        <v>41025</v>
      </c>
      <c r="I1448" t="s">
        <v>15136</v>
      </c>
      <c r="N1448" s="37"/>
      <c r="O1448" s="36"/>
      <c r="P1448" s="36"/>
      <c r="Q1448" s="36"/>
      <c r="R1448" s="37"/>
      <c r="S1448" s="36"/>
      <c r="T1448" s="36"/>
    </row>
    <row r="1449" spans="1:20" ht="14.4" x14ac:dyDescent="0.3">
      <c r="A1449" s="33" t="s">
        <v>3567</v>
      </c>
      <c r="B1449" s="33" t="s">
        <v>14833</v>
      </c>
      <c r="C1449" s="33" t="s">
        <v>16491</v>
      </c>
      <c r="D1449" s="33" t="s">
        <v>3568</v>
      </c>
      <c r="E1449" s="33" t="s">
        <v>15037</v>
      </c>
      <c r="F1449" s="33">
        <v>132</v>
      </c>
      <c r="G1449" s="33">
        <v>148</v>
      </c>
      <c r="H1449" s="33">
        <v>40888</v>
      </c>
      <c r="I1449" t="s">
        <v>863</v>
      </c>
      <c r="N1449" s="37"/>
      <c r="O1449" s="36"/>
      <c r="P1449" s="36"/>
      <c r="Q1449" s="36"/>
      <c r="R1449" s="37"/>
      <c r="S1449" s="36"/>
      <c r="T1449" s="36"/>
    </row>
    <row r="1450" spans="1:20" ht="14.4" x14ac:dyDescent="0.3">
      <c r="A1450" s="33" t="s">
        <v>3569</v>
      </c>
      <c r="B1450" s="33" t="s">
        <v>14833</v>
      </c>
      <c r="C1450" s="33" t="s">
        <v>16492</v>
      </c>
      <c r="D1450" s="33" t="s">
        <v>3570</v>
      </c>
      <c r="E1450" s="33" t="s">
        <v>15025</v>
      </c>
      <c r="F1450" s="33">
        <v>73</v>
      </c>
      <c r="G1450" s="33">
        <v>72</v>
      </c>
      <c r="H1450" s="33">
        <v>40342</v>
      </c>
      <c r="I1450" t="s">
        <v>15539</v>
      </c>
      <c r="N1450" s="37"/>
      <c r="O1450" s="36"/>
      <c r="P1450" s="36"/>
      <c r="Q1450" s="36"/>
      <c r="R1450" s="37"/>
      <c r="S1450" s="36"/>
      <c r="T1450" s="36"/>
    </row>
    <row r="1451" spans="1:20" ht="14.4" x14ac:dyDescent="0.3">
      <c r="A1451" s="33" t="s">
        <v>3571</v>
      </c>
      <c r="B1451" s="33" t="s">
        <v>14833</v>
      </c>
      <c r="C1451" s="33" t="s">
        <v>15514</v>
      </c>
      <c r="D1451" s="33" t="s">
        <v>3572</v>
      </c>
      <c r="E1451" s="33" t="s">
        <v>15037</v>
      </c>
      <c r="F1451" s="33">
        <v>133</v>
      </c>
      <c r="G1451" s="33">
        <v>137</v>
      </c>
      <c r="H1451" s="33">
        <v>45000</v>
      </c>
      <c r="I1451" t="s">
        <v>15159</v>
      </c>
      <c r="N1451" s="37"/>
      <c r="O1451" s="36"/>
      <c r="P1451" s="36"/>
      <c r="Q1451" s="36"/>
      <c r="R1451" s="37"/>
      <c r="S1451" s="36"/>
      <c r="T1451" s="36"/>
    </row>
    <row r="1452" spans="1:20" ht="14.4" x14ac:dyDescent="0.3">
      <c r="A1452" s="33" t="s">
        <v>3573</v>
      </c>
      <c r="B1452" s="33" t="s">
        <v>14833</v>
      </c>
      <c r="C1452" s="33" t="s">
        <v>3574</v>
      </c>
      <c r="D1452" s="33" t="s">
        <v>3575</v>
      </c>
      <c r="E1452" s="33" t="s">
        <v>14898</v>
      </c>
      <c r="F1452" s="33">
        <v>160</v>
      </c>
      <c r="G1452" s="33">
        <v>169</v>
      </c>
      <c r="H1452" s="33">
        <v>69643</v>
      </c>
      <c r="I1452" t="s">
        <v>16493</v>
      </c>
      <c r="N1452" s="37"/>
      <c r="O1452" s="36"/>
      <c r="P1452" s="36"/>
      <c r="Q1452" s="36"/>
      <c r="R1452" s="37"/>
      <c r="S1452" s="36"/>
      <c r="T1452" s="36"/>
    </row>
    <row r="1453" spans="1:20" ht="14.4" x14ac:dyDescent="0.3">
      <c r="A1453" s="33" t="s">
        <v>3576</v>
      </c>
      <c r="B1453" s="33" t="s">
        <v>14833</v>
      </c>
      <c r="C1453" s="33" t="s">
        <v>3577</v>
      </c>
      <c r="D1453" s="33" t="s">
        <v>3578</v>
      </c>
      <c r="E1453" s="33" t="s">
        <v>15486</v>
      </c>
      <c r="F1453" s="33">
        <v>120</v>
      </c>
      <c r="G1453" s="33">
        <v>112</v>
      </c>
      <c r="H1453" s="33">
        <v>77533</v>
      </c>
      <c r="I1453" t="s">
        <v>15222</v>
      </c>
      <c r="N1453" s="37"/>
      <c r="O1453" s="36"/>
      <c r="P1453" s="36"/>
      <c r="Q1453" s="36"/>
      <c r="R1453" s="37"/>
      <c r="S1453" s="36"/>
      <c r="T1453" s="36"/>
    </row>
    <row r="1454" spans="1:20" ht="14.4" x14ac:dyDescent="0.3">
      <c r="A1454" s="33" t="s">
        <v>3579</v>
      </c>
      <c r="B1454" s="33" t="s">
        <v>14833</v>
      </c>
      <c r="C1454" s="33" t="s">
        <v>16494</v>
      </c>
      <c r="D1454" s="33" t="s">
        <v>3580</v>
      </c>
      <c r="E1454" s="33" t="s">
        <v>14973</v>
      </c>
      <c r="F1454" s="33">
        <v>256</v>
      </c>
      <c r="G1454" s="33">
        <v>243</v>
      </c>
      <c r="H1454" s="33">
        <v>41506</v>
      </c>
      <c r="I1454" t="s">
        <v>15267</v>
      </c>
      <c r="N1454" s="37"/>
      <c r="O1454" s="36"/>
      <c r="P1454" s="36"/>
      <c r="Q1454" s="36"/>
      <c r="R1454" s="37"/>
      <c r="S1454" s="36"/>
      <c r="T1454" s="36"/>
    </row>
    <row r="1455" spans="1:20" ht="14.4" x14ac:dyDescent="0.3">
      <c r="A1455" s="33" t="s">
        <v>3581</v>
      </c>
      <c r="B1455" s="33" t="s">
        <v>14833</v>
      </c>
      <c r="C1455" s="33" t="s">
        <v>3582</v>
      </c>
      <c r="D1455" s="33" t="s">
        <v>3583</v>
      </c>
      <c r="E1455" s="33" t="s">
        <v>15091</v>
      </c>
      <c r="F1455" s="33">
        <v>97</v>
      </c>
      <c r="G1455" s="33">
        <v>89</v>
      </c>
      <c r="H1455" s="33">
        <v>40888</v>
      </c>
      <c r="I1455" t="s">
        <v>863</v>
      </c>
      <c r="N1455" s="37"/>
      <c r="O1455" s="36"/>
      <c r="P1455" s="36"/>
      <c r="Q1455" s="36"/>
      <c r="R1455" s="37"/>
      <c r="S1455" s="36"/>
      <c r="T1455" s="36"/>
    </row>
    <row r="1456" spans="1:20" ht="14.4" x14ac:dyDescent="0.3">
      <c r="A1456" s="33" t="s">
        <v>3584</v>
      </c>
      <c r="B1456" s="33" t="s">
        <v>14833</v>
      </c>
      <c r="C1456" s="33" t="s">
        <v>16141</v>
      </c>
      <c r="D1456" s="33" t="s">
        <v>3585</v>
      </c>
      <c r="E1456" s="33" t="s">
        <v>16068</v>
      </c>
      <c r="F1456" s="33">
        <v>134</v>
      </c>
      <c r="G1456" s="33">
        <v>125</v>
      </c>
      <c r="H1456" s="33">
        <v>41039</v>
      </c>
      <c r="I1456" t="s">
        <v>16069</v>
      </c>
      <c r="N1456" s="37"/>
      <c r="O1456" s="36"/>
      <c r="P1456" s="36"/>
      <c r="Q1456" s="36"/>
      <c r="R1456" s="37"/>
      <c r="S1456" s="36"/>
      <c r="T1456" s="36"/>
    </row>
    <row r="1457" spans="1:20" ht="14.4" x14ac:dyDescent="0.3">
      <c r="A1457" s="33" t="s">
        <v>3586</v>
      </c>
      <c r="B1457" s="33" t="s">
        <v>14833</v>
      </c>
      <c r="C1457" s="33" t="s">
        <v>3587</v>
      </c>
      <c r="D1457" s="33" t="s">
        <v>3588</v>
      </c>
      <c r="E1457" s="33" t="s">
        <v>15089</v>
      </c>
      <c r="F1457" s="33">
        <v>237</v>
      </c>
      <c r="G1457" s="33">
        <v>231</v>
      </c>
      <c r="H1457" s="33">
        <v>69799</v>
      </c>
      <c r="I1457" t="s">
        <v>16495</v>
      </c>
      <c r="N1457" s="37"/>
      <c r="O1457" s="36"/>
      <c r="P1457" s="36"/>
      <c r="Q1457" s="36"/>
      <c r="R1457" s="37"/>
      <c r="S1457" s="36"/>
      <c r="T1457" s="36"/>
    </row>
    <row r="1458" spans="1:20" ht="14.4" x14ac:dyDescent="0.3">
      <c r="A1458" s="33" t="s">
        <v>3589</v>
      </c>
      <c r="B1458" s="33" t="s">
        <v>14833</v>
      </c>
      <c r="C1458" s="33" t="s">
        <v>3590</v>
      </c>
      <c r="D1458" s="33" t="s">
        <v>2571</v>
      </c>
      <c r="E1458" s="33" t="s">
        <v>14996</v>
      </c>
      <c r="F1458" s="33">
        <v>102</v>
      </c>
      <c r="G1458" s="33">
        <v>125</v>
      </c>
      <c r="H1458" s="33">
        <v>45000</v>
      </c>
      <c r="I1458" t="s">
        <v>15159</v>
      </c>
      <c r="N1458" s="37"/>
      <c r="O1458" s="36"/>
      <c r="P1458" s="36"/>
      <c r="Q1458" s="36"/>
      <c r="R1458" s="37"/>
      <c r="S1458" s="36"/>
      <c r="T1458" s="36"/>
    </row>
    <row r="1459" spans="1:20" ht="14.4" x14ac:dyDescent="0.3">
      <c r="A1459" s="33" t="s">
        <v>3591</v>
      </c>
      <c r="B1459" s="33" t="s">
        <v>14833</v>
      </c>
      <c r="C1459" s="33" t="s">
        <v>16496</v>
      </c>
      <c r="D1459" s="33" t="s">
        <v>3592</v>
      </c>
      <c r="E1459" s="33" t="s">
        <v>15049</v>
      </c>
      <c r="F1459" s="33">
        <v>70</v>
      </c>
      <c r="G1459" s="33">
        <v>67</v>
      </c>
      <c r="H1459" s="33">
        <v>40632</v>
      </c>
      <c r="I1459" t="s">
        <v>15635</v>
      </c>
      <c r="N1459" s="37"/>
      <c r="O1459" s="36"/>
      <c r="P1459" s="36"/>
      <c r="Q1459" s="36"/>
      <c r="R1459" s="37"/>
      <c r="S1459" s="36"/>
      <c r="T1459" s="36"/>
    </row>
    <row r="1460" spans="1:20" ht="14.4" x14ac:dyDescent="0.3">
      <c r="A1460" s="33" t="s">
        <v>3593</v>
      </c>
      <c r="B1460" s="33" t="s">
        <v>14833</v>
      </c>
      <c r="C1460" s="33" t="s">
        <v>16497</v>
      </c>
      <c r="D1460" s="33" t="s">
        <v>3594</v>
      </c>
      <c r="E1460" s="33" t="s">
        <v>14947</v>
      </c>
      <c r="F1460" s="33">
        <v>143</v>
      </c>
      <c r="G1460" s="33">
        <v>135</v>
      </c>
      <c r="H1460" s="33">
        <v>41340</v>
      </c>
      <c r="I1460" t="s">
        <v>15221</v>
      </c>
      <c r="N1460" s="37"/>
      <c r="O1460" s="36"/>
      <c r="P1460" s="36"/>
      <c r="Q1460" s="36"/>
      <c r="R1460" s="37"/>
      <c r="S1460" s="36"/>
      <c r="T1460" s="36"/>
    </row>
    <row r="1461" spans="1:20" ht="14.4" x14ac:dyDescent="0.3">
      <c r="A1461" s="33" t="s">
        <v>3595</v>
      </c>
      <c r="B1461" s="33" t="s">
        <v>14833</v>
      </c>
      <c r="C1461" s="33" t="s">
        <v>16019</v>
      </c>
      <c r="D1461" s="33" t="s">
        <v>3596</v>
      </c>
      <c r="E1461" s="33" t="s">
        <v>15005</v>
      </c>
      <c r="F1461" s="33">
        <v>137</v>
      </c>
      <c r="G1461" s="33">
        <v>119</v>
      </c>
      <c r="H1461" s="33">
        <v>50844</v>
      </c>
      <c r="I1461" t="s">
        <v>15470</v>
      </c>
      <c r="N1461" s="37"/>
      <c r="O1461" s="36"/>
      <c r="P1461" s="36"/>
      <c r="Q1461" s="36"/>
      <c r="R1461" s="37"/>
      <c r="S1461" s="36"/>
      <c r="T1461" s="36"/>
    </row>
    <row r="1462" spans="1:20" ht="14.4" x14ac:dyDescent="0.3">
      <c r="A1462" s="33" t="s">
        <v>3597</v>
      </c>
      <c r="B1462" s="33" t="s">
        <v>14833</v>
      </c>
      <c r="C1462" s="33" t="s">
        <v>3598</v>
      </c>
      <c r="D1462" s="33" t="s">
        <v>3599</v>
      </c>
      <c r="E1462" s="33" t="s">
        <v>15466</v>
      </c>
      <c r="F1462" s="33">
        <v>89</v>
      </c>
      <c r="G1462" s="33">
        <v>79</v>
      </c>
      <c r="H1462" s="33">
        <v>41506</v>
      </c>
      <c r="I1462" t="s">
        <v>15267</v>
      </c>
      <c r="N1462" s="37"/>
      <c r="O1462" s="36"/>
      <c r="P1462" s="36"/>
      <c r="Q1462" s="36"/>
      <c r="R1462" s="37"/>
      <c r="S1462" s="36"/>
      <c r="T1462" s="36"/>
    </row>
    <row r="1463" spans="1:20" ht="14.4" x14ac:dyDescent="0.3">
      <c r="A1463" s="33" t="s">
        <v>3600</v>
      </c>
      <c r="B1463" s="33" t="s">
        <v>14833</v>
      </c>
      <c r="C1463" s="33" t="s">
        <v>15281</v>
      </c>
      <c r="D1463" s="33" t="s">
        <v>3601</v>
      </c>
      <c r="E1463" s="33" t="s">
        <v>14984</v>
      </c>
      <c r="F1463" s="33">
        <v>129</v>
      </c>
      <c r="G1463" s="33">
        <v>136</v>
      </c>
      <c r="H1463" s="33">
        <v>70280</v>
      </c>
      <c r="I1463" t="s">
        <v>2992</v>
      </c>
      <c r="N1463" s="37"/>
      <c r="O1463" s="36"/>
      <c r="P1463" s="36"/>
      <c r="Q1463" s="36"/>
      <c r="R1463" s="37"/>
      <c r="S1463" s="36"/>
      <c r="T1463" s="36"/>
    </row>
    <row r="1464" spans="1:20" ht="14.4" x14ac:dyDescent="0.3">
      <c r="A1464" s="33" t="s">
        <v>3602</v>
      </c>
      <c r="B1464" s="33" t="s">
        <v>14833</v>
      </c>
      <c r="C1464" s="33" t="s">
        <v>16498</v>
      </c>
      <c r="D1464" s="33" t="s">
        <v>3603</v>
      </c>
      <c r="E1464" s="33" t="s">
        <v>15353</v>
      </c>
      <c r="F1464" s="33">
        <v>90</v>
      </c>
      <c r="G1464" s="33">
        <v>91</v>
      </c>
      <c r="H1464" s="33">
        <v>41138</v>
      </c>
      <c r="I1464" t="s">
        <v>16046</v>
      </c>
      <c r="N1464" s="37"/>
      <c r="O1464" s="36"/>
      <c r="P1464" s="36"/>
      <c r="Q1464" s="36"/>
      <c r="R1464" s="37"/>
      <c r="S1464" s="36"/>
      <c r="T1464" s="36"/>
    </row>
    <row r="1465" spans="1:20" ht="14.4" x14ac:dyDescent="0.3">
      <c r="A1465" s="33" t="s">
        <v>3604</v>
      </c>
      <c r="B1465" s="33" t="s">
        <v>14833</v>
      </c>
      <c r="C1465" s="33" t="s">
        <v>15875</v>
      </c>
      <c r="D1465" s="33" t="s">
        <v>3605</v>
      </c>
      <c r="E1465" s="33" t="s">
        <v>16068</v>
      </c>
      <c r="F1465" s="33">
        <v>124</v>
      </c>
      <c r="G1465" s="33">
        <v>131</v>
      </c>
      <c r="H1465" s="33">
        <v>41039</v>
      </c>
      <c r="I1465" t="s">
        <v>16069</v>
      </c>
      <c r="N1465" s="37"/>
      <c r="O1465" s="36"/>
      <c r="P1465" s="36"/>
      <c r="Q1465" s="36"/>
      <c r="R1465" s="37"/>
      <c r="S1465" s="36"/>
      <c r="T1465" s="36"/>
    </row>
    <row r="1466" spans="1:20" ht="14.4" x14ac:dyDescent="0.3">
      <c r="A1466" s="33" t="s">
        <v>3606</v>
      </c>
      <c r="B1466" s="33" t="s">
        <v>14833</v>
      </c>
      <c r="C1466" s="33" t="s">
        <v>16499</v>
      </c>
      <c r="D1466" s="33" t="s">
        <v>3607</v>
      </c>
      <c r="E1466" s="33" t="s">
        <v>15035</v>
      </c>
      <c r="F1466" s="33">
        <v>117</v>
      </c>
      <c r="G1466" s="33">
        <v>106</v>
      </c>
      <c r="H1466" s="33">
        <v>73919</v>
      </c>
      <c r="I1466" t="s">
        <v>839</v>
      </c>
      <c r="N1466" s="37"/>
      <c r="O1466" s="36"/>
      <c r="P1466" s="36"/>
      <c r="Q1466" s="36"/>
      <c r="R1466" s="37"/>
      <c r="S1466" s="36"/>
      <c r="T1466" s="36"/>
    </row>
    <row r="1467" spans="1:20" ht="14.4" x14ac:dyDescent="0.3">
      <c r="A1467" s="33" t="s">
        <v>3608</v>
      </c>
      <c r="B1467" s="33" t="s">
        <v>14833</v>
      </c>
      <c r="C1467" s="33" t="s">
        <v>16500</v>
      </c>
      <c r="D1467" s="33" t="s">
        <v>3609</v>
      </c>
      <c r="E1467" s="33" t="s">
        <v>15246</v>
      </c>
      <c r="F1467" s="33">
        <v>161</v>
      </c>
      <c r="G1467" s="33">
        <v>167</v>
      </c>
      <c r="H1467" s="33">
        <v>44201</v>
      </c>
      <c r="I1467" t="s">
        <v>984</v>
      </c>
      <c r="N1467" s="37"/>
      <c r="O1467" s="36"/>
      <c r="P1467" s="36"/>
      <c r="Q1467" s="36"/>
      <c r="R1467" s="37"/>
      <c r="S1467" s="36"/>
      <c r="T1467" s="36"/>
    </row>
    <row r="1468" spans="1:20" ht="14.4" x14ac:dyDescent="0.3">
      <c r="A1468" s="33" t="s">
        <v>3610</v>
      </c>
      <c r="B1468" s="33" t="s">
        <v>14833</v>
      </c>
      <c r="C1468" s="33" t="s">
        <v>16501</v>
      </c>
      <c r="D1468" s="33" t="s">
        <v>3611</v>
      </c>
      <c r="E1468" s="33" t="s">
        <v>14950</v>
      </c>
      <c r="F1468" s="33">
        <v>44</v>
      </c>
      <c r="G1468" s="33">
        <v>43</v>
      </c>
      <c r="H1468" s="33">
        <v>75375</v>
      </c>
      <c r="I1468" t="s">
        <v>15917</v>
      </c>
      <c r="N1468" s="37"/>
      <c r="O1468" s="36"/>
      <c r="P1468" s="36"/>
      <c r="Q1468" s="36"/>
      <c r="R1468" s="37"/>
      <c r="S1468" s="36"/>
      <c r="T1468" s="36"/>
    </row>
    <row r="1469" spans="1:20" ht="14.4" x14ac:dyDescent="0.3">
      <c r="A1469" s="33" t="s">
        <v>3612</v>
      </c>
      <c r="B1469" s="33" t="s">
        <v>14833</v>
      </c>
      <c r="C1469" s="33" t="s">
        <v>16502</v>
      </c>
      <c r="D1469" s="33" t="s">
        <v>3613</v>
      </c>
      <c r="E1469" s="33" t="s">
        <v>15145</v>
      </c>
      <c r="F1469" s="33">
        <v>272</v>
      </c>
      <c r="G1469" s="33">
        <v>240</v>
      </c>
      <c r="H1469" s="33">
        <v>70644</v>
      </c>
      <c r="I1469" t="s">
        <v>16503</v>
      </c>
      <c r="N1469" s="37"/>
      <c r="O1469" s="36"/>
      <c r="P1469" s="36"/>
      <c r="Q1469" s="36"/>
      <c r="R1469" s="37"/>
      <c r="S1469" s="36"/>
      <c r="T1469" s="36"/>
    </row>
    <row r="1470" spans="1:20" ht="14.4" x14ac:dyDescent="0.3">
      <c r="A1470" s="33" t="s">
        <v>3614</v>
      </c>
      <c r="B1470" s="33" t="s">
        <v>14833</v>
      </c>
      <c r="C1470" s="33" t="s">
        <v>1517</v>
      </c>
      <c r="D1470" s="33" t="s">
        <v>3615</v>
      </c>
      <c r="E1470" s="33" t="s">
        <v>15415</v>
      </c>
      <c r="F1470" s="33">
        <v>104</v>
      </c>
      <c r="G1470" s="33">
        <v>106</v>
      </c>
      <c r="H1470" s="33">
        <v>41012</v>
      </c>
      <c r="I1470" t="s">
        <v>16504</v>
      </c>
      <c r="N1470" s="37"/>
      <c r="O1470" s="36"/>
      <c r="P1470" s="36"/>
      <c r="Q1470" s="36"/>
      <c r="R1470" s="37"/>
      <c r="S1470" s="36"/>
      <c r="T1470" s="36"/>
    </row>
    <row r="1471" spans="1:20" ht="14.4" x14ac:dyDescent="0.3">
      <c r="A1471" s="33" t="s">
        <v>3616</v>
      </c>
      <c r="B1471" s="33" t="s">
        <v>14833</v>
      </c>
      <c r="C1471" s="33" t="s">
        <v>15367</v>
      </c>
      <c r="D1471" s="33" t="s">
        <v>3617</v>
      </c>
      <c r="E1471" s="33" t="s">
        <v>14950</v>
      </c>
      <c r="F1471" s="33">
        <v>101</v>
      </c>
      <c r="G1471" s="33">
        <v>96</v>
      </c>
      <c r="H1471" s="33">
        <v>75375</v>
      </c>
      <c r="I1471" t="s">
        <v>15917</v>
      </c>
      <c r="N1471" s="37"/>
      <c r="O1471" s="36"/>
      <c r="P1471" s="36"/>
      <c r="Q1471" s="36"/>
      <c r="R1471" s="37"/>
      <c r="S1471" s="36"/>
      <c r="T1471" s="36"/>
    </row>
    <row r="1472" spans="1:20" ht="14.4" x14ac:dyDescent="0.3">
      <c r="A1472" s="33" t="s">
        <v>3618</v>
      </c>
      <c r="B1472" s="33" t="s">
        <v>14833</v>
      </c>
      <c r="C1472" s="33" t="s">
        <v>3619</v>
      </c>
      <c r="D1472" s="33" t="s">
        <v>3620</v>
      </c>
      <c r="E1472" s="33" t="s">
        <v>15489</v>
      </c>
      <c r="F1472" s="33">
        <v>220</v>
      </c>
      <c r="G1472" s="33">
        <v>214</v>
      </c>
      <c r="H1472" s="33">
        <v>40894</v>
      </c>
      <c r="I1472" t="s">
        <v>15323</v>
      </c>
      <c r="N1472" s="37"/>
      <c r="O1472" s="36"/>
      <c r="P1472" s="36"/>
      <c r="Q1472" s="36"/>
      <c r="R1472" s="37"/>
      <c r="S1472" s="36"/>
      <c r="T1472" s="36"/>
    </row>
    <row r="1473" spans="1:20" ht="14.4" x14ac:dyDescent="0.3">
      <c r="A1473" s="33" t="s">
        <v>3621</v>
      </c>
      <c r="B1473" s="33" t="s">
        <v>14833</v>
      </c>
      <c r="C1473" s="33" t="s">
        <v>15382</v>
      </c>
      <c r="D1473" s="33" t="s">
        <v>3622</v>
      </c>
      <c r="E1473" s="33" t="s">
        <v>15063</v>
      </c>
      <c r="F1473" s="33">
        <v>108</v>
      </c>
      <c r="G1473" s="33">
        <v>102</v>
      </c>
      <c r="H1473" s="33">
        <v>61284</v>
      </c>
      <c r="I1473" t="s">
        <v>15146</v>
      </c>
      <c r="N1473" s="37"/>
      <c r="O1473" s="36"/>
      <c r="P1473" s="36"/>
      <c r="Q1473" s="36"/>
      <c r="R1473" s="37"/>
      <c r="S1473" s="36"/>
      <c r="T1473" s="36"/>
    </row>
    <row r="1474" spans="1:20" ht="14.4" x14ac:dyDescent="0.3">
      <c r="A1474" s="33" t="s">
        <v>3623</v>
      </c>
      <c r="B1474" s="33" t="s">
        <v>14833</v>
      </c>
      <c r="C1474" s="33" t="s">
        <v>16505</v>
      </c>
      <c r="D1474" s="33" t="s">
        <v>3624</v>
      </c>
      <c r="E1474" s="33" t="s">
        <v>15260</v>
      </c>
      <c r="F1474" s="33">
        <v>105</v>
      </c>
      <c r="G1474" s="33">
        <v>111</v>
      </c>
      <c r="H1474" s="33">
        <v>42658</v>
      </c>
      <c r="I1474" t="s">
        <v>16326</v>
      </c>
      <c r="N1474" s="37"/>
      <c r="O1474" s="36"/>
      <c r="P1474" s="36"/>
      <c r="Q1474" s="36"/>
      <c r="R1474" s="37"/>
      <c r="S1474" s="36"/>
      <c r="T1474" s="36"/>
    </row>
    <row r="1475" spans="1:20" ht="14.4" x14ac:dyDescent="0.3">
      <c r="A1475" s="33" t="s">
        <v>3625</v>
      </c>
      <c r="B1475" s="33" t="s">
        <v>14833</v>
      </c>
      <c r="C1475" s="33" t="s">
        <v>3626</v>
      </c>
      <c r="D1475" s="33" t="s">
        <v>3627</v>
      </c>
      <c r="E1475" s="33" t="s">
        <v>16288</v>
      </c>
      <c r="F1475" s="33">
        <v>137</v>
      </c>
      <c r="G1475" s="33">
        <v>120</v>
      </c>
      <c r="H1475" s="33">
        <v>68836</v>
      </c>
      <c r="I1475" t="s">
        <v>15344</v>
      </c>
      <c r="N1475" s="37"/>
      <c r="O1475" s="36"/>
      <c r="P1475" s="36"/>
      <c r="Q1475" s="36"/>
      <c r="R1475" s="37"/>
      <c r="S1475" s="36"/>
      <c r="T1475" s="36"/>
    </row>
    <row r="1476" spans="1:20" ht="14.4" x14ac:dyDescent="0.3">
      <c r="A1476" s="33" t="s">
        <v>3628</v>
      </c>
      <c r="B1476" s="33" t="s">
        <v>14833</v>
      </c>
      <c r="C1476" s="33" t="s">
        <v>16506</v>
      </c>
      <c r="D1476" s="33" t="s">
        <v>3629</v>
      </c>
      <c r="E1476" s="33" t="s">
        <v>15000</v>
      </c>
      <c r="F1476" s="33">
        <v>116</v>
      </c>
      <c r="G1476" s="33">
        <v>134</v>
      </c>
      <c r="H1476" s="33">
        <v>41246</v>
      </c>
      <c r="I1476" t="s">
        <v>90</v>
      </c>
      <c r="N1476" s="37"/>
      <c r="O1476" s="36"/>
      <c r="P1476" s="36"/>
      <c r="Q1476" s="36"/>
      <c r="R1476" s="37"/>
      <c r="S1476" s="36"/>
      <c r="T1476" s="36"/>
    </row>
    <row r="1477" spans="1:20" ht="14.4" x14ac:dyDescent="0.3">
      <c r="A1477" s="33" t="s">
        <v>3630</v>
      </c>
      <c r="B1477" s="33" t="s">
        <v>14833</v>
      </c>
      <c r="C1477" s="33" t="s">
        <v>16507</v>
      </c>
      <c r="D1477" s="33" t="s">
        <v>3631</v>
      </c>
      <c r="E1477" s="33" t="s">
        <v>14917</v>
      </c>
      <c r="F1477" s="33">
        <v>229</v>
      </c>
      <c r="G1477" s="33">
        <v>230</v>
      </c>
      <c r="H1477" s="33">
        <v>71242</v>
      </c>
      <c r="I1477" t="s">
        <v>3632</v>
      </c>
      <c r="N1477" s="37"/>
      <c r="O1477" s="36"/>
      <c r="P1477" s="36"/>
      <c r="Q1477" s="36"/>
      <c r="R1477" s="37"/>
      <c r="S1477" s="36"/>
      <c r="T1477" s="36"/>
    </row>
    <row r="1478" spans="1:20" ht="14.4" x14ac:dyDescent="0.3">
      <c r="A1478" s="33" t="s">
        <v>3633</v>
      </c>
      <c r="B1478" s="33" t="s">
        <v>14833</v>
      </c>
      <c r="C1478" s="33" t="s">
        <v>16508</v>
      </c>
      <c r="D1478" s="33" t="s">
        <v>3635</v>
      </c>
      <c r="E1478" s="33" t="s">
        <v>14984</v>
      </c>
      <c r="F1478" s="33">
        <v>165</v>
      </c>
      <c r="G1478" s="33">
        <v>153</v>
      </c>
      <c r="H1478" s="33">
        <v>77975</v>
      </c>
      <c r="I1478" t="s">
        <v>15557</v>
      </c>
      <c r="N1478" s="37"/>
      <c r="O1478" s="36"/>
      <c r="P1478" s="36"/>
      <c r="Q1478" s="36"/>
      <c r="R1478" s="37"/>
      <c r="S1478" s="36"/>
      <c r="T1478" s="36"/>
    </row>
    <row r="1479" spans="1:20" ht="14.4" x14ac:dyDescent="0.3">
      <c r="A1479" s="33" t="s">
        <v>3636</v>
      </c>
      <c r="B1479" s="33" t="s">
        <v>14833</v>
      </c>
      <c r="C1479" s="33" t="s">
        <v>3637</v>
      </c>
      <c r="D1479" s="33" t="s">
        <v>3638</v>
      </c>
      <c r="E1479" s="33" t="s">
        <v>14959</v>
      </c>
      <c r="F1479" s="33">
        <v>133</v>
      </c>
      <c r="G1479" s="33">
        <v>117</v>
      </c>
      <c r="H1479" s="33">
        <v>43487</v>
      </c>
      <c r="I1479" t="s">
        <v>951</v>
      </c>
      <c r="N1479" s="37"/>
      <c r="O1479" s="36"/>
      <c r="P1479" s="36"/>
      <c r="Q1479" s="36"/>
      <c r="R1479" s="37"/>
      <c r="S1479" s="36"/>
      <c r="T1479" s="36"/>
    </row>
    <row r="1480" spans="1:20" ht="14.4" x14ac:dyDescent="0.3">
      <c r="A1480" s="33" t="s">
        <v>3639</v>
      </c>
      <c r="B1480" s="33" t="s">
        <v>14833</v>
      </c>
      <c r="C1480" s="33" t="s">
        <v>16509</v>
      </c>
      <c r="D1480" s="33" t="s">
        <v>3640</v>
      </c>
      <c r="E1480" s="33" t="s">
        <v>15286</v>
      </c>
      <c r="F1480" s="33">
        <v>103</v>
      </c>
      <c r="G1480" s="33">
        <v>111</v>
      </c>
      <c r="H1480" s="33">
        <v>71463</v>
      </c>
      <c r="I1480" t="s">
        <v>16510</v>
      </c>
      <c r="N1480" s="37"/>
      <c r="O1480" s="36"/>
      <c r="P1480" s="36"/>
      <c r="Q1480" s="36"/>
      <c r="R1480" s="37"/>
      <c r="S1480" s="36"/>
      <c r="T1480" s="36"/>
    </row>
    <row r="1481" spans="1:20" ht="14.4" x14ac:dyDescent="0.3">
      <c r="A1481" s="33" t="s">
        <v>3641</v>
      </c>
      <c r="B1481" s="33" t="s">
        <v>14833</v>
      </c>
      <c r="C1481" s="33" t="s">
        <v>16506</v>
      </c>
      <c r="D1481" s="33" t="s">
        <v>3642</v>
      </c>
      <c r="E1481" s="33" t="s">
        <v>14893</v>
      </c>
      <c r="F1481" s="33">
        <v>99</v>
      </c>
      <c r="G1481" s="33">
        <v>104</v>
      </c>
      <c r="H1481" s="33">
        <v>77456</v>
      </c>
      <c r="I1481" t="s">
        <v>115</v>
      </c>
      <c r="N1481" s="37"/>
      <c r="O1481" s="36"/>
      <c r="P1481" s="36"/>
      <c r="Q1481" s="36"/>
      <c r="R1481" s="37"/>
      <c r="S1481" s="36"/>
      <c r="T1481" s="36"/>
    </row>
    <row r="1482" spans="1:20" ht="14.4" x14ac:dyDescent="0.3">
      <c r="A1482" s="33" t="s">
        <v>3643</v>
      </c>
      <c r="B1482" s="33" t="s">
        <v>14833</v>
      </c>
      <c r="C1482" s="33" t="s">
        <v>3644</v>
      </c>
      <c r="D1482" s="33" t="s">
        <v>3645</v>
      </c>
      <c r="E1482" s="33" t="s">
        <v>14908</v>
      </c>
      <c r="F1482" s="33">
        <v>230</v>
      </c>
      <c r="G1482" s="33">
        <v>232</v>
      </c>
      <c r="H1482" s="33">
        <v>71502</v>
      </c>
      <c r="I1482" t="s">
        <v>16511</v>
      </c>
      <c r="N1482" s="37"/>
      <c r="O1482" s="36"/>
      <c r="P1482" s="36"/>
      <c r="Q1482" s="36"/>
      <c r="R1482" s="37"/>
      <c r="S1482" s="36"/>
      <c r="T1482" s="36"/>
    </row>
    <row r="1483" spans="1:20" ht="14.4" x14ac:dyDescent="0.3">
      <c r="A1483" s="33" t="s">
        <v>3646</v>
      </c>
      <c r="B1483" s="33" t="s">
        <v>14833</v>
      </c>
      <c r="C1483" s="33" t="s">
        <v>16512</v>
      </c>
      <c r="D1483" s="33" t="s">
        <v>3647</v>
      </c>
      <c r="E1483" s="33" t="s">
        <v>14984</v>
      </c>
      <c r="F1483" s="33">
        <v>159</v>
      </c>
      <c r="G1483" s="33">
        <v>154</v>
      </c>
      <c r="H1483" s="33">
        <v>71515</v>
      </c>
      <c r="I1483" t="s">
        <v>16513</v>
      </c>
      <c r="N1483" s="37"/>
      <c r="O1483" s="36"/>
      <c r="P1483" s="36"/>
      <c r="Q1483" s="36"/>
      <c r="R1483" s="37"/>
      <c r="S1483" s="36"/>
      <c r="T1483" s="36"/>
    </row>
    <row r="1484" spans="1:20" ht="14.4" x14ac:dyDescent="0.3">
      <c r="A1484" s="33" t="s">
        <v>3648</v>
      </c>
      <c r="B1484" s="33" t="s">
        <v>14833</v>
      </c>
      <c r="C1484" s="33" t="s">
        <v>16514</v>
      </c>
      <c r="D1484" s="33" t="s">
        <v>3649</v>
      </c>
      <c r="E1484" s="33" t="s">
        <v>15050</v>
      </c>
      <c r="F1484" s="33">
        <v>133</v>
      </c>
      <c r="G1484" s="33">
        <v>151</v>
      </c>
      <c r="H1484" s="33">
        <v>41246</v>
      </c>
      <c r="I1484" t="s">
        <v>90</v>
      </c>
      <c r="N1484" s="37"/>
      <c r="O1484" s="36"/>
      <c r="P1484" s="36"/>
      <c r="Q1484" s="36"/>
      <c r="R1484" s="37"/>
      <c r="S1484" s="36"/>
      <c r="T1484" s="36"/>
    </row>
    <row r="1485" spans="1:20" ht="14.4" x14ac:dyDescent="0.3">
      <c r="A1485" s="33" t="s">
        <v>3650</v>
      </c>
      <c r="B1485" s="33" t="s">
        <v>14833</v>
      </c>
      <c r="C1485" s="33" t="s">
        <v>3651</v>
      </c>
      <c r="D1485" s="33" t="s">
        <v>3652</v>
      </c>
      <c r="E1485" s="33" t="s">
        <v>14948</v>
      </c>
      <c r="F1485" s="33">
        <v>65</v>
      </c>
      <c r="G1485" s="33">
        <v>60</v>
      </c>
      <c r="H1485" s="33">
        <v>47920</v>
      </c>
      <c r="I1485" t="s">
        <v>15421</v>
      </c>
      <c r="N1485" s="37"/>
      <c r="O1485" s="36"/>
      <c r="P1485" s="36"/>
      <c r="Q1485" s="36"/>
      <c r="R1485" s="37"/>
      <c r="S1485" s="36"/>
      <c r="T1485" s="36"/>
    </row>
    <row r="1486" spans="1:20" ht="14.4" x14ac:dyDescent="0.3">
      <c r="A1486" s="33" t="s">
        <v>3653</v>
      </c>
      <c r="B1486" s="33" t="s">
        <v>14833</v>
      </c>
      <c r="C1486" s="33" t="s">
        <v>15766</v>
      </c>
      <c r="D1486" s="33" t="s">
        <v>3654</v>
      </c>
      <c r="E1486" s="33" t="s">
        <v>15074</v>
      </c>
      <c r="F1486" s="33">
        <v>113</v>
      </c>
      <c r="G1486" s="33">
        <v>103</v>
      </c>
      <c r="H1486" s="33">
        <v>41787</v>
      </c>
      <c r="I1486" t="s">
        <v>1581</v>
      </c>
      <c r="N1486" s="37"/>
      <c r="O1486" s="36"/>
      <c r="P1486" s="36"/>
      <c r="Q1486" s="36"/>
      <c r="R1486" s="37"/>
      <c r="S1486" s="36"/>
      <c r="T1486" s="36"/>
    </row>
    <row r="1487" spans="1:20" ht="14.4" x14ac:dyDescent="0.3">
      <c r="A1487" s="33" t="s">
        <v>3655</v>
      </c>
      <c r="B1487" s="33" t="s">
        <v>14833</v>
      </c>
      <c r="C1487" s="33" t="s">
        <v>3656</v>
      </c>
      <c r="D1487" s="33" t="s">
        <v>3657</v>
      </c>
      <c r="E1487" s="33" t="s">
        <v>14982</v>
      </c>
      <c r="F1487" s="33">
        <v>219</v>
      </c>
      <c r="G1487" s="33">
        <v>204</v>
      </c>
      <c r="H1487" s="33">
        <v>41246</v>
      </c>
      <c r="I1487" t="s">
        <v>90</v>
      </c>
      <c r="N1487" s="37"/>
      <c r="O1487" s="36"/>
      <c r="P1487" s="36"/>
      <c r="Q1487" s="36"/>
      <c r="R1487" s="37"/>
      <c r="S1487" s="36"/>
      <c r="T1487" s="36"/>
    </row>
    <row r="1488" spans="1:20" ht="14.4" x14ac:dyDescent="0.3">
      <c r="A1488" s="33" t="s">
        <v>3658</v>
      </c>
      <c r="B1488" s="33" t="s">
        <v>14833</v>
      </c>
      <c r="C1488" s="33" t="s">
        <v>3659</v>
      </c>
      <c r="D1488" s="33" t="s">
        <v>3660</v>
      </c>
      <c r="E1488" s="33" t="s">
        <v>15547</v>
      </c>
      <c r="F1488" s="33">
        <v>210</v>
      </c>
      <c r="G1488" s="33">
        <v>197</v>
      </c>
      <c r="H1488" s="33">
        <v>71749</v>
      </c>
      <c r="I1488" t="s">
        <v>15548</v>
      </c>
      <c r="N1488" s="37"/>
      <c r="O1488" s="36"/>
      <c r="P1488" s="36"/>
      <c r="Q1488" s="36"/>
      <c r="R1488" s="37"/>
      <c r="S1488" s="36"/>
      <c r="T1488" s="36"/>
    </row>
    <row r="1489" spans="1:20" ht="14.4" x14ac:dyDescent="0.3">
      <c r="A1489" s="33" t="s">
        <v>3661</v>
      </c>
      <c r="B1489" s="33" t="s">
        <v>14833</v>
      </c>
      <c r="C1489" s="33" t="s">
        <v>16515</v>
      </c>
      <c r="D1489" s="33" t="s">
        <v>3662</v>
      </c>
      <c r="E1489" s="33" t="s">
        <v>15286</v>
      </c>
      <c r="F1489" s="33">
        <v>59</v>
      </c>
      <c r="G1489" s="33">
        <v>54</v>
      </c>
      <c r="H1489" s="33">
        <v>41385</v>
      </c>
      <c r="I1489" t="s">
        <v>15580</v>
      </c>
      <c r="N1489" s="37"/>
      <c r="O1489" s="36"/>
      <c r="P1489" s="36"/>
      <c r="Q1489" s="36"/>
      <c r="R1489" s="37"/>
      <c r="S1489" s="36"/>
      <c r="T1489" s="36"/>
    </row>
    <row r="1490" spans="1:20" ht="14.4" x14ac:dyDescent="0.3">
      <c r="A1490" s="33" t="s">
        <v>3663</v>
      </c>
      <c r="B1490" s="33" t="s">
        <v>14833</v>
      </c>
      <c r="C1490" s="33" t="s">
        <v>16516</v>
      </c>
      <c r="D1490" s="33" t="s">
        <v>3664</v>
      </c>
      <c r="E1490" s="33" t="s">
        <v>14957</v>
      </c>
      <c r="F1490" s="33">
        <v>108</v>
      </c>
      <c r="G1490" s="33">
        <v>105</v>
      </c>
      <c r="H1490" s="33">
        <v>41385</v>
      </c>
      <c r="I1490" t="s">
        <v>15580</v>
      </c>
      <c r="N1490" s="37"/>
      <c r="O1490" s="36"/>
      <c r="P1490" s="36"/>
      <c r="Q1490" s="36"/>
      <c r="R1490" s="37"/>
      <c r="S1490" s="36"/>
      <c r="T1490" s="36"/>
    </row>
    <row r="1491" spans="1:20" ht="14.4" x14ac:dyDescent="0.3">
      <c r="A1491" s="33" t="s">
        <v>3665</v>
      </c>
      <c r="B1491" s="33" t="s">
        <v>14833</v>
      </c>
      <c r="C1491" s="33" t="s">
        <v>3666</v>
      </c>
      <c r="D1491" s="33" t="s">
        <v>3667</v>
      </c>
      <c r="E1491" s="33" t="s">
        <v>15089</v>
      </c>
      <c r="F1491" s="33">
        <v>111</v>
      </c>
      <c r="G1491" s="33">
        <v>113</v>
      </c>
      <c r="H1491" s="33">
        <v>61960</v>
      </c>
      <c r="I1491" t="s">
        <v>16477</v>
      </c>
      <c r="N1491" s="37"/>
      <c r="O1491" s="36"/>
      <c r="P1491" s="36"/>
      <c r="Q1491" s="36"/>
      <c r="R1491" s="37"/>
      <c r="S1491" s="36"/>
      <c r="T1491" s="36"/>
    </row>
    <row r="1492" spans="1:20" ht="14.4" x14ac:dyDescent="0.3">
      <c r="A1492" s="33" t="s">
        <v>3668</v>
      </c>
      <c r="B1492" s="33" t="s">
        <v>14833</v>
      </c>
      <c r="C1492" s="33" t="s">
        <v>16517</v>
      </c>
      <c r="D1492" s="33" t="s">
        <v>3669</v>
      </c>
      <c r="E1492" s="33" t="s">
        <v>15466</v>
      </c>
      <c r="F1492" s="33">
        <v>86</v>
      </c>
      <c r="G1492" s="33">
        <v>74</v>
      </c>
      <c r="H1492" s="33">
        <v>41506</v>
      </c>
      <c r="I1492" t="s">
        <v>15267</v>
      </c>
      <c r="N1492" s="37"/>
      <c r="O1492" s="36"/>
      <c r="P1492" s="36"/>
      <c r="Q1492" s="36"/>
      <c r="R1492" s="37"/>
      <c r="S1492" s="36"/>
      <c r="T1492" s="36"/>
    </row>
    <row r="1493" spans="1:20" ht="14.4" x14ac:dyDescent="0.3">
      <c r="A1493" s="33" t="s">
        <v>3670</v>
      </c>
      <c r="B1493" s="33" t="s">
        <v>14833</v>
      </c>
      <c r="C1493" s="33" t="s">
        <v>3671</v>
      </c>
      <c r="D1493" s="33" t="s">
        <v>3672</v>
      </c>
      <c r="E1493" s="33" t="s">
        <v>14903</v>
      </c>
      <c r="F1493" s="33">
        <v>229</v>
      </c>
      <c r="G1493" s="33">
        <v>233</v>
      </c>
      <c r="H1493" s="33">
        <v>41359</v>
      </c>
      <c r="I1493" t="s">
        <v>16426</v>
      </c>
      <c r="N1493" s="37"/>
      <c r="O1493" s="36"/>
      <c r="P1493" s="36"/>
      <c r="Q1493" s="36"/>
      <c r="R1493" s="37"/>
      <c r="S1493" s="36"/>
      <c r="T1493" s="36"/>
    </row>
    <row r="1494" spans="1:20" ht="14.4" x14ac:dyDescent="0.3">
      <c r="A1494" s="33" t="s">
        <v>3673</v>
      </c>
      <c r="B1494" s="33" t="s">
        <v>14833</v>
      </c>
      <c r="C1494" s="33" t="s">
        <v>16518</v>
      </c>
      <c r="D1494" s="33" t="s">
        <v>3674</v>
      </c>
      <c r="E1494" s="33" t="s">
        <v>14938</v>
      </c>
      <c r="F1494" s="33">
        <v>449</v>
      </c>
      <c r="G1494" s="33">
        <v>449</v>
      </c>
      <c r="H1494" s="33">
        <v>72100</v>
      </c>
      <c r="I1494" t="s">
        <v>16519</v>
      </c>
      <c r="N1494" s="37"/>
      <c r="O1494" s="36"/>
      <c r="P1494" s="36"/>
      <c r="Q1494" s="36"/>
      <c r="R1494" s="37"/>
      <c r="S1494" s="36"/>
      <c r="T1494" s="36"/>
    </row>
    <row r="1495" spans="1:20" ht="14.4" x14ac:dyDescent="0.3">
      <c r="A1495" s="33" t="s">
        <v>3675</v>
      </c>
      <c r="B1495" s="33" t="s">
        <v>14833</v>
      </c>
      <c r="C1495" s="33" t="s">
        <v>3676</v>
      </c>
      <c r="D1495" s="33" t="s">
        <v>3677</v>
      </c>
      <c r="E1495" s="33" t="s">
        <v>15214</v>
      </c>
      <c r="F1495" s="33">
        <v>202</v>
      </c>
      <c r="G1495" s="33">
        <v>202</v>
      </c>
      <c r="H1495" s="33">
        <v>40946</v>
      </c>
      <c r="I1495" t="s">
        <v>15772</v>
      </c>
      <c r="N1495" s="37"/>
      <c r="O1495" s="36"/>
      <c r="P1495" s="36"/>
      <c r="Q1495" s="36"/>
      <c r="R1495" s="37"/>
      <c r="S1495" s="36"/>
      <c r="T1495" s="36"/>
    </row>
    <row r="1496" spans="1:20" ht="14.4" x14ac:dyDescent="0.3">
      <c r="A1496" s="33" t="s">
        <v>3678</v>
      </c>
      <c r="B1496" s="33" t="s">
        <v>14833</v>
      </c>
      <c r="C1496" s="33" t="s">
        <v>16520</v>
      </c>
      <c r="D1496" s="33" t="s">
        <v>3679</v>
      </c>
      <c r="E1496" s="33" t="s">
        <v>16521</v>
      </c>
      <c r="F1496" s="33">
        <v>188</v>
      </c>
      <c r="G1496" s="33">
        <v>186</v>
      </c>
      <c r="H1496" s="33">
        <v>41242</v>
      </c>
      <c r="I1496" t="s">
        <v>16350</v>
      </c>
      <c r="N1496" s="37"/>
      <c r="O1496" s="36"/>
      <c r="P1496" s="36"/>
      <c r="Q1496" s="36"/>
      <c r="R1496" s="37"/>
      <c r="S1496" s="36"/>
      <c r="T1496" s="36"/>
    </row>
    <row r="1497" spans="1:20" ht="14.4" x14ac:dyDescent="0.3">
      <c r="A1497" s="33" t="s">
        <v>3680</v>
      </c>
      <c r="B1497" s="33" t="s">
        <v>14833</v>
      </c>
      <c r="C1497" s="33" t="s">
        <v>16522</v>
      </c>
      <c r="D1497" s="33" t="s">
        <v>3682</v>
      </c>
      <c r="E1497" s="33" t="s">
        <v>14925</v>
      </c>
      <c r="F1497" s="33">
        <v>85</v>
      </c>
      <c r="G1497" s="33">
        <v>84</v>
      </c>
      <c r="H1497" s="33">
        <v>41340</v>
      </c>
      <c r="I1497" t="s">
        <v>15221</v>
      </c>
      <c r="N1497" s="37"/>
      <c r="O1497" s="36"/>
      <c r="P1497" s="36"/>
      <c r="Q1497" s="36"/>
      <c r="R1497" s="37"/>
      <c r="S1497" s="36"/>
      <c r="T1497" s="36"/>
    </row>
    <row r="1498" spans="1:20" ht="14.4" x14ac:dyDescent="0.3">
      <c r="A1498" s="33" t="s">
        <v>3683</v>
      </c>
      <c r="B1498" s="33" t="s">
        <v>14833</v>
      </c>
      <c r="C1498" s="33" t="s">
        <v>669</v>
      </c>
      <c r="D1498" s="33" t="s">
        <v>3684</v>
      </c>
      <c r="E1498" s="33" t="s">
        <v>15092</v>
      </c>
      <c r="F1498" s="33">
        <v>104</v>
      </c>
      <c r="G1498" s="33">
        <v>98</v>
      </c>
      <c r="H1498" s="33">
        <v>40888</v>
      </c>
      <c r="I1498" t="s">
        <v>863</v>
      </c>
      <c r="N1498" s="37"/>
      <c r="O1498" s="36"/>
      <c r="P1498" s="36"/>
      <c r="Q1498" s="36"/>
      <c r="R1498" s="37"/>
      <c r="S1498" s="36"/>
      <c r="T1498" s="36"/>
    </row>
    <row r="1499" spans="1:20" ht="14.4" x14ac:dyDescent="0.3">
      <c r="A1499" s="33" t="s">
        <v>3685</v>
      </c>
      <c r="B1499" s="33" t="s">
        <v>14833</v>
      </c>
      <c r="C1499" s="33" t="s">
        <v>16523</v>
      </c>
      <c r="D1499" s="33" t="s">
        <v>3686</v>
      </c>
      <c r="E1499" s="33" t="s">
        <v>15694</v>
      </c>
      <c r="F1499" s="33">
        <v>193</v>
      </c>
      <c r="G1499" s="33">
        <v>193</v>
      </c>
      <c r="H1499" s="33">
        <v>72386</v>
      </c>
      <c r="I1499" t="s">
        <v>16524</v>
      </c>
      <c r="N1499" s="37"/>
      <c r="O1499" s="36"/>
      <c r="P1499" s="36"/>
      <c r="Q1499" s="36"/>
      <c r="R1499" s="37"/>
      <c r="S1499" s="36"/>
      <c r="T1499" s="36"/>
    </row>
    <row r="1500" spans="1:20" ht="14.4" x14ac:dyDescent="0.3">
      <c r="A1500" s="33" t="s">
        <v>3687</v>
      </c>
      <c r="B1500" s="33" t="s">
        <v>14833</v>
      </c>
      <c r="C1500" s="33" t="s">
        <v>3688</v>
      </c>
      <c r="D1500" s="33" t="s">
        <v>3689</v>
      </c>
      <c r="E1500" s="33" t="s">
        <v>15322</v>
      </c>
      <c r="F1500" s="33">
        <v>93</v>
      </c>
      <c r="G1500" s="33">
        <v>83</v>
      </c>
      <c r="H1500" s="33">
        <v>40894</v>
      </c>
      <c r="I1500" t="s">
        <v>15323</v>
      </c>
      <c r="N1500" s="37"/>
      <c r="O1500" s="36"/>
      <c r="P1500" s="36"/>
      <c r="Q1500" s="36"/>
      <c r="R1500" s="37"/>
      <c r="S1500" s="36"/>
      <c r="T1500" s="36"/>
    </row>
    <row r="1501" spans="1:20" ht="14.4" x14ac:dyDescent="0.3">
      <c r="A1501" s="33" t="s">
        <v>3690</v>
      </c>
      <c r="B1501" s="33" t="s">
        <v>14833</v>
      </c>
      <c r="C1501" s="33" t="s">
        <v>15848</v>
      </c>
      <c r="D1501" s="33" t="s">
        <v>3691</v>
      </c>
      <c r="E1501" s="33" t="s">
        <v>15099</v>
      </c>
      <c r="F1501" s="33">
        <v>172</v>
      </c>
      <c r="G1501" s="33">
        <v>170</v>
      </c>
      <c r="H1501" s="33">
        <v>42724</v>
      </c>
      <c r="I1501" t="s">
        <v>15259</v>
      </c>
      <c r="N1501" s="37"/>
      <c r="O1501" s="36"/>
      <c r="P1501" s="36"/>
      <c r="Q1501" s="36"/>
      <c r="R1501" s="37"/>
      <c r="S1501" s="36"/>
      <c r="T1501" s="36"/>
    </row>
    <row r="1502" spans="1:20" ht="14.4" x14ac:dyDescent="0.3">
      <c r="A1502" s="33" t="s">
        <v>3692</v>
      </c>
      <c r="B1502" s="33" t="s">
        <v>14833</v>
      </c>
      <c r="C1502" s="33" t="s">
        <v>2608</v>
      </c>
      <c r="D1502" s="33" t="s">
        <v>3693</v>
      </c>
      <c r="E1502" s="33" t="s">
        <v>15921</v>
      </c>
      <c r="F1502" s="33">
        <v>139</v>
      </c>
      <c r="G1502" s="33">
        <v>128</v>
      </c>
      <c r="H1502" s="33">
        <v>61284</v>
      </c>
      <c r="I1502" t="s">
        <v>15146</v>
      </c>
      <c r="N1502" s="37"/>
      <c r="O1502" s="36"/>
      <c r="P1502" s="36"/>
      <c r="Q1502" s="36"/>
      <c r="R1502" s="37"/>
      <c r="S1502" s="36"/>
      <c r="T1502" s="36"/>
    </row>
    <row r="1503" spans="1:20" ht="14.4" x14ac:dyDescent="0.3">
      <c r="A1503" s="33" t="s">
        <v>3694</v>
      </c>
      <c r="B1503" s="33" t="s">
        <v>14833</v>
      </c>
      <c r="C1503" s="33" t="s">
        <v>3695</v>
      </c>
      <c r="D1503" s="33" t="s">
        <v>3696</v>
      </c>
      <c r="E1503" s="33" t="s">
        <v>14897</v>
      </c>
      <c r="F1503" s="33">
        <v>227</v>
      </c>
      <c r="G1503" s="33">
        <v>223</v>
      </c>
      <c r="H1503" s="33">
        <v>72750</v>
      </c>
      <c r="I1503" t="s">
        <v>16525</v>
      </c>
      <c r="N1503" s="37"/>
      <c r="O1503" s="36"/>
      <c r="P1503" s="36"/>
      <c r="Q1503" s="36"/>
      <c r="R1503" s="37"/>
      <c r="S1503" s="36"/>
      <c r="T1503" s="36"/>
    </row>
    <row r="1504" spans="1:20" ht="14.4" x14ac:dyDescent="0.3">
      <c r="A1504" s="33" t="s">
        <v>3697</v>
      </c>
      <c r="B1504" s="33" t="s">
        <v>14833</v>
      </c>
      <c r="C1504" s="33" t="s">
        <v>3698</v>
      </c>
      <c r="D1504" s="33" t="s">
        <v>3699</v>
      </c>
      <c r="E1504" s="33" t="s">
        <v>14934</v>
      </c>
      <c r="F1504" s="33">
        <v>68</v>
      </c>
      <c r="G1504" s="33">
        <v>66</v>
      </c>
      <c r="H1504" s="33">
        <v>48348</v>
      </c>
      <c r="I1504" t="s">
        <v>15151</v>
      </c>
      <c r="N1504" s="37"/>
      <c r="O1504" s="36"/>
      <c r="P1504" s="36"/>
      <c r="Q1504" s="36"/>
      <c r="R1504" s="37"/>
      <c r="S1504" s="36"/>
      <c r="T1504" s="36"/>
    </row>
    <row r="1505" spans="1:20" ht="14.4" x14ac:dyDescent="0.3">
      <c r="A1505" s="33" t="s">
        <v>3700</v>
      </c>
      <c r="B1505" s="33" t="s">
        <v>14833</v>
      </c>
      <c r="C1505" s="33" t="s">
        <v>16526</v>
      </c>
      <c r="D1505" s="33" t="s">
        <v>3701</v>
      </c>
      <c r="E1505" s="33" t="s">
        <v>15041</v>
      </c>
      <c r="F1505" s="33">
        <v>190</v>
      </c>
      <c r="G1505" s="33">
        <v>193</v>
      </c>
      <c r="H1505" s="33">
        <v>40980</v>
      </c>
      <c r="I1505" t="s">
        <v>16527</v>
      </c>
      <c r="N1505" s="37"/>
      <c r="O1505" s="36"/>
      <c r="P1505" s="36"/>
      <c r="Q1505" s="36"/>
      <c r="R1505" s="37"/>
      <c r="S1505" s="36"/>
      <c r="T1505" s="36"/>
    </row>
    <row r="1506" spans="1:20" ht="14.4" x14ac:dyDescent="0.3">
      <c r="A1506" s="33" t="s">
        <v>3702</v>
      </c>
      <c r="B1506" s="33" t="s">
        <v>14833</v>
      </c>
      <c r="C1506" s="33" t="s">
        <v>3703</v>
      </c>
      <c r="D1506" s="33" t="s">
        <v>3704</v>
      </c>
      <c r="E1506" s="33" t="s">
        <v>14952</v>
      </c>
      <c r="F1506" s="33">
        <v>78</v>
      </c>
      <c r="G1506" s="33">
        <v>81</v>
      </c>
      <c r="H1506" s="33">
        <v>83280</v>
      </c>
      <c r="I1506" t="s">
        <v>15211</v>
      </c>
      <c r="N1506" s="37"/>
      <c r="O1506" s="36"/>
      <c r="P1506" s="36"/>
      <c r="Q1506" s="36"/>
      <c r="R1506" s="37"/>
      <c r="S1506" s="36"/>
      <c r="T1506" s="36"/>
    </row>
    <row r="1507" spans="1:20" ht="14.4" x14ac:dyDescent="0.3">
      <c r="A1507" s="33" t="s">
        <v>3705</v>
      </c>
      <c r="B1507" s="33" t="s">
        <v>14833</v>
      </c>
      <c r="C1507" s="33" t="s">
        <v>2448</v>
      </c>
      <c r="D1507" s="33" t="s">
        <v>3706</v>
      </c>
      <c r="E1507" s="33" t="s">
        <v>15603</v>
      </c>
      <c r="F1507" s="33">
        <v>194</v>
      </c>
      <c r="G1507" s="33">
        <v>190</v>
      </c>
      <c r="H1507" s="33">
        <v>31384</v>
      </c>
      <c r="I1507" t="s">
        <v>15401</v>
      </c>
      <c r="N1507" s="37"/>
      <c r="O1507" s="36"/>
      <c r="P1507" s="36"/>
      <c r="Q1507" s="36"/>
      <c r="R1507" s="37"/>
      <c r="S1507" s="36"/>
      <c r="T1507" s="36"/>
    </row>
    <row r="1508" spans="1:20" ht="14.4" x14ac:dyDescent="0.3">
      <c r="A1508" s="33" t="s">
        <v>3707</v>
      </c>
      <c r="B1508" s="33" t="s">
        <v>14833</v>
      </c>
      <c r="C1508" s="33" t="s">
        <v>15981</v>
      </c>
      <c r="D1508" s="33" t="s">
        <v>3708</v>
      </c>
      <c r="E1508" s="33" t="s">
        <v>15798</v>
      </c>
      <c r="F1508" s="33">
        <v>146</v>
      </c>
      <c r="G1508" s="33">
        <v>145</v>
      </c>
      <c r="H1508" s="33">
        <v>44201</v>
      </c>
      <c r="I1508" t="s">
        <v>984</v>
      </c>
      <c r="N1508" s="37"/>
      <c r="O1508" s="36"/>
      <c r="P1508" s="36"/>
      <c r="Q1508" s="36"/>
      <c r="R1508" s="37"/>
      <c r="S1508" s="36"/>
      <c r="T1508" s="36"/>
    </row>
    <row r="1509" spans="1:20" ht="14.4" x14ac:dyDescent="0.3">
      <c r="A1509" s="33" t="s">
        <v>3709</v>
      </c>
      <c r="B1509" s="33" t="s">
        <v>14833</v>
      </c>
      <c r="C1509" s="33" t="s">
        <v>16528</v>
      </c>
      <c r="D1509" s="33" t="s">
        <v>3710</v>
      </c>
      <c r="E1509" s="33" t="s">
        <v>15884</v>
      </c>
      <c r="F1509" s="33">
        <v>59</v>
      </c>
      <c r="G1509" s="33">
        <v>57</v>
      </c>
      <c r="H1509" s="33">
        <v>48348</v>
      </c>
      <c r="I1509" t="s">
        <v>15151</v>
      </c>
      <c r="N1509" s="37"/>
      <c r="O1509" s="36"/>
      <c r="P1509" s="36"/>
      <c r="Q1509" s="36"/>
      <c r="R1509" s="37"/>
      <c r="S1509" s="36"/>
      <c r="T1509" s="36"/>
    </row>
    <row r="1510" spans="1:20" ht="14.4" x14ac:dyDescent="0.3">
      <c r="A1510" s="33" t="s">
        <v>3711</v>
      </c>
      <c r="B1510" s="33" t="s">
        <v>14833</v>
      </c>
      <c r="C1510" s="33" t="s">
        <v>3712</v>
      </c>
      <c r="D1510" s="33" t="s">
        <v>3713</v>
      </c>
      <c r="E1510" s="33" t="s">
        <v>15001</v>
      </c>
      <c r="F1510" s="33">
        <v>194</v>
      </c>
      <c r="G1510" s="33">
        <v>176</v>
      </c>
      <c r="H1510" s="33">
        <v>41223</v>
      </c>
      <c r="I1510" t="s">
        <v>15502</v>
      </c>
      <c r="N1510" s="37"/>
      <c r="O1510" s="36"/>
      <c r="P1510" s="36"/>
      <c r="Q1510" s="36"/>
      <c r="R1510" s="37"/>
      <c r="S1510" s="36"/>
      <c r="T1510" s="36"/>
    </row>
    <row r="1511" spans="1:20" ht="14.4" x14ac:dyDescent="0.3">
      <c r="A1511" s="33" t="s">
        <v>3714</v>
      </c>
      <c r="B1511" s="33" t="s">
        <v>14833</v>
      </c>
      <c r="C1511" s="33" t="s">
        <v>3715</v>
      </c>
      <c r="D1511" s="33" t="s">
        <v>3716</v>
      </c>
      <c r="E1511" s="33" t="s">
        <v>15071</v>
      </c>
      <c r="F1511" s="33">
        <v>120</v>
      </c>
      <c r="G1511" s="33">
        <v>115</v>
      </c>
      <c r="H1511" s="33">
        <v>50819</v>
      </c>
      <c r="I1511" t="s">
        <v>15268</v>
      </c>
      <c r="N1511" s="37"/>
      <c r="O1511" s="36"/>
      <c r="P1511" s="36"/>
      <c r="Q1511" s="36"/>
      <c r="R1511" s="37"/>
      <c r="S1511" s="36"/>
      <c r="T1511" s="36"/>
    </row>
    <row r="1512" spans="1:20" ht="14.4" x14ac:dyDescent="0.3">
      <c r="A1512" s="33" t="s">
        <v>3717</v>
      </c>
      <c r="B1512" s="33" t="s">
        <v>14833</v>
      </c>
      <c r="C1512" s="33" t="s">
        <v>16529</v>
      </c>
      <c r="D1512" s="33" t="s">
        <v>3718</v>
      </c>
      <c r="E1512" s="33" t="s">
        <v>15068</v>
      </c>
      <c r="F1512" s="33">
        <v>489</v>
      </c>
      <c r="G1512" s="33">
        <v>478</v>
      </c>
      <c r="H1512" s="33">
        <v>73556</v>
      </c>
      <c r="I1512" t="s">
        <v>3719</v>
      </c>
      <c r="N1512" s="37"/>
      <c r="O1512" s="36"/>
      <c r="P1512" s="36"/>
      <c r="Q1512" s="36"/>
      <c r="R1512" s="37"/>
      <c r="S1512" s="36"/>
      <c r="T1512" s="36"/>
    </row>
    <row r="1513" spans="1:20" ht="14.4" x14ac:dyDescent="0.3">
      <c r="A1513" s="33" t="s">
        <v>3720</v>
      </c>
      <c r="B1513" s="33" t="s">
        <v>14833</v>
      </c>
      <c r="C1513" s="33" t="s">
        <v>217</v>
      </c>
      <c r="D1513" s="33" t="s">
        <v>3721</v>
      </c>
      <c r="E1513" s="33" t="s">
        <v>14953</v>
      </c>
      <c r="F1513" s="33">
        <v>242</v>
      </c>
      <c r="G1513" s="33">
        <v>247</v>
      </c>
      <c r="H1513" s="33">
        <v>40971</v>
      </c>
      <c r="I1513" t="s">
        <v>15356</v>
      </c>
      <c r="N1513" s="37"/>
      <c r="O1513" s="36"/>
      <c r="P1513" s="36"/>
      <c r="Q1513" s="36"/>
      <c r="R1513" s="37"/>
      <c r="S1513" s="36"/>
      <c r="T1513" s="36"/>
    </row>
    <row r="1514" spans="1:20" ht="14.4" x14ac:dyDescent="0.3">
      <c r="A1514" s="33" t="s">
        <v>3722</v>
      </c>
      <c r="B1514" s="33" t="s">
        <v>14833</v>
      </c>
      <c r="C1514" s="33" t="s">
        <v>3723</v>
      </c>
      <c r="D1514" s="33" t="s">
        <v>3724</v>
      </c>
      <c r="E1514" s="33" t="s">
        <v>15410</v>
      </c>
      <c r="F1514" s="33">
        <v>229</v>
      </c>
      <c r="G1514" s="33">
        <v>248</v>
      </c>
      <c r="H1514" s="33">
        <v>40557</v>
      </c>
      <c r="I1514" t="s">
        <v>15411</v>
      </c>
      <c r="N1514" s="37"/>
      <c r="O1514" s="36"/>
      <c r="P1514" s="36"/>
      <c r="Q1514" s="36"/>
      <c r="R1514" s="37"/>
      <c r="S1514" s="36"/>
      <c r="T1514" s="36"/>
    </row>
    <row r="1515" spans="1:20" ht="14.4" x14ac:dyDescent="0.3">
      <c r="A1515" s="33" t="s">
        <v>3725</v>
      </c>
      <c r="B1515" s="33" t="s">
        <v>14833</v>
      </c>
      <c r="C1515" s="33" t="s">
        <v>3726</v>
      </c>
      <c r="D1515" s="33" t="s">
        <v>3727</v>
      </c>
      <c r="E1515" s="33" t="s">
        <v>14970</v>
      </c>
      <c r="F1515" s="33">
        <v>163</v>
      </c>
      <c r="G1515" s="33">
        <v>171</v>
      </c>
      <c r="H1515" s="33">
        <v>44397</v>
      </c>
      <c r="I1515" t="s">
        <v>15447</v>
      </c>
      <c r="N1515" s="37"/>
      <c r="O1515" s="36"/>
      <c r="P1515" s="36"/>
      <c r="Q1515" s="36"/>
      <c r="R1515" s="37"/>
      <c r="S1515" s="36"/>
      <c r="T1515" s="36"/>
    </row>
    <row r="1516" spans="1:20" ht="14.4" x14ac:dyDescent="0.3">
      <c r="A1516" s="33" t="s">
        <v>3728</v>
      </c>
      <c r="B1516" s="33" t="s">
        <v>14833</v>
      </c>
      <c r="C1516" s="33" t="s">
        <v>3729</v>
      </c>
      <c r="D1516" s="33" t="s">
        <v>3730</v>
      </c>
      <c r="E1516" s="33" t="s">
        <v>14934</v>
      </c>
      <c r="F1516" s="33">
        <v>77</v>
      </c>
      <c r="G1516" s="33">
        <v>84</v>
      </c>
      <c r="H1516" s="33">
        <v>41228</v>
      </c>
      <c r="I1516" t="s">
        <v>15135</v>
      </c>
      <c r="N1516" s="37"/>
      <c r="O1516" s="36"/>
      <c r="P1516" s="36"/>
      <c r="Q1516" s="36"/>
      <c r="R1516" s="37"/>
      <c r="S1516" s="36"/>
      <c r="T1516" s="36"/>
    </row>
    <row r="1517" spans="1:20" ht="14.4" x14ac:dyDescent="0.3">
      <c r="A1517" s="33" t="s">
        <v>3731</v>
      </c>
      <c r="B1517" s="33" t="s">
        <v>14833</v>
      </c>
      <c r="C1517" s="33" t="s">
        <v>16530</v>
      </c>
      <c r="D1517" s="33" t="s">
        <v>3732</v>
      </c>
      <c r="E1517" s="33" t="s">
        <v>15103</v>
      </c>
      <c r="F1517" s="33">
        <v>99</v>
      </c>
      <c r="G1517" s="33">
        <v>99</v>
      </c>
      <c r="H1517" s="33">
        <v>77338</v>
      </c>
      <c r="I1517" t="s">
        <v>15787</v>
      </c>
      <c r="N1517" s="37"/>
      <c r="O1517" s="36"/>
      <c r="P1517" s="36"/>
      <c r="Q1517" s="36"/>
      <c r="R1517" s="37"/>
      <c r="S1517" s="36"/>
      <c r="T1517" s="36"/>
    </row>
    <row r="1518" spans="1:20" ht="14.4" x14ac:dyDescent="0.3">
      <c r="A1518" s="33" t="s">
        <v>3733</v>
      </c>
      <c r="B1518" s="33" t="s">
        <v>14833</v>
      </c>
      <c r="C1518" s="33" t="s">
        <v>3734</v>
      </c>
      <c r="D1518" s="33" t="s">
        <v>3735</v>
      </c>
      <c r="E1518" s="33" t="s">
        <v>14890</v>
      </c>
      <c r="F1518" s="33">
        <v>68</v>
      </c>
      <c r="G1518" s="33">
        <v>67</v>
      </c>
      <c r="H1518" s="33">
        <v>74154</v>
      </c>
      <c r="I1518" t="s">
        <v>15498</v>
      </c>
      <c r="N1518" s="37"/>
      <c r="O1518" s="36"/>
      <c r="P1518" s="36"/>
      <c r="Q1518" s="36"/>
      <c r="R1518" s="37"/>
      <c r="S1518" s="36"/>
      <c r="T1518" s="36"/>
    </row>
    <row r="1519" spans="1:20" ht="14.4" x14ac:dyDescent="0.3">
      <c r="A1519" s="33" t="s">
        <v>3736</v>
      </c>
      <c r="B1519" s="33" t="s">
        <v>14833</v>
      </c>
      <c r="C1519" s="33" t="s">
        <v>3737</v>
      </c>
      <c r="D1519" s="33" t="s">
        <v>3738</v>
      </c>
      <c r="E1519" s="33" t="s">
        <v>14943</v>
      </c>
      <c r="F1519" s="33">
        <v>349</v>
      </c>
      <c r="G1519" s="33">
        <v>352</v>
      </c>
      <c r="H1519" s="33">
        <v>41516</v>
      </c>
      <c r="I1519" t="s">
        <v>78</v>
      </c>
      <c r="N1519" s="37"/>
      <c r="O1519" s="36"/>
      <c r="P1519" s="36"/>
      <c r="Q1519" s="36"/>
      <c r="R1519" s="37"/>
      <c r="S1519" s="36"/>
      <c r="T1519" s="36"/>
    </row>
    <row r="1520" spans="1:20" ht="14.4" x14ac:dyDescent="0.3">
      <c r="A1520" s="33" t="s">
        <v>3739</v>
      </c>
      <c r="B1520" s="33" t="s">
        <v>14833</v>
      </c>
      <c r="C1520" s="33" t="s">
        <v>3740</v>
      </c>
      <c r="D1520" s="33" t="s">
        <v>3741</v>
      </c>
      <c r="E1520" s="33" t="s">
        <v>15687</v>
      </c>
      <c r="F1520" s="33">
        <v>110</v>
      </c>
      <c r="G1520" s="33">
        <v>106</v>
      </c>
      <c r="H1520" s="33">
        <v>25351</v>
      </c>
      <c r="I1520" t="s">
        <v>1017</v>
      </c>
      <c r="N1520" s="37"/>
      <c r="O1520" s="36"/>
      <c r="P1520" s="36"/>
      <c r="Q1520" s="36"/>
      <c r="R1520" s="37"/>
      <c r="S1520" s="36"/>
      <c r="T1520" s="36"/>
    </row>
    <row r="1521" spans="1:20" ht="14.4" x14ac:dyDescent="0.3">
      <c r="A1521" s="33" t="s">
        <v>3742</v>
      </c>
      <c r="B1521" s="33" t="s">
        <v>14833</v>
      </c>
      <c r="C1521" s="33" t="s">
        <v>15281</v>
      </c>
      <c r="D1521" s="33" t="s">
        <v>3743</v>
      </c>
      <c r="E1521" s="33" t="s">
        <v>15156</v>
      </c>
      <c r="F1521" s="33">
        <v>220</v>
      </c>
      <c r="G1521" s="33">
        <v>223</v>
      </c>
      <c r="H1521" s="33">
        <v>41239</v>
      </c>
      <c r="I1521" t="s">
        <v>15638</v>
      </c>
      <c r="N1521" s="37"/>
      <c r="O1521" s="36"/>
      <c r="P1521" s="36"/>
      <c r="Q1521" s="36"/>
      <c r="R1521" s="37"/>
      <c r="S1521" s="36"/>
      <c r="T1521" s="36"/>
    </row>
    <row r="1522" spans="1:20" ht="14.4" x14ac:dyDescent="0.3">
      <c r="A1522" s="33" t="s">
        <v>3744</v>
      </c>
      <c r="B1522" s="33" t="s">
        <v>14833</v>
      </c>
      <c r="C1522" s="33" t="s">
        <v>3745</v>
      </c>
      <c r="D1522" s="33" t="s">
        <v>3746</v>
      </c>
      <c r="E1522" s="33" t="s">
        <v>15218</v>
      </c>
      <c r="F1522" s="33">
        <v>107</v>
      </c>
      <c r="G1522" s="33">
        <v>108</v>
      </c>
      <c r="H1522" s="33">
        <v>31384</v>
      </c>
      <c r="I1522" t="s">
        <v>15401</v>
      </c>
      <c r="N1522" s="37"/>
      <c r="O1522" s="36"/>
      <c r="P1522" s="36"/>
      <c r="Q1522" s="36"/>
      <c r="R1522" s="37"/>
      <c r="S1522" s="36"/>
      <c r="T1522" s="36"/>
    </row>
    <row r="1523" spans="1:20" ht="14.4" x14ac:dyDescent="0.3">
      <c r="A1523" s="33" t="s">
        <v>3747</v>
      </c>
      <c r="B1523" s="33" t="s">
        <v>14833</v>
      </c>
      <c r="C1523" s="33" t="s">
        <v>841</v>
      </c>
      <c r="D1523" s="33" t="s">
        <v>3748</v>
      </c>
      <c r="E1523" s="33" t="s">
        <v>15907</v>
      </c>
      <c r="F1523" s="33">
        <v>84</v>
      </c>
      <c r="G1523" s="33">
        <v>85</v>
      </c>
      <c r="H1523" s="33">
        <v>41516</v>
      </c>
      <c r="I1523" t="s">
        <v>78</v>
      </c>
      <c r="N1523" s="37"/>
      <c r="O1523" s="36"/>
      <c r="P1523" s="36"/>
      <c r="Q1523" s="36"/>
      <c r="R1523" s="37"/>
      <c r="S1523" s="36"/>
      <c r="T1523" s="36"/>
    </row>
    <row r="1524" spans="1:20" ht="14.4" x14ac:dyDescent="0.3">
      <c r="A1524" s="33" t="s">
        <v>3749</v>
      </c>
      <c r="B1524" s="33" t="s">
        <v>14833</v>
      </c>
      <c r="C1524" s="33" t="s">
        <v>3750</v>
      </c>
      <c r="D1524" s="33" t="s">
        <v>3751</v>
      </c>
      <c r="E1524" s="33" t="s">
        <v>15798</v>
      </c>
      <c r="F1524" s="33">
        <v>78</v>
      </c>
      <c r="G1524" s="33">
        <v>78</v>
      </c>
      <c r="H1524" s="33">
        <v>77338</v>
      </c>
      <c r="I1524" t="s">
        <v>15787</v>
      </c>
      <c r="N1524" s="37"/>
      <c r="O1524" s="36"/>
      <c r="P1524" s="36"/>
      <c r="Q1524" s="36"/>
      <c r="R1524" s="37"/>
      <c r="S1524" s="36"/>
      <c r="T1524" s="36"/>
    </row>
    <row r="1525" spans="1:20" ht="14.4" x14ac:dyDescent="0.3">
      <c r="A1525" s="33" t="s">
        <v>3752</v>
      </c>
      <c r="B1525" s="33" t="s">
        <v>14833</v>
      </c>
      <c r="C1525" s="33" t="s">
        <v>3753</v>
      </c>
      <c r="D1525" s="33" t="s">
        <v>3754</v>
      </c>
      <c r="E1525" s="33" t="s">
        <v>14884</v>
      </c>
      <c r="F1525" s="33">
        <v>278</v>
      </c>
      <c r="G1525" s="33">
        <v>282</v>
      </c>
      <c r="H1525" s="33">
        <v>40971</v>
      </c>
      <c r="I1525" t="s">
        <v>15356</v>
      </c>
      <c r="N1525" s="37"/>
      <c r="O1525" s="36"/>
      <c r="P1525" s="36"/>
      <c r="Q1525" s="36"/>
      <c r="R1525" s="37"/>
      <c r="S1525" s="36"/>
      <c r="T1525" s="36"/>
    </row>
    <row r="1526" spans="1:20" ht="14.4" x14ac:dyDescent="0.3">
      <c r="A1526" s="33" t="s">
        <v>3755</v>
      </c>
      <c r="B1526" s="33" t="s">
        <v>14833</v>
      </c>
      <c r="C1526" s="33" t="s">
        <v>15713</v>
      </c>
      <c r="D1526" s="33" t="s">
        <v>3756</v>
      </c>
      <c r="E1526" s="33" t="s">
        <v>15067</v>
      </c>
      <c r="F1526" s="33">
        <v>130</v>
      </c>
      <c r="G1526" s="33">
        <v>124</v>
      </c>
      <c r="H1526" s="33">
        <v>83228</v>
      </c>
      <c r="I1526" t="s">
        <v>15683</v>
      </c>
      <c r="N1526" s="37"/>
      <c r="O1526" s="36"/>
      <c r="P1526" s="36"/>
      <c r="Q1526" s="36"/>
      <c r="R1526" s="37"/>
      <c r="S1526" s="36"/>
      <c r="T1526" s="36"/>
    </row>
    <row r="1527" spans="1:20" ht="14.4" x14ac:dyDescent="0.3">
      <c r="A1527" s="33" t="s">
        <v>3757</v>
      </c>
      <c r="B1527" s="33" t="s">
        <v>14833</v>
      </c>
      <c r="C1527" s="33" t="s">
        <v>16531</v>
      </c>
      <c r="D1527" s="33" t="s">
        <v>3758</v>
      </c>
      <c r="E1527" s="33" t="s">
        <v>15365</v>
      </c>
      <c r="F1527" s="33">
        <v>130</v>
      </c>
      <c r="G1527" s="33">
        <v>124</v>
      </c>
      <c r="H1527" s="33">
        <v>31017</v>
      </c>
      <c r="I1527" t="s">
        <v>439</v>
      </c>
      <c r="N1527" s="37"/>
      <c r="O1527" s="36"/>
      <c r="P1527" s="36"/>
      <c r="Q1527" s="36"/>
      <c r="R1527" s="37"/>
      <c r="S1527" s="36"/>
      <c r="T1527" s="36"/>
    </row>
    <row r="1528" spans="1:20" ht="14.4" x14ac:dyDescent="0.3">
      <c r="A1528" s="33" t="s">
        <v>3759</v>
      </c>
      <c r="B1528" s="33" t="s">
        <v>14833</v>
      </c>
      <c r="C1528" s="33" t="s">
        <v>3760</v>
      </c>
      <c r="D1528" s="33" t="s">
        <v>3761</v>
      </c>
      <c r="E1528" s="33" t="s">
        <v>14916</v>
      </c>
      <c r="F1528" s="33">
        <v>189</v>
      </c>
      <c r="G1528" s="33">
        <v>199</v>
      </c>
      <c r="H1528" s="33">
        <v>42669</v>
      </c>
      <c r="I1528" t="s">
        <v>15144</v>
      </c>
      <c r="N1528" s="37"/>
      <c r="O1528" s="36"/>
      <c r="P1528" s="36"/>
      <c r="Q1528" s="36"/>
      <c r="R1528" s="37"/>
      <c r="S1528" s="36"/>
      <c r="T1528" s="36"/>
    </row>
    <row r="1529" spans="1:20" ht="14.4" x14ac:dyDescent="0.3">
      <c r="A1529" s="33" t="s">
        <v>3762</v>
      </c>
      <c r="B1529" s="33" t="s">
        <v>14833</v>
      </c>
      <c r="C1529" s="33" t="s">
        <v>16532</v>
      </c>
      <c r="D1529" s="33" t="s">
        <v>3763</v>
      </c>
      <c r="E1529" s="33" t="s">
        <v>15096</v>
      </c>
      <c r="F1529" s="33">
        <v>164</v>
      </c>
      <c r="G1529" s="33">
        <v>165</v>
      </c>
      <c r="H1529" s="33">
        <v>74609</v>
      </c>
      <c r="I1529" t="s">
        <v>16533</v>
      </c>
      <c r="N1529" s="37"/>
      <c r="O1529" s="36"/>
      <c r="P1529" s="36"/>
      <c r="Q1529" s="36"/>
      <c r="R1529" s="37"/>
      <c r="S1529" s="36"/>
      <c r="T1529" s="36"/>
    </row>
    <row r="1530" spans="1:20" ht="14.4" x14ac:dyDescent="0.3">
      <c r="A1530" s="33" t="s">
        <v>3764</v>
      </c>
      <c r="B1530" s="33" t="s">
        <v>14833</v>
      </c>
      <c r="C1530" s="33" t="s">
        <v>3765</v>
      </c>
      <c r="D1530" s="33" t="s">
        <v>3766</v>
      </c>
      <c r="E1530" s="33" t="s">
        <v>14934</v>
      </c>
      <c r="F1530" s="33">
        <v>45</v>
      </c>
      <c r="G1530" s="33">
        <v>52</v>
      </c>
      <c r="H1530" s="33">
        <v>48348</v>
      </c>
      <c r="I1530" t="s">
        <v>15151</v>
      </c>
      <c r="N1530" s="37"/>
      <c r="O1530" s="36"/>
      <c r="P1530" s="36"/>
      <c r="Q1530" s="36"/>
      <c r="R1530" s="37"/>
      <c r="S1530" s="36"/>
      <c r="T1530" s="36"/>
    </row>
    <row r="1531" spans="1:20" ht="14.4" x14ac:dyDescent="0.3">
      <c r="A1531" s="33" t="s">
        <v>3767</v>
      </c>
      <c r="B1531" s="33" t="s">
        <v>14833</v>
      </c>
      <c r="C1531" s="33" t="s">
        <v>16534</v>
      </c>
      <c r="D1531" s="33" t="s">
        <v>3768</v>
      </c>
      <c r="E1531" s="33" t="s">
        <v>15884</v>
      </c>
      <c r="F1531" s="33">
        <v>100</v>
      </c>
      <c r="G1531" s="33">
        <v>99</v>
      </c>
      <c r="H1531" s="33">
        <v>48348</v>
      </c>
      <c r="I1531" t="s">
        <v>15151</v>
      </c>
      <c r="N1531" s="37"/>
      <c r="O1531" s="36"/>
      <c r="P1531" s="36"/>
      <c r="Q1531" s="36"/>
      <c r="R1531" s="37"/>
      <c r="S1531" s="36"/>
      <c r="T1531" s="36"/>
    </row>
    <row r="1532" spans="1:20" ht="14.4" x14ac:dyDescent="0.3">
      <c r="A1532" s="33" t="s">
        <v>3769</v>
      </c>
      <c r="B1532" s="33" t="s">
        <v>14833</v>
      </c>
      <c r="C1532" s="33" t="s">
        <v>3770</v>
      </c>
      <c r="D1532" s="33" t="s">
        <v>3771</v>
      </c>
      <c r="E1532" s="33" t="s">
        <v>15407</v>
      </c>
      <c r="F1532" s="33">
        <v>248</v>
      </c>
      <c r="G1532" s="33">
        <v>234</v>
      </c>
      <c r="H1532" s="33">
        <v>40848</v>
      </c>
      <c r="I1532" t="s">
        <v>15408</v>
      </c>
      <c r="N1532" s="37"/>
      <c r="O1532" s="36"/>
      <c r="P1532" s="36"/>
      <c r="Q1532" s="36"/>
      <c r="R1532" s="37"/>
      <c r="S1532" s="36"/>
      <c r="T1532" s="36"/>
    </row>
    <row r="1533" spans="1:20" ht="14.4" x14ac:dyDescent="0.3">
      <c r="A1533" s="33" t="s">
        <v>3772</v>
      </c>
      <c r="B1533" s="33" t="s">
        <v>14833</v>
      </c>
      <c r="C1533" s="33" t="s">
        <v>3773</v>
      </c>
      <c r="D1533" s="33" t="s">
        <v>3774</v>
      </c>
      <c r="E1533" s="33" t="s">
        <v>14981</v>
      </c>
      <c r="F1533" s="33">
        <v>162</v>
      </c>
      <c r="G1533" s="33">
        <v>141</v>
      </c>
      <c r="H1533" s="33">
        <v>41223</v>
      </c>
      <c r="I1533" t="s">
        <v>15502</v>
      </c>
      <c r="N1533" s="37"/>
      <c r="O1533" s="36"/>
      <c r="P1533" s="36"/>
      <c r="Q1533" s="36"/>
      <c r="R1533" s="37"/>
      <c r="S1533" s="36"/>
      <c r="T1533" s="36"/>
    </row>
    <row r="1534" spans="1:20" ht="14.4" x14ac:dyDescent="0.3">
      <c r="A1534" s="33" t="s">
        <v>3775</v>
      </c>
      <c r="B1534" s="33" t="s">
        <v>14833</v>
      </c>
      <c r="C1534" s="33" t="s">
        <v>807</v>
      </c>
      <c r="D1534" s="33" t="s">
        <v>3776</v>
      </c>
      <c r="E1534" s="33" t="s">
        <v>14926</v>
      </c>
      <c r="F1534" s="33">
        <v>38</v>
      </c>
      <c r="G1534" s="33">
        <v>35</v>
      </c>
      <c r="H1534" s="33">
        <v>40803</v>
      </c>
      <c r="I1534" t="s">
        <v>276</v>
      </c>
      <c r="N1534" s="37"/>
      <c r="O1534" s="36"/>
      <c r="P1534" s="36"/>
      <c r="Q1534" s="36"/>
      <c r="R1534" s="37"/>
      <c r="S1534" s="36"/>
      <c r="T1534" s="36"/>
    </row>
    <row r="1535" spans="1:20" ht="14.4" x14ac:dyDescent="0.3">
      <c r="A1535" s="33" t="s">
        <v>3777</v>
      </c>
      <c r="B1535" s="33" t="s">
        <v>14833</v>
      </c>
      <c r="C1535" s="33" t="s">
        <v>16535</v>
      </c>
      <c r="D1535" s="33" t="s">
        <v>3778</v>
      </c>
      <c r="E1535" s="33" t="s">
        <v>16395</v>
      </c>
      <c r="F1535" s="33">
        <v>111</v>
      </c>
      <c r="G1535" s="33">
        <v>102</v>
      </c>
      <c r="H1535" s="33">
        <v>41506</v>
      </c>
      <c r="I1535" t="s">
        <v>15267</v>
      </c>
      <c r="N1535" s="37"/>
      <c r="O1535" s="36"/>
      <c r="P1535" s="36"/>
      <c r="Q1535" s="36"/>
      <c r="R1535" s="37"/>
      <c r="S1535" s="36"/>
      <c r="T1535" s="36"/>
    </row>
    <row r="1536" spans="1:20" ht="14.4" x14ac:dyDescent="0.3">
      <c r="A1536" s="33" t="s">
        <v>3779</v>
      </c>
      <c r="B1536" s="33" t="s">
        <v>14833</v>
      </c>
      <c r="C1536" s="33" t="s">
        <v>3780</v>
      </c>
      <c r="D1536" s="33" t="s">
        <v>3781</v>
      </c>
      <c r="E1536" s="33" t="s">
        <v>15002</v>
      </c>
      <c r="F1536" s="33">
        <v>274</v>
      </c>
      <c r="G1536" s="33">
        <v>286</v>
      </c>
      <c r="H1536" s="33">
        <v>41407</v>
      </c>
      <c r="I1536" t="s">
        <v>15302</v>
      </c>
      <c r="N1536" s="37"/>
      <c r="O1536" s="36"/>
      <c r="P1536" s="36"/>
      <c r="Q1536" s="36"/>
      <c r="R1536" s="37"/>
      <c r="S1536" s="36"/>
      <c r="T1536" s="36"/>
    </row>
    <row r="1537" spans="1:20" ht="14.4" x14ac:dyDescent="0.3">
      <c r="A1537" s="33" t="s">
        <v>3782</v>
      </c>
      <c r="B1537" s="33" t="s">
        <v>14833</v>
      </c>
      <c r="C1537" s="33" t="s">
        <v>16536</v>
      </c>
      <c r="D1537" s="33" t="s">
        <v>3783</v>
      </c>
      <c r="E1537" s="33" t="s">
        <v>15694</v>
      </c>
      <c r="F1537" s="33">
        <v>351</v>
      </c>
      <c r="G1537" s="33">
        <v>349</v>
      </c>
      <c r="H1537" s="33">
        <v>75064</v>
      </c>
      <c r="I1537" t="s">
        <v>16537</v>
      </c>
      <c r="N1537" s="37"/>
      <c r="O1537" s="36"/>
      <c r="P1537" s="36"/>
      <c r="Q1537" s="36"/>
      <c r="R1537" s="37"/>
      <c r="S1537" s="36"/>
      <c r="T1537" s="36"/>
    </row>
    <row r="1538" spans="1:20" ht="14.4" x14ac:dyDescent="0.3">
      <c r="A1538" s="33" t="s">
        <v>3784</v>
      </c>
      <c r="B1538" s="33" t="s">
        <v>14833</v>
      </c>
      <c r="C1538" s="33" t="s">
        <v>15974</v>
      </c>
      <c r="D1538" s="33" t="s">
        <v>3785</v>
      </c>
      <c r="E1538" s="33" t="s">
        <v>14865</v>
      </c>
      <c r="F1538" s="33">
        <v>70</v>
      </c>
      <c r="G1538" s="33">
        <v>70</v>
      </c>
      <c r="H1538" s="33">
        <v>43305</v>
      </c>
      <c r="I1538" t="s">
        <v>15442</v>
      </c>
      <c r="N1538" s="37"/>
      <c r="O1538" s="36"/>
      <c r="P1538" s="36"/>
      <c r="Q1538" s="36"/>
      <c r="R1538" s="37"/>
      <c r="S1538" s="36"/>
      <c r="T1538" s="36"/>
    </row>
    <row r="1539" spans="1:20" ht="14.4" x14ac:dyDescent="0.3">
      <c r="A1539" s="33" t="s">
        <v>3786</v>
      </c>
      <c r="B1539" s="33" t="s">
        <v>14833</v>
      </c>
      <c r="C1539" s="33" t="s">
        <v>3787</v>
      </c>
      <c r="D1539" s="33" t="s">
        <v>3788</v>
      </c>
      <c r="E1539" s="33" t="s">
        <v>14881</v>
      </c>
      <c r="F1539" s="33">
        <v>117</v>
      </c>
      <c r="G1539" s="33">
        <v>113</v>
      </c>
      <c r="H1539" s="33">
        <v>48348</v>
      </c>
      <c r="I1539" t="s">
        <v>15151</v>
      </c>
      <c r="N1539" s="37"/>
      <c r="O1539" s="36"/>
      <c r="P1539" s="36"/>
      <c r="Q1539" s="36"/>
      <c r="R1539" s="37"/>
      <c r="S1539" s="36"/>
      <c r="T1539" s="36"/>
    </row>
    <row r="1540" spans="1:20" ht="14.4" x14ac:dyDescent="0.3">
      <c r="A1540" s="33" t="s">
        <v>3789</v>
      </c>
      <c r="B1540" s="33" t="s">
        <v>14833</v>
      </c>
      <c r="C1540" s="33" t="s">
        <v>16538</v>
      </c>
      <c r="D1540" s="33" t="s">
        <v>3790</v>
      </c>
      <c r="E1540" s="33" t="s">
        <v>14953</v>
      </c>
      <c r="F1540" s="33">
        <v>77</v>
      </c>
      <c r="G1540" s="33">
        <v>69</v>
      </c>
      <c r="H1540" s="33">
        <v>73191</v>
      </c>
      <c r="I1540" t="s">
        <v>3791</v>
      </c>
      <c r="N1540" s="37"/>
      <c r="O1540" s="36"/>
      <c r="P1540" s="36"/>
      <c r="Q1540" s="36"/>
      <c r="R1540" s="37"/>
      <c r="S1540" s="36"/>
      <c r="T1540" s="36"/>
    </row>
    <row r="1541" spans="1:20" ht="14.4" x14ac:dyDescent="0.3">
      <c r="A1541" s="33" t="s">
        <v>3792</v>
      </c>
      <c r="B1541" s="33" t="s">
        <v>14833</v>
      </c>
      <c r="C1541" s="33" t="s">
        <v>3793</v>
      </c>
      <c r="D1541" s="33" t="s">
        <v>3794</v>
      </c>
      <c r="E1541" s="33" t="s">
        <v>15048</v>
      </c>
      <c r="F1541" s="33">
        <v>226</v>
      </c>
      <c r="G1541" s="33">
        <v>224</v>
      </c>
      <c r="H1541" s="33">
        <v>61960</v>
      </c>
      <c r="I1541" t="s">
        <v>16477</v>
      </c>
      <c r="N1541" s="37"/>
      <c r="O1541" s="36"/>
      <c r="P1541" s="36"/>
      <c r="Q1541" s="36"/>
      <c r="R1541" s="37"/>
      <c r="S1541" s="36"/>
      <c r="T1541" s="36"/>
    </row>
    <row r="1542" spans="1:20" ht="14.4" x14ac:dyDescent="0.3">
      <c r="A1542" s="33" t="s">
        <v>3795</v>
      </c>
      <c r="B1542" s="33" t="s">
        <v>14833</v>
      </c>
      <c r="C1542" s="33" t="s">
        <v>16539</v>
      </c>
      <c r="D1542" s="33" t="s">
        <v>3796</v>
      </c>
      <c r="E1542" s="33" t="s">
        <v>15309</v>
      </c>
      <c r="F1542" s="33">
        <v>211</v>
      </c>
      <c r="G1542" s="33">
        <v>224</v>
      </c>
      <c r="H1542" s="33">
        <v>41246</v>
      </c>
      <c r="I1542" t="s">
        <v>90</v>
      </c>
      <c r="N1542" s="37"/>
      <c r="O1542" s="36"/>
      <c r="P1542" s="36"/>
      <c r="Q1542" s="36"/>
      <c r="R1542" s="37"/>
      <c r="S1542" s="36"/>
      <c r="T1542" s="36"/>
    </row>
    <row r="1543" spans="1:20" ht="14.4" x14ac:dyDescent="0.3">
      <c r="A1543" s="33" t="s">
        <v>3797</v>
      </c>
      <c r="B1543" s="33" t="s">
        <v>14833</v>
      </c>
      <c r="C1543" s="33" t="s">
        <v>16540</v>
      </c>
      <c r="D1543" s="33" t="s">
        <v>3798</v>
      </c>
      <c r="E1543" s="33" t="s">
        <v>14934</v>
      </c>
      <c r="F1543" s="33">
        <v>346</v>
      </c>
      <c r="G1543" s="33">
        <v>394</v>
      </c>
      <c r="H1543" s="33">
        <v>75388</v>
      </c>
      <c r="I1543" t="s">
        <v>15473</v>
      </c>
      <c r="N1543" s="37"/>
      <c r="O1543" s="36"/>
      <c r="P1543" s="36"/>
      <c r="Q1543" s="36"/>
      <c r="R1543" s="37"/>
      <c r="S1543" s="36"/>
      <c r="T1543" s="36"/>
    </row>
    <row r="1544" spans="1:20" ht="14.4" x14ac:dyDescent="0.3">
      <c r="A1544" s="33" t="s">
        <v>3799</v>
      </c>
      <c r="B1544" s="33" t="s">
        <v>14833</v>
      </c>
      <c r="C1544" s="33" t="s">
        <v>16541</v>
      </c>
      <c r="D1544" s="33" t="s">
        <v>3800</v>
      </c>
      <c r="E1544" s="33" t="s">
        <v>15679</v>
      </c>
      <c r="F1544" s="33">
        <v>214</v>
      </c>
      <c r="G1544" s="33">
        <v>217</v>
      </c>
      <c r="H1544" s="33">
        <v>75688</v>
      </c>
      <c r="I1544" t="s">
        <v>16542</v>
      </c>
      <c r="N1544" s="37"/>
      <c r="O1544" s="36"/>
      <c r="P1544" s="36"/>
      <c r="Q1544" s="36"/>
      <c r="R1544" s="37"/>
      <c r="S1544" s="36"/>
      <c r="T1544" s="36"/>
    </row>
    <row r="1545" spans="1:20" ht="14.4" x14ac:dyDescent="0.3">
      <c r="A1545" s="33" t="s">
        <v>3801</v>
      </c>
      <c r="B1545" s="33" t="s">
        <v>14833</v>
      </c>
      <c r="C1545" s="33" t="s">
        <v>3802</v>
      </c>
      <c r="D1545" s="33" t="s">
        <v>3803</v>
      </c>
      <c r="E1545" s="33" t="s">
        <v>15065</v>
      </c>
      <c r="F1545" s="33">
        <v>85</v>
      </c>
      <c r="G1545" s="33">
        <v>77</v>
      </c>
      <c r="H1545" s="33">
        <v>40959</v>
      </c>
      <c r="I1545" t="s">
        <v>993</v>
      </c>
      <c r="N1545" s="37"/>
      <c r="O1545" s="36"/>
      <c r="P1545" s="36"/>
      <c r="Q1545" s="36"/>
      <c r="R1545" s="37"/>
      <c r="S1545" s="36"/>
      <c r="T1545" s="36"/>
    </row>
    <row r="1546" spans="1:20" ht="14.4" x14ac:dyDescent="0.3">
      <c r="A1546" s="33" t="s">
        <v>3804</v>
      </c>
      <c r="B1546" s="33" t="s">
        <v>14833</v>
      </c>
      <c r="C1546" s="33" t="s">
        <v>3805</v>
      </c>
      <c r="D1546" s="33" t="s">
        <v>3806</v>
      </c>
      <c r="E1546" s="33" t="s">
        <v>15044</v>
      </c>
      <c r="F1546" s="33">
        <v>191</v>
      </c>
      <c r="G1546" s="33">
        <v>190</v>
      </c>
      <c r="H1546" s="33">
        <v>41194</v>
      </c>
      <c r="I1546" t="s">
        <v>15726</v>
      </c>
      <c r="N1546" s="37"/>
      <c r="O1546" s="36"/>
      <c r="P1546" s="36"/>
      <c r="Q1546" s="36"/>
      <c r="R1546" s="37"/>
      <c r="S1546" s="36"/>
      <c r="T1546" s="36"/>
    </row>
    <row r="1547" spans="1:20" ht="14.4" x14ac:dyDescent="0.3">
      <c r="A1547" s="33" t="s">
        <v>3807</v>
      </c>
      <c r="B1547" s="33" t="s">
        <v>14833</v>
      </c>
      <c r="C1547" s="33" t="s">
        <v>3808</v>
      </c>
      <c r="D1547" s="33" t="s">
        <v>3809</v>
      </c>
      <c r="E1547" s="33" t="s">
        <v>14884</v>
      </c>
      <c r="F1547" s="33">
        <v>188</v>
      </c>
      <c r="G1547" s="33">
        <v>181</v>
      </c>
      <c r="H1547" s="33">
        <v>48101</v>
      </c>
      <c r="I1547" t="s">
        <v>3810</v>
      </c>
      <c r="N1547" s="37"/>
      <c r="O1547" s="36"/>
      <c r="P1547" s="36"/>
      <c r="Q1547" s="36"/>
      <c r="R1547" s="37"/>
      <c r="S1547" s="36"/>
      <c r="T1547" s="36"/>
    </row>
    <row r="1548" spans="1:20" ht="14.4" x14ac:dyDescent="0.3">
      <c r="A1548" s="33" t="s">
        <v>3811</v>
      </c>
      <c r="B1548" s="33" t="s">
        <v>14833</v>
      </c>
      <c r="C1548" s="33" t="s">
        <v>1867</v>
      </c>
      <c r="D1548" s="33" t="s">
        <v>3812</v>
      </c>
      <c r="E1548" s="33" t="s">
        <v>15037</v>
      </c>
      <c r="F1548" s="33">
        <v>76</v>
      </c>
      <c r="G1548" s="33">
        <v>54</v>
      </c>
      <c r="H1548" s="33">
        <v>45000</v>
      </c>
      <c r="I1548" t="s">
        <v>15159</v>
      </c>
      <c r="N1548" s="37"/>
      <c r="O1548" s="36"/>
      <c r="P1548" s="36"/>
      <c r="Q1548" s="36"/>
      <c r="R1548" s="37"/>
      <c r="S1548" s="36"/>
      <c r="T1548" s="36"/>
    </row>
    <row r="1549" spans="1:20" ht="14.4" x14ac:dyDescent="0.3">
      <c r="A1549" s="33" t="s">
        <v>3813</v>
      </c>
      <c r="B1549" s="33" t="s">
        <v>14833</v>
      </c>
      <c r="C1549" s="33" t="s">
        <v>3814</v>
      </c>
      <c r="D1549" s="33" t="s">
        <v>3815</v>
      </c>
      <c r="E1549" s="33" t="s">
        <v>15813</v>
      </c>
      <c r="F1549" s="33">
        <v>317</v>
      </c>
      <c r="G1549" s="33">
        <v>410</v>
      </c>
      <c r="H1549" s="33">
        <v>38001</v>
      </c>
      <c r="I1549" t="s">
        <v>15814</v>
      </c>
      <c r="N1549" s="37"/>
      <c r="O1549" s="36"/>
      <c r="P1549" s="36"/>
      <c r="Q1549" s="36"/>
      <c r="R1549" s="37"/>
      <c r="S1549" s="36"/>
      <c r="T1549" s="36"/>
    </row>
    <row r="1550" spans="1:20" ht="14.4" x14ac:dyDescent="0.3">
      <c r="A1550" s="33" t="s">
        <v>3816</v>
      </c>
      <c r="B1550" s="33" t="s">
        <v>14833</v>
      </c>
      <c r="C1550" s="33" t="s">
        <v>3817</v>
      </c>
      <c r="D1550" s="33" t="s">
        <v>3818</v>
      </c>
      <c r="E1550" s="33" t="s">
        <v>15426</v>
      </c>
      <c r="F1550" s="33">
        <v>276</v>
      </c>
      <c r="G1550" s="33">
        <v>288</v>
      </c>
      <c r="H1550" s="33">
        <v>41013</v>
      </c>
      <c r="I1550" t="s">
        <v>16258</v>
      </c>
      <c r="N1550" s="37"/>
      <c r="O1550" s="36"/>
      <c r="P1550" s="36"/>
      <c r="Q1550" s="36"/>
      <c r="R1550" s="37"/>
      <c r="S1550" s="36"/>
      <c r="T1550" s="36"/>
    </row>
    <row r="1551" spans="1:20" ht="14.4" x14ac:dyDescent="0.3">
      <c r="A1551" s="33" t="s">
        <v>3819</v>
      </c>
      <c r="B1551" s="33" t="s">
        <v>14833</v>
      </c>
      <c r="C1551" s="33" t="s">
        <v>16543</v>
      </c>
      <c r="D1551" s="33" t="s">
        <v>3820</v>
      </c>
      <c r="E1551" s="33" t="s">
        <v>14960</v>
      </c>
      <c r="F1551" s="33">
        <v>127</v>
      </c>
      <c r="G1551" s="33">
        <v>160</v>
      </c>
      <c r="H1551" s="33">
        <v>83280</v>
      </c>
      <c r="I1551" t="s">
        <v>15211</v>
      </c>
      <c r="N1551" s="37"/>
      <c r="O1551" s="36"/>
      <c r="P1551" s="36"/>
      <c r="Q1551" s="36"/>
      <c r="R1551" s="37"/>
      <c r="S1551" s="36"/>
      <c r="T1551" s="36"/>
    </row>
    <row r="1552" spans="1:20" ht="14.4" x14ac:dyDescent="0.3">
      <c r="A1552" s="33" t="s">
        <v>3821</v>
      </c>
      <c r="B1552" s="33" t="s">
        <v>14833</v>
      </c>
      <c r="C1552" s="33" t="s">
        <v>16544</v>
      </c>
      <c r="D1552" s="33" t="s">
        <v>3822</v>
      </c>
      <c r="E1552" s="33" t="s">
        <v>15440</v>
      </c>
      <c r="F1552" s="33">
        <v>52</v>
      </c>
      <c r="G1552" s="33">
        <v>47</v>
      </c>
      <c r="H1552" s="33">
        <v>40814</v>
      </c>
      <c r="I1552" t="s">
        <v>15441</v>
      </c>
      <c r="N1552" s="37"/>
      <c r="O1552" s="36"/>
      <c r="P1552" s="36"/>
      <c r="Q1552" s="36"/>
      <c r="R1552" s="37"/>
      <c r="S1552" s="36"/>
      <c r="T1552" s="36"/>
    </row>
    <row r="1553" spans="1:20" ht="14.4" x14ac:dyDescent="0.3">
      <c r="A1553" s="33" t="s">
        <v>3823</v>
      </c>
      <c r="B1553" s="33" t="s">
        <v>14833</v>
      </c>
      <c r="C1553" s="33" t="s">
        <v>3824</v>
      </c>
      <c r="D1553" s="33" t="s">
        <v>3825</v>
      </c>
      <c r="E1553" s="33" t="s">
        <v>15182</v>
      </c>
      <c r="F1553" s="33">
        <v>191</v>
      </c>
      <c r="G1553" s="33">
        <v>215</v>
      </c>
      <c r="H1553" s="33">
        <v>76585</v>
      </c>
      <c r="I1553" t="s">
        <v>16545</v>
      </c>
      <c r="N1553" s="37"/>
      <c r="O1553" s="36"/>
      <c r="P1553" s="36"/>
      <c r="Q1553" s="36"/>
      <c r="R1553" s="37"/>
      <c r="S1553" s="36"/>
      <c r="T1553" s="36"/>
    </row>
    <row r="1554" spans="1:20" ht="14.4" x14ac:dyDescent="0.3">
      <c r="A1554" s="33" t="s">
        <v>3826</v>
      </c>
      <c r="B1554" s="33" t="s">
        <v>14833</v>
      </c>
      <c r="C1554" s="33" t="s">
        <v>16146</v>
      </c>
      <c r="D1554" s="33" t="s">
        <v>3827</v>
      </c>
      <c r="E1554" s="33" t="s">
        <v>15079</v>
      </c>
      <c r="F1554" s="33">
        <v>293</v>
      </c>
      <c r="G1554" s="33">
        <v>289</v>
      </c>
      <c r="H1554" s="33">
        <v>42724</v>
      </c>
      <c r="I1554" t="s">
        <v>15259</v>
      </c>
      <c r="N1554" s="37"/>
      <c r="O1554" s="36"/>
      <c r="P1554" s="36"/>
      <c r="Q1554" s="36"/>
      <c r="R1554" s="37"/>
      <c r="S1554" s="36"/>
      <c r="T1554" s="36"/>
    </row>
    <row r="1555" spans="1:20" ht="14.4" x14ac:dyDescent="0.3">
      <c r="A1555" s="33" t="s">
        <v>3828</v>
      </c>
      <c r="B1555" s="33" t="s">
        <v>14833</v>
      </c>
      <c r="C1555" s="33" t="s">
        <v>425</v>
      </c>
      <c r="D1555" s="33" t="s">
        <v>3829</v>
      </c>
      <c r="E1555" s="33" t="s">
        <v>15032</v>
      </c>
      <c r="F1555" s="33">
        <v>107</v>
      </c>
      <c r="G1555" s="33">
        <v>106</v>
      </c>
      <c r="H1555" s="33">
        <v>40662</v>
      </c>
      <c r="I1555" t="s">
        <v>704</v>
      </c>
      <c r="N1555" s="37"/>
      <c r="O1555" s="36"/>
      <c r="P1555" s="36"/>
      <c r="Q1555" s="36"/>
      <c r="R1555" s="37"/>
      <c r="S1555" s="36"/>
      <c r="T1555" s="36"/>
    </row>
    <row r="1556" spans="1:20" ht="14.4" x14ac:dyDescent="0.3">
      <c r="A1556" s="33" t="s">
        <v>3830</v>
      </c>
      <c r="B1556" s="33" t="s">
        <v>14833</v>
      </c>
      <c r="C1556" s="33" t="s">
        <v>16327</v>
      </c>
      <c r="D1556" s="33" t="s">
        <v>3831</v>
      </c>
      <c r="E1556" s="33" t="s">
        <v>15051</v>
      </c>
      <c r="F1556" s="33">
        <v>221</v>
      </c>
      <c r="G1556" s="33">
        <v>225</v>
      </c>
      <c r="H1556" s="33">
        <v>76663</v>
      </c>
      <c r="I1556" t="s">
        <v>16546</v>
      </c>
      <c r="N1556" s="37"/>
      <c r="O1556" s="36"/>
      <c r="P1556" s="36"/>
      <c r="Q1556" s="36"/>
      <c r="R1556" s="37"/>
      <c r="S1556" s="36"/>
      <c r="T1556" s="36"/>
    </row>
    <row r="1557" spans="1:20" ht="14.4" x14ac:dyDescent="0.3">
      <c r="A1557" s="33" t="s">
        <v>3832</v>
      </c>
      <c r="B1557" s="33" t="s">
        <v>14833</v>
      </c>
      <c r="C1557" s="33" t="s">
        <v>16547</v>
      </c>
      <c r="D1557" s="33" t="s">
        <v>3833</v>
      </c>
      <c r="E1557" s="33" t="s">
        <v>15073</v>
      </c>
      <c r="F1557" s="33">
        <v>145</v>
      </c>
      <c r="G1557" s="33">
        <v>146</v>
      </c>
      <c r="H1557" s="33">
        <v>76806</v>
      </c>
      <c r="I1557" t="s">
        <v>15311</v>
      </c>
      <c r="N1557" s="37"/>
      <c r="O1557" s="36"/>
      <c r="P1557" s="36"/>
      <c r="Q1557" s="36"/>
      <c r="R1557" s="37"/>
      <c r="S1557" s="36"/>
      <c r="T1557" s="36"/>
    </row>
    <row r="1558" spans="1:20" ht="14.4" x14ac:dyDescent="0.3">
      <c r="A1558" s="33" t="s">
        <v>3834</v>
      </c>
      <c r="B1558" s="33" t="s">
        <v>14833</v>
      </c>
      <c r="C1558" s="33" t="s">
        <v>3835</v>
      </c>
      <c r="D1558" s="33" t="s">
        <v>3836</v>
      </c>
      <c r="E1558" s="33" t="s">
        <v>15426</v>
      </c>
      <c r="F1558" s="33">
        <v>205</v>
      </c>
      <c r="G1558" s="33">
        <v>216</v>
      </c>
      <c r="H1558" s="33">
        <v>71956</v>
      </c>
      <c r="I1558" t="s">
        <v>15492</v>
      </c>
      <c r="N1558" s="37"/>
      <c r="O1558" s="36"/>
      <c r="P1558" s="36"/>
      <c r="Q1558" s="36"/>
      <c r="R1558" s="37"/>
      <c r="S1558" s="36"/>
      <c r="T1558" s="36"/>
    </row>
    <row r="1559" spans="1:20" ht="14.4" x14ac:dyDescent="0.3">
      <c r="A1559" s="33" t="s">
        <v>3837</v>
      </c>
      <c r="B1559" s="33" t="s">
        <v>14833</v>
      </c>
      <c r="C1559" s="33" t="s">
        <v>3838</v>
      </c>
      <c r="D1559" s="33" t="s">
        <v>3839</v>
      </c>
      <c r="E1559" s="33" t="s">
        <v>14882</v>
      </c>
      <c r="F1559" s="33">
        <v>179</v>
      </c>
      <c r="G1559" s="33">
        <v>169</v>
      </c>
      <c r="H1559" s="33">
        <v>76910</v>
      </c>
      <c r="I1559" t="s">
        <v>16548</v>
      </c>
      <c r="N1559" s="37"/>
      <c r="O1559" s="36"/>
      <c r="P1559" s="36"/>
      <c r="Q1559" s="36"/>
      <c r="R1559" s="37"/>
      <c r="S1559" s="36"/>
      <c r="T1559" s="36"/>
    </row>
    <row r="1560" spans="1:20" ht="14.4" x14ac:dyDescent="0.3">
      <c r="A1560" s="33" t="s">
        <v>3840</v>
      </c>
      <c r="B1560" s="33" t="s">
        <v>14833</v>
      </c>
      <c r="C1560" s="33" t="s">
        <v>3841</v>
      </c>
      <c r="D1560" s="33" t="s">
        <v>3842</v>
      </c>
      <c r="E1560" s="33" t="s">
        <v>15921</v>
      </c>
      <c r="F1560" s="33">
        <v>80</v>
      </c>
      <c r="G1560" s="33">
        <v>86</v>
      </c>
      <c r="H1560" s="33">
        <v>42148</v>
      </c>
      <c r="I1560" t="s">
        <v>15922</v>
      </c>
      <c r="N1560" s="37"/>
      <c r="O1560" s="36"/>
      <c r="P1560" s="36"/>
      <c r="Q1560" s="36"/>
      <c r="R1560" s="37"/>
      <c r="S1560" s="36"/>
      <c r="T1560" s="36"/>
    </row>
    <row r="1561" spans="1:20" ht="14.4" x14ac:dyDescent="0.3">
      <c r="A1561" s="33" t="s">
        <v>3843</v>
      </c>
      <c r="B1561" s="33" t="s">
        <v>14833</v>
      </c>
      <c r="C1561" s="33" t="s">
        <v>3844</v>
      </c>
      <c r="D1561" s="33" t="s">
        <v>3845</v>
      </c>
      <c r="E1561" s="33" t="s">
        <v>15092</v>
      </c>
      <c r="F1561" s="33">
        <v>63</v>
      </c>
      <c r="G1561" s="33">
        <v>65</v>
      </c>
      <c r="H1561" s="33">
        <v>41270</v>
      </c>
      <c r="I1561" t="s">
        <v>1334</v>
      </c>
      <c r="N1561" s="37"/>
      <c r="O1561" s="36"/>
      <c r="P1561" s="36"/>
      <c r="Q1561" s="36"/>
      <c r="R1561" s="37"/>
      <c r="S1561" s="36"/>
      <c r="T1561" s="36"/>
    </row>
    <row r="1562" spans="1:20" ht="14.4" x14ac:dyDescent="0.3">
      <c r="A1562" s="33" t="s">
        <v>3846</v>
      </c>
      <c r="B1562" s="33" t="s">
        <v>14833</v>
      </c>
      <c r="C1562" s="33" t="s">
        <v>3847</v>
      </c>
      <c r="D1562" s="33" t="s">
        <v>3848</v>
      </c>
      <c r="E1562" s="33" t="s">
        <v>14961</v>
      </c>
      <c r="F1562" s="33">
        <v>113</v>
      </c>
      <c r="G1562" s="33">
        <v>123</v>
      </c>
      <c r="H1562" s="33">
        <v>31237</v>
      </c>
      <c r="I1562" t="s">
        <v>15823</v>
      </c>
      <c r="N1562" s="37"/>
      <c r="O1562" s="36"/>
      <c r="P1562" s="36"/>
      <c r="Q1562" s="36"/>
      <c r="R1562" s="37"/>
      <c r="S1562" s="36"/>
      <c r="T1562" s="36"/>
    </row>
    <row r="1563" spans="1:20" ht="14.4" x14ac:dyDescent="0.3">
      <c r="A1563" s="33" t="s">
        <v>3849</v>
      </c>
      <c r="B1563" s="33" t="s">
        <v>14833</v>
      </c>
      <c r="C1563" s="33" t="s">
        <v>16549</v>
      </c>
      <c r="D1563" s="33" t="s">
        <v>3850</v>
      </c>
      <c r="E1563" s="33" t="s">
        <v>15166</v>
      </c>
      <c r="F1563" s="33">
        <v>62</v>
      </c>
      <c r="G1563" s="33">
        <v>58</v>
      </c>
      <c r="H1563" s="33">
        <v>50949</v>
      </c>
      <c r="I1563" t="s">
        <v>145</v>
      </c>
      <c r="N1563" s="37"/>
      <c r="O1563" s="36"/>
      <c r="P1563" s="36"/>
      <c r="Q1563" s="36"/>
      <c r="R1563" s="37"/>
      <c r="S1563" s="36"/>
      <c r="T1563" s="36"/>
    </row>
    <row r="1564" spans="1:20" ht="14.4" x14ac:dyDescent="0.3">
      <c r="A1564" s="33" t="s">
        <v>3851</v>
      </c>
      <c r="B1564" s="33" t="s">
        <v>14833</v>
      </c>
      <c r="C1564" s="33" t="s">
        <v>16550</v>
      </c>
      <c r="D1564" s="33" t="s">
        <v>3852</v>
      </c>
      <c r="E1564" s="33" t="s">
        <v>15813</v>
      </c>
      <c r="F1564" s="33">
        <v>48</v>
      </c>
      <c r="G1564" s="33">
        <v>52</v>
      </c>
      <c r="H1564" s="33">
        <v>38001</v>
      </c>
      <c r="I1564" t="s">
        <v>15814</v>
      </c>
      <c r="N1564" s="37"/>
      <c r="O1564" s="36"/>
      <c r="P1564" s="36"/>
      <c r="Q1564" s="36"/>
      <c r="R1564" s="37"/>
      <c r="S1564" s="36"/>
      <c r="T1564" s="36"/>
    </row>
    <row r="1565" spans="1:20" ht="14.4" x14ac:dyDescent="0.3">
      <c r="A1565" s="33" t="s">
        <v>3853</v>
      </c>
      <c r="B1565" s="33" t="s">
        <v>14833</v>
      </c>
      <c r="C1565" s="33" t="s">
        <v>16551</v>
      </c>
      <c r="D1565" s="33" t="s">
        <v>3854</v>
      </c>
      <c r="E1565" s="33" t="s">
        <v>15040</v>
      </c>
      <c r="F1565" s="33">
        <v>161</v>
      </c>
      <c r="G1565" s="33">
        <v>143</v>
      </c>
      <c r="H1565" s="33">
        <v>40950</v>
      </c>
      <c r="I1565" t="s">
        <v>15149</v>
      </c>
      <c r="N1565" s="37"/>
      <c r="O1565" s="36"/>
      <c r="P1565" s="36"/>
      <c r="Q1565" s="36"/>
      <c r="R1565" s="37"/>
      <c r="S1565" s="36"/>
      <c r="T1565" s="36"/>
    </row>
    <row r="1566" spans="1:20" ht="14.4" x14ac:dyDescent="0.3">
      <c r="A1566" s="33" t="s">
        <v>3855</v>
      </c>
      <c r="B1566" s="33" t="s">
        <v>14833</v>
      </c>
      <c r="C1566" s="33" t="s">
        <v>16005</v>
      </c>
      <c r="D1566" s="33" t="s">
        <v>3856</v>
      </c>
      <c r="E1566" s="33" t="s">
        <v>15092</v>
      </c>
      <c r="F1566" s="33">
        <v>138</v>
      </c>
      <c r="G1566" s="33">
        <v>130</v>
      </c>
      <c r="H1566" s="33">
        <v>40888</v>
      </c>
      <c r="I1566" t="s">
        <v>863</v>
      </c>
      <c r="N1566" s="37"/>
      <c r="O1566" s="36"/>
      <c r="P1566" s="36"/>
      <c r="Q1566" s="36"/>
      <c r="R1566" s="37"/>
      <c r="S1566" s="36"/>
      <c r="T1566" s="36"/>
    </row>
    <row r="1567" spans="1:20" ht="14.4" x14ac:dyDescent="0.3">
      <c r="A1567" s="33" t="s">
        <v>3857</v>
      </c>
      <c r="B1567" s="33" t="s">
        <v>14833</v>
      </c>
      <c r="C1567" s="33" t="s">
        <v>16552</v>
      </c>
      <c r="D1567" s="33" t="s">
        <v>3858</v>
      </c>
      <c r="E1567" s="33" t="s">
        <v>15322</v>
      </c>
      <c r="F1567" s="33">
        <v>131</v>
      </c>
      <c r="G1567" s="33">
        <v>126</v>
      </c>
      <c r="H1567" s="33">
        <v>40894</v>
      </c>
      <c r="I1567" t="s">
        <v>15323</v>
      </c>
      <c r="N1567" s="37"/>
      <c r="O1567" s="36"/>
      <c r="P1567" s="36"/>
      <c r="Q1567" s="36"/>
      <c r="R1567" s="37"/>
      <c r="S1567" s="36"/>
      <c r="T1567" s="36"/>
    </row>
    <row r="1568" spans="1:20" ht="14.4" x14ac:dyDescent="0.3">
      <c r="A1568" s="33" t="s">
        <v>3859</v>
      </c>
      <c r="B1568" s="33" t="s">
        <v>14833</v>
      </c>
      <c r="C1568" s="33" t="s">
        <v>16553</v>
      </c>
      <c r="D1568" s="33" t="s">
        <v>3860</v>
      </c>
      <c r="E1568" s="33" t="s">
        <v>15127</v>
      </c>
      <c r="F1568" s="33">
        <v>160</v>
      </c>
      <c r="G1568" s="33">
        <v>169</v>
      </c>
      <c r="H1568" s="33">
        <v>41460</v>
      </c>
      <c r="I1568" t="s">
        <v>1325</v>
      </c>
      <c r="N1568" s="37"/>
      <c r="O1568" s="36"/>
      <c r="P1568" s="36"/>
      <c r="Q1568" s="36"/>
      <c r="R1568" s="37"/>
      <c r="S1568" s="36"/>
      <c r="T1568" s="36"/>
    </row>
    <row r="1569" spans="1:20" ht="14.4" x14ac:dyDescent="0.3">
      <c r="A1569" s="33" t="s">
        <v>3861</v>
      </c>
      <c r="B1569" s="33" t="s">
        <v>14833</v>
      </c>
      <c r="C1569" s="33" t="s">
        <v>16554</v>
      </c>
      <c r="D1569" s="33" t="s">
        <v>3862</v>
      </c>
      <c r="E1569" s="33" t="s">
        <v>14947</v>
      </c>
      <c r="F1569" s="33">
        <v>137</v>
      </c>
      <c r="G1569" s="33">
        <v>152</v>
      </c>
      <c r="H1569" s="33">
        <v>41340</v>
      </c>
      <c r="I1569" t="s">
        <v>15221</v>
      </c>
      <c r="N1569" s="37"/>
      <c r="O1569" s="36"/>
      <c r="P1569" s="36"/>
      <c r="Q1569" s="36"/>
      <c r="R1569" s="37"/>
      <c r="S1569" s="36"/>
      <c r="T1569" s="36"/>
    </row>
    <row r="1570" spans="1:20" ht="14.4" x14ac:dyDescent="0.3">
      <c r="A1570" s="33" t="s">
        <v>3863</v>
      </c>
      <c r="B1570" s="33" t="s">
        <v>14833</v>
      </c>
      <c r="C1570" s="33" t="s">
        <v>16555</v>
      </c>
      <c r="D1570" s="33" t="s">
        <v>3864</v>
      </c>
      <c r="E1570" s="33" t="s">
        <v>14959</v>
      </c>
      <c r="F1570" s="33">
        <v>253</v>
      </c>
      <c r="G1570" s="33">
        <v>243</v>
      </c>
      <c r="H1570" s="33">
        <v>43487</v>
      </c>
      <c r="I1570" t="s">
        <v>951</v>
      </c>
      <c r="N1570" s="37"/>
      <c r="O1570" s="36"/>
      <c r="P1570" s="36"/>
      <c r="Q1570" s="36"/>
      <c r="R1570" s="37"/>
      <c r="S1570" s="36"/>
      <c r="T1570" s="36"/>
    </row>
    <row r="1571" spans="1:20" ht="14.4" x14ac:dyDescent="0.3">
      <c r="A1571" s="33" t="s">
        <v>3865</v>
      </c>
      <c r="B1571" s="33" t="s">
        <v>14833</v>
      </c>
      <c r="C1571" s="33" t="s">
        <v>16556</v>
      </c>
      <c r="D1571" s="33" t="s">
        <v>3867</v>
      </c>
      <c r="E1571" s="33" t="s">
        <v>15424</v>
      </c>
      <c r="F1571" s="33">
        <v>49</v>
      </c>
      <c r="G1571" s="33">
        <v>41</v>
      </c>
      <c r="H1571" s="33">
        <v>77235</v>
      </c>
      <c r="I1571" t="s">
        <v>15425</v>
      </c>
      <c r="N1571" s="37"/>
      <c r="O1571" s="36"/>
      <c r="P1571" s="36"/>
      <c r="Q1571" s="36"/>
      <c r="R1571" s="37"/>
      <c r="S1571" s="36"/>
      <c r="T1571" s="36"/>
    </row>
    <row r="1572" spans="1:20" ht="14.4" x14ac:dyDescent="0.3">
      <c r="A1572" s="33" t="s">
        <v>3868</v>
      </c>
      <c r="B1572" s="33" t="s">
        <v>14833</v>
      </c>
      <c r="C1572" s="33" t="s">
        <v>16557</v>
      </c>
      <c r="D1572" s="33" t="s">
        <v>3869</v>
      </c>
      <c r="E1572" s="33" t="s">
        <v>14933</v>
      </c>
      <c r="F1572" s="33">
        <v>99</v>
      </c>
      <c r="G1572" s="33">
        <v>96</v>
      </c>
      <c r="H1572" s="33">
        <v>40803</v>
      </c>
      <c r="I1572" t="s">
        <v>276</v>
      </c>
      <c r="N1572" s="37"/>
      <c r="O1572" s="36"/>
      <c r="P1572" s="36"/>
      <c r="Q1572" s="36"/>
      <c r="R1572" s="37"/>
      <c r="S1572" s="36"/>
      <c r="T1572" s="36"/>
    </row>
    <row r="1573" spans="1:20" ht="14.4" x14ac:dyDescent="0.3">
      <c r="A1573" s="33" t="s">
        <v>3870</v>
      </c>
      <c r="B1573" s="33" t="s">
        <v>14833</v>
      </c>
      <c r="C1573" s="33" t="s">
        <v>15295</v>
      </c>
      <c r="D1573" s="33" t="s">
        <v>3871</v>
      </c>
      <c r="E1573" s="33" t="s">
        <v>15042</v>
      </c>
      <c r="F1573" s="33">
        <v>162</v>
      </c>
      <c r="G1573" s="33">
        <v>189</v>
      </c>
      <c r="H1573" s="33">
        <v>41460</v>
      </c>
      <c r="I1573" t="s">
        <v>1325</v>
      </c>
      <c r="N1573" s="37"/>
      <c r="O1573" s="36"/>
      <c r="P1573" s="36"/>
      <c r="Q1573" s="36"/>
      <c r="R1573" s="37"/>
      <c r="S1573" s="36"/>
      <c r="T1573" s="36"/>
    </row>
    <row r="1574" spans="1:20" ht="14.4" x14ac:dyDescent="0.3">
      <c r="A1574" s="33" t="s">
        <v>3872</v>
      </c>
      <c r="B1574" s="33" t="s">
        <v>14833</v>
      </c>
      <c r="C1574" s="33" t="s">
        <v>16558</v>
      </c>
      <c r="D1574" s="33" t="s">
        <v>3873</v>
      </c>
      <c r="E1574" s="33" t="s">
        <v>15018</v>
      </c>
      <c r="F1574" s="33">
        <v>195</v>
      </c>
      <c r="G1574" s="33">
        <v>190</v>
      </c>
      <c r="H1574" s="33">
        <v>77456</v>
      </c>
      <c r="I1574" t="s">
        <v>115</v>
      </c>
      <c r="N1574" s="37"/>
      <c r="O1574" s="36"/>
      <c r="P1574" s="36"/>
      <c r="Q1574" s="36"/>
      <c r="R1574" s="37"/>
      <c r="S1574" s="36"/>
      <c r="T1574" s="36"/>
    </row>
    <row r="1575" spans="1:20" ht="14.4" x14ac:dyDescent="0.3">
      <c r="A1575" s="33" t="s">
        <v>3874</v>
      </c>
      <c r="B1575" s="33" t="s">
        <v>14833</v>
      </c>
      <c r="C1575" s="33" t="s">
        <v>16559</v>
      </c>
      <c r="D1575" s="33" t="s">
        <v>3875</v>
      </c>
      <c r="E1575" s="33" t="s">
        <v>14882</v>
      </c>
      <c r="F1575" s="33">
        <v>73</v>
      </c>
      <c r="G1575" s="33">
        <v>68</v>
      </c>
      <c r="H1575" s="33">
        <v>41787</v>
      </c>
      <c r="I1575" t="s">
        <v>1581</v>
      </c>
      <c r="N1575" s="37"/>
      <c r="O1575" s="36"/>
      <c r="P1575" s="36"/>
      <c r="Q1575" s="36"/>
      <c r="R1575" s="37"/>
      <c r="S1575" s="36"/>
      <c r="T1575" s="36"/>
    </row>
    <row r="1576" spans="1:20" ht="14.4" x14ac:dyDescent="0.3">
      <c r="A1576" s="33" t="s">
        <v>3876</v>
      </c>
      <c r="B1576" s="33" t="s">
        <v>14833</v>
      </c>
      <c r="C1576" s="33" t="s">
        <v>16560</v>
      </c>
      <c r="D1576" s="33" t="s">
        <v>3877</v>
      </c>
      <c r="E1576" s="33" t="s">
        <v>15031</v>
      </c>
      <c r="F1576" s="33">
        <v>447</v>
      </c>
      <c r="G1576" s="33">
        <v>460</v>
      </c>
      <c r="H1576" s="33">
        <v>71488</v>
      </c>
      <c r="I1576" t="s">
        <v>15472</v>
      </c>
      <c r="N1576" s="37"/>
      <c r="O1576" s="36"/>
      <c r="P1576" s="36"/>
      <c r="Q1576" s="36"/>
      <c r="R1576" s="37"/>
      <c r="S1576" s="36"/>
      <c r="T1576" s="36"/>
    </row>
    <row r="1577" spans="1:20" ht="14.4" x14ac:dyDescent="0.3">
      <c r="A1577" s="33" t="s">
        <v>3878</v>
      </c>
      <c r="B1577" s="33" t="s">
        <v>14833</v>
      </c>
      <c r="C1577" s="33" t="s">
        <v>16347</v>
      </c>
      <c r="D1577" s="33" t="s">
        <v>3880</v>
      </c>
      <c r="E1577" s="33" t="s">
        <v>15499</v>
      </c>
      <c r="F1577" s="33">
        <v>99</v>
      </c>
      <c r="G1577" s="33">
        <v>89</v>
      </c>
      <c r="H1577" s="33">
        <v>46724</v>
      </c>
      <c r="I1577" t="s">
        <v>15500</v>
      </c>
      <c r="N1577" s="37"/>
      <c r="O1577" s="36"/>
      <c r="P1577" s="36"/>
      <c r="Q1577" s="36"/>
      <c r="R1577" s="37"/>
      <c r="S1577" s="36"/>
      <c r="T1577" s="36"/>
    </row>
    <row r="1578" spans="1:20" ht="14.4" x14ac:dyDescent="0.3">
      <c r="A1578" s="33" t="s">
        <v>3881</v>
      </c>
      <c r="B1578" s="33" t="s">
        <v>14833</v>
      </c>
      <c r="C1578" s="33" t="s">
        <v>16561</v>
      </c>
      <c r="D1578" s="33" t="s">
        <v>3882</v>
      </c>
      <c r="E1578" s="33" t="s">
        <v>15298</v>
      </c>
      <c r="F1578" s="33">
        <v>75</v>
      </c>
      <c r="G1578" s="33">
        <v>66</v>
      </c>
      <c r="H1578" s="33">
        <v>37663</v>
      </c>
      <c r="I1578" t="s">
        <v>15299</v>
      </c>
      <c r="N1578" s="37"/>
      <c r="O1578" s="36"/>
      <c r="P1578" s="36"/>
      <c r="Q1578" s="36"/>
      <c r="R1578" s="37"/>
      <c r="S1578" s="36"/>
      <c r="T1578" s="36"/>
    </row>
    <row r="1579" spans="1:20" ht="14.4" x14ac:dyDescent="0.3">
      <c r="A1579" s="33" t="s">
        <v>3883</v>
      </c>
      <c r="B1579" s="33" t="s">
        <v>14833</v>
      </c>
      <c r="C1579" s="33" t="s">
        <v>15382</v>
      </c>
      <c r="D1579" s="33" t="s">
        <v>3884</v>
      </c>
      <c r="E1579" s="33" t="s">
        <v>15043</v>
      </c>
      <c r="F1579" s="33">
        <v>96</v>
      </c>
      <c r="G1579" s="33">
        <v>91</v>
      </c>
      <c r="H1579" s="33">
        <v>41233</v>
      </c>
      <c r="I1579" t="s">
        <v>16562</v>
      </c>
      <c r="N1579" s="37"/>
      <c r="O1579" s="36"/>
      <c r="P1579" s="36"/>
      <c r="Q1579" s="36"/>
      <c r="R1579" s="37"/>
      <c r="S1579" s="36"/>
      <c r="T1579" s="36"/>
    </row>
    <row r="1580" spans="1:20" ht="14.4" x14ac:dyDescent="0.3">
      <c r="A1580" s="33" t="s">
        <v>3885</v>
      </c>
      <c r="B1580" s="33" t="s">
        <v>14833</v>
      </c>
      <c r="C1580" s="33" t="s">
        <v>16563</v>
      </c>
      <c r="D1580" s="33" t="s">
        <v>3886</v>
      </c>
      <c r="E1580" s="33" t="s">
        <v>15489</v>
      </c>
      <c r="F1580" s="33">
        <v>164</v>
      </c>
      <c r="G1580" s="33">
        <v>151</v>
      </c>
      <c r="H1580" s="33">
        <v>40894</v>
      </c>
      <c r="I1580" t="s">
        <v>15323</v>
      </c>
      <c r="N1580" s="37"/>
      <c r="O1580" s="36"/>
      <c r="P1580" s="36"/>
      <c r="Q1580" s="36"/>
      <c r="R1580" s="37"/>
      <c r="S1580" s="36"/>
      <c r="T1580" s="36"/>
    </row>
    <row r="1581" spans="1:20" ht="14.4" x14ac:dyDescent="0.3">
      <c r="A1581" s="33" t="s">
        <v>3887</v>
      </c>
      <c r="B1581" s="33" t="s">
        <v>14833</v>
      </c>
      <c r="C1581" s="33" t="s">
        <v>16564</v>
      </c>
      <c r="D1581" s="33" t="s">
        <v>3888</v>
      </c>
      <c r="E1581" s="33" t="s">
        <v>15166</v>
      </c>
      <c r="F1581" s="33">
        <v>94</v>
      </c>
      <c r="G1581" s="33">
        <v>79</v>
      </c>
      <c r="H1581" s="33">
        <v>50949</v>
      </c>
      <c r="I1581" t="s">
        <v>145</v>
      </c>
      <c r="N1581" s="37"/>
      <c r="O1581" s="36"/>
      <c r="P1581" s="36"/>
      <c r="Q1581" s="36"/>
      <c r="R1581" s="37"/>
      <c r="S1581" s="36"/>
      <c r="T1581" s="36"/>
    </row>
    <row r="1582" spans="1:20" ht="14.4" x14ac:dyDescent="0.3">
      <c r="A1582" s="33" t="s">
        <v>3889</v>
      </c>
      <c r="B1582" s="33" t="s">
        <v>14833</v>
      </c>
      <c r="C1582" s="33" t="s">
        <v>16565</v>
      </c>
      <c r="D1582" s="33" t="s">
        <v>3890</v>
      </c>
      <c r="E1582" s="33" t="s">
        <v>14985</v>
      </c>
      <c r="F1582" s="33">
        <v>56</v>
      </c>
      <c r="G1582" s="33">
        <v>54</v>
      </c>
      <c r="H1582" s="33">
        <v>42683</v>
      </c>
      <c r="I1582" t="s">
        <v>1938</v>
      </c>
      <c r="N1582" s="37"/>
      <c r="O1582" s="36"/>
      <c r="P1582" s="36"/>
      <c r="Q1582" s="36"/>
      <c r="R1582" s="37"/>
      <c r="S1582" s="36"/>
      <c r="T1582" s="36"/>
    </row>
    <row r="1583" spans="1:20" ht="14.4" x14ac:dyDescent="0.3">
      <c r="A1583" s="33" t="s">
        <v>3891</v>
      </c>
      <c r="B1583" s="33" t="s">
        <v>14833</v>
      </c>
      <c r="C1583" s="33" t="s">
        <v>3892</v>
      </c>
      <c r="D1583" s="33" t="s">
        <v>3893</v>
      </c>
      <c r="E1583" s="33" t="s">
        <v>16566</v>
      </c>
      <c r="F1583" s="33">
        <v>80</v>
      </c>
      <c r="G1583" s="33">
        <v>66</v>
      </c>
      <c r="H1583" s="33">
        <v>41012</v>
      </c>
      <c r="I1583" t="s">
        <v>16504</v>
      </c>
      <c r="N1583" s="37"/>
      <c r="O1583" s="36"/>
      <c r="P1583" s="36"/>
      <c r="Q1583" s="36"/>
      <c r="R1583" s="37"/>
      <c r="S1583" s="36"/>
      <c r="T1583" s="36"/>
    </row>
    <row r="1584" spans="1:20" ht="14.4" x14ac:dyDescent="0.3">
      <c r="A1584" s="33" t="s">
        <v>3894</v>
      </c>
      <c r="B1584" s="33" t="s">
        <v>14833</v>
      </c>
      <c r="C1584" s="33" t="s">
        <v>16567</v>
      </c>
      <c r="D1584" s="33" t="s">
        <v>2904</v>
      </c>
      <c r="E1584" s="33" t="s">
        <v>14928</v>
      </c>
      <c r="F1584" s="33">
        <v>49</v>
      </c>
      <c r="G1584" s="33">
        <v>51</v>
      </c>
      <c r="H1584" s="33">
        <v>41052</v>
      </c>
      <c r="I1584" t="s">
        <v>15332</v>
      </c>
      <c r="N1584" s="37"/>
      <c r="O1584" s="36"/>
      <c r="P1584" s="36"/>
      <c r="Q1584" s="36"/>
      <c r="R1584" s="37"/>
      <c r="S1584" s="36"/>
      <c r="T1584" s="36"/>
    </row>
    <row r="1585" spans="1:20" ht="14.4" x14ac:dyDescent="0.3">
      <c r="A1585" s="33" t="s">
        <v>3895</v>
      </c>
      <c r="B1585" s="33" t="s">
        <v>14833</v>
      </c>
      <c r="C1585" s="33" t="s">
        <v>16568</v>
      </c>
      <c r="D1585" s="33" t="s">
        <v>3896</v>
      </c>
      <c r="E1585" s="33" t="s">
        <v>15093</v>
      </c>
      <c r="F1585" s="33">
        <v>235</v>
      </c>
      <c r="G1585" s="33">
        <v>247</v>
      </c>
      <c r="H1585" s="33">
        <v>78184</v>
      </c>
      <c r="I1585" t="s">
        <v>3897</v>
      </c>
      <c r="N1585" s="37"/>
      <c r="O1585" s="36"/>
      <c r="P1585" s="36"/>
      <c r="Q1585" s="36"/>
      <c r="R1585" s="37"/>
      <c r="S1585" s="36"/>
      <c r="T1585" s="36"/>
    </row>
    <row r="1586" spans="1:20" ht="14.4" x14ac:dyDescent="0.3">
      <c r="A1586" s="33" t="s">
        <v>3898</v>
      </c>
      <c r="B1586" s="33" t="s">
        <v>14833</v>
      </c>
      <c r="C1586" s="33" t="s">
        <v>3899</v>
      </c>
      <c r="D1586" s="33" t="s">
        <v>3900</v>
      </c>
      <c r="E1586" s="33" t="s">
        <v>15030</v>
      </c>
      <c r="F1586" s="33">
        <v>129</v>
      </c>
      <c r="G1586" s="33">
        <v>130</v>
      </c>
      <c r="H1586" s="33">
        <v>78197</v>
      </c>
      <c r="I1586" t="s">
        <v>16569</v>
      </c>
      <c r="N1586" s="37"/>
      <c r="O1586" s="36"/>
      <c r="P1586" s="36"/>
      <c r="Q1586" s="36"/>
      <c r="R1586" s="37"/>
      <c r="S1586" s="36"/>
      <c r="T1586" s="36"/>
    </row>
    <row r="1587" spans="1:20" ht="14.4" x14ac:dyDescent="0.3">
      <c r="A1587" s="33" t="s">
        <v>3901</v>
      </c>
      <c r="B1587" s="33" t="s">
        <v>14833</v>
      </c>
      <c r="C1587" s="33" t="s">
        <v>3902</v>
      </c>
      <c r="D1587" s="33" t="s">
        <v>3903</v>
      </c>
      <c r="E1587" s="33" t="s">
        <v>15455</v>
      </c>
      <c r="F1587" s="33">
        <v>84</v>
      </c>
      <c r="G1587" s="33">
        <v>73</v>
      </c>
      <c r="H1587" s="33">
        <v>78912</v>
      </c>
      <c r="I1587" t="s">
        <v>15456</v>
      </c>
      <c r="N1587" s="37"/>
      <c r="O1587" s="36"/>
      <c r="P1587" s="36"/>
      <c r="Q1587" s="36"/>
      <c r="R1587" s="37"/>
      <c r="S1587" s="36"/>
      <c r="T1587" s="36"/>
    </row>
    <row r="1588" spans="1:20" ht="14.4" x14ac:dyDescent="0.3">
      <c r="A1588" s="33" t="s">
        <v>3904</v>
      </c>
      <c r="B1588" s="33" t="s">
        <v>14833</v>
      </c>
      <c r="C1588" s="33" t="s">
        <v>16570</v>
      </c>
      <c r="D1588" s="33" t="s">
        <v>3905</v>
      </c>
      <c r="E1588" s="33" t="s">
        <v>14885</v>
      </c>
      <c r="F1588" s="33">
        <v>85</v>
      </c>
      <c r="G1588" s="33">
        <v>73</v>
      </c>
      <c r="H1588" s="33">
        <v>78457</v>
      </c>
      <c r="I1588" t="s">
        <v>16571</v>
      </c>
      <c r="N1588" s="37"/>
      <c r="O1588" s="36"/>
      <c r="P1588" s="36"/>
      <c r="Q1588" s="36"/>
      <c r="R1588" s="37"/>
      <c r="S1588" s="36"/>
      <c r="T1588" s="36"/>
    </row>
    <row r="1589" spans="1:20" ht="14.4" x14ac:dyDescent="0.3">
      <c r="A1589" s="33" t="s">
        <v>3906</v>
      </c>
      <c r="B1589" s="33" t="s">
        <v>14833</v>
      </c>
      <c r="C1589" s="33" t="s">
        <v>16572</v>
      </c>
      <c r="D1589" s="33" t="s">
        <v>3907</v>
      </c>
      <c r="E1589" s="33" t="s">
        <v>15694</v>
      </c>
      <c r="F1589" s="33">
        <v>183</v>
      </c>
      <c r="G1589" s="33">
        <v>170</v>
      </c>
      <c r="H1589" s="33">
        <v>42632</v>
      </c>
      <c r="I1589" t="s">
        <v>15695</v>
      </c>
      <c r="N1589" s="37"/>
      <c r="O1589" s="36"/>
      <c r="P1589" s="36"/>
      <c r="Q1589" s="36"/>
      <c r="R1589" s="37"/>
      <c r="S1589" s="36"/>
      <c r="T1589" s="36"/>
    </row>
    <row r="1590" spans="1:20" ht="14.4" x14ac:dyDescent="0.3">
      <c r="A1590" s="33" t="s">
        <v>3908</v>
      </c>
      <c r="B1590" s="33" t="s">
        <v>14833</v>
      </c>
      <c r="C1590" s="33" t="s">
        <v>16573</v>
      </c>
      <c r="D1590" s="33" t="s">
        <v>3909</v>
      </c>
      <c r="E1590" s="33" t="s">
        <v>15081</v>
      </c>
      <c r="F1590" s="33">
        <v>129</v>
      </c>
      <c r="G1590" s="33">
        <v>120</v>
      </c>
      <c r="H1590" s="33">
        <v>41638</v>
      </c>
      <c r="I1590" t="s">
        <v>15125</v>
      </c>
      <c r="N1590" s="37"/>
      <c r="O1590" s="36"/>
      <c r="P1590" s="36"/>
      <c r="Q1590" s="36"/>
      <c r="R1590" s="37"/>
      <c r="S1590" s="36"/>
      <c r="T1590" s="36"/>
    </row>
    <row r="1591" spans="1:20" ht="14.4" x14ac:dyDescent="0.3">
      <c r="A1591" s="33" t="s">
        <v>3910</v>
      </c>
      <c r="B1591" s="33" t="s">
        <v>14833</v>
      </c>
      <c r="C1591" s="33" t="s">
        <v>16574</v>
      </c>
      <c r="D1591" s="33" t="s">
        <v>3911</v>
      </c>
      <c r="E1591" s="33" t="s">
        <v>16575</v>
      </c>
      <c r="F1591" s="33">
        <v>337</v>
      </c>
      <c r="G1591" s="33">
        <v>341</v>
      </c>
      <c r="H1591" s="33">
        <v>41012</v>
      </c>
      <c r="I1591" t="s">
        <v>16504</v>
      </c>
      <c r="N1591" s="37"/>
      <c r="O1591" s="36"/>
      <c r="P1591" s="36"/>
      <c r="Q1591" s="36"/>
      <c r="R1591" s="37"/>
      <c r="S1591" s="36"/>
      <c r="T1591" s="36"/>
    </row>
    <row r="1592" spans="1:20" ht="14.4" x14ac:dyDescent="0.3">
      <c r="A1592" s="33" t="s">
        <v>3912</v>
      </c>
      <c r="B1592" s="33" t="s">
        <v>14833</v>
      </c>
      <c r="C1592" s="33" t="s">
        <v>3913</v>
      </c>
      <c r="D1592" s="33" t="s">
        <v>3914</v>
      </c>
      <c r="E1592" s="33" t="s">
        <v>15018</v>
      </c>
      <c r="F1592" s="33">
        <v>162</v>
      </c>
      <c r="G1592" s="33">
        <v>140</v>
      </c>
      <c r="H1592" s="33">
        <v>23128</v>
      </c>
      <c r="I1592" t="s">
        <v>15728</v>
      </c>
      <c r="N1592" s="37"/>
      <c r="O1592" s="36"/>
      <c r="P1592" s="36"/>
      <c r="Q1592" s="36"/>
      <c r="R1592" s="37"/>
      <c r="S1592" s="36"/>
      <c r="T1592" s="36"/>
    </row>
    <row r="1593" spans="1:20" ht="14.4" x14ac:dyDescent="0.3">
      <c r="A1593" s="33" t="s">
        <v>3915</v>
      </c>
      <c r="B1593" s="33" t="s">
        <v>14833</v>
      </c>
      <c r="C1593" s="33" t="s">
        <v>3913</v>
      </c>
      <c r="D1593" s="33" t="s">
        <v>3916</v>
      </c>
      <c r="E1593" s="33" t="s">
        <v>14949</v>
      </c>
      <c r="F1593" s="33">
        <v>156</v>
      </c>
      <c r="G1593" s="33">
        <v>154</v>
      </c>
      <c r="H1593" s="33">
        <v>41324</v>
      </c>
      <c r="I1593" t="s">
        <v>15480</v>
      </c>
      <c r="N1593" s="37"/>
      <c r="O1593" s="36"/>
      <c r="P1593" s="36"/>
      <c r="Q1593" s="36"/>
      <c r="R1593" s="37"/>
      <c r="S1593" s="36"/>
      <c r="T1593" s="36"/>
    </row>
    <row r="1594" spans="1:20" ht="14.4" x14ac:dyDescent="0.3">
      <c r="A1594" s="33" t="s">
        <v>3917</v>
      </c>
      <c r="B1594" s="33" t="s">
        <v>14833</v>
      </c>
      <c r="C1594" s="33" t="s">
        <v>16576</v>
      </c>
      <c r="D1594" s="33" t="s">
        <v>3918</v>
      </c>
      <c r="E1594" s="33" t="s">
        <v>14938</v>
      </c>
      <c r="F1594" s="33">
        <v>204</v>
      </c>
      <c r="G1594" s="33">
        <v>199</v>
      </c>
      <c r="H1594" s="33">
        <v>40928</v>
      </c>
      <c r="I1594" t="s">
        <v>15413</v>
      </c>
      <c r="N1594" s="37"/>
      <c r="O1594" s="36"/>
      <c r="P1594" s="36"/>
      <c r="Q1594" s="36"/>
      <c r="R1594" s="37"/>
      <c r="S1594" s="36"/>
      <c r="T1594" s="36"/>
    </row>
    <row r="1595" spans="1:20" ht="14.4" x14ac:dyDescent="0.3">
      <c r="A1595" s="33" t="s">
        <v>3919</v>
      </c>
      <c r="B1595" s="33" t="s">
        <v>14833</v>
      </c>
      <c r="C1595" s="33" t="s">
        <v>16577</v>
      </c>
      <c r="D1595" s="33" t="s">
        <v>3920</v>
      </c>
      <c r="E1595" s="33" t="s">
        <v>15353</v>
      </c>
      <c r="F1595" s="33">
        <v>176</v>
      </c>
      <c r="G1595" s="33">
        <v>194</v>
      </c>
      <c r="H1595" s="33">
        <v>79003</v>
      </c>
      <c r="I1595" t="s">
        <v>16578</v>
      </c>
      <c r="N1595" s="37"/>
      <c r="O1595" s="36"/>
      <c r="P1595" s="36"/>
      <c r="Q1595" s="36"/>
      <c r="R1595" s="37"/>
      <c r="S1595" s="36"/>
      <c r="T1595" s="36"/>
    </row>
    <row r="1596" spans="1:20" ht="14.4" x14ac:dyDescent="0.3">
      <c r="A1596" s="33" t="s">
        <v>3921</v>
      </c>
      <c r="B1596" s="33" t="s">
        <v>14833</v>
      </c>
      <c r="C1596" s="33" t="s">
        <v>3922</v>
      </c>
      <c r="D1596" s="33" t="s">
        <v>3923</v>
      </c>
      <c r="E1596" s="33" t="s">
        <v>14985</v>
      </c>
      <c r="F1596" s="33">
        <v>182</v>
      </c>
      <c r="G1596" s="33">
        <v>171</v>
      </c>
      <c r="H1596" s="33">
        <v>79016</v>
      </c>
      <c r="I1596" t="s">
        <v>16579</v>
      </c>
      <c r="N1596" s="37"/>
      <c r="O1596" s="36"/>
      <c r="P1596" s="36"/>
      <c r="Q1596" s="36"/>
      <c r="R1596" s="37"/>
      <c r="S1596" s="36"/>
      <c r="T1596" s="36"/>
    </row>
    <row r="1597" spans="1:20" ht="14.4" x14ac:dyDescent="0.3">
      <c r="A1597" s="33" t="s">
        <v>3924</v>
      </c>
      <c r="B1597" s="33" t="s">
        <v>14833</v>
      </c>
      <c r="C1597" s="33" t="s">
        <v>3925</v>
      </c>
      <c r="D1597" s="33" t="s">
        <v>3926</v>
      </c>
      <c r="E1597" s="33" t="s">
        <v>16580</v>
      </c>
      <c r="F1597" s="33">
        <v>121</v>
      </c>
      <c r="G1597" s="33">
        <v>109</v>
      </c>
      <c r="H1597" s="33">
        <v>75375</v>
      </c>
      <c r="I1597" t="s">
        <v>15917</v>
      </c>
      <c r="N1597" s="37"/>
      <c r="O1597" s="36"/>
      <c r="P1597" s="36"/>
      <c r="Q1597" s="36"/>
      <c r="R1597" s="37"/>
      <c r="S1597" s="36"/>
      <c r="T1597" s="36"/>
    </row>
    <row r="1598" spans="1:20" ht="14.4" x14ac:dyDescent="0.3">
      <c r="A1598" s="33" t="s">
        <v>3927</v>
      </c>
      <c r="B1598" s="33" t="s">
        <v>14833</v>
      </c>
      <c r="C1598" s="33" t="s">
        <v>16581</v>
      </c>
      <c r="D1598" s="33" t="s">
        <v>3928</v>
      </c>
      <c r="E1598" s="33" t="s">
        <v>15996</v>
      </c>
      <c r="F1598" s="33">
        <v>41</v>
      </c>
      <c r="G1598" s="33">
        <v>41</v>
      </c>
      <c r="H1598" s="33">
        <v>75375</v>
      </c>
      <c r="I1598" t="s">
        <v>15917</v>
      </c>
      <c r="N1598" s="37"/>
      <c r="O1598" s="36"/>
      <c r="P1598" s="36"/>
      <c r="Q1598" s="36"/>
      <c r="R1598" s="37"/>
      <c r="S1598" s="36"/>
      <c r="T1598" s="36"/>
    </row>
    <row r="1599" spans="1:20" ht="14.4" x14ac:dyDescent="0.3">
      <c r="A1599" s="33" t="s">
        <v>3929</v>
      </c>
      <c r="B1599" s="33" t="s">
        <v>14833</v>
      </c>
      <c r="C1599" s="33" t="s">
        <v>15592</v>
      </c>
      <c r="D1599" s="33" t="s">
        <v>3930</v>
      </c>
      <c r="E1599" s="33" t="s">
        <v>15224</v>
      </c>
      <c r="F1599" s="33">
        <v>65</v>
      </c>
      <c r="G1599" s="33">
        <v>55</v>
      </c>
      <c r="H1599" s="33">
        <v>79874</v>
      </c>
      <c r="I1599" t="s">
        <v>483</v>
      </c>
      <c r="N1599" s="37"/>
      <c r="O1599" s="36"/>
      <c r="P1599" s="36"/>
      <c r="Q1599" s="36"/>
      <c r="R1599" s="37"/>
      <c r="S1599" s="36"/>
      <c r="T1599" s="36"/>
    </row>
    <row r="1600" spans="1:20" ht="14.4" x14ac:dyDescent="0.3">
      <c r="A1600" s="33" t="s">
        <v>3931</v>
      </c>
      <c r="B1600" s="33" t="s">
        <v>14833</v>
      </c>
      <c r="C1600" s="33" t="s">
        <v>320</v>
      </c>
      <c r="D1600" s="33" t="s">
        <v>6734</v>
      </c>
      <c r="E1600" s="33" t="s">
        <v>14873</v>
      </c>
      <c r="F1600" s="33">
        <v>164</v>
      </c>
      <c r="G1600" s="33">
        <v>157</v>
      </c>
      <c r="H1600" s="33">
        <v>32073</v>
      </c>
      <c r="I1600" t="s">
        <v>15835</v>
      </c>
      <c r="N1600" s="37"/>
      <c r="O1600" s="36"/>
      <c r="P1600" s="36"/>
      <c r="Q1600" s="36"/>
      <c r="R1600" s="37"/>
      <c r="S1600" s="36"/>
      <c r="T1600" s="36"/>
    </row>
    <row r="1601" spans="1:20" ht="14.4" x14ac:dyDescent="0.3">
      <c r="A1601" s="33" t="s">
        <v>3932</v>
      </c>
      <c r="B1601" s="33" t="s">
        <v>14833</v>
      </c>
      <c r="C1601" s="33" t="s">
        <v>16430</v>
      </c>
      <c r="D1601" s="33" t="s">
        <v>3933</v>
      </c>
      <c r="E1601" s="33" t="s">
        <v>15967</v>
      </c>
      <c r="F1601" s="33">
        <v>104</v>
      </c>
      <c r="G1601" s="33">
        <v>111</v>
      </c>
      <c r="H1601" s="33">
        <v>28563</v>
      </c>
      <c r="I1601" t="s">
        <v>15968</v>
      </c>
      <c r="N1601" s="37"/>
      <c r="O1601" s="36"/>
      <c r="P1601" s="36"/>
      <c r="Q1601" s="36"/>
      <c r="R1601" s="37"/>
      <c r="S1601" s="36"/>
      <c r="T1601" s="36"/>
    </row>
    <row r="1602" spans="1:20" ht="14.4" x14ac:dyDescent="0.3">
      <c r="A1602" s="33" t="s">
        <v>3934</v>
      </c>
      <c r="B1602" s="33" t="s">
        <v>14833</v>
      </c>
      <c r="C1602" s="33" t="s">
        <v>16582</v>
      </c>
      <c r="D1602" s="33" t="s">
        <v>3935</v>
      </c>
      <c r="E1602" s="33" t="s">
        <v>14950</v>
      </c>
      <c r="F1602" s="33">
        <v>227</v>
      </c>
      <c r="G1602" s="33">
        <v>211</v>
      </c>
      <c r="H1602" s="33">
        <v>79874</v>
      </c>
      <c r="I1602" t="s">
        <v>483</v>
      </c>
      <c r="N1602" s="37"/>
      <c r="O1602" s="36"/>
      <c r="P1602" s="36"/>
      <c r="Q1602" s="36"/>
      <c r="R1602" s="37"/>
      <c r="S1602" s="36"/>
      <c r="T1602" s="36"/>
    </row>
    <row r="1603" spans="1:20" ht="14.4" x14ac:dyDescent="0.3">
      <c r="A1603" s="33" t="s">
        <v>3936</v>
      </c>
      <c r="B1603" s="33" t="s">
        <v>14833</v>
      </c>
      <c r="C1603" s="33" t="s">
        <v>16583</v>
      </c>
      <c r="D1603" s="33" t="s">
        <v>3937</v>
      </c>
      <c r="E1603" s="33" t="s">
        <v>16435</v>
      </c>
      <c r="F1603" s="33">
        <v>225</v>
      </c>
      <c r="G1603" s="33">
        <v>225</v>
      </c>
      <c r="H1603" s="33">
        <v>79835</v>
      </c>
      <c r="I1603" t="s">
        <v>16584</v>
      </c>
      <c r="N1603" s="37"/>
      <c r="O1603" s="36"/>
      <c r="P1603" s="36"/>
      <c r="Q1603" s="36"/>
      <c r="R1603" s="37"/>
      <c r="S1603" s="36"/>
      <c r="T1603" s="36"/>
    </row>
    <row r="1604" spans="1:20" ht="14.4" x14ac:dyDescent="0.3">
      <c r="A1604" s="33" t="s">
        <v>3938</v>
      </c>
      <c r="B1604" s="33" t="s">
        <v>14833</v>
      </c>
      <c r="C1604" s="33" t="s">
        <v>16585</v>
      </c>
      <c r="D1604" s="33" t="s">
        <v>3939</v>
      </c>
      <c r="E1604" s="33" t="s">
        <v>15353</v>
      </c>
      <c r="F1604" s="33">
        <v>144</v>
      </c>
      <c r="G1604" s="33">
        <v>148</v>
      </c>
      <c r="H1604" s="33">
        <v>79952</v>
      </c>
      <c r="I1604" t="s">
        <v>16586</v>
      </c>
      <c r="N1604" s="37"/>
      <c r="O1604" s="36"/>
      <c r="P1604" s="36"/>
      <c r="Q1604" s="36"/>
      <c r="R1604" s="37"/>
      <c r="S1604" s="36"/>
      <c r="T1604" s="36"/>
    </row>
    <row r="1605" spans="1:20" ht="14.4" x14ac:dyDescent="0.3">
      <c r="A1605" s="33" t="s">
        <v>3940</v>
      </c>
      <c r="B1605" s="33" t="s">
        <v>14833</v>
      </c>
      <c r="C1605" s="33" t="s">
        <v>3941</v>
      </c>
      <c r="D1605" s="33" t="s">
        <v>3942</v>
      </c>
      <c r="E1605" s="33" t="s">
        <v>15033</v>
      </c>
      <c r="F1605" s="33">
        <v>316</v>
      </c>
      <c r="G1605" s="33">
        <v>321</v>
      </c>
      <c r="H1605" s="33">
        <v>31657</v>
      </c>
      <c r="I1605" t="s">
        <v>16354</v>
      </c>
      <c r="N1605" s="37"/>
      <c r="O1605" s="36"/>
      <c r="P1605" s="36"/>
      <c r="Q1605" s="36"/>
      <c r="R1605" s="37"/>
      <c r="S1605" s="36"/>
      <c r="T1605" s="36"/>
    </row>
    <row r="1606" spans="1:20" ht="14.4" x14ac:dyDescent="0.3">
      <c r="A1606" s="33" t="s">
        <v>3943</v>
      </c>
      <c r="B1606" s="33" t="s">
        <v>14833</v>
      </c>
      <c r="C1606" s="33" t="s">
        <v>3944</v>
      </c>
      <c r="D1606" s="33" t="s">
        <v>3945</v>
      </c>
      <c r="E1606" s="33" t="s">
        <v>15996</v>
      </c>
      <c r="F1606" s="33">
        <v>106</v>
      </c>
      <c r="G1606" s="33">
        <v>102</v>
      </c>
      <c r="H1606" s="33">
        <v>75375</v>
      </c>
      <c r="I1606" t="s">
        <v>15917</v>
      </c>
      <c r="N1606" s="37"/>
      <c r="O1606" s="36"/>
      <c r="P1606" s="36"/>
      <c r="Q1606" s="36"/>
      <c r="R1606" s="37"/>
      <c r="S1606" s="36"/>
      <c r="T1606" s="36"/>
    </row>
    <row r="1607" spans="1:20" ht="14.4" x14ac:dyDescent="0.3">
      <c r="A1607" s="33" t="s">
        <v>3946</v>
      </c>
      <c r="B1607" s="33" t="s">
        <v>14833</v>
      </c>
      <c r="C1607" s="33" t="s">
        <v>3947</v>
      </c>
      <c r="D1607" s="33" t="s">
        <v>3948</v>
      </c>
      <c r="E1607" s="33" t="s">
        <v>15322</v>
      </c>
      <c r="F1607" s="33">
        <v>176</v>
      </c>
      <c r="G1607" s="33">
        <v>174</v>
      </c>
      <c r="H1607" s="33">
        <v>40894</v>
      </c>
      <c r="I1607" t="s">
        <v>15323</v>
      </c>
      <c r="N1607" s="37"/>
      <c r="O1607" s="36"/>
      <c r="P1607" s="36"/>
      <c r="Q1607" s="36"/>
      <c r="R1607" s="37"/>
      <c r="S1607" s="36"/>
      <c r="T1607" s="36"/>
    </row>
    <row r="1608" spans="1:20" ht="14.4" x14ac:dyDescent="0.3">
      <c r="A1608" s="33" t="s">
        <v>3949</v>
      </c>
      <c r="B1608" s="33" t="s">
        <v>14833</v>
      </c>
      <c r="C1608" s="33" t="s">
        <v>3950</v>
      </c>
      <c r="D1608" s="33" t="s">
        <v>3951</v>
      </c>
      <c r="E1608" s="33" t="s">
        <v>15499</v>
      </c>
      <c r="F1608" s="33">
        <v>87</v>
      </c>
      <c r="G1608" s="33">
        <v>83</v>
      </c>
      <c r="H1608" s="33">
        <v>46724</v>
      </c>
      <c r="I1608" t="s">
        <v>15500</v>
      </c>
      <c r="N1608" s="37"/>
      <c r="O1608" s="36"/>
      <c r="P1608" s="36"/>
      <c r="Q1608" s="36"/>
      <c r="R1608" s="37"/>
      <c r="S1608" s="36"/>
      <c r="T1608" s="36"/>
    </row>
    <row r="1609" spans="1:20" ht="14.4" x14ac:dyDescent="0.3">
      <c r="A1609" s="33" t="s">
        <v>3952</v>
      </c>
      <c r="B1609" s="33" t="s">
        <v>14833</v>
      </c>
      <c r="C1609" s="33" t="s">
        <v>16587</v>
      </c>
      <c r="D1609" s="33" t="s">
        <v>3953</v>
      </c>
      <c r="E1609" s="33" t="s">
        <v>15798</v>
      </c>
      <c r="F1609" s="33">
        <v>90</v>
      </c>
      <c r="G1609" s="33">
        <v>103</v>
      </c>
      <c r="H1609" s="33">
        <v>77338</v>
      </c>
      <c r="I1609" t="s">
        <v>15787</v>
      </c>
      <c r="N1609" s="37"/>
      <c r="O1609" s="36"/>
      <c r="P1609" s="36"/>
      <c r="Q1609" s="36"/>
      <c r="R1609" s="37"/>
      <c r="S1609" s="36"/>
      <c r="T1609" s="36"/>
    </row>
    <row r="1610" spans="1:20" ht="14.4" x14ac:dyDescent="0.3">
      <c r="A1610" s="33" t="s">
        <v>3954</v>
      </c>
      <c r="B1610" s="33" t="s">
        <v>14833</v>
      </c>
      <c r="C1610" s="33" t="s">
        <v>16588</v>
      </c>
      <c r="D1610" s="33" t="s">
        <v>3955</v>
      </c>
      <c r="E1610" s="33" t="s">
        <v>14889</v>
      </c>
      <c r="F1610" s="33">
        <v>137</v>
      </c>
      <c r="G1610" s="33">
        <v>144</v>
      </c>
      <c r="H1610" s="33">
        <v>41127</v>
      </c>
      <c r="I1610" t="s">
        <v>16145</v>
      </c>
      <c r="N1610" s="37"/>
      <c r="O1610" s="36"/>
      <c r="P1610" s="36"/>
      <c r="Q1610" s="36"/>
      <c r="R1610" s="37"/>
      <c r="S1610" s="36"/>
      <c r="T1610" s="36"/>
    </row>
    <row r="1611" spans="1:20" ht="14.4" x14ac:dyDescent="0.3">
      <c r="A1611" s="33" t="s">
        <v>3956</v>
      </c>
      <c r="B1611" s="33" t="s">
        <v>14833</v>
      </c>
      <c r="C1611" s="33" t="s">
        <v>16589</v>
      </c>
      <c r="D1611" s="33" t="s">
        <v>3958</v>
      </c>
      <c r="E1611" s="33" t="s">
        <v>14875</v>
      </c>
      <c r="F1611" s="33">
        <v>156</v>
      </c>
      <c r="G1611" s="33">
        <v>170</v>
      </c>
      <c r="H1611" s="33">
        <v>41692</v>
      </c>
      <c r="I1611" t="s">
        <v>15333</v>
      </c>
      <c r="N1611" s="37"/>
      <c r="O1611" s="36"/>
      <c r="P1611" s="36"/>
      <c r="Q1611" s="36"/>
      <c r="R1611" s="37"/>
      <c r="S1611" s="36"/>
      <c r="T1611" s="36"/>
    </row>
    <row r="1612" spans="1:20" ht="14.4" x14ac:dyDescent="0.3">
      <c r="A1612" s="33" t="s">
        <v>3959</v>
      </c>
      <c r="B1612" s="33" t="s">
        <v>14833</v>
      </c>
      <c r="C1612" s="33" t="s">
        <v>4610</v>
      </c>
      <c r="D1612" s="33" t="s">
        <v>3960</v>
      </c>
      <c r="E1612" s="33" t="s">
        <v>15545</v>
      </c>
      <c r="F1612" s="33">
        <v>87</v>
      </c>
      <c r="G1612" s="33">
        <v>82</v>
      </c>
      <c r="H1612" s="33">
        <v>40517</v>
      </c>
      <c r="I1612" t="s">
        <v>324</v>
      </c>
      <c r="N1612" s="37"/>
      <c r="O1612" s="36"/>
      <c r="P1612" s="36"/>
      <c r="Q1612" s="36"/>
      <c r="R1612" s="37"/>
      <c r="S1612" s="36"/>
      <c r="T1612" s="36"/>
    </row>
    <row r="1613" spans="1:20" ht="14.4" x14ac:dyDescent="0.3">
      <c r="A1613" s="33" t="s">
        <v>3961</v>
      </c>
      <c r="B1613" s="33" t="s">
        <v>14833</v>
      </c>
      <c r="C1613" s="33" t="s">
        <v>16590</v>
      </c>
      <c r="D1613" s="33" t="s">
        <v>3962</v>
      </c>
      <c r="E1613" s="33" t="s">
        <v>15365</v>
      </c>
      <c r="F1613" s="33">
        <v>306</v>
      </c>
      <c r="G1613" s="33">
        <v>308</v>
      </c>
      <c r="H1613" s="33">
        <v>31017</v>
      </c>
      <c r="I1613" t="s">
        <v>439</v>
      </c>
      <c r="N1613" s="37"/>
      <c r="O1613" s="36"/>
      <c r="P1613" s="36"/>
      <c r="Q1613" s="36"/>
      <c r="R1613" s="37"/>
      <c r="S1613" s="36"/>
      <c r="T1613" s="36"/>
    </row>
    <row r="1614" spans="1:20" ht="14.4" x14ac:dyDescent="0.3">
      <c r="A1614" s="33" t="s">
        <v>3963</v>
      </c>
      <c r="B1614" s="33" t="s">
        <v>14833</v>
      </c>
      <c r="C1614" s="33" t="s">
        <v>3964</v>
      </c>
      <c r="D1614" s="33" t="s">
        <v>3965</v>
      </c>
      <c r="E1614" s="33" t="s">
        <v>15074</v>
      </c>
      <c r="F1614" s="33">
        <v>46</v>
      </c>
      <c r="G1614" s="33">
        <v>46</v>
      </c>
      <c r="H1614" s="33">
        <v>50129</v>
      </c>
      <c r="I1614" t="s">
        <v>500</v>
      </c>
      <c r="N1614" s="37"/>
      <c r="O1614" s="36"/>
      <c r="P1614" s="36"/>
      <c r="Q1614" s="36"/>
      <c r="R1614" s="37"/>
      <c r="S1614" s="36"/>
      <c r="T1614" s="36"/>
    </row>
    <row r="1615" spans="1:20" ht="14.4" x14ac:dyDescent="0.3">
      <c r="A1615" s="33" t="s">
        <v>3966</v>
      </c>
      <c r="B1615" s="33" t="s">
        <v>14833</v>
      </c>
      <c r="C1615" s="33" t="s">
        <v>3967</v>
      </c>
      <c r="D1615" s="33" t="s">
        <v>3968</v>
      </c>
      <c r="E1615" s="33" t="s">
        <v>15063</v>
      </c>
      <c r="F1615" s="33">
        <v>74</v>
      </c>
      <c r="G1615" s="33">
        <v>82</v>
      </c>
      <c r="H1615" s="33">
        <v>50844</v>
      </c>
      <c r="I1615" t="s">
        <v>15470</v>
      </c>
      <c r="N1615" s="37"/>
      <c r="O1615" s="36"/>
      <c r="P1615" s="36"/>
      <c r="Q1615" s="36"/>
      <c r="R1615" s="37"/>
      <c r="S1615" s="36"/>
      <c r="T1615" s="36"/>
    </row>
    <row r="1616" spans="1:20" ht="14.4" x14ac:dyDescent="0.3">
      <c r="A1616" s="33" t="s">
        <v>3969</v>
      </c>
      <c r="B1616" s="33" t="s">
        <v>14833</v>
      </c>
      <c r="C1616" s="33" t="s">
        <v>16591</v>
      </c>
      <c r="D1616" s="33" t="s">
        <v>3970</v>
      </c>
      <c r="E1616" s="33" t="s">
        <v>14869</v>
      </c>
      <c r="F1616" s="33">
        <v>229</v>
      </c>
      <c r="G1616" s="33">
        <v>222</v>
      </c>
      <c r="H1616" s="33">
        <v>75597</v>
      </c>
      <c r="I1616" t="s">
        <v>15294</v>
      </c>
      <c r="N1616" s="37"/>
      <c r="O1616" s="36"/>
      <c r="P1616" s="36"/>
      <c r="Q1616" s="36"/>
      <c r="R1616" s="37"/>
      <c r="S1616" s="36"/>
      <c r="T1616" s="36"/>
    </row>
    <row r="1617" spans="1:20" ht="14.4" x14ac:dyDescent="0.3">
      <c r="A1617" s="33" t="s">
        <v>3971</v>
      </c>
      <c r="B1617" s="33" t="s">
        <v>14833</v>
      </c>
      <c r="C1617" s="33" t="s">
        <v>3972</v>
      </c>
      <c r="D1617" s="33" t="s">
        <v>3973</v>
      </c>
      <c r="E1617" s="33" t="s">
        <v>14952</v>
      </c>
      <c r="F1617" s="33">
        <v>98</v>
      </c>
      <c r="G1617" s="33">
        <v>96</v>
      </c>
      <c r="H1617" s="33">
        <v>83280</v>
      </c>
      <c r="I1617" t="s">
        <v>15211</v>
      </c>
      <c r="N1617" s="37"/>
      <c r="O1617" s="36"/>
      <c r="P1617" s="36"/>
      <c r="Q1617" s="36"/>
      <c r="R1617" s="37"/>
      <c r="S1617" s="36"/>
      <c r="T1617" s="36"/>
    </row>
    <row r="1618" spans="1:20" ht="14.4" x14ac:dyDescent="0.3">
      <c r="A1618" s="33" t="s">
        <v>3974</v>
      </c>
      <c r="B1618" s="33" t="s">
        <v>14833</v>
      </c>
      <c r="C1618" s="33" t="s">
        <v>16592</v>
      </c>
      <c r="D1618" s="33" t="s">
        <v>3975</v>
      </c>
      <c r="E1618" s="33" t="s">
        <v>14934</v>
      </c>
      <c r="F1618" s="33">
        <v>491</v>
      </c>
      <c r="G1618" s="33">
        <v>494</v>
      </c>
      <c r="H1618" s="33">
        <v>41228</v>
      </c>
      <c r="I1618" t="s">
        <v>15135</v>
      </c>
      <c r="N1618" s="37"/>
      <c r="O1618" s="36"/>
      <c r="P1618" s="36"/>
      <c r="Q1618" s="36"/>
      <c r="R1618" s="37"/>
      <c r="S1618" s="36"/>
      <c r="T1618" s="36"/>
    </row>
    <row r="1619" spans="1:20" ht="14.4" x14ac:dyDescent="0.3">
      <c r="A1619" s="33" t="s">
        <v>3976</v>
      </c>
      <c r="B1619" s="33" t="s">
        <v>14833</v>
      </c>
      <c r="C1619" s="33" t="s">
        <v>3977</v>
      </c>
      <c r="D1619" s="33" t="s">
        <v>3978</v>
      </c>
      <c r="E1619" s="33" t="s">
        <v>15534</v>
      </c>
      <c r="F1619" s="33">
        <v>83</v>
      </c>
      <c r="G1619" s="33">
        <v>81</v>
      </c>
      <c r="H1619" s="33">
        <v>24844</v>
      </c>
      <c r="I1619" t="s">
        <v>2407</v>
      </c>
      <c r="N1619" s="37"/>
      <c r="O1619" s="36"/>
      <c r="P1619" s="36"/>
      <c r="Q1619" s="36"/>
      <c r="R1619" s="37"/>
      <c r="S1619" s="36"/>
      <c r="T1619" s="36"/>
    </row>
    <row r="1620" spans="1:20" ht="14.4" x14ac:dyDescent="0.3">
      <c r="A1620" s="33" t="s">
        <v>3979</v>
      </c>
      <c r="B1620" s="33" t="s">
        <v>14833</v>
      </c>
      <c r="C1620" s="33" t="s">
        <v>3980</v>
      </c>
      <c r="D1620" s="33" t="s">
        <v>3981</v>
      </c>
      <c r="E1620" s="33" t="s">
        <v>14979</v>
      </c>
      <c r="F1620" s="33">
        <v>81</v>
      </c>
      <c r="G1620" s="33">
        <v>107</v>
      </c>
      <c r="H1620" s="33">
        <v>41583</v>
      </c>
      <c r="I1620" t="s">
        <v>16115</v>
      </c>
      <c r="N1620" s="37"/>
      <c r="O1620" s="36"/>
      <c r="P1620" s="36"/>
      <c r="Q1620" s="36"/>
      <c r="R1620" s="37"/>
      <c r="S1620" s="36"/>
      <c r="T1620" s="36"/>
    </row>
    <row r="1621" spans="1:20" ht="14.4" x14ac:dyDescent="0.3">
      <c r="A1621" s="33" t="s">
        <v>3982</v>
      </c>
      <c r="B1621" s="33" t="s">
        <v>14833</v>
      </c>
      <c r="C1621" s="33" t="s">
        <v>16593</v>
      </c>
      <c r="D1621" s="33" t="s">
        <v>3983</v>
      </c>
      <c r="E1621" s="33" t="s">
        <v>14997</v>
      </c>
      <c r="F1621" s="33">
        <v>223</v>
      </c>
      <c r="G1621" s="33">
        <v>234</v>
      </c>
      <c r="H1621" s="33">
        <v>29810</v>
      </c>
      <c r="I1621" t="s">
        <v>3984</v>
      </c>
      <c r="N1621" s="37"/>
      <c r="O1621" s="36"/>
      <c r="P1621" s="36"/>
      <c r="Q1621" s="36"/>
      <c r="R1621" s="37"/>
      <c r="S1621" s="36"/>
      <c r="T1621" s="36"/>
    </row>
    <row r="1622" spans="1:20" ht="14.4" x14ac:dyDescent="0.3">
      <c r="A1622" s="33" t="s">
        <v>3985</v>
      </c>
      <c r="B1622" s="33" t="s">
        <v>14833</v>
      </c>
      <c r="C1622" s="33" t="s">
        <v>16594</v>
      </c>
      <c r="D1622" s="33" t="s">
        <v>3986</v>
      </c>
      <c r="E1622" s="33" t="s">
        <v>15694</v>
      </c>
      <c r="F1622" s="33">
        <v>95</v>
      </c>
      <c r="G1622" s="33">
        <v>90</v>
      </c>
      <c r="H1622" s="33">
        <v>42632</v>
      </c>
      <c r="I1622" t="s">
        <v>15695</v>
      </c>
      <c r="N1622" s="37"/>
      <c r="O1622" s="36"/>
      <c r="P1622" s="36"/>
      <c r="Q1622" s="36"/>
      <c r="R1622" s="37"/>
      <c r="S1622" s="36"/>
      <c r="T1622" s="36"/>
    </row>
    <row r="1623" spans="1:20" ht="14.4" x14ac:dyDescent="0.3">
      <c r="A1623" s="33" t="s">
        <v>3987</v>
      </c>
      <c r="B1623" s="33" t="s">
        <v>14833</v>
      </c>
      <c r="C1623" s="33" t="s">
        <v>16595</v>
      </c>
      <c r="D1623" s="33" t="s">
        <v>3988</v>
      </c>
      <c r="E1623" s="33" t="s">
        <v>14884</v>
      </c>
      <c r="F1623" s="33">
        <v>217</v>
      </c>
      <c r="G1623" s="33">
        <v>232</v>
      </c>
      <c r="H1623" s="33">
        <v>41246</v>
      </c>
      <c r="I1623" t="s">
        <v>90</v>
      </c>
      <c r="N1623" s="37"/>
      <c r="O1623" s="36"/>
      <c r="P1623" s="36"/>
      <c r="Q1623" s="36"/>
      <c r="R1623" s="37"/>
      <c r="S1623" s="36"/>
      <c r="T1623" s="36"/>
    </row>
    <row r="1624" spans="1:20" ht="14.4" x14ac:dyDescent="0.3">
      <c r="A1624" s="33" t="s">
        <v>3989</v>
      </c>
      <c r="B1624" s="33" t="s">
        <v>14833</v>
      </c>
      <c r="C1624" s="33" t="s">
        <v>416</v>
      </c>
      <c r="D1624" s="33" t="s">
        <v>3990</v>
      </c>
      <c r="E1624" s="33" t="s">
        <v>15272</v>
      </c>
      <c r="F1624" s="33">
        <v>114</v>
      </c>
      <c r="G1624" s="33">
        <v>110</v>
      </c>
      <c r="H1624" s="33">
        <v>23961</v>
      </c>
      <c r="I1624" t="s">
        <v>15273</v>
      </c>
      <c r="N1624" s="37"/>
      <c r="O1624" s="36"/>
      <c r="P1624" s="36"/>
      <c r="Q1624" s="36"/>
      <c r="R1624" s="37"/>
      <c r="S1624" s="36"/>
      <c r="T1624" s="36"/>
    </row>
    <row r="1625" spans="1:20" ht="14.4" x14ac:dyDescent="0.3">
      <c r="A1625" s="33" t="s">
        <v>3991</v>
      </c>
      <c r="B1625" s="33" t="s">
        <v>14833</v>
      </c>
      <c r="C1625" s="33" t="s">
        <v>3992</v>
      </c>
      <c r="D1625" s="33" t="s">
        <v>3993</v>
      </c>
      <c r="E1625" s="33" t="s">
        <v>15094</v>
      </c>
      <c r="F1625" s="33">
        <v>65</v>
      </c>
      <c r="G1625" s="33">
        <v>39</v>
      </c>
      <c r="H1625" s="33">
        <v>71749</v>
      </c>
      <c r="I1625" t="s">
        <v>15548</v>
      </c>
      <c r="N1625" s="37"/>
      <c r="O1625" s="36"/>
      <c r="P1625" s="36"/>
      <c r="Q1625" s="36"/>
      <c r="R1625" s="37"/>
      <c r="S1625" s="36"/>
      <c r="T1625" s="36"/>
    </row>
    <row r="1626" spans="1:20" ht="14.4" x14ac:dyDescent="0.3">
      <c r="A1626" s="33" t="s">
        <v>3994</v>
      </c>
      <c r="B1626" s="33" t="s">
        <v>14833</v>
      </c>
      <c r="C1626" s="33" t="s">
        <v>16596</v>
      </c>
      <c r="D1626" s="33" t="s">
        <v>3995</v>
      </c>
      <c r="E1626" s="33" t="s">
        <v>15232</v>
      </c>
      <c r="F1626" s="33">
        <v>75</v>
      </c>
      <c r="G1626" s="33">
        <v>71</v>
      </c>
      <c r="H1626" s="33">
        <v>47959</v>
      </c>
      <c r="I1626" t="s">
        <v>15509</v>
      </c>
      <c r="N1626" s="37"/>
      <c r="O1626" s="36"/>
      <c r="P1626" s="36"/>
      <c r="Q1626" s="36"/>
      <c r="R1626" s="37"/>
      <c r="S1626" s="36"/>
      <c r="T1626" s="36"/>
    </row>
    <row r="1627" spans="1:20" ht="14.4" x14ac:dyDescent="0.3">
      <c r="A1627" s="33" t="s">
        <v>3996</v>
      </c>
      <c r="B1627" s="33" t="s">
        <v>14833</v>
      </c>
      <c r="C1627" s="33" t="s">
        <v>16597</v>
      </c>
      <c r="D1627" s="33" t="s">
        <v>3997</v>
      </c>
      <c r="E1627" s="33" t="s">
        <v>14884</v>
      </c>
      <c r="F1627" s="33">
        <v>288</v>
      </c>
      <c r="G1627" s="33">
        <v>299</v>
      </c>
      <c r="H1627" s="33">
        <v>40971</v>
      </c>
      <c r="I1627" t="s">
        <v>15356</v>
      </c>
      <c r="N1627" s="37"/>
      <c r="O1627" s="36"/>
      <c r="P1627" s="36"/>
      <c r="Q1627" s="36"/>
      <c r="R1627" s="37"/>
      <c r="S1627" s="36"/>
      <c r="T1627" s="36"/>
    </row>
    <row r="1628" spans="1:20" ht="14.4" x14ac:dyDescent="0.3">
      <c r="A1628" s="33" t="s">
        <v>3998</v>
      </c>
      <c r="B1628" s="33" t="s">
        <v>14833</v>
      </c>
      <c r="C1628" s="33" t="s">
        <v>16598</v>
      </c>
      <c r="D1628" s="33" t="s">
        <v>3999</v>
      </c>
      <c r="E1628" s="33" t="s">
        <v>14925</v>
      </c>
      <c r="F1628" s="33">
        <v>263</v>
      </c>
      <c r="G1628" s="33">
        <v>259</v>
      </c>
      <c r="H1628" s="33">
        <v>41340</v>
      </c>
      <c r="I1628" t="s">
        <v>15221</v>
      </c>
      <c r="N1628" s="37"/>
      <c r="O1628" s="36"/>
      <c r="P1628" s="36"/>
      <c r="Q1628" s="36"/>
      <c r="R1628" s="37"/>
      <c r="S1628" s="36"/>
      <c r="T1628" s="36"/>
    </row>
    <row r="1629" spans="1:20" ht="14.4" x14ac:dyDescent="0.3">
      <c r="A1629" s="33" t="s">
        <v>4000</v>
      </c>
      <c r="B1629" s="33" t="s">
        <v>14833</v>
      </c>
      <c r="C1629" s="33" t="s">
        <v>4001</v>
      </c>
      <c r="D1629" s="33" t="s">
        <v>4002</v>
      </c>
      <c r="E1629" s="33" t="s">
        <v>15057</v>
      </c>
      <c r="F1629" s="33">
        <v>149</v>
      </c>
      <c r="G1629" s="33">
        <v>142</v>
      </c>
      <c r="H1629" s="33">
        <v>69447</v>
      </c>
      <c r="I1629" t="s">
        <v>15296</v>
      </c>
      <c r="N1629" s="37"/>
      <c r="O1629" s="36"/>
      <c r="P1629" s="36"/>
      <c r="Q1629" s="36"/>
      <c r="R1629" s="37"/>
      <c r="S1629" s="36"/>
      <c r="T1629" s="36"/>
    </row>
    <row r="1630" spans="1:20" ht="14.4" x14ac:dyDescent="0.3">
      <c r="A1630" s="33" t="s">
        <v>4003</v>
      </c>
      <c r="B1630" s="33" t="s">
        <v>14833</v>
      </c>
      <c r="C1630" s="33" t="s">
        <v>16599</v>
      </c>
      <c r="D1630" s="33" t="s">
        <v>4004</v>
      </c>
      <c r="E1630" s="33" t="s">
        <v>15073</v>
      </c>
      <c r="F1630" s="33">
        <v>134</v>
      </c>
      <c r="G1630" s="33">
        <v>144</v>
      </c>
      <c r="H1630" s="33">
        <v>41634</v>
      </c>
      <c r="I1630" t="s">
        <v>16600</v>
      </c>
      <c r="N1630" s="37"/>
      <c r="O1630" s="36"/>
      <c r="P1630" s="36"/>
      <c r="Q1630" s="36"/>
      <c r="R1630" s="37"/>
      <c r="S1630" s="36"/>
      <c r="T1630" s="36"/>
    </row>
    <row r="1631" spans="1:20" ht="14.4" x14ac:dyDescent="0.3">
      <c r="A1631" s="33" t="s">
        <v>4005</v>
      </c>
      <c r="B1631" s="33" t="s">
        <v>14833</v>
      </c>
      <c r="C1631" s="33" t="s">
        <v>377</v>
      </c>
      <c r="D1631" s="33" t="s">
        <v>4006</v>
      </c>
      <c r="E1631" s="33" t="s">
        <v>15099</v>
      </c>
      <c r="F1631" s="33">
        <v>190</v>
      </c>
      <c r="G1631" s="33">
        <v>195</v>
      </c>
      <c r="H1631" s="33">
        <v>81902</v>
      </c>
      <c r="I1631" t="s">
        <v>16601</v>
      </c>
      <c r="N1631" s="37"/>
      <c r="O1631" s="36"/>
      <c r="P1631" s="36"/>
      <c r="Q1631" s="36"/>
      <c r="R1631" s="37"/>
      <c r="S1631" s="36"/>
      <c r="T1631" s="36"/>
    </row>
    <row r="1632" spans="1:20" ht="14.4" x14ac:dyDescent="0.3">
      <c r="A1632" s="33" t="s">
        <v>4007</v>
      </c>
      <c r="B1632" s="33" t="s">
        <v>14833</v>
      </c>
      <c r="C1632" s="33" t="s">
        <v>16602</v>
      </c>
      <c r="D1632" s="33" t="s">
        <v>4008</v>
      </c>
      <c r="E1632" s="33" t="s">
        <v>15099</v>
      </c>
      <c r="F1632" s="33">
        <v>127</v>
      </c>
      <c r="G1632" s="33">
        <v>135</v>
      </c>
      <c r="H1632" s="33">
        <v>81967</v>
      </c>
      <c r="I1632" t="s">
        <v>16603</v>
      </c>
      <c r="N1632" s="37"/>
      <c r="O1632" s="36"/>
      <c r="P1632" s="36"/>
      <c r="Q1632" s="36"/>
      <c r="R1632" s="37"/>
      <c r="S1632" s="36"/>
      <c r="T1632" s="36"/>
    </row>
    <row r="1633" spans="1:20" ht="14.4" x14ac:dyDescent="0.3">
      <c r="A1633" s="33" t="s">
        <v>4009</v>
      </c>
      <c r="B1633" s="33" t="s">
        <v>14833</v>
      </c>
      <c r="C1633" s="33" t="s">
        <v>4010</v>
      </c>
      <c r="D1633" s="33" t="s">
        <v>4011</v>
      </c>
      <c r="E1633" s="33" t="s">
        <v>14916</v>
      </c>
      <c r="F1633" s="33">
        <v>211</v>
      </c>
      <c r="G1633" s="33">
        <v>230</v>
      </c>
      <c r="H1633" s="33">
        <v>41246</v>
      </c>
      <c r="I1633" t="s">
        <v>90</v>
      </c>
      <c r="N1633" s="37"/>
      <c r="O1633" s="36"/>
      <c r="P1633" s="36"/>
      <c r="Q1633" s="36"/>
      <c r="R1633" s="37"/>
      <c r="S1633" s="36"/>
      <c r="T1633" s="36"/>
    </row>
    <row r="1634" spans="1:20" ht="14.4" x14ac:dyDescent="0.3">
      <c r="A1634" s="33" t="s">
        <v>4012</v>
      </c>
      <c r="B1634" s="33" t="s">
        <v>14833</v>
      </c>
      <c r="C1634" s="33" t="s">
        <v>16604</v>
      </c>
      <c r="D1634" s="33" t="s">
        <v>4013</v>
      </c>
      <c r="E1634" s="33" t="s">
        <v>14938</v>
      </c>
      <c r="F1634" s="33">
        <v>431</v>
      </c>
      <c r="G1634" s="33">
        <v>437</v>
      </c>
      <c r="H1634" s="33">
        <v>20281</v>
      </c>
      <c r="I1634" t="s">
        <v>665</v>
      </c>
      <c r="N1634" s="37"/>
      <c r="O1634" s="36"/>
      <c r="P1634" s="36"/>
      <c r="Q1634" s="36"/>
      <c r="R1634" s="37"/>
      <c r="S1634" s="36"/>
      <c r="T1634" s="36"/>
    </row>
    <row r="1635" spans="1:20" ht="14.4" x14ac:dyDescent="0.3">
      <c r="A1635" s="33" t="s">
        <v>4014</v>
      </c>
      <c r="B1635" s="33" t="s">
        <v>14833</v>
      </c>
      <c r="C1635" s="33" t="s">
        <v>16605</v>
      </c>
      <c r="D1635" s="33" t="s">
        <v>4015</v>
      </c>
      <c r="E1635" s="33" t="s">
        <v>15075</v>
      </c>
      <c r="F1635" s="33">
        <v>83</v>
      </c>
      <c r="G1635" s="33">
        <v>78</v>
      </c>
      <c r="H1635" s="33">
        <v>82084</v>
      </c>
      <c r="I1635" t="s">
        <v>16606</v>
      </c>
      <c r="N1635" s="37"/>
      <c r="O1635" s="36"/>
      <c r="P1635" s="36"/>
      <c r="Q1635" s="36"/>
      <c r="R1635" s="37"/>
      <c r="S1635" s="36"/>
      <c r="T1635" s="36"/>
    </row>
    <row r="1636" spans="1:20" ht="14.4" x14ac:dyDescent="0.3">
      <c r="A1636" s="33" t="s">
        <v>4016</v>
      </c>
      <c r="B1636" s="33" t="s">
        <v>14833</v>
      </c>
      <c r="C1636" s="33" t="s">
        <v>807</v>
      </c>
      <c r="D1636" s="33" t="s">
        <v>4017</v>
      </c>
      <c r="E1636" s="33" t="s">
        <v>14973</v>
      </c>
      <c r="F1636" s="33">
        <v>88</v>
      </c>
      <c r="G1636" s="33">
        <v>83</v>
      </c>
      <c r="H1636" s="33">
        <v>83280</v>
      </c>
      <c r="I1636" t="s">
        <v>15211</v>
      </c>
      <c r="N1636" s="37"/>
      <c r="O1636" s="36"/>
      <c r="P1636" s="36"/>
      <c r="Q1636" s="36"/>
      <c r="R1636" s="37"/>
      <c r="S1636" s="36"/>
      <c r="T1636" s="36"/>
    </row>
    <row r="1637" spans="1:20" ht="14.4" x14ac:dyDescent="0.3">
      <c r="A1637" s="33" t="s">
        <v>4018</v>
      </c>
      <c r="B1637" s="33" t="s">
        <v>14833</v>
      </c>
      <c r="C1637" s="33" t="s">
        <v>4019</v>
      </c>
      <c r="D1637" s="33" t="s">
        <v>4020</v>
      </c>
      <c r="E1637" s="33" t="s">
        <v>15547</v>
      </c>
      <c r="F1637" s="33">
        <v>88</v>
      </c>
      <c r="G1637" s="33">
        <v>90</v>
      </c>
      <c r="H1637" s="33">
        <v>71749</v>
      </c>
      <c r="I1637" t="s">
        <v>15548</v>
      </c>
      <c r="N1637" s="37"/>
      <c r="O1637" s="36"/>
      <c r="P1637" s="36"/>
      <c r="Q1637" s="36"/>
      <c r="R1637" s="37"/>
      <c r="S1637" s="36"/>
      <c r="T1637" s="36"/>
    </row>
    <row r="1638" spans="1:20" ht="14.4" x14ac:dyDescent="0.3">
      <c r="A1638" s="33" t="s">
        <v>4021</v>
      </c>
      <c r="B1638" s="33" t="s">
        <v>14833</v>
      </c>
      <c r="C1638" s="33" t="s">
        <v>16607</v>
      </c>
      <c r="D1638" s="33" t="s">
        <v>4022</v>
      </c>
      <c r="E1638" s="33" t="s">
        <v>15040</v>
      </c>
      <c r="F1638" s="33">
        <v>134</v>
      </c>
      <c r="G1638" s="33">
        <v>150</v>
      </c>
      <c r="H1638" s="33">
        <v>77456</v>
      </c>
      <c r="I1638" t="s">
        <v>115</v>
      </c>
      <c r="N1638" s="37"/>
      <c r="O1638" s="36"/>
      <c r="P1638" s="36"/>
      <c r="Q1638" s="36"/>
      <c r="R1638" s="37"/>
      <c r="S1638" s="36"/>
      <c r="T1638" s="36"/>
    </row>
    <row r="1639" spans="1:20" ht="14.4" x14ac:dyDescent="0.3">
      <c r="A1639" s="33" t="s">
        <v>4023</v>
      </c>
      <c r="B1639" s="33" t="s">
        <v>14833</v>
      </c>
      <c r="C1639" s="33" t="s">
        <v>967</v>
      </c>
      <c r="D1639" s="33" t="s">
        <v>4024</v>
      </c>
      <c r="E1639" s="33" t="s">
        <v>15905</v>
      </c>
      <c r="F1639" s="33">
        <v>114</v>
      </c>
      <c r="G1639" s="33">
        <v>111</v>
      </c>
      <c r="H1639" s="33">
        <v>60204</v>
      </c>
      <c r="I1639" t="s">
        <v>15906</v>
      </c>
      <c r="N1639" s="37"/>
      <c r="O1639" s="36"/>
      <c r="P1639" s="36"/>
      <c r="Q1639" s="36"/>
      <c r="R1639" s="37"/>
      <c r="S1639" s="36"/>
      <c r="T1639" s="36"/>
    </row>
    <row r="1640" spans="1:20" ht="14.4" x14ac:dyDescent="0.3">
      <c r="A1640" s="33" t="s">
        <v>4025</v>
      </c>
      <c r="B1640" s="33" t="s">
        <v>14833</v>
      </c>
      <c r="C1640" s="33" t="s">
        <v>16347</v>
      </c>
      <c r="D1640" s="33" t="s">
        <v>4026</v>
      </c>
      <c r="E1640" s="33" t="s">
        <v>15351</v>
      </c>
      <c r="F1640" s="33">
        <v>82</v>
      </c>
      <c r="G1640" s="33">
        <v>82</v>
      </c>
      <c r="H1640" s="33">
        <v>73712</v>
      </c>
      <c r="I1640" t="s">
        <v>15352</v>
      </c>
      <c r="N1640" s="37"/>
      <c r="O1640" s="36"/>
      <c r="P1640" s="36"/>
      <c r="Q1640" s="36"/>
      <c r="R1640" s="37"/>
      <c r="S1640" s="36"/>
      <c r="T1640" s="36"/>
    </row>
    <row r="1641" spans="1:20" ht="14.4" x14ac:dyDescent="0.3">
      <c r="A1641" s="33" t="s">
        <v>4027</v>
      </c>
      <c r="B1641" s="33" t="s">
        <v>14833</v>
      </c>
      <c r="C1641" s="33" t="s">
        <v>16608</v>
      </c>
      <c r="D1641" s="33" t="s">
        <v>4028</v>
      </c>
      <c r="E1641" s="33" t="s">
        <v>14937</v>
      </c>
      <c r="F1641" s="33">
        <v>176</v>
      </c>
      <c r="G1641" s="33">
        <v>160</v>
      </c>
      <c r="H1641" s="33">
        <v>44201</v>
      </c>
      <c r="I1641" t="s">
        <v>984</v>
      </c>
      <c r="N1641" s="37"/>
      <c r="O1641" s="36"/>
      <c r="P1641" s="36"/>
      <c r="Q1641" s="36"/>
      <c r="R1641" s="37"/>
      <c r="S1641" s="36"/>
      <c r="T1641" s="36"/>
    </row>
    <row r="1642" spans="1:20" ht="14.4" x14ac:dyDescent="0.3">
      <c r="A1642" s="33" t="s">
        <v>4029</v>
      </c>
      <c r="B1642" s="33" t="s">
        <v>14833</v>
      </c>
      <c r="C1642" s="33" t="s">
        <v>4030</v>
      </c>
      <c r="D1642" s="33" t="s">
        <v>4031</v>
      </c>
      <c r="E1642" s="33" t="s">
        <v>14997</v>
      </c>
      <c r="F1642" s="33">
        <v>185</v>
      </c>
      <c r="G1642" s="33">
        <v>184</v>
      </c>
      <c r="H1642" s="33">
        <v>29810</v>
      </c>
      <c r="I1642" t="s">
        <v>3984</v>
      </c>
      <c r="N1642" s="37"/>
      <c r="O1642" s="36"/>
      <c r="P1642" s="36"/>
      <c r="Q1642" s="36"/>
      <c r="R1642" s="37"/>
      <c r="S1642" s="36"/>
      <c r="T1642" s="36"/>
    </row>
    <row r="1643" spans="1:20" ht="14.4" x14ac:dyDescent="0.3">
      <c r="A1643" s="33" t="s">
        <v>4032</v>
      </c>
      <c r="B1643" s="33" t="s">
        <v>14833</v>
      </c>
      <c r="C1643" s="33" t="s">
        <v>4033</v>
      </c>
      <c r="D1643" s="33" t="s">
        <v>4034</v>
      </c>
      <c r="E1643" s="33" t="s">
        <v>15405</v>
      </c>
      <c r="F1643" s="33">
        <v>39</v>
      </c>
      <c r="G1643" s="33">
        <v>33</v>
      </c>
      <c r="H1643" s="33">
        <v>41782</v>
      </c>
      <c r="I1643" t="s">
        <v>716</v>
      </c>
      <c r="N1643" s="37"/>
      <c r="O1643" s="36"/>
      <c r="P1643" s="36"/>
      <c r="Q1643" s="36"/>
      <c r="R1643" s="37"/>
      <c r="S1643" s="36"/>
      <c r="T1643" s="36"/>
    </row>
    <row r="1644" spans="1:20" ht="14.4" x14ac:dyDescent="0.3">
      <c r="A1644" s="33" t="s">
        <v>4035</v>
      </c>
      <c r="B1644" s="33" t="s">
        <v>14833</v>
      </c>
      <c r="C1644" s="33" t="s">
        <v>4036</v>
      </c>
      <c r="D1644" s="33" t="s">
        <v>4037</v>
      </c>
      <c r="E1644" s="33" t="s">
        <v>15065</v>
      </c>
      <c r="F1644" s="33">
        <v>69</v>
      </c>
      <c r="G1644" s="33">
        <v>60</v>
      </c>
      <c r="H1644" s="33">
        <v>40959</v>
      </c>
      <c r="I1644" t="s">
        <v>993</v>
      </c>
      <c r="N1644" s="37"/>
      <c r="O1644" s="36"/>
      <c r="P1644" s="36"/>
      <c r="Q1644" s="36"/>
      <c r="R1644" s="37"/>
      <c r="S1644" s="36"/>
      <c r="T1644" s="36"/>
    </row>
    <row r="1645" spans="1:20" ht="14.4" x14ac:dyDescent="0.3">
      <c r="A1645" s="33" t="s">
        <v>4038</v>
      </c>
      <c r="B1645" s="33" t="s">
        <v>14833</v>
      </c>
      <c r="C1645" s="33" t="s">
        <v>16609</v>
      </c>
      <c r="D1645" s="33" t="s">
        <v>4039</v>
      </c>
      <c r="E1645" s="33" t="s">
        <v>14970</v>
      </c>
      <c r="F1645" s="33">
        <v>123</v>
      </c>
      <c r="G1645" s="33">
        <v>123</v>
      </c>
      <c r="H1645" s="33">
        <v>44397</v>
      </c>
      <c r="I1645" t="s">
        <v>15447</v>
      </c>
      <c r="N1645" s="37"/>
      <c r="O1645" s="36"/>
      <c r="P1645" s="36"/>
      <c r="Q1645" s="36"/>
      <c r="R1645" s="37"/>
      <c r="S1645" s="36"/>
      <c r="T1645" s="36"/>
    </row>
    <row r="1646" spans="1:20" ht="14.4" x14ac:dyDescent="0.3">
      <c r="A1646" s="33" t="s">
        <v>4040</v>
      </c>
      <c r="B1646" s="33" t="s">
        <v>14833</v>
      </c>
      <c r="C1646" s="33" t="s">
        <v>612</v>
      </c>
      <c r="D1646" s="33" t="s">
        <v>4041</v>
      </c>
      <c r="E1646" s="33" t="s">
        <v>14970</v>
      </c>
      <c r="F1646" s="33">
        <v>197</v>
      </c>
      <c r="G1646" s="33">
        <v>191</v>
      </c>
      <c r="H1646" s="33">
        <v>44397</v>
      </c>
      <c r="I1646" t="s">
        <v>15447</v>
      </c>
      <c r="N1646" s="37"/>
      <c r="O1646" s="36"/>
      <c r="P1646" s="36"/>
      <c r="Q1646" s="36"/>
      <c r="R1646" s="37"/>
      <c r="S1646" s="36"/>
      <c r="T1646" s="36"/>
    </row>
    <row r="1647" spans="1:20" ht="14.4" x14ac:dyDescent="0.3">
      <c r="A1647" s="33" t="s">
        <v>4042</v>
      </c>
      <c r="B1647" s="33" t="s">
        <v>14833</v>
      </c>
      <c r="C1647" s="33" t="s">
        <v>16610</v>
      </c>
      <c r="D1647" s="33" t="s">
        <v>4043</v>
      </c>
      <c r="E1647" s="33" t="s">
        <v>14997</v>
      </c>
      <c r="F1647" s="33">
        <v>173</v>
      </c>
      <c r="G1647" s="33">
        <v>166</v>
      </c>
      <c r="H1647" s="33">
        <v>82591</v>
      </c>
      <c r="I1647" t="s">
        <v>16611</v>
      </c>
      <c r="N1647" s="37"/>
      <c r="O1647" s="36"/>
      <c r="P1647" s="36"/>
      <c r="Q1647" s="36"/>
      <c r="R1647" s="37"/>
      <c r="S1647" s="36"/>
      <c r="T1647" s="36"/>
    </row>
    <row r="1648" spans="1:20" ht="14.4" x14ac:dyDescent="0.3">
      <c r="A1648" s="33" t="s">
        <v>4044</v>
      </c>
      <c r="B1648" s="33" t="s">
        <v>14833</v>
      </c>
      <c r="C1648" s="33" t="s">
        <v>1691</v>
      </c>
      <c r="D1648" s="33" t="s">
        <v>4045</v>
      </c>
      <c r="E1648" s="33" t="s">
        <v>15505</v>
      </c>
      <c r="F1648" s="33">
        <v>92</v>
      </c>
      <c r="G1648" s="33">
        <v>82</v>
      </c>
      <c r="H1648" s="33">
        <v>40278</v>
      </c>
      <c r="I1648" t="s">
        <v>902</v>
      </c>
      <c r="N1648" s="37"/>
      <c r="O1648" s="36"/>
      <c r="P1648" s="36"/>
      <c r="Q1648" s="36"/>
      <c r="R1648" s="37"/>
      <c r="S1648" s="36"/>
      <c r="T1648" s="36"/>
    </row>
    <row r="1649" spans="1:20" ht="14.4" x14ac:dyDescent="0.3">
      <c r="A1649" s="33" t="s">
        <v>4046</v>
      </c>
      <c r="B1649" s="33" t="s">
        <v>14833</v>
      </c>
      <c r="C1649" s="33" t="s">
        <v>16612</v>
      </c>
      <c r="D1649" s="33" t="s">
        <v>4047</v>
      </c>
      <c r="E1649" s="33" t="s">
        <v>15262</v>
      </c>
      <c r="F1649" s="33">
        <v>222</v>
      </c>
      <c r="G1649" s="33">
        <v>152</v>
      </c>
      <c r="H1649" s="33">
        <v>82747</v>
      </c>
      <c r="I1649" t="s">
        <v>16613</v>
      </c>
      <c r="N1649" s="37"/>
      <c r="O1649" s="36"/>
      <c r="P1649" s="36"/>
      <c r="Q1649" s="36"/>
      <c r="R1649" s="37"/>
      <c r="S1649" s="36"/>
      <c r="T1649" s="36"/>
    </row>
    <row r="1650" spans="1:20" ht="14.4" x14ac:dyDescent="0.3">
      <c r="A1650" s="33" t="s">
        <v>4048</v>
      </c>
      <c r="B1650" s="33" t="s">
        <v>14833</v>
      </c>
      <c r="C1650" s="33" t="s">
        <v>4049</v>
      </c>
      <c r="D1650" s="33" t="s">
        <v>4050</v>
      </c>
      <c r="E1650" s="33" t="s">
        <v>14884</v>
      </c>
      <c r="F1650" s="33">
        <v>253</v>
      </c>
      <c r="G1650" s="33">
        <v>255</v>
      </c>
      <c r="H1650" s="33">
        <v>40524</v>
      </c>
      <c r="I1650" t="s">
        <v>16614</v>
      </c>
      <c r="N1650" s="37"/>
      <c r="O1650" s="36"/>
      <c r="P1650" s="36"/>
      <c r="Q1650" s="36"/>
      <c r="R1650" s="37"/>
      <c r="S1650" s="36"/>
      <c r="T1650" s="36"/>
    </row>
    <row r="1651" spans="1:20" ht="14.4" x14ac:dyDescent="0.3">
      <c r="A1651" s="33" t="s">
        <v>4051</v>
      </c>
      <c r="B1651" s="33" t="s">
        <v>14833</v>
      </c>
      <c r="C1651" s="33" t="s">
        <v>4052</v>
      </c>
      <c r="D1651" s="33" t="s">
        <v>4053</v>
      </c>
      <c r="E1651" s="33" t="s">
        <v>14964</v>
      </c>
      <c r="F1651" s="33">
        <v>129</v>
      </c>
      <c r="G1651" s="33">
        <v>119</v>
      </c>
      <c r="H1651" s="33">
        <v>82786</v>
      </c>
      <c r="I1651" t="s">
        <v>16615</v>
      </c>
      <c r="N1651" s="37"/>
      <c r="O1651" s="36"/>
      <c r="P1651" s="36"/>
      <c r="Q1651" s="36"/>
      <c r="R1651" s="37"/>
      <c r="S1651" s="36"/>
      <c r="T1651" s="36"/>
    </row>
    <row r="1652" spans="1:20" ht="14.4" x14ac:dyDescent="0.3">
      <c r="A1652" s="33" t="s">
        <v>4054</v>
      </c>
      <c r="B1652" s="33" t="s">
        <v>14833</v>
      </c>
      <c r="C1652" s="33" t="s">
        <v>4055</v>
      </c>
      <c r="D1652" s="33" t="s">
        <v>4056</v>
      </c>
      <c r="E1652" s="33" t="s">
        <v>15040</v>
      </c>
      <c r="F1652" s="33">
        <v>267</v>
      </c>
      <c r="G1652" s="33">
        <v>285</v>
      </c>
      <c r="H1652" s="33">
        <v>41616</v>
      </c>
      <c r="I1652" t="s">
        <v>16616</v>
      </c>
      <c r="N1652" s="37"/>
      <c r="O1652" s="36"/>
      <c r="P1652" s="36"/>
      <c r="Q1652" s="36"/>
      <c r="R1652" s="37"/>
      <c r="S1652" s="36"/>
      <c r="T1652" s="36"/>
    </row>
    <row r="1653" spans="1:20" ht="14.4" x14ac:dyDescent="0.3">
      <c r="A1653" s="33" t="s">
        <v>4057</v>
      </c>
      <c r="B1653" s="33" t="s">
        <v>14833</v>
      </c>
      <c r="C1653" s="33" t="s">
        <v>16617</v>
      </c>
      <c r="D1653" s="33" t="s">
        <v>4058</v>
      </c>
      <c r="E1653" s="33" t="s">
        <v>16575</v>
      </c>
      <c r="F1653" s="33">
        <v>172</v>
      </c>
      <c r="G1653" s="33">
        <v>174</v>
      </c>
      <c r="H1653" s="33">
        <v>82838</v>
      </c>
      <c r="I1653" t="s">
        <v>4059</v>
      </c>
      <c r="N1653" s="37"/>
      <c r="O1653" s="36"/>
      <c r="P1653" s="36"/>
      <c r="Q1653" s="36"/>
      <c r="R1653" s="37"/>
      <c r="S1653" s="36"/>
      <c r="T1653" s="36"/>
    </row>
    <row r="1654" spans="1:20" ht="14.4" x14ac:dyDescent="0.3">
      <c r="A1654" s="33" t="s">
        <v>4060</v>
      </c>
      <c r="B1654" s="33" t="s">
        <v>14833</v>
      </c>
      <c r="C1654" s="33" t="s">
        <v>4061</v>
      </c>
      <c r="D1654" s="33" t="s">
        <v>4062</v>
      </c>
      <c r="E1654" s="33" t="s">
        <v>15071</v>
      </c>
      <c r="F1654" s="33">
        <v>105</v>
      </c>
      <c r="G1654" s="33">
        <v>97</v>
      </c>
      <c r="H1654" s="33">
        <v>50819</v>
      </c>
      <c r="I1654" t="s">
        <v>15268</v>
      </c>
      <c r="N1654" s="37"/>
      <c r="O1654" s="36"/>
      <c r="P1654" s="36"/>
      <c r="Q1654" s="36"/>
      <c r="R1654" s="37"/>
      <c r="S1654" s="36"/>
      <c r="T1654" s="36"/>
    </row>
    <row r="1655" spans="1:20" ht="14.4" x14ac:dyDescent="0.3">
      <c r="A1655" s="33" t="s">
        <v>4063</v>
      </c>
      <c r="B1655" s="33" t="s">
        <v>14833</v>
      </c>
      <c r="C1655" s="33" t="s">
        <v>16618</v>
      </c>
      <c r="D1655" s="33" t="s">
        <v>4064</v>
      </c>
      <c r="E1655" s="33" t="s">
        <v>14892</v>
      </c>
      <c r="F1655" s="33">
        <v>564</v>
      </c>
      <c r="G1655" s="33">
        <v>565</v>
      </c>
      <c r="H1655" s="33">
        <v>20281</v>
      </c>
      <c r="I1655" t="s">
        <v>665</v>
      </c>
      <c r="N1655" s="37"/>
      <c r="O1655" s="36"/>
      <c r="P1655" s="36"/>
      <c r="Q1655" s="36"/>
      <c r="R1655" s="37"/>
      <c r="S1655" s="36"/>
      <c r="T1655" s="36"/>
    </row>
    <row r="1656" spans="1:20" ht="14.4" x14ac:dyDescent="0.3">
      <c r="A1656" s="33" t="s">
        <v>4065</v>
      </c>
      <c r="B1656" s="33" t="s">
        <v>14833</v>
      </c>
      <c r="C1656" s="33" t="s">
        <v>4066</v>
      </c>
      <c r="D1656" s="33" t="s">
        <v>4067</v>
      </c>
      <c r="E1656" s="33" t="s">
        <v>15110</v>
      </c>
      <c r="F1656" s="33">
        <v>245</v>
      </c>
      <c r="G1656" s="33">
        <v>260</v>
      </c>
      <c r="H1656" s="33">
        <v>82981</v>
      </c>
      <c r="I1656" t="s">
        <v>4068</v>
      </c>
      <c r="N1656" s="37"/>
      <c r="O1656" s="36"/>
      <c r="P1656" s="36"/>
      <c r="Q1656" s="36"/>
      <c r="R1656" s="37"/>
      <c r="S1656" s="36"/>
      <c r="T1656" s="36"/>
    </row>
    <row r="1657" spans="1:20" ht="14.4" x14ac:dyDescent="0.3">
      <c r="A1657" s="33" t="s">
        <v>4069</v>
      </c>
      <c r="B1657" s="33" t="s">
        <v>14833</v>
      </c>
      <c r="C1657" s="33" t="s">
        <v>15331</v>
      </c>
      <c r="D1657" s="33" t="s">
        <v>4070</v>
      </c>
      <c r="E1657" s="33" t="s">
        <v>15214</v>
      </c>
      <c r="F1657" s="33">
        <v>147</v>
      </c>
      <c r="G1657" s="33">
        <v>144</v>
      </c>
      <c r="H1657" s="33">
        <v>83267</v>
      </c>
      <c r="I1657" t="s">
        <v>16619</v>
      </c>
      <c r="N1657" s="37"/>
      <c r="O1657" s="36"/>
      <c r="P1657" s="36"/>
      <c r="Q1657" s="36"/>
      <c r="R1657" s="37"/>
      <c r="S1657" s="36"/>
      <c r="T1657" s="36"/>
    </row>
    <row r="1658" spans="1:20" ht="14.4" x14ac:dyDescent="0.3">
      <c r="A1658" s="33" t="s">
        <v>4071</v>
      </c>
      <c r="B1658" s="33" t="s">
        <v>14833</v>
      </c>
      <c r="C1658" s="33" t="s">
        <v>16620</v>
      </c>
      <c r="D1658" s="33" t="s">
        <v>3418</v>
      </c>
      <c r="E1658" s="33" t="s">
        <v>16451</v>
      </c>
      <c r="F1658" s="33">
        <v>341</v>
      </c>
      <c r="G1658" s="33">
        <v>339</v>
      </c>
      <c r="H1658" s="33">
        <v>78912</v>
      </c>
      <c r="I1658" t="s">
        <v>15456</v>
      </c>
      <c r="N1658" s="37"/>
      <c r="O1658" s="36"/>
      <c r="P1658" s="36"/>
      <c r="Q1658" s="36"/>
      <c r="R1658" s="37"/>
      <c r="S1658" s="36"/>
      <c r="T1658" s="36"/>
    </row>
    <row r="1659" spans="1:20" ht="14.4" x14ac:dyDescent="0.3">
      <c r="A1659" s="33" t="s">
        <v>4072</v>
      </c>
      <c r="B1659" s="33" t="s">
        <v>14833</v>
      </c>
      <c r="C1659" s="33" t="s">
        <v>16621</v>
      </c>
      <c r="D1659" s="33" t="s">
        <v>4073</v>
      </c>
      <c r="E1659" s="33" t="s">
        <v>15092</v>
      </c>
      <c r="F1659" s="33">
        <v>126</v>
      </c>
      <c r="G1659" s="33">
        <v>118</v>
      </c>
      <c r="H1659" s="33">
        <v>41270</v>
      </c>
      <c r="I1659" t="s">
        <v>1334</v>
      </c>
      <c r="N1659" s="37"/>
      <c r="O1659" s="36"/>
      <c r="P1659" s="36"/>
      <c r="Q1659" s="36"/>
      <c r="R1659" s="37"/>
      <c r="S1659" s="36"/>
      <c r="T1659" s="36"/>
    </row>
    <row r="1660" spans="1:20" ht="14.4" x14ac:dyDescent="0.3">
      <c r="A1660" s="33" t="s">
        <v>4074</v>
      </c>
      <c r="B1660" s="33" t="s">
        <v>14833</v>
      </c>
      <c r="C1660" s="33" t="s">
        <v>4075</v>
      </c>
      <c r="D1660" s="33" t="s">
        <v>4076</v>
      </c>
      <c r="E1660" s="33" t="s">
        <v>15486</v>
      </c>
      <c r="F1660" s="33">
        <v>111</v>
      </c>
      <c r="G1660" s="33">
        <v>104</v>
      </c>
      <c r="H1660" s="33">
        <v>41582</v>
      </c>
      <c r="I1660" t="s">
        <v>15253</v>
      </c>
      <c r="N1660" s="37"/>
      <c r="O1660" s="36"/>
      <c r="P1660" s="36"/>
      <c r="Q1660" s="36"/>
      <c r="R1660" s="37"/>
      <c r="S1660" s="36"/>
      <c r="T1660" s="36"/>
    </row>
    <row r="1661" spans="1:20" ht="14.4" x14ac:dyDescent="0.3">
      <c r="A1661" s="33" t="s">
        <v>4077</v>
      </c>
      <c r="B1661" s="33" t="s">
        <v>14833</v>
      </c>
      <c r="C1661" s="33" t="s">
        <v>4078</v>
      </c>
      <c r="D1661" s="33" t="s">
        <v>4079</v>
      </c>
      <c r="E1661" s="33" t="s">
        <v>14871</v>
      </c>
      <c r="F1661" s="33">
        <v>208</v>
      </c>
      <c r="G1661" s="33">
        <v>195</v>
      </c>
      <c r="H1661" s="33">
        <v>75219</v>
      </c>
      <c r="I1661" t="s">
        <v>15451</v>
      </c>
      <c r="N1661" s="37"/>
      <c r="O1661" s="36"/>
      <c r="P1661" s="36"/>
      <c r="Q1661" s="36"/>
      <c r="R1661" s="37"/>
      <c r="S1661" s="36"/>
      <c r="T1661" s="36"/>
    </row>
    <row r="1662" spans="1:20" ht="14.4" x14ac:dyDescent="0.3">
      <c r="A1662" s="33" t="s">
        <v>4080</v>
      </c>
      <c r="B1662" s="33" t="s">
        <v>14833</v>
      </c>
      <c r="C1662" s="33" t="s">
        <v>16622</v>
      </c>
      <c r="D1662" s="33" t="s">
        <v>4081</v>
      </c>
      <c r="E1662" s="33" t="s">
        <v>15272</v>
      </c>
      <c r="F1662" s="33">
        <v>324</v>
      </c>
      <c r="G1662" s="33">
        <v>325</v>
      </c>
      <c r="H1662" s="33">
        <v>23961</v>
      </c>
      <c r="I1662" t="s">
        <v>15273</v>
      </c>
      <c r="N1662" s="37"/>
      <c r="O1662" s="36"/>
      <c r="P1662" s="36"/>
      <c r="Q1662" s="36"/>
      <c r="R1662" s="37"/>
      <c r="S1662" s="36"/>
      <c r="T1662" s="36"/>
    </row>
    <row r="1663" spans="1:20" ht="14.4" x14ac:dyDescent="0.3">
      <c r="A1663" s="33" t="s">
        <v>4082</v>
      </c>
      <c r="B1663" s="33" t="s">
        <v>14833</v>
      </c>
      <c r="C1663" s="33" t="s">
        <v>16623</v>
      </c>
      <c r="D1663" s="33" t="s">
        <v>4083</v>
      </c>
      <c r="E1663" s="33" t="s">
        <v>15353</v>
      </c>
      <c r="F1663" s="33">
        <v>422</v>
      </c>
      <c r="G1663" s="33">
        <v>437</v>
      </c>
      <c r="H1663" s="33">
        <v>41794</v>
      </c>
      <c r="I1663" t="s">
        <v>15354</v>
      </c>
      <c r="N1663" s="37"/>
      <c r="O1663" s="36"/>
      <c r="P1663" s="36"/>
      <c r="Q1663" s="36"/>
      <c r="R1663" s="37"/>
      <c r="S1663" s="36"/>
      <c r="T1663" s="36"/>
    </row>
    <row r="1664" spans="1:20" ht="14.4" x14ac:dyDescent="0.3">
      <c r="A1664" s="33" t="s">
        <v>4084</v>
      </c>
      <c r="B1664" s="33" t="s">
        <v>14833</v>
      </c>
      <c r="C1664" s="33" t="s">
        <v>16624</v>
      </c>
      <c r="D1664" s="33" t="s">
        <v>4085</v>
      </c>
      <c r="E1664" s="33" t="s">
        <v>15813</v>
      </c>
      <c r="F1664" s="33">
        <v>201</v>
      </c>
      <c r="G1664" s="33">
        <v>183</v>
      </c>
      <c r="H1664" s="33">
        <v>38001</v>
      </c>
      <c r="I1664" t="s">
        <v>15814</v>
      </c>
      <c r="N1664" s="37"/>
      <c r="O1664" s="36"/>
      <c r="P1664" s="36"/>
      <c r="Q1664" s="36"/>
      <c r="R1664" s="37"/>
      <c r="S1664" s="36"/>
      <c r="T1664" s="36"/>
    </row>
    <row r="1665" spans="1:20" ht="14.4" x14ac:dyDescent="0.3">
      <c r="A1665" s="33" t="s">
        <v>4086</v>
      </c>
      <c r="B1665" s="33" t="s">
        <v>14833</v>
      </c>
      <c r="C1665" s="33" t="s">
        <v>16625</v>
      </c>
      <c r="D1665" s="33" t="s">
        <v>4087</v>
      </c>
      <c r="E1665" s="33" t="s">
        <v>14961</v>
      </c>
      <c r="F1665" s="33">
        <v>86</v>
      </c>
      <c r="G1665" s="33">
        <v>85</v>
      </c>
      <c r="H1665" s="33">
        <v>83579</v>
      </c>
      <c r="I1665" t="s">
        <v>16626</v>
      </c>
      <c r="N1665" s="37"/>
      <c r="O1665" s="36"/>
      <c r="P1665" s="36"/>
      <c r="Q1665" s="36"/>
      <c r="R1665" s="37"/>
      <c r="S1665" s="36"/>
      <c r="T1665" s="36"/>
    </row>
    <row r="1666" spans="1:20" ht="14.4" x14ac:dyDescent="0.3">
      <c r="A1666" s="33" t="s">
        <v>4088</v>
      </c>
      <c r="B1666" s="33" t="s">
        <v>14833</v>
      </c>
      <c r="C1666" s="33" t="s">
        <v>16627</v>
      </c>
      <c r="D1666" s="33" t="s">
        <v>4089</v>
      </c>
      <c r="E1666" s="33" t="s">
        <v>15342</v>
      </c>
      <c r="F1666" s="33">
        <v>89</v>
      </c>
      <c r="G1666" s="33">
        <v>81</v>
      </c>
      <c r="H1666" s="33">
        <v>41571</v>
      </c>
      <c r="I1666" t="s">
        <v>509</v>
      </c>
      <c r="N1666" s="37"/>
      <c r="O1666" s="36"/>
      <c r="P1666" s="36"/>
      <c r="Q1666" s="36"/>
      <c r="R1666" s="37"/>
      <c r="S1666" s="36"/>
      <c r="T1666" s="36"/>
    </row>
    <row r="1667" spans="1:20" ht="14.4" x14ac:dyDescent="0.3">
      <c r="A1667" s="33" t="s">
        <v>4090</v>
      </c>
      <c r="B1667" s="33" t="s">
        <v>14833</v>
      </c>
      <c r="C1667" s="33" t="s">
        <v>16628</v>
      </c>
      <c r="D1667" s="33" t="s">
        <v>4091</v>
      </c>
      <c r="E1667" s="33" t="s">
        <v>15047</v>
      </c>
      <c r="F1667" s="33">
        <v>99</v>
      </c>
      <c r="G1667" s="33">
        <v>107</v>
      </c>
      <c r="H1667" s="33">
        <v>41343</v>
      </c>
      <c r="I1667" t="s">
        <v>16629</v>
      </c>
      <c r="N1667" s="37"/>
      <c r="O1667" s="36"/>
      <c r="P1667" s="36"/>
      <c r="Q1667" s="36"/>
      <c r="R1667" s="37"/>
      <c r="S1667" s="36"/>
      <c r="T1667" s="36"/>
    </row>
    <row r="1668" spans="1:20" ht="14.4" x14ac:dyDescent="0.3">
      <c r="A1668" s="33" t="s">
        <v>4092</v>
      </c>
      <c r="B1668" s="33" t="s">
        <v>14833</v>
      </c>
      <c r="C1668" s="33" t="s">
        <v>16630</v>
      </c>
      <c r="D1668" s="33" t="s">
        <v>4093</v>
      </c>
      <c r="E1668" s="33" t="s">
        <v>14998</v>
      </c>
      <c r="F1668" s="33">
        <v>45</v>
      </c>
      <c r="G1668" s="33">
        <v>38</v>
      </c>
      <c r="H1668" s="33">
        <v>41261</v>
      </c>
      <c r="I1668" t="s">
        <v>15325</v>
      </c>
      <c r="N1668" s="37"/>
      <c r="O1668" s="36"/>
      <c r="P1668" s="36"/>
      <c r="Q1668" s="36"/>
      <c r="R1668" s="37"/>
      <c r="S1668" s="36"/>
      <c r="T1668" s="36"/>
    </row>
    <row r="1669" spans="1:20" ht="14.4" x14ac:dyDescent="0.3">
      <c r="A1669" s="33" t="s">
        <v>4094</v>
      </c>
      <c r="B1669" s="33" t="s">
        <v>14833</v>
      </c>
      <c r="C1669" s="33" t="s">
        <v>16631</v>
      </c>
      <c r="D1669" s="33" t="s">
        <v>4095</v>
      </c>
      <c r="E1669" s="33" t="s">
        <v>15395</v>
      </c>
      <c r="F1669" s="33">
        <v>56</v>
      </c>
      <c r="G1669" s="33">
        <v>51</v>
      </c>
      <c r="H1669" s="33">
        <v>89155</v>
      </c>
      <c r="I1669" t="s">
        <v>16632</v>
      </c>
      <c r="N1669" s="37"/>
      <c r="O1669" s="36"/>
      <c r="P1669" s="36"/>
      <c r="Q1669" s="36"/>
      <c r="R1669" s="37"/>
      <c r="S1669" s="36"/>
      <c r="T1669" s="36"/>
    </row>
    <row r="1670" spans="1:20" ht="14.4" x14ac:dyDescent="0.3">
      <c r="A1670" s="33" t="s">
        <v>4096</v>
      </c>
      <c r="B1670" s="33" t="s">
        <v>14833</v>
      </c>
      <c r="C1670" s="33" t="s">
        <v>15592</v>
      </c>
      <c r="D1670" s="33" t="s">
        <v>4097</v>
      </c>
      <c r="E1670" s="33" t="s">
        <v>14954</v>
      </c>
      <c r="F1670" s="33">
        <v>125</v>
      </c>
      <c r="G1670" s="33">
        <v>133</v>
      </c>
      <c r="H1670" s="33">
        <v>42600</v>
      </c>
      <c r="I1670" t="s">
        <v>16633</v>
      </c>
      <c r="N1670" s="37"/>
      <c r="O1670" s="36"/>
      <c r="P1670" s="36"/>
      <c r="Q1670" s="36"/>
      <c r="R1670" s="37"/>
      <c r="S1670" s="36"/>
      <c r="T1670" s="36"/>
    </row>
    <row r="1671" spans="1:20" ht="14.4" x14ac:dyDescent="0.3">
      <c r="A1671" s="33" t="s">
        <v>4098</v>
      </c>
      <c r="B1671" s="33" t="s">
        <v>14833</v>
      </c>
      <c r="C1671" s="33" t="s">
        <v>16634</v>
      </c>
      <c r="D1671" s="33" t="s">
        <v>4099</v>
      </c>
      <c r="E1671" s="33" t="s">
        <v>15071</v>
      </c>
      <c r="F1671" s="33">
        <v>96</v>
      </c>
      <c r="G1671" s="33">
        <v>97</v>
      </c>
      <c r="H1671" s="33">
        <v>50819</v>
      </c>
      <c r="I1671" t="s">
        <v>15268</v>
      </c>
      <c r="N1671" s="37"/>
      <c r="O1671" s="36"/>
      <c r="P1671" s="36"/>
      <c r="Q1671" s="36"/>
      <c r="R1671" s="37"/>
      <c r="S1671" s="36"/>
      <c r="T1671" s="36"/>
    </row>
    <row r="1672" spans="1:20" ht="14.4" x14ac:dyDescent="0.3">
      <c r="A1672" s="33" t="s">
        <v>4100</v>
      </c>
      <c r="B1672" s="33" t="s">
        <v>14833</v>
      </c>
      <c r="C1672" s="33" t="s">
        <v>16635</v>
      </c>
      <c r="D1672" s="33" t="s">
        <v>4101</v>
      </c>
      <c r="E1672" s="33" t="s">
        <v>16636</v>
      </c>
      <c r="F1672" s="33">
        <v>170</v>
      </c>
      <c r="G1672" s="33">
        <v>188</v>
      </c>
      <c r="H1672" s="33">
        <v>84489</v>
      </c>
      <c r="I1672" t="s">
        <v>4102</v>
      </c>
      <c r="N1672" s="37"/>
      <c r="O1672" s="36"/>
      <c r="P1672" s="36"/>
      <c r="Q1672" s="36"/>
      <c r="R1672" s="37"/>
      <c r="S1672" s="36"/>
      <c r="T1672" s="36"/>
    </row>
    <row r="1673" spans="1:20" ht="14.4" x14ac:dyDescent="0.3">
      <c r="A1673" s="33" t="s">
        <v>4103</v>
      </c>
      <c r="B1673" s="33" t="s">
        <v>14833</v>
      </c>
      <c r="C1673" s="33" t="s">
        <v>4104</v>
      </c>
      <c r="D1673" s="33" t="s">
        <v>4105</v>
      </c>
      <c r="E1673" s="33" t="s">
        <v>15031</v>
      </c>
      <c r="F1673" s="33">
        <v>339</v>
      </c>
      <c r="G1673" s="33">
        <v>337</v>
      </c>
      <c r="H1673" s="33">
        <v>84801</v>
      </c>
      <c r="I1673" t="s">
        <v>16637</v>
      </c>
      <c r="N1673" s="37"/>
      <c r="O1673" s="36"/>
      <c r="P1673" s="36"/>
      <c r="Q1673" s="36"/>
      <c r="R1673" s="37"/>
      <c r="S1673" s="36"/>
      <c r="T1673" s="36"/>
    </row>
    <row r="1674" spans="1:20" ht="14.4" x14ac:dyDescent="0.3">
      <c r="A1674" s="33" t="s">
        <v>4106</v>
      </c>
      <c r="B1674" s="33" t="s">
        <v>14833</v>
      </c>
      <c r="C1674" s="33" t="s">
        <v>16638</v>
      </c>
      <c r="D1674" s="33" t="s">
        <v>4107</v>
      </c>
      <c r="E1674" s="33" t="s">
        <v>15362</v>
      </c>
      <c r="F1674" s="33">
        <v>88</v>
      </c>
      <c r="G1674" s="33">
        <v>83</v>
      </c>
      <c r="H1674" s="33">
        <v>37299</v>
      </c>
      <c r="I1674" t="s">
        <v>15363</v>
      </c>
      <c r="N1674" s="37"/>
      <c r="O1674" s="36"/>
      <c r="P1674" s="36"/>
      <c r="Q1674" s="36"/>
      <c r="R1674" s="37"/>
      <c r="S1674" s="36"/>
      <c r="T1674" s="36"/>
    </row>
    <row r="1675" spans="1:20" ht="14.4" x14ac:dyDescent="0.3">
      <c r="A1675" s="33" t="s">
        <v>4108</v>
      </c>
      <c r="B1675" s="33" t="s">
        <v>14833</v>
      </c>
      <c r="C1675" s="33" t="s">
        <v>3922</v>
      </c>
      <c r="D1675" s="33" t="s">
        <v>4109</v>
      </c>
      <c r="E1675" s="33" t="s">
        <v>15041</v>
      </c>
      <c r="F1675" s="33">
        <v>239</v>
      </c>
      <c r="G1675" s="33">
        <v>242</v>
      </c>
      <c r="H1675" s="33">
        <v>40980</v>
      </c>
      <c r="I1675" t="s">
        <v>16527</v>
      </c>
      <c r="N1675" s="37"/>
      <c r="O1675" s="36"/>
      <c r="P1675" s="36"/>
      <c r="Q1675" s="36"/>
      <c r="R1675" s="37"/>
      <c r="S1675" s="36"/>
      <c r="T1675" s="36"/>
    </row>
    <row r="1676" spans="1:20" ht="14.4" x14ac:dyDescent="0.3">
      <c r="A1676" s="33" t="s">
        <v>4110</v>
      </c>
      <c r="B1676" s="33" t="s">
        <v>14833</v>
      </c>
      <c r="C1676" s="33" t="s">
        <v>4111</v>
      </c>
      <c r="D1676" s="33" t="s">
        <v>4112</v>
      </c>
      <c r="E1676" s="33" t="s">
        <v>15088</v>
      </c>
      <c r="F1676" s="33">
        <v>169</v>
      </c>
      <c r="G1676" s="33">
        <v>165</v>
      </c>
      <c r="H1676" s="33">
        <v>85217</v>
      </c>
      <c r="I1676" t="s">
        <v>16639</v>
      </c>
      <c r="N1676" s="37"/>
      <c r="O1676" s="36"/>
      <c r="P1676" s="36"/>
      <c r="Q1676" s="36"/>
      <c r="R1676" s="37"/>
      <c r="S1676" s="36"/>
      <c r="T1676" s="36"/>
    </row>
    <row r="1677" spans="1:20" ht="14.4" x14ac:dyDescent="0.3">
      <c r="A1677" s="33" t="s">
        <v>4113</v>
      </c>
      <c r="B1677" s="33" t="s">
        <v>14833</v>
      </c>
      <c r="C1677" s="33" t="s">
        <v>4114</v>
      </c>
      <c r="D1677" s="33" t="s">
        <v>4115</v>
      </c>
      <c r="E1677" s="33" t="s">
        <v>15360</v>
      </c>
      <c r="F1677" s="33">
        <v>367</v>
      </c>
      <c r="G1677" s="33">
        <v>350</v>
      </c>
      <c r="H1677" s="33">
        <v>37663</v>
      </c>
      <c r="I1677" t="s">
        <v>15299</v>
      </c>
      <c r="N1677" s="37"/>
      <c r="O1677" s="36"/>
      <c r="P1677" s="36"/>
      <c r="Q1677" s="36"/>
      <c r="R1677" s="37"/>
      <c r="S1677" s="36"/>
      <c r="T1677" s="36"/>
    </row>
    <row r="1678" spans="1:20" ht="14.4" x14ac:dyDescent="0.3">
      <c r="A1678" s="33" t="s">
        <v>4116</v>
      </c>
      <c r="B1678" s="33" t="s">
        <v>14833</v>
      </c>
      <c r="C1678" s="33" t="s">
        <v>16640</v>
      </c>
      <c r="D1678" s="33" t="s">
        <v>4117</v>
      </c>
      <c r="E1678" s="33" t="s">
        <v>14990</v>
      </c>
      <c r="F1678" s="33">
        <v>67</v>
      </c>
      <c r="G1678" s="33">
        <v>64</v>
      </c>
      <c r="H1678" s="33">
        <v>39600</v>
      </c>
      <c r="I1678" t="s">
        <v>15926</v>
      </c>
      <c r="N1678" s="37"/>
      <c r="O1678" s="36"/>
      <c r="P1678" s="36"/>
      <c r="Q1678" s="36"/>
      <c r="R1678" s="37"/>
      <c r="S1678" s="36"/>
      <c r="T1678" s="36"/>
    </row>
    <row r="1679" spans="1:20" ht="14.4" x14ac:dyDescent="0.3">
      <c r="A1679" s="33" t="s">
        <v>4118</v>
      </c>
      <c r="B1679" s="33" t="s">
        <v>14833</v>
      </c>
      <c r="C1679" s="33" t="s">
        <v>16641</v>
      </c>
      <c r="D1679" s="33" t="s">
        <v>4119</v>
      </c>
      <c r="E1679" s="33" t="s">
        <v>14882</v>
      </c>
      <c r="F1679" s="33">
        <v>155</v>
      </c>
      <c r="G1679" s="33">
        <v>144</v>
      </c>
      <c r="H1679" s="33">
        <v>41501</v>
      </c>
      <c r="I1679" t="s">
        <v>16294</v>
      </c>
      <c r="N1679" s="37"/>
      <c r="O1679" s="36"/>
      <c r="P1679" s="36"/>
      <c r="Q1679" s="36"/>
      <c r="R1679" s="37"/>
      <c r="S1679" s="36"/>
      <c r="T1679" s="36"/>
    </row>
    <row r="1680" spans="1:20" ht="14.4" x14ac:dyDescent="0.3">
      <c r="A1680" s="33" t="s">
        <v>4120</v>
      </c>
      <c r="B1680" s="33" t="s">
        <v>14833</v>
      </c>
      <c r="C1680" s="33" t="s">
        <v>16642</v>
      </c>
      <c r="D1680" s="33" t="s">
        <v>4121</v>
      </c>
      <c r="E1680" s="33" t="s">
        <v>15001</v>
      </c>
      <c r="F1680" s="33">
        <v>127</v>
      </c>
      <c r="G1680" s="33">
        <v>128</v>
      </c>
      <c r="H1680" s="33">
        <v>41860</v>
      </c>
      <c r="I1680" t="s">
        <v>16262</v>
      </c>
      <c r="N1680" s="37"/>
      <c r="O1680" s="36"/>
      <c r="P1680" s="36"/>
      <c r="Q1680" s="36"/>
      <c r="R1680" s="37"/>
      <c r="S1680" s="36"/>
      <c r="T1680" s="36"/>
    </row>
    <row r="1681" spans="1:20" ht="14.4" x14ac:dyDescent="0.3">
      <c r="A1681" s="33" t="s">
        <v>4122</v>
      </c>
      <c r="B1681" s="33" t="s">
        <v>14833</v>
      </c>
      <c r="C1681" s="33" t="s">
        <v>4123</v>
      </c>
      <c r="D1681" s="33" t="s">
        <v>4124</v>
      </c>
      <c r="E1681" s="33" t="s">
        <v>15798</v>
      </c>
      <c r="F1681" s="33">
        <v>232</v>
      </c>
      <c r="G1681" s="33">
        <v>236</v>
      </c>
      <c r="H1681" s="33">
        <v>41662</v>
      </c>
      <c r="I1681" t="s">
        <v>15207</v>
      </c>
      <c r="N1681" s="37"/>
      <c r="O1681" s="36"/>
      <c r="P1681" s="36"/>
      <c r="Q1681" s="36"/>
      <c r="R1681" s="37"/>
      <c r="S1681" s="36"/>
      <c r="T1681" s="36"/>
    </row>
    <row r="1682" spans="1:20" ht="14.4" x14ac:dyDescent="0.3">
      <c r="A1682" s="33" t="s">
        <v>4125</v>
      </c>
      <c r="B1682" s="33" t="s">
        <v>14833</v>
      </c>
      <c r="C1682" s="33" t="s">
        <v>16643</v>
      </c>
      <c r="D1682" s="33" t="s">
        <v>4126</v>
      </c>
      <c r="E1682" s="33" t="s">
        <v>15047</v>
      </c>
      <c r="F1682" s="33">
        <v>208</v>
      </c>
      <c r="G1682" s="33">
        <v>204</v>
      </c>
      <c r="H1682" s="33">
        <v>41343</v>
      </c>
      <c r="I1682" t="s">
        <v>16629</v>
      </c>
      <c r="N1682" s="37"/>
      <c r="O1682" s="36"/>
      <c r="P1682" s="36"/>
      <c r="Q1682" s="36"/>
      <c r="R1682" s="37"/>
      <c r="S1682" s="36"/>
      <c r="T1682" s="36"/>
    </row>
    <row r="1683" spans="1:20" ht="14.4" x14ac:dyDescent="0.3">
      <c r="A1683" s="33" t="s">
        <v>4127</v>
      </c>
      <c r="B1683" s="33" t="s">
        <v>14833</v>
      </c>
      <c r="C1683" s="33" t="s">
        <v>4128</v>
      </c>
      <c r="D1683" s="33" t="s">
        <v>4129</v>
      </c>
      <c r="E1683" s="33" t="s">
        <v>14909</v>
      </c>
      <c r="F1683" s="33">
        <v>312</v>
      </c>
      <c r="G1683" s="33">
        <v>300</v>
      </c>
      <c r="H1683" s="33">
        <v>41488</v>
      </c>
      <c r="I1683" t="s">
        <v>15244</v>
      </c>
      <c r="N1683" s="37"/>
      <c r="O1683" s="36"/>
      <c r="P1683" s="36"/>
      <c r="Q1683" s="36"/>
      <c r="R1683" s="37"/>
      <c r="S1683" s="36"/>
      <c r="T1683" s="36"/>
    </row>
    <row r="1684" spans="1:20" ht="14.4" x14ac:dyDescent="0.3">
      <c r="A1684" s="33" t="s">
        <v>4130</v>
      </c>
      <c r="B1684" s="33" t="s">
        <v>14833</v>
      </c>
      <c r="C1684" s="33" t="s">
        <v>16644</v>
      </c>
      <c r="D1684" s="33" t="s">
        <v>4131</v>
      </c>
      <c r="E1684" s="33" t="s">
        <v>15072</v>
      </c>
      <c r="F1684" s="33">
        <v>208</v>
      </c>
      <c r="G1684" s="33">
        <v>179</v>
      </c>
      <c r="H1684" s="33">
        <v>41638</v>
      </c>
      <c r="I1684" t="s">
        <v>15125</v>
      </c>
      <c r="N1684" s="37"/>
      <c r="O1684" s="36"/>
      <c r="P1684" s="36"/>
      <c r="Q1684" s="36"/>
      <c r="R1684" s="37"/>
      <c r="S1684" s="36"/>
      <c r="T1684" s="36"/>
    </row>
    <row r="1685" spans="1:20" ht="14.4" x14ac:dyDescent="0.3">
      <c r="A1685" s="33" t="s">
        <v>4132</v>
      </c>
      <c r="B1685" s="33" t="s">
        <v>14833</v>
      </c>
      <c r="C1685" s="33" t="s">
        <v>4133</v>
      </c>
      <c r="D1685" s="33" t="s">
        <v>4134</v>
      </c>
      <c r="E1685" s="33" t="s">
        <v>15070</v>
      </c>
      <c r="F1685" s="33">
        <v>123</v>
      </c>
      <c r="G1685" s="33">
        <v>123</v>
      </c>
      <c r="H1685" s="33">
        <v>41633</v>
      </c>
      <c r="I1685" t="s">
        <v>16283</v>
      </c>
      <c r="N1685" s="37"/>
      <c r="O1685" s="36"/>
      <c r="P1685" s="36"/>
      <c r="Q1685" s="36"/>
      <c r="R1685" s="37"/>
      <c r="S1685" s="36"/>
      <c r="T1685" s="36"/>
    </row>
    <row r="1686" spans="1:20" ht="14.4" x14ac:dyDescent="0.3">
      <c r="A1686" s="33" t="s">
        <v>4135</v>
      </c>
      <c r="B1686" s="33" t="s">
        <v>14833</v>
      </c>
      <c r="C1686" s="33" t="s">
        <v>4136</v>
      </c>
      <c r="D1686" s="33" t="s">
        <v>4137</v>
      </c>
      <c r="E1686" s="33" t="s">
        <v>15407</v>
      </c>
      <c r="F1686" s="33">
        <v>340</v>
      </c>
      <c r="G1686" s="33">
        <v>345</v>
      </c>
      <c r="H1686" s="33">
        <v>41633</v>
      </c>
      <c r="I1686" t="s">
        <v>16283</v>
      </c>
      <c r="N1686" s="37"/>
      <c r="O1686" s="36"/>
      <c r="P1686" s="36"/>
      <c r="Q1686" s="36"/>
      <c r="R1686" s="37"/>
      <c r="S1686" s="36"/>
      <c r="T1686" s="36"/>
    </row>
    <row r="1687" spans="1:20" ht="14.4" x14ac:dyDescent="0.3">
      <c r="A1687" s="33" t="s">
        <v>4138</v>
      </c>
      <c r="B1687" s="33" t="s">
        <v>14833</v>
      </c>
      <c r="C1687" s="33" t="s">
        <v>16292</v>
      </c>
      <c r="D1687" s="33" t="s">
        <v>4139</v>
      </c>
      <c r="E1687" s="33" t="s">
        <v>14930</v>
      </c>
      <c r="F1687" s="33">
        <v>273</v>
      </c>
      <c r="G1687" s="33">
        <v>282</v>
      </c>
      <c r="H1687" s="33">
        <v>41471</v>
      </c>
      <c r="I1687" t="s">
        <v>15612</v>
      </c>
      <c r="N1687" s="37"/>
      <c r="O1687" s="36"/>
      <c r="P1687" s="36"/>
      <c r="Q1687" s="36"/>
      <c r="R1687" s="37"/>
      <c r="S1687" s="36"/>
      <c r="T1687" s="36"/>
    </row>
    <row r="1688" spans="1:20" ht="14.4" x14ac:dyDescent="0.3">
      <c r="A1688" s="33" t="s">
        <v>4140</v>
      </c>
      <c r="B1688" s="33" t="s">
        <v>14833</v>
      </c>
      <c r="C1688" s="33" t="s">
        <v>16645</v>
      </c>
      <c r="D1688" s="33" t="s">
        <v>3132</v>
      </c>
      <c r="E1688" s="33" t="s">
        <v>14873</v>
      </c>
      <c r="F1688" s="33">
        <v>126</v>
      </c>
      <c r="G1688" s="33">
        <v>121</v>
      </c>
      <c r="H1688" s="33">
        <v>41812</v>
      </c>
      <c r="I1688" t="s">
        <v>16646</v>
      </c>
      <c r="N1688" s="37"/>
      <c r="O1688" s="36"/>
      <c r="P1688" s="36"/>
      <c r="Q1688" s="36"/>
      <c r="R1688" s="37"/>
      <c r="S1688" s="36"/>
      <c r="T1688" s="36"/>
    </row>
    <row r="1689" spans="1:20" ht="14.4" x14ac:dyDescent="0.3">
      <c r="A1689" s="33" t="s">
        <v>4141</v>
      </c>
      <c r="B1689" s="33" t="s">
        <v>14833</v>
      </c>
      <c r="C1689" s="33" t="s">
        <v>16647</v>
      </c>
      <c r="D1689" s="33" t="s">
        <v>4142</v>
      </c>
      <c r="E1689" s="33" t="s">
        <v>15859</v>
      </c>
      <c r="F1689" s="33">
        <v>83</v>
      </c>
      <c r="G1689" s="33">
        <v>36</v>
      </c>
      <c r="H1689" s="33">
        <v>41476</v>
      </c>
      <c r="I1689" t="s">
        <v>2911</v>
      </c>
      <c r="N1689" s="37"/>
      <c r="O1689" s="36"/>
      <c r="P1689" s="36"/>
      <c r="Q1689" s="36"/>
      <c r="R1689" s="37"/>
      <c r="S1689" s="36"/>
      <c r="T1689" s="36"/>
    </row>
    <row r="1690" spans="1:20" ht="14.4" x14ac:dyDescent="0.3">
      <c r="A1690" s="33" t="s">
        <v>4143</v>
      </c>
      <c r="B1690" s="33" t="s">
        <v>14833</v>
      </c>
      <c r="C1690" s="33" t="s">
        <v>4144</v>
      </c>
      <c r="D1690" s="33" t="s">
        <v>4145</v>
      </c>
      <c r="E1690" s="33" t="s">
        <v>14936</v>
      </c>
      <c r="F1690" s="33">
        <v>179</v>
      </c>
      <c r="G1690" s="33">
        <v>155</v>
      </c>
      <c r="H1690" s="33">
        <v>41500</v>
      </c>
      <c r="I1690" t="s">
        <v>15217</v>
      </c>
      <c r="N1690" s="37"/>
      <c r="O1690" s="36"/>
      <c r="P1690" s="36"/>
      <c r="Q1690" s="36"/>
      <c r="R1690" s="37"/>
      <c r="S1690" s="36"/>
      <c r="T1690" s="36"/>
    </row>
    <row r="1691" spans="1:20" ht="14.4" x14ac:dyDescent="0.3">
      <c r="A1691" s="33" t="s">
        <v>4146</v>
      </c>
      <c r="B1691" s="33" t="s">
        <v>14833</v>
      </c>
      <c r="C1691" s="33" t="s">
        <v>16648</v>
      </c>
      <c r="D1691" s="33" t="s">
        <v>4147</v>
      </c>
      <c r="E1691" s="33" t="s">
        <v>15501</v>
      </c>
      <c r="F1691" s="33">
        <v>92</v>
      </c>
      <c r="G1691" s="33">
        <v>100</v>
      </c>
      <c r="H1691" s="33">
        <v>41860</v>
      </c>
      <c r="I1691" t="s">
        <v>16262</v>
      </c>
      <c r="N1691" s="37"/>
      <c r="O1691" s="36"/>
      <c r="P1691" s="36"/>
      <c r="Q1691" s="36"/>
      <c r="R1691" s="37"/>
      <c r="S1691" s="36"/>
      <c r="T1691" s="36"/>
    </row>
    <row r="1692" spans="1:20" ht="14.4" x14ac:dyDescent="0.3">
      <c r="A1692" s="33" t="s">
        <v>4148</v>
      </c>
      <c r="B1692" s="33" t="s">
        <v>14833</v>
      </c>
      <c r="C1692" s="33" t="s">
        <v>16649</v>
      </c>
      <c r="D1692" s="33" t="s">
        <v>4149</v>
      </c>
      <c r="E1692" s="33" t="s">
        <v>15947</v>
      </c>
      <c r="F1692" s="33">
        <v>59</v>
      </c>
      <c r="G1692" s="33">
        <v>52</v>
      </c>
      <c r="H1692" s="33">
        <v>13683</v>
      </c>
      <c r="I1692" t="s">
        <v>15229</v>
      </c>
      <c r="N1692" s="37"/>
      <c r="O1692" s="36"/>
      <c r="P1692" s="36"/>
      <c r="Q1692" s="36"/>
      <c r="R1692" s="37"/>
      <c r="S1692" s="36"/>
      <c r="T1692" s="36"/>
    </row>
    <row r="1693" spans="1:20" ht="14.4" x14ac:dyDescent="0.3">
      <c r="A1693" s="33" t="s">
        <v>4150</v>
      </c>
      <c r="B1693" s="33" t="s">
        <v>14833</v>
      </c>
      <c r="C1693" s="33" t="s">
        <v>16650</v>
      </c>
      <c r="D1693" s="33" t="s">
        <v>4151</v>
      </c>
      <c r="E1693" s="33" t="s">
        <v>15076</v>
      </c>
      <c r="F1693" s="33">
        <v>244</v>
      </c>
      <c r="G1693" s="33">
        <v>227</v>
      </c>
      <c r="H1693" s="33">
        <v>41662</v>
      </c>
      <c r="I1693" t="s">
        <v>15207</v>
      </c>
      <c r="N1693" s="37"/>
      <c r="O1693" s="36"/>
      <c r="P1693" s="36"/>
      <c r="Q1693" s="36"/>
      <c r="R1693" s="37"/>
      <c r="S1693" s="36"/>
      <c r="T1693" s="36"/>
    </row>
    <row r="1694" spans="1:20" ht="14.4" x14ac:dyDescent="0.3">
      <c r="A1694" s="33" t="s">
        <v>4152</v>
      </c>
      <c r="B1694" s="33" t="s">
        <v>14833</v>
      </c>
      <c r="C1694" s="33" t="s">
        <v>16651</v>
      </c>
      <c r="D1694" s="33" t="s">
        <v>4153</v>
      </c>
      <c r="E1694" s="33" t="s">
        <v>15627</v>
      </c>
      <c r="F1694" s="33">
        <v>220</v>
      </c>
      <c r="G1694" s="33">
        <v>222</v>
      </c>
      <c r="H1694" s="33">
        <v>40967</v>
      </c>
      <c r="I1694" t="s">
        <v>15628</v>
      </c>
      <c r="N1694" s="37"/>
      <c r="O1694" s="36"/>
      <c r="P1694" s="36"/>
      <c r="Q1694" s="36"/>
      <c r="R1694" s="37"/>
      <c r="S1694" s="36"/>
      <c r="T1694" s="36"/>
    </row>
    <row r="1695" spans="1:20" ht="14.4" x14ac:dyDescent="0.3">
      <c r="A1695" s="33" t="s">
        <v>4154</v>
      </c>
      <c r="B1695" s="33" t="s">
        <v>14833</v>
      </c>
      <c r="C1695" s="33" t="s">
        <v>16652</v>
      </c>
      <c r="D1695" s="33" t="s">
        <v>4155</v>
      </c>
      <c r="E1695" s="33" t="s">
        <v>15065</v>
      </c>
      <c r="F1695" s="33">
        <v>178</v>
      </c>
      <c r="G1695" s="33">
        <v>174</v>
      </c>
      <c r="H1695" s="33">
        <v>20450</v>
      </c>
      <c r="I1695" t="s">
        <v>16653</v>
      </c>
      <c r="N1695" s="37"/>
      <c r="O1695" s="36"/>
      <c r="P1695" s="36"/>
      <c r="Q1695" s="36"/>
      <c r="R1695" s="37"/>
      <c r="S1695" s="36"/>
      <c r="T1695" s="36"/>
    </row>
    <row r="1696" spans="1:20" ht="14.4" x14ac:dyDescent="0.3">
      <c r="A1696" s="33" t="s">
        <v>4156</v>
      </c>
      <c r="B1696" s="33" t="s">
        <v>14833</v>
      </c>
      <c r="C1696" s="33" t="s">
        <v>16654</v>
      </c>
      <c r="D1696" s="33" t="s">
        <v>4157</v>
      </c>
      <c r="E1696" s="33" t="s">
        <v>15630</v>
      </c>
      <c r="F1696" s="33">
        <v>94</v>
      </c>
      <c r="G1696" s="33">
        <v>92</v>
      </c>
      <c r="H1696" s="33">
        <v>40635</v>
      </c>
      <c r="I1696" t="s">
        <v>15631</v>
      </c>
      <c r="N1696" s="37"/>
      <c r="O1696" s="36"/>
      <c r="P1696" s="36"/>
      <c r="Q1696" s="36"/>
      <c r="R1696" s="37"/>
      <c r="S1696" s="36"/>
      <c r="T1696" s="36"/>
    </row>
    <row r="1697" spans="1:20" ht="14.4" x14ac:dyDescent="0.3">
      <c r="A1697" s="33" t="s">
        <v>4158</v>
      </c>
      <c r="B1697" s="33" t="s">
        <v>14833</v>
      </c>
      <c r="C1697" s="33" t="s">
        <v>16655</v>
      </c>
      <c r="D1697" s="33" t="s">
        <v>4159</v>
      </c>
      <c r="E1697" s="33" t="s">
        <v>15286</v>
      </c>
      <c r="F1697" s="33">
        <v>85</v>
      </c>
      <c r="G1697" s="33">
        <v>82</v>
      </c>
      <c r="H1697" s="33">
        <v>42545</v>
      </c>
      <c r="I1697" t="s">
        <v>1309</v>
      </c>
      <c r="N1697" s="37"/>
      <c r="O1697" s="36"/>
      <c r="P1697" s="36"/>
      <c r="Q1697" s="36"/>
      <c r="R1697" s="37"/>
      <c r="S1697" s="36"/>
      <c r="T1697" s="36"/>
    </row>
    <row r="1698" spans="1:20" ht="14.4" x14ac:dyDescent="0.3">
      <c r="A1698" s="33" t="s">
        <v>4160</v>
      </c>
      <c r="B1698" s="33" t="s">
        <v>14833</v>
      </c>
      <c r="C1698" s="33" t="s">
        <v>16656</v>
      </c>
      <c r="D1698" s="33" t="s">
        <v>2702</v>
      </c>
      <c r="E1698" s="33" t="s">
        <v>14885</v>
      </c>
      <c r="F1698" s="33">
        <v>226</v>
      </c>
      <c r="G1698" s="33">
        <v>204</v>
      </c>
      <c r="H1698" s="33">
        <v>20905</v>
      </c>
      <c r="I1698" t="s">
        <v>16657</v>
      </c>
      <c r="N1698" s="37"/>
      <c r="O1698" s="36"/>
      <c r="P1698" s="36"/>
      <c r="Q1698" s="36"/>
      <c r="R1698" s="37"/>
      <c r="S1698" s="36"/>
      <c r="T1698" s="36"/>
    </row>
    <row r="1699" spans="1:20" ht="14.4" x14ac:dyDescent="0.3">
      <c r="A1699" s="33" t="s">
        <v>4161</v>
      </c>
      <c r="B1699" s="33" t="s">
        <v>14833</v>
      </c>
      <c r="C1699" s="33" t="s">
        <v>16658</v>
      </c>
      <c r="D1699" s="33" t="s">
        <v>4162</v>
      </c>
      <c r="E1699" s="33" t="s">
        <v>14887</v>
      </c>
      <c r="F1699" s="33">
        <v>36</v>
      </c>
      <c r="G1699" s="33">
        <v>46</v>
      </c>
      <c r="H1699" s="33">
        <v>40648</v>
      </c>
      <c r="I1699" t="s">
        <v>15825</v>
      </c>
      <c r="N1699" s="37"/>
      <c r="O1699" s="36"/>
      <c r="P1699" s="36"/>
      <c r="Q1699" s="36"/>
      <c r="R1699" s="37"/>
      <c r="S1699" s="36"/>
      <c r="T1699" s="36"/>
    </row>
    <row r="1700" spans="1:20" ht="14.4" x14ac:dyDescent="0.3">
      <c r="A1700" s="33" t="s">
        <v>4163</v>
      </c>
      <c r="B1700" s="33" t="s">
        <v>14833</v>
      </c>
      <c r="C1700" s="33" t="s">
        <v>16659</v>
      </c>
      <c r="D1700" s="33" t="s">
        <v>4164</v>
      </c>
      <c r="E1700" s="33" t="s">
        <v>15429</v>
      </c>
      <c r="F1700" s="33">
        <v>328</v>
      </c>
      <c r="G1700" s="33">
        <v>322</v>
      </c>
      <c r="H1700" s="33">
        <v>41782</v>
      </c>
      <c r="I1700" t="s">
        <v>716</v>
      </c>
      <c r="N1700" s="37"/>
      <c r="O1700" s="36"/>
      <c r="P1700" s="36"/>
      <c r="Q1700" s="36"/>
      <c r="R1700" s="37"/>
      <c r="S1700" s="36"/>
      <c r="T1700" s="36"/>
    </row>
    <row r="1701" spans="1:20" ht="14.4" x14ac:dyDescent="0.3">
      <c r="A1701" s="33" t="s">
        <v>4165</v>
      </c>
      <c r="B1701" s="33" t="s">
        <v>14833</v>
      </c>
      <c r="C1701" s="33" t="s">
        <v>16660</v>
      </c>
      <c r="D1701" s="33" t="s">
        <v>4166</v>
      </c>
      <c r="E1701" s="33" t="s">
        <v>15286</v>
      </c>
      <c r="F1701" s="33">
        <v>95</v>
      </c>
      <c r="G1701" s="33">
        <v>106</v>
      </c>
      <c r="H1701" s="33">
        <v>42604</v>
      </c>
      <c r="I1701" t="s">
        <v>15257</v>
      </c>
      <c r="N1701" s="37"/>
      <c r="O1701" s="36"/>
      <c r="P1701" s="36"/>
      <c r="Q1701" s="36"/>
      <c r="R1701" s="37"/>
      <c r="S1701" s="36"/>
      <c r="T1701" s="36"/>
    </row>
    <row r="1702" spans="1:20" ht="14.4" x14ac:dyDescent="0.3">
      <c r="A1702" s="33" t="s">
        <v>4167</v>
      </c>
      <c r="B1702" s="33" t="s">
        <v>14833</v>
      </c>
      <c r="C1702" s="33" t="s">
        <v>1501</v>
      </c>
      <c r="D1702" s="33" t="s">
        <v>4168</v>
      </c>
      <c r="E1702" s="33" t="s">
        <v>15099</v>
      </c>
      <c r="F1702" s="33">
        <v>157</v>
      </c>
      <c r="G1702" s="33">
        <v>150</v>
      </c>
      <c r="H1702" s="33">
        <v>42724</v>
      </c>
      <c r="I1702" t="s">
        <v>15259</v>
      </c>
      <c r="N1702" s="37"/>
      <c r="O1702" s="36"/>
      <c r="P1702" s="36"/>
      <c r="Q1702" s="36"/>
      <c r="R1702" s="37"/>
      <c r="S1702" s="36"/>
      <c r="T1702" s="36"/>
    </row>
    <row r="1703" spans="1:20" ht="14.4" x14ac:dyDescent="0.3">
      <c r="A1703" s="33" t="s">
        <v>4169</v>
      </c>
      <c r="B1703" s="33" t="s">
        <v>14833</v>
      </c>
      <c r="C1703" s="33" t="s">
        <v>4170</v>
      </c>
      <c r="D1703" s="33" t="s">
        <v>4171</v>
      </c>
      <c r="E1703" s="33" t="s">
        <v>15048</v>
      </c>
      <c r="F1703" s="33">
        <v>262</v>
      </c>
      <c r="G1703" s="33">
        <v>261</v>
      </c>
      <c r="H1703" s="33">
        <v>30582</v>
      </c>
      <c r="I1703" t="s">
        <v>15648</v>
      </c>
      <c r="N1703" s="37"/>
      <c r="O1703" s="36"/>
      <c r="P1703" s="36"/>
      <c r="Q1703" s="36"/>
      <c r="R1703" s="37"/>
      <c r="S1703" s="36"/>
      <c r="T1703" s="36"/>
    </row>
    <row r="1704" spans="1:20" ht="14.4" x14ac:dyDescent="0.3">
      <c r="A1704" s="33" t="s">
        <v>4172</v>
      </c>
      <c r="B1704" s="33" t="s">
        <v>14833</v>
      </c>
      <c r="C1704" s="33" t="s">
        <v>16661</v>
      </c>
      <c r="D1704" s="33" t="s">
        <v>4173</v>
      </c>
      <c r="E1704" s="33" t="s">
        <v>15286</v>
      </c>
      <c r="F1704" s="33">
        <v>166</v>
      </c>
      <c r="G1704" s="33">
        <v>149</v>
      </c>
      <c r="H1704" s="33">
        <v>42545</v>
      </c>
      <c r="I1704" t="s">
        <v>1309</v>
      </c>
      <c r="N1704" s="37"/>
      <c r="O1704" s="36"/>
      <c r="P1704" s="36"/>
      <c r="Q1704" s="36"/>
      <c r="R1704" s="37"/>
      <c r="S1704" s="36"/>
      <c r="T1704" s="36"/>
    </row>
    <row r="1705" spans="1:20" ht="14.4" x14ac:dyDescent="0.3">
      <c r="A1705" s="33" t="s">
        <v>4174</v>
      </c>
      <c r="B1705" s="33" t="s">
        <v>14833</v>
      </c>
      <c r="C1705" s="33" t="s">
        <v>4175</v>
      </c>
      <c r="D1705" s="33" t="s">
        <v>4176</v>
      </c>
      <c r="E1705" s="33" t="s">
        <v>14869</v>
      </c>
      <c r="F1705" s="33">
        <v>197</v>
      </c>
      <c r="G1705" s="33">
        <v>198</v>
      </c>
      <c r="H1705" s="33">
        <v>24207</v>
      </c>
      <c r="I1705" t="s">
        <v>16662</v>
      </c>
      <c r="N1705" s="37"/>
      <c r="O1705" s="36"/>
      <c r="P1705" s="36"/>
      <c r="Q1705" s="36"/>
      <c r="R1705" s="37"/>
      <c r="S1705" s="36"/>
      <c r="T1705" s="36"/>
    </row>
    <row r="1706" spans="1:20" ht="14.4" x14ac:dyDescent="0.3">
      <c r="A1706" s="33" t="s">
        <v>4177</v>
      </c>
      <c r="B1706" s="33" t="s">
        <v>14833</v>
      </c>
      <c r="C1706" s="33" t="s">
        <v>4178</v>
      </c>
      <c r="D1706" s="33" t="s">
        <v>4179</v>
      </c>
      <c r="E1706" s="33" t="s">
        <v>15667</v>
      </c>
      <c r="F1706" s="33">
        <v>116</v>
      </c>
      <c r="G1706" s="33">
        <v>102</v>
      </c>
      <c r="H1706" s="33">
        <v>42656</v>
      </c>
      <c r="I1706" t="s">
        <v>15662</v>
      </c>
      <c r="N1706" s="37"/>
      <c r="O1706" s="36"/>
      <c r="P1706" s="36"/>
      <c r="Q1706" s="36"/>
      <c r="R1706" s="37"/>
      <c r="S1706" s="36"/>
      <c r="T1706" s="36"/>
    </row>
    <row r="1707" spans="1:20" ht="14.4" x14ac:dyDescent="0.3">
      <c r="A1707" s="33" t="s">
        <v>4180</v>
      </c>
      <c r="B1707" s="33" t="s">
        <v>14833</v>
      </c>
      <c r="C1707" s="33" t="s">
        <v>4181</v>
      </c>
      <c r="D1707" s="33" t="s">
        <v>4182</v>
      </c>
      <c r="E1707" s="33" t="s">
        <v>15004</v>
      </c>
      <c r="F1707" s="33">
        <v>156</v>
      </c>
      <c r="G1707" s="33">
        <v>159</v>
      </c>
      <c r="H1707" s="33">
        <v>41571</v>
      </c>
      <c r="I1707" t="s">
        <v>509</v>
      </c>
      <c r="N1707" s="37"/>
      <c r="O1707" s="36"/>
      <c r="P1707" s="36"/>
      <c r="Q1707" s="36"/>
      <c r="R1707" s="37"/>
      <c r="S1707" s="36"/>
      <c r="T1707" s="36"/>
    </row>
    <row r="1708" spans="1:20" ht="14.4" x14ac:dyDescent="0.3">
      <c r="A1708" s="33" t="s">
        <v>4183</v>
      </c>
      <c r="B1708" s="33" t="s">
        <v>14833</v>
      </c>
      <c r="C1708" s="33" t="s">
        <v>338</v>
      </c>
      <c r="D1708" s="33" t="s">
        <v>4184</v>
      </c>
      <c r="E1708" s="33" t="s">
        <v>15652</v>
      </c>
      <c r="F1708" s="33">
        <v>144</v>
      </c>
      <c r="G1708" s="33">
        <v>149</v>
      </c>
      <c r="H1708" s="33">
        <v>40788</v>
      </c>
      <c r="I1708" t="s">
        <v>15653</v>
      </c>
      <c r="N1708" s="37"/>
      <c r="O1708" s="36"/>
      <c r="P1708" s="36"/>
      <c r="Q1708" s="36"/>
      <c r="R1708" s="37"/>
      <c r="S1708" s="36"/>
      <c r="T1708" s="36"/>
    </row>
    <row r="1709" spans="1:20" ht="14.4" x14ac:dyDescent="0.3">
      <c r="A1709" s="33" t="s">
        <v>4185</v>
      </c>
      <c r="B1709" s="33" t="s">
        <v>14833</v>
      </c>
      <c r="C1709" s="33" t="s">
        <v>16663</v>
      </c>
      <c r="D1709" s="33" t="s">
        <v>4186</v>
      </c>
      <c r="E1709" s="33" t="s">
        <v>15340</v>
      </c>
      <c r="F1709" s="33">
        <v>173</v>
      </c>
      <c r="G1709" s="33">
        <v>163</v>
      </c>
      <c r="H1709" s="33">
        <v>80433</v>
      </c>
      <c r="I1709" t="s">
        <v>15657</v>
      </c>
      <c r="N1709" s="37"/>
      <c r="O1709" s="36"/>
      <c r="P1709" s="36"/>
      <c r="Q1709" s="36"/>
      <c r="R1709" s="37"/>
      <c r="S1709" s="36"/>
      <c r="T1709" s="36"/>
    </row>
    <row r="1710" spans="1:20" ht="14.4" x14ac:dyDescent="0.3">
      <c r="A1710" s="33" t="s">
        <v>4187</v>
      </c>
      <c r="B1710" s="33" t="s">
        <v>14833</v>
      </c>
      <c r="C1710" s="33" t="s">
        <v>16664</v>
      </c>
      <c r="D1710" s="33" t="s">
        <v>4188</v>
      </c>
      <c r="E1710" s="33" t="s">
        <v>15031</v>
      </c>
      <c r="F1710" s="33">
        <v>340</v>
      </c>
      <c r="G1710" s="33">
        <v>376</v>
      </c>
      <c r="H1710" s="33">
        <v>40975</v>
      </c>
      <c r="I1710" t="s">
        <v>15590</v>
      </c>
      <c r="N1710" s="37"/>
      <c r="O1710" s="36"/>
      <c r="P1710" s="36"/>
      <c r="Q1710" s="36"/>
      <c r="R1710" s="37"/>
      <c r="S1710" s="36"/>
      <c r="T1710" s="36"/>
    </row>
    <row r="1711" spans="1:20" ht="14.4" x14ac:dyDescent="0.3">
      <c r="A1711" s="33" t="s">
        <v>4189</v>
      </c>
      <c r="B1711" s="33" t="s">
        <v>14833</v>
      </c>
      <c r="C1711" s="33" t="s">
        <v>16665</v>
      </c>
      <c r="D1711" s="33" t="s">
        <v>4190</v>
      </c>
      <c r="E1711" s="33" t="s">
        <v>14940</v>
      </c>
      <c r="F1711" s="33">
        <v>561</v>
      </c>
      <c r="G1711" s="33">
        <v>597</v>
      </c>
      <c r="H1711" s="33">
        <v>40020</v>
      </c>
      <c r="I1711" t="s">
        <v>15971</v>
      </c>
      <c r="N1711" s="37"/>
      <c r="O1711" s="36"/>
      <c r="P1711" s="36"/>
      <c r="Q1711" s="36"/>
      <c r="R1711" s="37"/>
      <c r="S1711" s="36"/>
      <c r="T1711" s="36"/>
    </row>
    <row r="1712" spans="1:20" ht="14.4" x14ac:dyDescent="0.3">
      <c r="A1712" s="33" t="s">
        <v>4191</v>
      </c>
      <c r="B1712" s="33" t="s">
        <v>14833</v>
      </c>
      <c r="C1712" s="33" t="s">
        <v>4192</v>
      </c>
      <c r="D1712" s="33" t="s">
        <v>4193</v>
      </c>
      <c r="E1712" s="33" t="s">
        <v>15951</v>
      </c>
      <c r="F1712" s="33">
        <v>188</v>
      </c>
      <c r="G1712" s="33">
        <v>184</v>
      </c>
      <c r="H1712" s="33">
        <v>27067</v>
      </c>
      <c r="I1712" t="s">
        <v>16118</v>
      </c>
      <c r="N1712" s="37"/>
      <c r="O1712" s="36"/>
      <c r="P1712" s="36"/>
      <c r="Q1712" s="36"/>
      <c r="R1712" s="37"/>
      <c r="S1712" s="36"/>
      <c r="T1712" s="36"/>
    </row>
    <row r="1713" spans="1:20" ht="14.4" x14ac:dyDescent="0.3">
      <c r="A1713" s="33" t="s">
        <v>4194</v>
      </c>
      <c r="B1713" s="33" t="s">
        <v>14833</v>
      </c>
      <c r="C1713" s="33" t="s">
        <v>16666</v>
      </c>
      <c r="D1713" s="33" t="s">
        <v>4195</v>
      </c>
      <c r="E1713" s="33" t="s">
        <v>16489</v>
      </c>
      <c r="F1713" s="33">
        <v>74</v>
      </c>
      <c r="G1713" s="33">
        <v>72</v>
      </c>
      <c r="H1713" s="33">
        <v>27340</v>
      </c>
      <c r="I1713" t="s">
        <v>16667</v>
      </c>
      <c r="N1713" s="37"/>
      <c r="O1713" s="36"/>
      <c r="P1713" s="36"/>
      <c r="Q1713" s="36"/>
      <c r="R1713" s="37"/>
      <c r="S1713" s="36"/>
      <c r="T1713" s="36"/>
    </row>
    <row r="1714" spans="1:20" ht="14.4" x14ac:dyDescent="0.3">
      <c r="A1714" s="33" t="s">
        <v>4196</v>
      </c>
      <c r="B1714" s="33" t="s">
        <v>14833</v>
      </c>
      <c r="C1714" s="33" t="s">
        <v>16668</v>
      </c>
      <c r="D1714" s="33" t="s">
        <v>4197</v>
      </c>
      <c r="E1714" s="33" t="s">
        <v>15156</v>
      </c>
      <c r="F1714" s="33">
        <v>267</v>
      </c>
      <c r="G1714" s="33">
        <v>259</v>
      </c>
      <c r="H1714" s="33">
        <v>27860</v>
      </c>
      <c r="I1714" t="s">
        <v>16669</v>
      </c>
      <c r="N1714" s="37"/>
      <c r="O1714" s="36"/>
      <c r="P1714" s="36"/>
      <c r="Q1714" s="36"/>
      <c r="R1714" s="37"/>
      <c r="S1714" s="36"/>
      <c r="T1714" s="36"/>
    </row>
    <row r="1715" spans="1:20" ht="14.4" x14ac:dyDescent="0.3">
      <c r="A1715" s="33" t="s">
        <v>4198</v>
      </c>
      <c r="B1715" s="33" t="s">
        <v>14833</v>
      </c>
      <c r="C1715" s="33" t="s">
        <v>4199</v>
      </c>
      <c r="D1715" s="33" t="s">
        <v>4200</v>
      </c>
      <c r="E1715" s="33" t="s">
        <v>16068</v>
      </c>
      <c r="F1715" s="33">
        <v>248</v>
      </c>
      <c r="G1715" s="33">
        <v>266</v>
      </c>
      <c r="H1715" s="33">
        <v>41039</v>
      </c>
      <c r="I1715" t="s">
        <v>16069</v>
      </c>
      <c r="N1715" s="37"/>
      <c r="O1715" s="36"/>
      <c r="P1715" s="36"/>
      <c r="Q1715" s="36"/>
      <c r="R1715" s="37"/>
      <c r="S1715" s="36"/>
      <c r="T1715" s="36"/>
    </row>
    <row r="1716" spans="1:20" ht="14.4" x14ac:dyDescent="0.3">
      <c r="A1716" s="33" t="s">
        <v>4201</v>
      </c>
      <c r="B1716" s="33" t="s">
        <v>14833</v>
      </c>
      <c r="C1716" s="33" t="s">
        <v>4202</v>
      </c>
      <c r="D1716" s="33" t="s">
        <v>4203</v>
      </c>
      <c r="E1716" s="33" t="s">
        <v>14914</v>
      </c>
      <c r="F1716" s="33">
        <v>319</v>
      </c>
      <c r="G1716" s="33">
        <v>336</v>
      </c>
      <c r="H1716" s="33">
        <v>24597</v>
      </c>
      <c r="I1716" t="s">
        <v>15364</v>
      </c>
      <c r="N1716" s="37"/>
      <c r="O1716" s="36"/>
      <c r="P1716" s="36"/>
      <c r="Q1716" s="36"/>
      <c r="R1716" s="37"/>
      <c r="S1716" s="36"/>
      <c r="T1716" s="36"/>
    </row>
    <row r="1717" spans="1:20" ht="14.4" x14ac:dyDescent="0.3">
      <c r="A1717" s="33" t="s">
        <v>4204</v>
      </c>
      <c r="B1717" s="33" t="s">
        <v>14833</v>
      </c>
      <c r="C1717" s="33" t="s">
        <v>4205</v>
      </c>
      <c r="D1717" s="33" t="s">
        <v>4206</v>
      </c>
      <c r="E1717" s="33" t="s">
        <v>14885</v>
      </c>
      <c r="F1717" s="33">
        <v>227</v>
      </c>
      <c r="G1717" s="33">
        <v>218</v>
      </c>
      <c r="H1717" s="33">
        <v>41023</v>
      </c>
      <c r="I1717" t="s">
        <v>15485</v>
      </c>
      <c r="N1717" s="37"/>
      <c r="O1717" s="36"/>
      <c r="P1717" s="36"/>
      <c r="Q1717" s="36"/>
      <c r="R1717" s="37"/>
      <c r="S1717" s="36"/>
      <c r="T1717" s="36"/>
    </row>
    <row r="1718" spans="1:20" ht="14.4" x14ac:dyDescent="0.3">
      <c r="A1718" s="33" t="s">
        <v>4207</v>
      </c>
      <c r="B1718" s="33" t="s">
        <v>14833</v>
      </c>
      <c r="C1718" s="33" t="s">
        <v>16670</v>
      </c>
      <c r="D1718" s="33" t="s">
        <v>4208</v>
      </c>
      <c r="E1718" s="33" t="s">
        <v>14885</v>
      </c>
      <c r="F1718" s="33">
        <v>237</v>
      </c>
      <c r="G1718" s="33">
        <v>235</v>
      </c>
      <c r="H1718" s="33">
        <v>28614</v>
      </c>
      <c r="I1718" t="s">
        <v>16671</v>
      </c>
      <c r="N1718" s="37"/>
      <c r="O1718" s="36"/>
      <c r="P1718" s="36"/>
      <c r="Q1718" s="36"/>
      <c r="R1718" s="37"/>
      <c r="S1718" s="36"/>
      <c r="T1718" s="36"/>
    </row>
    <row r="1719" spans="1:20" ht="14.4" x14ac:dyDescent="0.3">
      <c r="A1719" s="33" t="s">
        <v>4209</v>
      </c>
      <c r="B1719" s="33" t="s">
        <v>14833</v>
      </c>
      <c r="C1719" s="33" t="s">
        <v>4210</v>
      </c>
      <c r="D1719" s="33" t="s">
        <v>4211</v>
      </c>
      <c r="E1719" s="33" t="s">
        <v>15199</v>
      </c>
      <c r="F1719" s="33">
        <v>259</v>
      </c>
      <c r="G1719" s="33">
        <v>244</v>
      </c>
      <c r="H1719" s="33">
        <v>41439</v>
      </c>
      <c r="I1719" t="s">
        <v>15709</v>
      </c>
      <c r="N1719" s="37"/>
      <c r="O1719" s="36"/>
      <c r="P1719" s="36"/>
      <c r="Q1719" s="36"/>
      <c r="R1719" s="37"/>
      <c r="S1719" s="36"/>
      <c r="T1719" s="36"/>
    </row>
    <row r="1720" spans="1:20" ht="14.4" x14ac:dyDescent="0.3">
      <c r="A1720" s="33" t="s">
        <v>4212</v>
      </c>
      <c r="B1720" s="33" t="s">
        <v>14833</v>
      </c>
      <c r="C1720" s="33" t="s">
        <v>4213</v>
      </c>
      <c r="D1720" s="33" t="s">
        <v>4214</v>
      </c>
      <c r="E1720" s="33" t="s">
        <v>15006</v>
      </c>
      <c r="F1720" s="33">
        <v>306</v>
      </c>
      <c r="G1720" s="33">
        <v>295</v>
      </c>
      <c r="H1720" s="33">
        <v>29823</v>
      </c>
      <c r="I1720" t="s">
        <v>16672</v>
      </c>
      <c r="N1720" s="37"/>
      <c r="O1720" s="36"/>
      <c r="P1720" s="36"/>
      <c r="Q1720" s="36"/>
      <c r="R1720" s="37"/>
      <c r="S1720" s="36"/>
      <c r="T1720" s="36"/>
    </row>
    <row r="1721" spans="1:20" ht="14.4" x14ac:dyDescent="0.3">
      <c r="A1721" s="33" t="s">
        <v>4215</v>
      </c>
      <c r="B1721" s="33" t="s">
        <v>14833</v>
      </c>
      <c r="C1721" s="33" t="s">
        <v>16673</v>
      </c>
      <c r="D1721" s="33" t="s">
        <v>4216</v>
      </c>
      <c r="E1721" s="33" t="s">
        <v>15652</v>
      </c>
      <c r="F1721" s="33">
        <v>121</v>
      </c>
      <c r="G1721" s="33">
        <v>126</v>
      </c>
      <c r="H1721" s="33">
        <v>40788</v>
      </c>
      <c r="I1721" t="s">
        <v>15653</v>
      </c>
      <c r="N1721" s="37"/>
      <c r="O1721" s="36"/>
      <c r="P1721" s="36"/>
      <c r="Q1721" s="36"/>
      <c r="R1721" s="37"/>
      <c r="S1721" s="36"/>
      <c r="T1721" s="36"/>
    </row>
    <row r="1722" spans="1:20" ht="14.4" x14ac:dyDescent="0.3">
      <c r="A1722" s="33" t="s">
        <v>4217</v>
      </c>
      <c r="B1722" s="33" t="s">
        <v>14833</v>
      </c>
      <c r="C1722" s="33" t="s">
        <v>16674</v>
      </c>
      <c r="D1722" s="33" t="s">
        <v>4218</v>
      </c>
      <c r="E1722" s="33" t="s">
        <v>15006</v>
      </c>
      <c r="F1722" s="33">
        <v>105</v>
      </c>
      <c r="G1722" s="33">
        <v>115</v>
      </c>
      <c r="H1722" s="33">
        <v>41582</v>
      </c>
      <c r="I1722" t="s">
        <v>15253</v>
      </c>
      <c r="N1722" s="37"/>
      <c r="O1722" s="36"/>
      <c r="P1722" s="36"/>
      <c r="Q1722" s="36"/>
      <c r="R1722" s="37"/>
      <c r="S1722" s="36"/>
      <c r="T1722" s="36"/>
    </row>
    <row r="1723" spans="1:20" ht="14.4" x14ac:dyDescent="0.3">
      <c r="A1723" s="33" t="s">
        <v>4219</v>
      </c>
      <c r="B1723" s="33" t="s">
        <v>14833</v>
      </c>
      <c r="C1723" s="33" t="s">
        <v>4220</v>
      </c>
      <c r="D1723" s="33" t="s">
        <v>4221</v>
      </c>
      <c r="E1723" s="33" t="s">
        <v>15837</v>
      </c>
      <c r="F1723" s="33">
        <v>201</v>
      </c>
      <c r="G1723" s="33">
        <v>202</v>
      </c>
      <c r="H1723" s="33">
        <v>41507</v>
      </c>
      <c r="I1723" t="s">
        <v>15838</v>
      </c>
      <c r="N1723" s="37"/>
      <c r="O1723" s="36"/>
      <c r="P1723" s="36"/>
      <c r="Q1723" s="36"/>
      <c r="R1723" s="37"/>
      <c r="S1723" s="36"/>
      <c r="T1723" s="36"/>
    </row>
    <row r="1724" spans="1:20" ht="14.4" x14ac:dyDescent="0.3">
      <c r="A1724" s="33" t="s">
        <v>4222</v>
      </c>
      <c r="B1724" s="33" t="s">
        <v>14833</v>
      </c>
      <c r="C1724" s="33" t="s">
        <v>16675</v>
      </c>
      <c r="D1724" s="33" t="s">
        <v>2118</v>
      </c>
      <c r="E1724" s="33" t="s">
        <v>15046</v>
      </c>
      <c r="F1724" s="33">
        <v>130</v>
      </c>
      <c r="G1724" s="33">
        <v>129</v>
      </c>
      <c r="H1724" s="33">
        <v>30889</v>
      </c>
      <c r="I1724" t="s">
        <v>16676</v>
      </c>
      <c r="N1724" s="37"/>
      <c r="O1724" s="36"/>
      <c r="P1724" s="36"/>
      <c r="Q1724" s="36"/>
      <c r="R1724" s="37"/>
      <c r="S1724" s="36"/>
      <c r="T1724" s="36"/>
    </row>
    <row r="1725" spans="1:20" ht="14.4" x14ac:dyDescent="0.3">
      <c r="A1725" s="33" t="s">
        <v>4223</v>
      </c>
      <c r="B1725" s="33" t="s">
        <v>14833</v>
      </c>
      <c r="C1725" s="33" t="s">
        <v>16677</v>
      </c>
      <c r="D1725" s="33" t="s">
        <v>4224</v>
      </c>
      <c r="E1725" s="33" t="s">
        <v>15025</v>
      </c>
      <c r="F1725" s="33">
        <v>131</v>
      </c>
      <c r="G1725" s="33">
        <v>120</v>
      </c>
      <c r="H1725" s="33">
        <v>40342</v>
      </c>
      <c r="I1725" t="s">
        <v>15539</v>
      </c>
      <c r="N1725" s="37"/>
      <c r="O1725" s="36"/>
      <c r="P1725" s="36"/>
      <c r="Q1725" s="36"/>
      <c r="R1725" s="37"/>
      <c r="S1725" s="36"/>
      <c r="T1725" s="36"/>
    </row>
    <row r="1726" spans="1:20" ht="14.4" x14ac:dyDescent="0.3">
      <c r="A1726" s="33" t="s">
        <v>4225</v>
      </c>
      <c r="B1726" s="33" t="s">
        <v>14833</v>
      </c>
      <c r="C1726" s="33" t="s">
        <v>16678</v>
      </c>
      <c r="D1726" s="33" t="s">
        <v>4226</v>
      </c>
      <c r="E1726" s="33" t="s">
        <v>15047</v>
      </c>
      <c r="F1726" s="33">
        <v>230</v>
      </c>
      <c r="G1726" s="33">
        <v>234</v>
      </c>
      <c r="H1726" s="33">
        <v>41270</v>
      </c>
      <c r="I1726" t="s">
        <v>1334</v>
      </c>
      <c r="N1726" s="37"/>
      <c r="O1726" s="36"/>
      <c r="P1726" s="36"/>
      <c r="Q1726" s="36"/>
      <c r="R1726" s="37"/>
      <c r="S1726" s="36"/>
      <c r="T1726" s="36"/>
    </row>
    <row r="1727" spans="1:20" ht="14.4" x14ac:dyDescent="0.3">
      <c r="A1727" s="33" t="s">
        <v>4227</v>
      </c>
      <c r="B1727" s="33" t="s">
        <v>14833</v>
      </c>
      <c r="C1727" s="33" t="s">
        <v>4228</v>
      </c>
      <c r="D1727" s="33" t="s">
        <v>4229</v>
      </c>
      <c r="E1727" s="33" t="s">
        <v>15486</v>
      </c>
      <c r="F1727" s="33">
        <v>173</v>
      </c>
      <c r="G1727" s="33">
        <v>175</v>
      </c>
      <c r="H1727" s="33">
        <v>31890</v>
      </c>
      <c r="I1727" t="s">
        <v>16679</v>
      </c>
      <c r="N1727" s="37"/>
      <c r="O1727" s="36"/>
      <c r="P1727" s="36"/>
      <c r="Q1727" s="36"/>
      <c r="R1727" s="37"/>
      <c r="S1727" s="36"/>
      <c r="T1727" s="36"/>
    </row>
    <row r="1728" spans="1:20" ht="14.4" x14ac:dyDescent="0.3">
      <c r="A1728" s="33" t="s">
        <v>4230</v>
      </c>
      <c r="B1728" s="33" t="s">
        <v>14833</v>
      </c>
      <c r="C1728" s="33" t="s">
        <v>1501</v>
      </c>
      <c r="D1728" s="33" t="s">
        <v>4231</v>
      </c>
      <c r="E1728" s="33" t="s">
        <v>15733</v>
      </c>
      <c r="F1728" s="33">
        <v>187</v>
      </c>
      <c r="G1728" s="33">
        <v>193</v>
      </c>
      <c r="H1728" s="33">
        <v>41396</v>
      </c>
      <c r="I1728" t="s">
        <v>15734</v>
      </c>
      <c r="N1728" s="37"/>
      <c r="O1728" s="36"/>
      <c r="P1728" s="36"/>
      <c r="Q1728" s="36"/>
      <c r="R1728" s="37"/>
      <c r="S1728" s="36"/>
      <c r="T1728" s="36"/>
    </row>
    <row r="1729" spans="1:20" ht="14.4" x14ac:dyDescent="0.3">
      <c r="A1729" s="33" t="s">
        <v>4232</v>
      </c>
      <c r="B1729" s="33" t="s">
        <v>14833</v>
      </c>
      <c r="C1729" s="33" t="s">
        <v>16080</v>
      </c>
      <c r="D1729" s="33" t="s">
        <v>4233</v>
      </c>
      <c r="E1729" s="33" t="s">
        <v>14980</v>
      </c>
      <c r="F1729" s="33">
        <v>372</v>
      </c>
      <c r="G1729" s="33">
        <v>377</v>
      </c>
      <c r="H1729" s="33">
        <v>32072</v>
      </c>
      <c r="I1729" t="s">
        <v>16680</v>
      </c>
      <c r="N1729" s="37"/>
      <c r="O1729" s="36"/>
      <c r="P1729" s="36"/>
      <c r="Q1729" s="36"/>
      <c r="R1729" s="37"/>
      <c r="S1729" s="36"/>
      <c r="T1729" s="36"/>
    </row>
    <row r="1730" spans="1:20" ht="14.4" x14ac:dyDescent="0.3">
      <c r="A1730" s="33" t="s">
        <v>4234</v>
      </c>
      <c r="B1730" s="33" t="s">
        <v>14833</v>
      </c>
      <c r="C1730" s="33" t="s">
        <v>16681</v>
      </c>
      <c r="D1730" s="33" t="s">
        <v>4235</v>
      </c>
      <c r="E1730" s="33" t="s">
        <v>14865</v>
      </c>
      <c r="F1730" s="33">
        <v>347</v>
      </c>
      <c r="G1730" s="33">
        <v>355</v>
      </c>
      <c r="H1730" s="33">
        <v>30235</v>
      </c>
      <c r="I1730" t="s">
        <v>16682</v>
      </c>
      <c r="N1730" s="37"/>
      <c r="O1730" s="36"/>
      <c r="P1730" s="36"/>
      <c r="Q1730" s="36"/>
      <c r="R1730" s="37"/>
      <c r="S1730" s="36"/>
      <c r="T1730" s="36"/>
    </row>
    <row r="1731" spans="1:20" ht="14.4" x14ac:dyDescent="0.3">
      <c r="A1731" s="33" t="s">
        <v>4236</v>
      </c>
      <c r="B1731" s="33" t="s">
        <v>14833</v>
      </c>
      <c r="C1731" s="33" t="s">
        <v>16683</v>
      </c>
      <c r="D1731" s="33" t="s">
        <v>4237</v>
      </c>
      <c r="E1731" s="33" t="s">
        <v>14967</v>
      </c>
      <c r="F1731" s="33">
        <v>154</v>
      </c>
      <c r="G1731" s="33">
        <v>155</v>
      </c>
      <c r="H1731" s="33">
        <v>41439</v>
      </c>
      <c r="I1731" t="s">
        <v>15709</v>
      </c>
      <c r="N1731" s="37"/>
      <c r="O1731" s="36"/>
      <c r="P1731" s="36"/>
      <c r="Q1731" s="36"/>
      <c r="R1731" s="37"/>
      <c r="S1731" s="36"/>
      <c r="T1731" s="36"/>
    </row>
    <row r="1732" spans="1:20" ht="14.4" x14ac:dyDescent="0.3">
      <c r="A1732" s="33" t="s">
        <v>4238</v>
      </c>
      <c r="B1732" s="33" t="s">
        <v>14833</v>
      </c>
      <c r="C1732" s="33" t="s">
        <v>320</v>
      </c>
      <c r="D1732" s="33" t="s">
        <v>4239</v>
      </c>
      <c r="E1732" s="33" t="s">
        <v>15859</v>
      </c>
      <c r="F1732" s="33">
        <v>155</v>
      </c>
      <c r="G1732" s="33">
        <v>150</v>
      </c>
      <c r="H1732" s="33">
        <v>92951</v>
      </c>
      <c r="I1732" t="s">
        <v>15860</v>
      </c>
      <c r="N1732" s="37"/>
      <c r="O1732" s="36"/>
      <c r="P1732" s="36"/>
      <c r="Q1732" s="36"/>
      <c r="R1732" s="37"/>
      <c r="S1732" s="36"/>
      <c r="T1732" s="36"/>
    </row>
    <row r="1733" spans="1:20" ht="14.4" x14ac:dyDescent="0.3">
      <c r="A1733" s="33" t="s">
        <v>4240</v>
      </c>
      <c r="B1733" s="33" t="s">
        <v>14833</v>
      </c>
      <c r="C1733" s="33" t="s">
        <v>4241</v>
      </c>
      <c r="D1733" s="33" t="s">
        <v>4242</v>
      </c>
      <c r="E1733" s="33" t="s">
        <v>14967</v>
      </c>
      <c r="F1733" s="33">
        <v>200</v>
      </c>
      <c r="G1733" s="33">
        <v>185</v>
      </c>
      <c r="H1733" s="33">
        <v>41286</v>
      </c>
      <c r="I1733" t="s">
        <v>15748</v>
      </c>
      <c r="N1733" s="37"/>
      <c r="O1733" s="36"/>
      <c r="P1733" s="36"/>
      <c r="Q1733" s="36"/>
      <c r="R1733" s="37"/>
      <c r="S1733" s="36"/>
      <c r="T1733" s="36"/>
    </row>
    <row r="1734" spans="1:20" ht="14.4" x14ac:dyDescent="0.3">
      <c r="A1734" s="33" t="s">
        <v>4243</v>
      </c>
      <c r="B1734" s="33" t="s">
        <v>14833</v>
      </c>
      <c r="C1734" s="33" t="s">
        <v>398</v>
      </c>
      <c r="D1734" s="33" t="s">
        <v>4244</v>
      </c>
      <c r="E1734" s="33" t="s">
        <v>15075</v>
      </c>
      <c r="F1734" s="33">
        <v>128</v>
      </c>
      <c r="G1734" s="33">
        <v>119</v>
      </c>
      <c r="H1734" s="33">
        <v>32631</v>
      </c>
      <c r="I1734" t="s">
        <v>16684</v>
      </c>
      <c r="N1734" s="37"/>
      <c r="O1734" s="36"/>
      <c r="P1734" s="36"/>
      <c r="Q1734" s="36"/>
      <c r="R1734" s="37"/>
      <c r="S1734" s="36"/>
      <c r="T1734" s="36"/>
    </row>
    <row r="1735" spans="1:20" ht="14.4" x14ac:dyDescent="0.3">
      <c r="A1735" s="33" t="s">
        <v>4245</v>
      </c>
      <c r="B1735" s="33" t="s">
        <v>14833</v>
      </c>
      <c r="C1735" s="33" t="s">
        <v>4246</v>
      </c>
      <c r="D1735" s="33" t="s">
        <v>4247</v>
      </c>
      <c r="E1735" s="33" t="s">
        <v>16342</v>
      </c>
      <c r="F1735" s="33">
        <v>197</v>
      </c>
      <c r="G1735" s="33">
        <v>208</v>
      </c>
      <c r="H1735" s="33">
        <v>41366</v>
      </c>
      <c r="I1735" t="s">
        <v>15263</v>
      </c>
      <c r="N1735" s="37"/>
      <c r="O1735" s="36"/>
      <c r="P1735" s="36"/>
      <c r="Q1735" s="36"/>
      <c r="R1735" s="37"/>
      <c r="S1735" s="36"/>
      <c r="T1735" s="36"/>
    </row>
    <row r="1736" spans="1:20" ht="14.4" x14ac:dyDescent="0.3">
      <c r="A1736" s="33" t="s">
        <v>4248</v>
      </c>
      <c r="B1736" s="33" t="s">
        <v>14833</v>
      </c>
      <c r="C1736" s="33" t="s">
        <v>16685</v>
      </c>
      <c r="D1736" s="33" t="s">
        <v>4249</v>
      </c>
      <c r="E1736" s="33" t="s">
        <v>15947</v>
      </c>
      <c r="F1736" s="33">
        <v>81</v>
      </c>
      <c r="G1736" s="33">
        <v>69</v>
      </c>
      <c r="H1736" s="33">
        <v>41025</v>
      </c>
      <c r="I1736" t="s">
        <v>15136</v>
      </c>
      <c r="N1736" s="37"/>
      <c r="O1736" s="36"/>
      <c r="P1736" s="36"/>
      <c r="Q1736" s="36"/>
      <c r="R1736" s="37"/>
      <c r="S1736" s="36"/>
      <c r="T1736" s="36"/>
    </row>
    <row r="1737" spans="1:20" ht="14.4" x14ac:dyDescent="0.3">
      <c r="A1737" s="33" t="s">
        <v>4250</v>
      </c>
      <c r="B1737" s="33" t="s">
        <v>14833</v>
      </c>
      <c r="C1737" s="33" t="s">
        <v>16686</v>
      </c>
      <c r="D1737" s="33" t="s">
        <v>4251</v>
      </c>
      <c r="E1737" s="33" t="s">
        <v>14972</v>
      </c>
      <c r="F1737" s="33">
        <v>153</v>
      </c>
      <c r="G1737" s="33">
        <v>166</v>
      </c>
      <c r="H1737" s="33">
        <v>32813</v>
      </c>
      <c r="I1737" t="s">
        <v>16687</v>
      </c>
      <c r="N1737" s="37"/>
      <c r="O1737" s="36"/>
      <c r="P1737" s="36"/>
      <c r="Q1737" s="36"/>
      <c r="R1737" s="37"/>
      <c r="S1737" s="36"/>
      <c r="T1737" s="36"/>
    </row>
    <row r="1738" spans="1:20" ht="14.4" x14ac:dyDescent="0.3">
      <c r="A1738" s="33" t="s">
        <v>4252</v>
      </c>
      <c r="B1738" s="33" t="s">
        <v>14833</v>
      </c>
      <c r="C1738" s="33" t="s">
        <v>16688</v>
      </c>
      <c r="D1738" s="33" t="s">
        <v>4253</v>
      </c>
      <c r="E1738" s="33" t="s">
        <v>14908</v>
      </c>
      <c r="F1738" s="33">
        <v>220</v>
      </c>
      <c r="G1738" s="33">
        <v>220</v>
      </c>
      <c r="H1738" s="33">
        <v>33268</v>
      </c>
      <c r="I1738" t="s">
        <v>16689</v>
      </c>
      <c r="N1738" s="37"/>
      <c r="O1738" s="36"/>
      <c r="P1738" s="36"/>
      <c r="Q1738" s="36"/>
      <c r="R1738" s="37"/>
      <c r="S1738" s="36"/>
      <c r="T1738" s="36"/>
    </row>
    <row r="1739" spans="1:20" ht="14.4" x14ac:dyDescent="0.3">
      <c r="A1739" s="33" t="s">
        <v>4254</v>
      </c>
      <c r="B1739" s="33" t="s">
        <v>14833</v>
      </c>
      <c r="C1739" s="33" t="s">
        <v>16690</v>
      </c>
      <c r="D1739" s="33" t="s">
        <v>4255</v>
      </c>
      <c r="E1739" s="33" t="s">
        <v>15055</v>
      </c>
      <c r="F1739" s="33">
        <v>148</v>
      </c>
      <c r="G1739" s="33">
        <v>135</v>
      </c>
      <c r="H1739" s="33">
        <v>41624</v>
      </c>
      <c r="I1739" t="s">
        <v>15157</v>
      </c>
      <c r="N1739" s="37"/>
      <c r="O1739" s="36"/>
      <c r="P1739" s="36"/>
      <c r="Q1739" s="36"/>
      <c r="R1739" s="37"/>
      <c r="S1739" s="36"/>
      <c r="T1739" s="36"/>
    </row>
    <row r="1740" spans="1:20" ht="14.4" x14ac:dyDescent="0.3">
      <c r="A1740" s="33" t="s">
        <v>4256</v>
      </c>
      <c r="B1740" s="33" t="s">
        <v>14833</v>
      </c>
      <c r="C1740" s="33" t="s">
        <v>16691</v>
      </c>
      <c r="D1740" s="33" t="s">
        <v>4257</v>
      </c>
      <c r="E1740" s="33" t="s">
        <v>14917</v>
      </c>
      <c r="F1740" s="33">
        <v>289</v>
      </c>
      <c r="G1740" s="33">
        <v>262</v>
      </c>
      <c r="H1740" s="33">
        <v>23128</v>
      </c>
      <c r="I1740" t="s">
        <v>15728</v>
      </c>
      <c r="N1740" s="37"/>
      <c r="O1740" s="36"/>
      <c r="P1740" s="36"/>
      <c r="Q1740" s="36"/>
      <c r="R1740" s="37"/>
      <c r="S1740" s="36"/>
      <c r="T1740" s="36"/>
    </row>
    <row r="1741" spans="1:20" ht="14.4" x14ac:dyDescent="0.3">
      <c r="A1741" s="33" t="s">
        <v>4258</v>
      </c>
      <c r="B1741" s="33" t="s">
        <v>14833</v>
      </c>
      <c r="C1741" s="33" t="s">
        <v>1501</v>
      </c>
      <c r="D1741" s="33" t="s">
        <v>4259</v>
      </c>
      <c r="E1741" s="33" t="s">
        <v>15051</v>
      </c>
      <c r="F1741" s="33">
        <v>192</v>
      </c>
      <c r="G1741" s="33">
        <v>213</v>
      </c>
      <c r="H1741" s="33">
        <v>33645</v>
      </c>
      <c r="I1741" t="s">
        <v>16692</v>
      </c>
      <c r="N1741" s="37"/>
      <c r="O1741" s="36"/>
      <c r="P1741" s="36"/>
      <c r="Q1741" s="36"/>
      <c r="R1741" s="37"/>
      <c r="S1741" s="36"/>
      <c r="T1741" s="36"/>
    </row>
    <row r="1742" spans="1:20" ht="14.4" x14ac:dyDescent="0.3">
      <c r="A1742" s="33" t="s">
        <v>4260</v>
      </c>
      <c r="B1742" s="33" t="s">
        <v>14833</v>
      </c>
      <c r="C1742" s="33" t="s">
        <v>4261</v>
      </c>
      <c r="D1742" s="33" t="s">
        <v>16693</v>
      </c>
      <c r="E1742" s="33" t="s">
        <v>15073</v>
      </c>
      <c r="F1742" s="33">
        <v>97</v>
      </c>
      <c r="G1742" s="33">
        <v>99</v>
      </c>
      <c r="H1742" s="33">
        <v>41736</v>
      </c>
      <c r="I1742" t="s">
        <v>15729</v>
      </c>
      <c r="N1742" s="37"/>
      <c r="O1742" s="36"/>
      <c r="P1742" s="36"/>
      <c r="Q1742" s="36"/>
      <c r="R1742" s="37"/>
      <c r="S1742" s="36"/>
      <c r="T1742" s="36"/>
    </row>
    <row r="1743" spans="1:20" ht="14.4" x14ac:dyDescent="0.3">
      <c r="A1743" s="33" t="s">
        <v>4262</v>
      </c>
      <c r="B1743" s="33" t="s">
        <v>14833</v>
      </c>
      <c r="C1743" s="33" t="s">
        <v>16694</v>
      </c>
      <c r="D1743" s="33" t="s">
        <v>4263</v>
      </c>
      <c r="E1743" s="33" t="s">
        <v>15214</v>
      </c>
      <c r="F1743" s="33">
        <v>153</v>
      </c>
      <c r="G1743" s="33">
        <v>146</v>
      </c>
      <c r="H1743" s="33">
        <v>33853</v>
      </c>
      <c r="I1743" t="s">
        <v>16695</v>
      </c>
      <c r="N1743" s="37"/>
      <c r="O1743" s="36"/>
      <c r="P1743" s="36"/>
      <c r="Q1743" s="36"/>
      <c r="R1743" s="37"/>
      <c r="S1743" s="36"/>
      <c r="T1743" s="36"/>
    </row>
    <row r="1744" spans="1:20" ht="14.4" x14ac:dyDescent="0.3">
      <c r="A1744" s="33" t="s">
        <v>4264</v>
      </c>
      <c r="B1744" s="33" t="s">
        <v>14833</v>
      </c>
      <c r="C1744" s="33" t="s">
        <v>16696</v>
      </c>
      <c r="D1744" s="33" t="s">
        <v>4265</v>
      </c>
      <c r="E1744" s="33" t="s">
        <v>15214</v>
      </c>
      <c r="F1744" s="33">
        <v>133</v>
      </c>
      <c r="G1744" s="33">
        <v>125</v>
      </c>
      <c r="H1744" s="33">
        <v>41624</v>
      </c>
      <c r="I1744" t="s">
        <v>15157</v>
      </c>
      <c r="N1744" s="37"/>
      <c r="O1744" s="36"/>
      <c r="P1744" s="36"/>
      <c r="Q1744" s="36"/>
      <c r="R1744" s="37"/>
      <c r="S1744" s="36"/>
      <c r="T1744" s="36"/>
    </row>
    <row r="1745" spans="1:20" ht="14.4" x14ac:dyDescent="0.3">
      <c r="A1745" s="33" t="s">
        <v>4266</v>
      </c>
      <c r="B1745" s="33" t="s">
        <v>14833</v>
      </c>
      <c r="C1745" s="33" t="s">
        <v>4267</v>
      </c>
      <c r="D1745" s="33" t="s">
        <v>4268</v>
      </c>
      <c r="E1745" s="33" t="s">
        <v>15051</v>
      </c>
      <c r="F1745" s="33">
        <v>375</v>
      </c>
      <c r="G1745" s="33">
        <v>384</v>
      </c>
      <c r="H1745" s="33">
        <v>34139</v>
      </c>
      <c r="I1745" t="s">
        <v>16697</v>
      </c>
      <c r="N1745" s="37"/>
      <c r="O1745" s="36"/>
      <c r="P1745" s="36"/>
      <c r="Q1745" s="36"/>
      <c r="R1745" s="37"/>
      <c r="S1745" s="36"/>
      <c r="T1745" s="36"/>
    </row>
    <row r="1746" spans="1:20" ht="14.4" x14ac:dyDescent="0.3">
      <c r="A1746" s="33" t="s">
        <v>4269</v>
      </c>
      <c r="B1746" s="33" t="s">
        <v>14833</v>
      </c>
      <c r="C1746" s="33" t="s">
        <v>16698</v>
      </c>
      <c r="D1746" s="33" t="s">
        <v>4271</v>
      </c>
      <c r="E1746" s="33" t="s">
        <v>15603</v>
      </c>
      <c r="F1746" s="33">
        <v>205</v>
      </c>
      <c r="G1746" s="33">
        <v>203</v>
      </c>
      <c r="H1746" s="33">
        <v>31384</v>
      </c>
      <c r="I1746" t="s">
        <v>15401</v>
      </c>
      <c r="N1746" s="37"/>
      <c r="O1746" s="36"/>
      <c r="P1746" s="36"/>
      <c r="Q1746" s="36"/>
      <c r="R1746" s="37"/>
      <c r="S1746" s="36"/>
      <c r="T1746" s="36"/>
    </row>
    <row r="1747" spans="1:20" ht="14.4" x14ac:dyDescent="0.3">
      <c r="A1747" s="33" t="s">
        <v>4272</v>
      </c>
      <c r="B1747" s="33" t="s">
        <v>14833</v>
      </c>
      <c r="C1747" s="33" t="s">
        <v>1389</v>
      </c>
      <c r="D1747" s="33" t="s">
        <v>4273</v>
      </c>
      <c r="E1747" s="33" t="s">
        <v>15012</v>
      </c>
      <c r="F1747" s="33">
        <v>194</v>
      </c>
      <c r="G1747" s="33">
        <v>181</v>
      </c>
      <c r="H1747" s="33">
        <v>34646</v>
      </c>
      <c r="I1747" t="s">
        <v>16699</v>
      </c>
      <c r="N1747" s="37"/>
      <c r="O1747" s="36"/>
      <c r="P1747" s="36"/>
      <c r="Q1747" s="36"/>
      <c r="R1747" s="37"/>
      <c r="S1747" s="36"/>
      <c r="T1747" s="36"/>
    </row>
    <row r="1748" spans="1:20" ht="14.4" x14ac:dyDescent="0.3">
      <c r="A1748" s="33" t="s">
        <v>4274</v>
      </c>
      <c r="B1748" s="33" t="s">
        <v>14833</v>
      </c>
      <c r="C1748" s="33" t="s">
        <v>1501</v>
      </c>
      <c r="D1748" s="33" t="s">
        <v>4275</v>
      </c>
      <c r="E1748" s="33" t="s">
        <v>15199</v>
      </c>
      <c r="F1748" s="33">
        <v>93</v>
      </c>
      <c r="G1748" s="33">
        <v>92</v>
      </c>
      <c r="H1748" s="33">
        <v>41439</v>
      </c>
      <c r="I1748" t="s">
        <v>15709</v>
      </c>
      <c r="N1748" s="37"/>
      <c r="O1748" s="36"/>
      <c r="P1748" s="36"/>
      <c r="Q1748" s="36"/>
      <c r="R1748" s="37"/>
      <c r="S1748" s="36"/>
      <c r="T1748" s="36"/>
    </row>
    <row r="1749" spans="1:20" ht="14.4" x14ac:dyDescent="0.3">
      <c r="A1749" s="33" t="s">
        <v>4276</v>
      </c>
      <c r="B1749" s="33" t="s">
        <v>14833</v>
      </c>
      <c r="C1749" s="33" t="s">
        <v>16700</v>
      </c>
      <c r="D1749" s="33" t="s">
        <v>4277</v>
      </c>
      <c r="E1749" s="33" t="s">
        <v>14909</v>
      </c>
      <c r="F1749" s="33">
        <v>380</v>
      </c>
      <c r="G1749" s="33">
        <v>457</v>
      </c>
      <c r="H1749" s="33">
        <v>41487</v>
      </c>
      <c r="I1749" t="s">
        <v>16053</v>
      </c>
      <c r="N1749" s="37"/>
      <c r="O1749" s="36"/>
      <c r="P1749" s="36"/>
      <c r="Q1749" s="36"/>
      <c r="R1749" s="37"/>
      <c r="S1749" s="36"/>
      <c r="T1749" s="36"/>
    </row>
    <row r="1750" spans="1:20" ht="14.4" x14ac:dyDescent="0.3">
      <c r="A1750" s="33" t="s">
        <v>4278</v>
      </c>
      <c r="B1750" s="33" t="s">
        <v>14833</v>
      </c>
      <c r="C1750" s="33" t="s">
        <v>4279</v>
      </c>
      <c r="D1750" s="33" t="s">
        <v>4280</v>
      </c>
      <c r="E1750" s="33" t="s">
        <v>14945</v>
      </c>
      <c r="F1750" s="33">
        <v>67</v>
      </c>
      <c r="G1750" s="33">
        <v>58</v>
      </c>
      <c r="H1750" s="33">
        <v>41196</v>
      </c>
      <c r="I1750" t="s">
        <v>15876</v>
      </c>
      <c r="N1750" s="37"/>
      <c r="O1750" s="36"/>
      <c r="P1750" s="36"/>
      <c r="Q1750" s="36"/>
      <c r="R1750" s="37"/>
      <c r="S1750" s="36"/>
      <c r="T1750" s="36"/>
    </row>
    <row r="1751" spans="1:20" ht="14.4" x14ac:dyDescent="0.3">
      <c r="A1751" s="33" t="s">
        <v>4281</v>
      </c>
      <c r="B1751" s="33" t="s">
        <v>14833</v>
      </c>
      <c r="C1751" s="33" t="s">
        <v>4282</v>
      </c>
      <c r="D1751" s="33" t="s">
        <v>4283</v>
      </c>
      <c r="E1751" s="33" t="s">
        <v>15951</v>
      </c>
      <c r="F1751" s="33">
        <v>173</v>
      </c>
      <c r="G1751" s="33">
        <v>170</v>
      </c>
      <c r="H1751" s="33">
        <v>41011</v>
      </c>
      <c r="I1751" t="s">
        <v>15443</v>
      </c>
      <c r="N1751" s="37"/>
      <c r="O1751" s="36"/>
      <c r="P1751" s="36"/>
      <c r="Q1751" s="36"/>
      <c r="R1751" s="37"/>
      <c r="S1751" s="36"/>
      <c r="T1751" s="36"/>
    </row>
    <row r="1752" spans="1:20" ht="14.4" x14ac:dyDescent="0.3">
      <c r="A1752" s="33" t="s">
        <v>4284</v>
      </c>
      <c r="B1752" s="33" t="s">
        <v>14833</v>
      </c>
      <c r="C1752" s="33" t="s">
        <v>16701</v>
      </c>
      <c r="D1752" s="33" t="s">
        <v>4285</v>
      </c>
      <c r="E1752" s="33" t="s">
        <v>14906</v>
      </c>
      <c r="F1752" s="33">
        <v>291</v>
      </c>
      <c r="G1752" s="33">
        <v>294</v>
      </c>
      <c r="H1752" s="33">
        <v>35504</v>
      </c>
      <c r="I1752" t="s">
        <v>4286</v>
      </c>
      <c r="N1752" s="37"/>
      <c r="O1752" s="36"/>
      <c r="P1752" s="36"/>
      <c r="Q1752" s="36"/>
      <c r="R1752" s="37"/>
      <c r="S1752" s="36"/>
      <c r="T1752" s="36"/>
    </row>
    <row r="1753" spans="1:20" ht="14.4" x14ac:dyDescent="0.3">
      <c r="A1753" s="33" t="s">
        <v>4287</v>
      </c>
      <c r="B1753" s="33" t="s">
        <v>14833</v>
      </c>
      <c r="C1753" s="33" t="s">
        <v>16702</v>
      </c>
      <c r="D1753" s="33" t="s">
        <v>4288</v>
      </c>
      <c r="E1753" s="33" t="s">
        <v>15652</v>
      </c>
      <c r="F1753" s="33">
        <v>78</v>
      </c>
      <c r="G1753" s="33">
        <v>80</v>
      </c>
      <c r="H1753" s="33">
        <v>40788</v>
      </c>
      <c r="I1753" t="s">
        <v>15653</v>
      </c>
      <c r="N1753" s="37"/>
      <c r="O1753" s="36"/>
      <c r="P1753" s="36"/>
      <c r="Q1753" s="36"/>
      <c r="R1753" s="37"/>
      <c r="S1753" s="36"/>
      <c r="T1753" s="36"/>
    </row>
    <row r="1754" spans="1:20" ht="14.4" x14ac:dyDescent="0.3">
      <c r="A1754" s="33" t="s">
        <v>4289</v>
      </c>
      <c r="B1754" s="33" t="s">
        <v>14833</v>
      </c>
      <c r="C1754" s="33" t="s">
        <v>4290</v>
      </c>
      <c r="D1754" s="33" t="s">
        <v>4291</v>
      </c>
      <c r="E1754" s="33" t="s">
        <v>14876</v>
      </c>
      <c r="F1754" s="33">
        <v>203</v>
      </c>
      <c r="G1754" s="33">
        <v>198</v>
      </c>
      <c r="H1754" s="33">
        <v>40508</v>
      </c>
      <c r="I1754" t="s">
        <v>15747</v>
      </c>
      <c r="N1754" s="37"/>
      <c r="O1754" s="36"/>
      <c r="P1754" s="36"/>
      <c r="Q1754" s="36"/>
      <c r="R1754" s="37"/>
      <c r="S1754" s="36"/>
      <c r="T1754" s="36"/>
    </row>
    <row r="1755" spans="1:20" ht="14.4" x14ac:dyDescent="0.3">
      <c r="A1755" s="33" t="s">
        <v>4292</v>
      </c>
      <c r="B1755" s="33" t="s">
        <v>14833</v>
      </c>
      <c r="C1755" s="33" t="s">
        <v>807</v>
      </c>
      <c r="D1755" s="33" t="s">
        <v>4293</v>
      </c>
      <c r="E1755" s="33" t="s">
        <v>15043</v>
      </c>
      <c r="F1755" s="33">
        <v>187</v>
      </c>
      <c r="G1755" s="33">
        <v>158</v>
      </c>
      <c r="H1755" s="33">
        <v>41233</v>
      </c>
      <c r="I1755" t="s">
        <v>16562</v>
      </c>
      <c r="N1755" s="37"/>
      <c r="O1755" s="36"/>
      <c r="P1755" s="36"/>
      <c r="Q1755" s="36"/>
      <c r="R1755" s="37"/>
      <c r="S1755" s="36"/>
      <c r="T1755" s="36"/>
    </row>
    <row r="1756" spans="1:20" ht="14.4" x14ac:dyDescent="0.3">
      <c r="A1756" s="33" t="s">
        <v>4294</v>
      </c>
      <c r="B1756" s="33" t="s">
        <v>14833</v>
      </c>
      <c r="C1756" s="33" t="s">
        <v>4295</v>
      </c>
      <c r="D1756" s="33" t="s">
        <v>4296</v>
      </c>
      <c r="E1756" s="33" t="s">
        <v>14985</v>
      </c>
      <c r="F1756" s="33">
        <v>140</v>
      </c>
      <c r="G1756" s="33">
        <v>137</v>
      </c>
      <c r="H1756" s="33">
        <v>40775</v>
      </c>
      <c r="I1756" t="s">
        <v>15368</v>
      </c>
      <c r="N1756" s="37"/>
      <c r="O1756" s="36"/>
      <c r="P1756" s="36"/>
      <c r="Q1756" s="36"/>
      <c r="R1756" s="37"/>
      <c r="S1756" s="36"/>
      <c r="T1756" s="36"/>
    </row>
    <row r="1757" spans="1:20" ht="14.4" x14ac:dyDescent="0.3">
      <c r="A1757" s="33" t="s">
        <v>4297</v>
      </c>
      <c r="B1757" s="33" t="s">
        <v>14833</v>
      </c>
      <c r="C1757" s="33" t="s">
        <v>16703</v>
      </c>
      <c r="D1757" s="33" t="s">
        <v>4298</v>
      </c>
      <c r="E1757" s="33" t="s">
        <v>15059</v>
      </c>
      <c r="F1757" s="33">
        <v>127</v>
      </c>
      <c r="G1757" s="33">
        <v>137</v>
      </c>
      <c r="H1757" s="33">
        <v>36336</v>
      </c>
      <c r="I1757" t="s">
        <v>16704</v>
      </c>
      <c r="N1757" s="37"/>
      <c r="O1757" s="36"/>
      <c r="P1757" s="36"/>
      <c r="Q1757" s="36"/>
      <c r="R1757" s="37"/>
      <c r="S1757" s="36"/>
      <c r="T1757" s="36"/>
    </row>
    <row r="1758" spans="1:20" ht="14.4" x14ac:dyDescent="0.3">
      <c r="A1758" s="33" t="s">
        <v>4299</v>
      </c>
      <c r="B1758" s="33" t="s">
        <v>14833</v>
      </c>
      <c r="C1758" s="33" t="s">
        <v>479</v>
      </c>
      <c r="D1758" s="33" t="s">
        <v>4300</v>
      </c>
      <c r="E1758" s="33" t="s">
        <v>14904</v>
      </c>
      <c r="F1758" s="33">
        <v>158</v>
      </c>
      <c r="G1758" s="33">
        <v>157</v>
      </c>
      <c r="H1758" s="33">
        <v>36440</v>
      </c>
      <c r="I1758" t="s">
        <v>16705</v>
      </c>
      <c r="N1758" s="37"/>
      <c r="O1758" s="36"/>
      <c r="P1758" s="36"/>
      <c r="Q1758" s="36"/>
      <c r="R1758" s="37"/>
      <c r="S1758" s="36"/>
      <c r="T1758" s="36"/>
    </row>
    <row r="1759" spans="1:20" ht="14.4" x14ac:dyDescent="0.3">
      <c r="A1759" s="33" t="s">
        <v>4301</v>
      </c>
      <c r="B1759" s="33" t="s">
        <v>14833</v>
      </c>
      <c r="C1759" s="33" t="s">
        <v>16706</v>
      </c>
      <c r="D1759" s="33" t="s">
        <v>4302</v>
      </c>
      <c r="E1759" s="33" t="s">
        <v>14901</v>
      </c>
      <c r="F1759" s="33">
        <v>291</v>
      </c>
      <c r="G1759" s="33">
        <v>298</v>
      </c>
      <c r="H1759" s="33">
        <v>36479</v>
      </c>
      <c r="I1759" t="s">
        <v>15753</v>
      </c>
      <c r="N1759" s="37"/>
      <c r="O1759" s="36"/>
      <c r="P1759" s="36"/>
      <c r="Q1759" s="36"/>
      <c r="R1759" s="37"/>
      <c r="S1759" s="36"/>
      <c r="T1759" s="36"/>
    </row>
    <row r="1760" spans="1:20" ht="14.4" x14ac:dyDescent="0.3">
      <c r="A1760" s="33" t="s">
        <v>4303</v>
      </c>
      <c r="B1760" s="33" t="s">
        <v>14833</v>
      </c>
      <c r="C1760" s="33" t="s">
        <v>4304</v>
      </c>
      <c r="D1760" s="33" t="s">
        <v>4305</v>
      </c>
      <c r="E1760" s="33" t="s">
        <v>16566</v>
      </c>
      <c r="F1760" s="33">
        <v>159</v>
      </c>
      <c r="G1760" s="33">
        <v>143</v>
      </c>
      <c r="H1760" s="33">
        <v>41012</v>
      </c>
      <c r="I1760" t="s">
        <v>16504</v>
      </c>
      <c r="N1760" s="37"/>
      <c r="O1760" s="36"/>
      <c r="P1760" s="36"/>
      <c r="Q1760" s="36"/>
      <c r="R1760" s="37"/>
      <c r="S1760" s="36"/>
      <c r="T1760" s="36"/>
    </row>
    <row r="1761" spans="1:20" ht="14.4" x14ac:dyDescent="0.3">
      <c r="A1761" s="33" t="s">
        <v>4306</v>
      </c>
      <c r="B1761" s="33" t="s">
        <v>14833</v>
      </c>
      <c r="C1761" s="33" t="s">
        <v>16707</v>
      </c>
      <c r="D1761" s="33" t="s">
        <v>4307</v>
      </c>
      <c r="E1761" s="33" t="s">
        <v>14904</v>
      </c>
      <c r="F1761" s="33">
        <v>93</v>
      </c>
      <c r="G1761" s="33">
        <v>105</v>
      </c>
      <c r="H1761" s="33">
        <v>41646</v>
      </c>
      <c r="I1761" t="s">
        <v>15120</v>
      </c>
      <c r="N1761" s="37"/>
      <c r="O1761" s="36"/>
      <c r="P1761" s="36"/>
      <c r="Q1761" s="36"/>
      <c r="R1761" s="37"/>
      <c r="S1761" s="36"/>
      <c r="T1761" s="36"/>
    </row>
    <row r="1762" spans="1:20" ht="14.4" x14ac:dyDescent="0.3">
      <c r="A1762" s="33" t="s">
        <v>4308</v>
      </c>
      <c r="B1762" s="33" t="s">
        <v>14833</v>
      </c>
      <c r="C1762" s="33" t="s">
        <v>1501</v>
      </c>
      <c r="D1762" s="33" t="s">
        <v>4309</v>
      </c>
      <c r="E1762" s="33" t="s">
        <v>15775</v>
      </c>
      <c r="F1762" s="33">
        <v>95</v>
      </c>
      <c r="G1762" s="33">
        <v>87</v>
      </c>
      <c r="H1762" s="33">
        <v>30133</v>
      </c>
      <c r="I1762" t="s">
        <v>15154</v>
      </c>
      <c r="N1762" s="37"/>
      <c r="O1762" s="36"/>
      <c r="P1762" s="36"/>
      <c r="Q1762" s="36"/>
      <c r="R1762" s="37"/>
      <c r="S1762" s="36"/>
      <c r="T1762" s="36"/>
    </row>
    <row r="1763" spans="1:20" ht="14.4" x14ac:dyDescent="0.3">
      <c r="A1763" s="33" t="s">
        <v>4310</v>
      </c>
      <c r="B1763" s="33" t="s">
        <v>14833</v>
      </c>
      <c r="C1763" s="33" t="s">
        <v>4311</v>
      </c>
      <c r="D1763" s="33" t="s">
        <v>4312</v>
      </c>
      <c r="E1763" s="33" t="s">
        <v>15486</v>
      </c>
      <c r="F1763" s="33">
        <v>383</v>
      </c>
      <c r="G1763" s="33">
        <v>384</v>
      </c>
      <c r="H1763" s="33">
        <v>42724</v>
      </c>
      <c r="I1763" t="s">
        <v>15259</v>
      </c>
      <c r="N1763" s="37"/>
      <c r="O1763" s="36"/>
      <c r="P1763" s="36"/>
      <c r="Q1763" s="36"/>
      <c r="R1763" s="37"/>
      <c r="S1763" s="36"/>
      <c r="T1763" s="36"/>
    </row>
    <row r="1764" spans="1:20" ht="14.4" x14ac:dyDescent="0.3">
      <c r="A1764" s="33" t="s">
        <v>4313</v>
      </c>
      <c r="B1764" s="33" t="s">
        <v>14833</v>
      </c>
      <c r="C1764" s="33" t="s">
        <v>16708</v>
      </c>
      <c r="D1764" s="33" t="s">
        <v>4314</v>
      </c>
      <c r="E1764" s="33" t="s">
        <v>14876</v>
      </c>
      <c r="F1764" s="33">
        <v>419</v>
      </c>
      <c r="G1764" s="33">
        <v>425</v>
      </c>
      <c r="H1764" s="33">
        <v>40508</v>
      </c>
      <c r="I1764" t="s">
        <v>15747</v>
      </c>
      <c r="N1764" s="37"/>
      <c r="O1764" s="36"/>
      <c r="P1764" s="36"/>
      <c r="Q1764" s="36"/>
      <c r="R1764" s="37"/>
      <c r="S1764" s="36"/>
      <c r="T1764" s="36"/>
    </row>
    <row r="1765" spans="1:20" ht="14.4" x14ac:dyDescent="0.3">
      <c r="A1765" s="33" t="s">
        <v>4315</v>
      </c>
      <c r="B1765" s="33" t="s">
        <v>14833</v>
      </c>
      <c r="C1765" s="33" t="s">
        <v>4316</v>
      </c>
      <c r="D1765" s="33" t="s">
        <v>4317</v>
      </c>
      <c r="E1765" s="33" t="s">
        <v>14962</v>
      </c>
      <c r="F1765" s="33">
        <v>123</v>
      </c>
      <c r="G1765" s="33">
        <v>107</v>
      </c>
      <c r="H1765" s="33">
        <v>41558</v>
      </c>
      <c r="I1765" t="s">
        <v>15616</v>
      </c>
      <c r="N1765" s="37"/>
      <c r="O1765" s="36"/>
      <c r="P1765" s="36"/>
      <c r="Q1765" s="36"/>
      <c r="R1765" s="37"/>
      <c r="S1765" s="36"/>
      <c r="T1765" s="36"/>
    </row>
    <row r="1766" spans="1:20" ht="14.4" x14ac:dyDescent="0.3">
      <c r="A1766" s="33" t="s">
        <v>4318</v>
      </c>
      <c r="B1766" s="33" t="s">
        <v>14833</v>
      </c>
      <c r="C1766" s="33" t="s">
        <v>16709</v>
      </c>
      <c r="D1766" s="33" t="s">
        <v>4319</v>
      </c>
      <c r="E1766" s="33" t="s">
        <v>16710</v>
      </c>
      <c r="F1766" s="33">
        <v>56</v>
      </c>
      <c r="G1766" s="33">
        <v>139</v>
      </c>
      <c r="H1766" s="33">
        <v>40632</v>
      </c>
      <c r="I1766" t="s">
        <v>15635</v>
      </c>
      <c r="N1766" s="37"/>
      <c r="O1766" s="36"/>
      <c r="P1766" s="36"/>
      <c r="Q1766" s="36"/>
      <c r="R1766" s="37"/>
      <c r="S1766" s="36"/>
      <c r="T1766" s="36"/>
    </row>
    <row r="1767" spans="1:20" ht="14.4" x14ac:dyDescent="0.3">
      <c r="A1767" s="33" t="s">
        <v>4320</v>
      </c>
      <c r="B1767" s="33" t="s">
        <v>14833</v>
      </c>
      <c r="C1767" s="33" t="s">
        <v>3042</v>
      </c>
      <c r="D1767" s="33" t="s">
        <v>4321</v>
      </c>
      <c r="E1767" s="33" t="s">
        <v>14982</v>
      </c>
      <c r="F1767" s="33">
        <v>545</v>
      </c>
      <c r="G1767" s="33">
        <v>531</v>
      </c>
      <c r="H1767" s="33">
        <v>37428</v>
      </c>
      <c r="I1767" t="s">
        <v>16711</v>
      </c>
      <c r="N1767" s="37"/>
      <c r="O1767" s="36"/>
      <c r="P1767" s="36"/>
      <c r="Q1767" s="36"/>
      <c r="R1767" s="37"/>
      <c r="S1767" s="36"/>
      <c r="T1767" s="36"/>
    </row>
    <row r="1768" spans="1:20" ht="14.4" x14ac:dyDescent="0.3">
      <c r="A1768" s="33" t="s">
        <v>4322</v>
      </c>
      <c r="B1768" s="33" t="s">
        <v>14833</v>
      </c>
      <c r="C1768" s="33" t="s">
        <v>4323</v>
      </c>
      <c r="D1768" s="33" t="s">
        <v>4324</v>
      </c>
      <c r="E1768" s="33" t="s">
        <v>14927</v>
      </c>
      <c r="F1768" s="33">
        <v>189</v>
      </c>
      <c r="G1768" s="33">
        <v>184</v>
      </c>
      <c r="H1768" s="33">
        <v>37519</v>
      </c>
      <c r="I1768" t="s">
        <v>16712</v>
      </c>
      <c r="N1768" s="37"/>
      <c r="O1768" s="36"/>
      <c r="P1768" s="36"/>
      <c r="Q1768" s="36"/>
      <c r="R1768" s="37"/>
      <c r="S1768" s="36"/>
      <c r="T1768" s="36"/>
    </row>
    <row r="1769" spans="1:20" ht="14.4" x14ac:dyDescent="0.3">
      <c r="A1769" s="33" t="s">
        <v>4325</v>
      </c>
      <c r="B1769" s="33" t="s">
        <v>14833</v>
      </c>
      <c r="C1769" s="33" t="s">
        <v>16713</v>
      </c>
      <c r="D1769" s="33" t="s">
        <v>4326</v>
      </c>
      <c r="E1769" s="33" t="s">
        <v>14892</v>
      </c>
      <c r="F1769" s="33">
        <v>241</v>
      </c>
      <c r="G1769" s="33">
        <v>240</v>
      </c>
      <c r="H1769" s="33">
        <v>20281</v>
      </c>
      <c r="I1769" t="s">
        <v>665</v>
      </c>
      <c r="N1769" s="37"/>
      <c r="O1769" s="36"/>
      <c r="P1769" s="36"/>
      <c r="Q1769" s="36"/>
      <c r="R1769" s="37"/>
      <c r="S1769" s="36"/>
      <c r="T1769" s="36"/>
    </row>
    <row r="1770" spans="1:20" ht="14.4" x14ac:dyDescent="0.3">
      <c r="A1770" s="33" t="s">
        <v>4327</v>
      </c>
      <c r="B1770" s="33" t="s">
        <v>14833</v>
      </c>
      <c r="C1770" s="33" t="s">
        <v>15524</v>
      </c>
      <c r="D1770" s="33" t="s">
        <v>4328</v>
      </c>
      <c r="E1770" s="33" t="s">
        <v>14986</v>
      </c>
      <c r="F1770" s="33">
        <v>202</v>
      </c>
      <c r="G1770" s="33">
        <v>185</v>
      </c>
      <c r="H1770" s="33">
        <v>41454</v>
      </c>
      <c r="I1770" t="s">
        <v>16311</v>
      </c>
      <c r="N1770" s="37"/>
      <c r="O1770" s="36"/>
      <c r="P1770" s="36"/>
      <c r="Q1770" s="36"/>
      <c r="R1770" s="37"/>
      <c r="S1770" s="36"/>
      <c r="T1770" s="36"/>
    </row>
    <row r="1771" spans="1:20" ht="14.4" x14ac:dyDescent="0.3">
      <c r="A1771" s="33" t="s">
        <v>4329</v>
      </c>
      <c r="B1771" s="33" t="s">
        <v>14833</v>
      </c>
      <c r="C1771" s="33" t="s">
        <v>4246</v>
      </c>
      <c r="D1771" s="33" t="s">
        <v>4330</v>
      </c>
      <c r="E1771" s="33" t="s">
        <v>14984</v>
      </c>
      <c r="F1771" s="33">
        <v>267</v>
      </c>
      <c r="G1771" s="33">
        <v>235</v>
      </c>
      <c r="H1771" s="33">
        <v>41286</v>
      </c>
      <c r="I1771" t="s">
        <v>15748</v>
      </c>
      <c r="N1771" s="37"/>
      <c r="O1771" s="36"/>
      <c r="P1771" s="36"/>
      <c r="Q1771" s="36"/>
      <c r="R1771" s="37"/>
      <c r="S1771" s="36"/>
      <c r="T1771" s="36"/>
    </row>
    <row r="1772" spans="1:20" ht="14.4" x14ac:dyDescent="0.3">
      <c r="A1772" s="33" t="s">
        <v>4331</v>
      </c>
      <c r="B1772" s="33" t="s">
        <v>14833</v>
      </c>
      <c r="C1772" s="33" t="s">
        <v>4075</v>
      </c>
      <c r="D1772" s="33" t="s">
        <v>4332</v>
      </c>
      <c r="E1772" s="33" t="s">
        <v>15026</v>
      </c>
      <c r="F1772" s="33">
        <v>227</v>
      </c>
      <c r="G1772" s="33">
        <v>230</v>
      </c>
      <c r="H1772" s="33">
        <v>41358</v>
      </c>
      <c r="I1772" t="s">
        <v>2309</v>
      </c>
      <c r="N1772" s="37"/>
      <c r="O1772" s="36"/>
      <c r="P1772" s="36"/>
      <c r="Q1772" s="36"/>
      <c r="R1772" s="37"/>
      <c r="S1772" s="36"/>
      <c r="T1772" s="36"/>
    </row>
    <row r="1773" spans="1:20" ht="14.4" x14ac:dyDescent="0.3">
      <c r="A1773" s="33" t="s">
        <v>4333</v>
      </c>
      <c r="B1773" s="33" t="s">
        <v>14833</v>
      </c>
      <c r="C1773" s="33" t="s">
        <v>4334</v>
      </c>
      <c r="D1773" s="33" t="s">
        <v>4335</v>
      </c>
      <c r="E1773" s="33" t="s">
        <v>15103</v>
      </c>
      <c r="F1773" s="33">
        <v>128</v>
      </c>
      <c r="G1773" s="33">
        <v>105</v>
      </c>
      <c r="H1773" s="33">
        <v>77338</v>
      </c>
      <c r="I1773" t="s">
        <v>15787</v>
      </c>
      <c r="N1773" s="37"/>
      <c r="O1773" s="36"/>
      <c r="P1773" s="36"/>
      <c r="Q1773" s="36"/>
      <c r="R1773" s="37"/>
      <c r="S1773" s="36"/>
      <c r="T1773" s="36"/>
    </row>
    <row r="1774" spans="1:20" ht="14.4" x14ac:dyDescent="0.3">
      <c r="A1774" s="33" t="s">
        <v>4336</v>
      </c>
      <c r="B1774" s="33" t="s">
        <v>14833</v>
      </c>
      <c r="C1774" s="33" t="s">
        <v>16714</v>
      </c>
      <c r="D1774" s="33" t="s">
        <v>4337</v>
      </c>
      <c r="E1774" s="33" t="s">
        <v>15640</v>
      </c>
      <c r="F1774" s="33">
        <v>97</v>
      </c>
      <c r="G1774" s="33">
        <v>91</v>
      </c>
      <c r="H1774" s="33">
        <v>40789</v>
      </c>
      <c r="I1774" t="s">
        <v>15641</v>
      </c>
      <c r="N1774" s="37"/>
      <c r="O1774" s="36"/>
      <c r="P1774" s="36"/>
      <c r="Q1774" s="36"/>
      <c r="R1774" s="37"/>
      <c r="S1774" s="36"/>
      <c r="T1774" s="36"/>
    </row>
    <row r="1775" spans="1:20" ht="14.4" x14ac:dyDescent="0.3">
      <c r="A1775" s="33" t="s">
        <v>4338</v>
      </c>
      <c r="B1775" s="33" t="s">
        <v>14833</v>
      </c>
      <c r="C1775" s="33" t="s">
        <v>16715</v>
      </c>
      <c r="D1775" s="33" t="s">
        <v>4339</v>
      </c>
      <c r="E1775" s="33" t="s">
        <v>15051</v>
      </c>
      <c r="F1775" s="33">
        <v>317</v>
      </c>
      <c r="G1775" s="33">
        <v>302</v>
      </c>
      <c r="H1775" s="33">
        <v>38650</v>
      </c>
      <c r="I1775" t="s">
        <v>16716</v>
      </c>
      <c r="N1775" s="37"/>
      <c r="O1775" s="36"/>
      <c r="P1775" s="36"/>
      <c r="Q1775" s="36"/>
      <c r="R1775" s="37"/>
      <c r="S1775" s="36"/>
      <c r="T1775" s="36"/>
    </row>
    <row r="1776" spans="1:20" ht="14.4" x14ac:dyDescent="0.3">
      <c r="A1776" s="33" t="s">
        <v>4340</v>
      </c>
      <c r="B1776" s="33" t="s">
        <v>14833</v>
      </c>
      <c r="C1776" s="33" t="s">
        <v>15281</v>
      </c>
      <c r="D1776" s="33" t="s">
        <v>4341</v>
      </c>
      <c r="E1776" s="33" t="s">
        <v>15460</v>
      </c>
      <c r="F1776" s="33">
        <v>135</v>
      </c>
      <c r="G1776" s="33">
        <v>130</v>
      </c>
      <c r="H1776" s="33">
        <v>42656</v>
      </c>
      <c r="I1776" t="s">
        <v>15662</v>
      </c>
      <c r="N1776" s="37"/>
      <c r="O1776" s="36"/>
      <c r="P1776" s="36"/>
      <c r="Q1776" s="36"/>
      <c r="R1776" s="37"/>
      <c r="S1776" s="36"/>
      <c r="T1776" s="36"/>
    </row>
    <row r="1777" spans="1:20" ht="14.4" x14ac:dyDescent="0.3">
      <c r="A1777" s="33" t="s">
        <v>4342</v>
      </c>
      <c r="B1777" s="33" t="s">
        <v>14833</v>
      </c>
      <c r="C1777" s="33" t="s">
        <v>16717</v>
      </c>
      <c r="D1777" s="33" t="s">
        <v>4343</v>
      </c>
      <c r="E1777" s="33" t="s">
        <v>15021</v>
      </c>
      <c r="F1777" s="33">
        <v>187</v>
      </c>
      <c r="G1777" s="33">
        <v>188</v>
      </c>
      <c r="H1777" s="33">
        <v>41646</v>
      </c>
      <c r="I1777" t="s">
        <v>15120</v>
      </c>
      <c r="N1777" s="37"/>
      <c r="O1777" s="36"/>
      <c r="P1777" s="36"/>
      <c r="Q1777" s="36"/>
      <c r="R1777" s="37"/>
      <c r="S1777" s="36"/>
      <c r="T1777" s="36"/>
    </row>
    <row r="1778" spans="1:20" ht="14.4" x14ac:dyDescent="0.3">
      <c r="A1778" s="33" t="s">
        <v>4344</v>
      </c>
      <c r="B1778" s="33" t="s">
        <v>14833</v>
      </c>
      <c r="C1778" s="33" t="s">
        <v>64</v>
      </c>
      <c r="D1778" s="33" t="s">
        <v>4345</v>
      </c>
      <c r="E1778" s="33" t="s">
        <v>15046</v>
      </c>
      <c r="F1778" s="33">
        <v>185</v>
      </c>
      <c r="G1778" s="33">
        <v>181</v>
      </c>
      <c r="H1778" s="33">
        <v>41424</v>
      </c>
      <c r="I1778" t="s">
        <v>15283</v>
      </c>
      <c r="N1778" s="37"/>
      <c r="O1778" s="36"/>
      <c r="P1778" s="36"/>
      <c r="Q1778" s="36"/>
      <c r="R1778" s="37"/>
      <c r="S1778" s="36"/>
      <c r="T1778" s="36"/>
    </row>
    <row r="1779" spans="1:20" ht="14.4" x14ac:dyDescent="0.3">
      <c r="A1779" s="33" t="s">
        <v>4346</v>
      </c>
      <c r="B1779" s="33" t="s">
        <v>14833</v>
      </c>
      <c r="C1779" s="33" t="s">
        <v>4347</v>
      </c>
      <c r="D1779" s="33" t="s">
        <v>4348</v>
      </c>
      <c r="E1779" s="33" t="s">
        <v>15048</v>
      </c>
      <c r="F1779" s="33">
        <v>276</v>
      </c>
      <c r="G1779" s="33">
        <v>263</v>
      </c>
      <c r="H1779" s="33">
        <v>30582</v>
      </c>
      <c r="I1779" t="s">
        <v>15648</v>
      </c>
      <c r="N1779" s="37"/>
      <c r="O1779" s="36"/>
      <c r="P1779" s="36"/>
      <c r="Q1779" s="36"/>
      <c r="R1779" s="37"/>
      <c r="S1779" s="36"/>
      <c r="T1779" s="36"/>
    </row>
    <row r="1780" spans="1:20" ht="14.4" x14ac:dyDescent="0.3">
      <c r="A1780" s="33" t="s">
        <v>4349</v>
      </c>
      <c r="B1780" s="33" t="s">
        <v>14833</v>
      </c>
      <c r="C1780" s="33" t="s">
        <v>4350</v>
      </c>
      <c r="D1780" s="33" t="s">
        <v>4351</v>
      </c>
      <c r="E1780" s="33" t="s">
        <v>14963</v>
      </c>
      <c r="F1780" s="33">
        <v>206</v>
      </c>
      <c r="G1780" s="33">
        <v>220</v>
      </c>
      <c r="H1780" s="33">
        <v>39352</v>
      </c>
      <c r="I1780" t="s">
        <v>1578</v>
      </c>
      <c r="N1780" s="37"/>
      <c r="O1780" s="36"/>
      <c r="P1780" s="36"/>
      <c r="Q1780" s="36"/>
      <c r="R1780" s="37"/>
      <c r="S1780" s="36"/>
      <c r="T1780" s="36"/>
    </row>
    <row r="1781" spans="1:20" ht="14.4" x14ac:dyDescent="0.3">
      <c r="A1781" s="33" t="s">
        <v>4352</v>
      </c>
      <c r="B1781" s="33" t="s">
        <v>14833</v>
      </c>
      <c r="C1781" s="33" t="s">
        <v>4353</v>
      </c>
      <c r="D1781" s="33" t="s">
        <v>4354</v>
      </c>
      <c r="E1781" s="33" t="s">
        <v>15798</v>
      </c>
      <c r="F1781" s="33">
        <v>260</v>
      </c>
      <c r="G1781" s="33">
        <v>248</v>
      </c>
      <c r="H1781" s="33">
        <v>44201</v>
      </c>
      <c r="I1781" t="s">
        <v>984</v>
      </c>
      <c r="N1781" s="37"/>
      <c r="O1781" s="36"/>
      <c r="P1781" s="36"/>
      <c r="Q1781" s="36"/>
      <c r="R1781" s="37"/>
      <c r="S1781" s="36"/>
      <c r="T1781" s="36"/>
    </row>
    <row r="1782" spans="1:20" ht="14.4" x14ac:dyDescent="0.3">
      <c r="A1782" s="33" t="s">
        <v>4355</v>
      </c>
      <c r="B1782" s="33" t="s">
        <v>14833</v>
      </c>
      <c r="C1782" s="33" t="s">
        <v>16718</v>
      </c>
      <c r="D1782" s="33" t="s">
        <v>4357</v>
      </c>
      <c r="E1782" s="33" t="s">
        <v>14876</v>
      </c>
      <c r="F1782" s="33">
        <v>373</v>
      </c>
      <c r="G1782" s="33">
        <v>383</v>
      </c>
      <c r="H1782" s="33">
        <v>40301</v>
      </c>
      <c r="I1782" t="s">
        <v>16719</v>
      </c>
      <c r="N1782" s="37"/>
      <c r="O1782" s="36"/>
      <c r="P1782" s="36"/>
      <c r="Q1782" s="36"/>
      <c r="R1782" s="37"/>
      <c r="S1782" s="36"/>
      <c r="T1782" s="36"/>
    </row>
    <row r="1783" spans="1:20" ht="14.4" x14ac:dyDescent="0.3">
      <c r="A1783" s="33" t="s">
        <v>4358</v>
      </c>
      <c r="B1783" s="33" t="s">
        <v>14833</v>
      </c>
      <c r="C1783" s="33" t="s">
        <v>4359</v>
      </c>
      <c r="D1783" s="33" t="s">
        <v>4360</v>
      </c>
      <c r="E1783" s="33" t="s">
        <v>14979</v>
      </c>
      <c r="F1783" s="33">
        <v>147</v>
      </c>
      <c r="G1783" s="33">
        <v>132</v>
      </c>
      <c r="H1783" s="33">
        <v>41583</v>
      </c>
      <c r="I1783" t="s">
        <v>16115</v>
      </c>
      <c r="N1783" s="37"/>
      <c r="O1783" s="36"/>
      <c r="P1783" s="36"/>
      <c r="Q1783" s="36"/>
      <c r="R1783" s="37"/>
      <c r="S1783" s="36"/>
      <c r="T1783" s="36"/>
    </row>
    <row r="1784" spans="1:20" ht="14.4" x14ac:dyDescent="0.3">
      <c r="A1784" s="33" t="s">
        <v>4361</v>
      </c>
      <c r="B1784" s="33" t="s">
        <v>14833</v>
      </c>
      <c r="C1784" s="33" t="s">
        <v>16720</v>
      </c>
      <c r="D1784" s="33" t="s">
        <v>4362</v>
      </c>
      <c r="E1784" s="33" t="s">
        <v>15822</v>
      </c>
      <c r="F1784" s="33">
        <v>199</v>
      </c>
      <c r="G1784" s="33">
        <v>199</v>
      </c>
      <c r="H1784" s="33">
        <v>71008</v>
      </c>
      <c r="I1784" t="s">
        <v>624</v>
      </c>
      <c r="N1784" s="37"/>
      <c r="O1784" s="36"/>
      <c r="P1784" s="36"/>
      <c r="Q1784" s="36"/>
      <c r="R1784" s="37"/>
      <c r="S1784" s="36"/>
      <c r="T1784" s="36"/>
    </row>
    <row r="1785" spans="1:20" ht="14.4" x14ac:dyDescent="0.3">
      <c r="A1785" s="33" t="s">
        <v>4363</v>
      </c>
      <c r="B1785" s="33" t="s">
        <v>14833</v>
      </c>
      <c r="C1785" s="33" t="s">
        <v>16721</v>
      </c>
      <c r="D1785" s="33" t="s">
        <v>4364</v>
      </c>
      <c r="E1785" s="33" t="s">
        <v>15545</v>
      </c>
      <c r="F1785" s="33">
        <v>425</v>
      </c>
      <c r="G1785" s="33">
        <v>395</v>
      </c>
      <c r="H1785" s="33">
        <v>40517</v>
      </c>
      <c r="I1785" t="s">
        <v>324</v>
      </c>
      <c r="N1785" s="37"/>
      <c r="O1785" s="36"/>
      <c r="P1785" s="36"/>
      <c r="Q1785" s="36"/>
      <c r="R1785" s="37"/>
      <c r="S1785" s="36"/>
      <c r="T1785" s="36"/>
    </row>
    <row r="1786" spans="1:20" ht="14.4" x14ac:dyDescent="0.3">
      <c r="A1786" s="33" t="s">
        <v>4365</v>
      </c>
      <c r="B1786" s="33" t="s">
        <v>14833</v>
      </c>
      <c r="C1786" s="33" t="s">
        <v>16722</v>
      </c>
      <c r="D1786" s="33" t="s">
        <v>4366</v>
      </c>
      <c r="E1786" s="33" t="s">
        <v>15084</v>
      </c>
      <c r="F1786" s="33">
        <v>117</v>
      </c>
      <c r="G1786" s="33">
        <v>113</v>
      </c>
      <c r="H1786" s="33">
        <v>41005</v>
      </c>
      <c r="I1786" t="s">
        <v>1280</v>
      </c>
      <c r="N1786" s="37"/>
      <c r="O1786" s="36"/>
      <c r="P1786" s="36"/>
      <c r="Q1786" s="36"/>
      <c r="R1786" s="37"/>
      <c r="S1786" s="36"/>
      <c r="T1786" s="36"/>
    </row>
    <row r="1787" spans="1:20" ht="14.4" x14ac:dyDescent="0.3">
      <c r="A1787" s="33" t="s">
        <v>4367</v>
      </c>
      <c r="B1787" s="33" t="s">
        <v>14833</v>
      </c>
      <c r="C1787" s="33" t="s">
        <v>1058</v>
      </c>
      <c r="D1787" s="33" t="s">
        <v>4368</v>
      </c>
      <c r="E1787" s="33" t="s">
        <v>15210</v>
      </c>
      <c r="F1787" s="33">
        <v>219</v>
      </c>
      <c r="G1787" s="33">
        <v>213</v>
      </c>
      <c r="H1787" s="33">
        <v>83280</v>
      </c>
      <c r="I1787" t="s">
        <v>15211</v>
      </c>
      <c r="N1787" s="37"/>
      <c r="O1787" s="36"/>
      <c r="P1787" s="36"/>
      <c r="Q1787" s="36"/>
      <c r="R1787" s="37"/>
      <c r="S1787" s="36"/>
      <c r="T1787" s="36"/>
    </row>
    <row r="1788" spans="1:20" ht="14.4" x14ac:dyDescent="0.3">
      <c r="A1788" s="33" t="s">
        <v>4369</v>
      </c>
      <c r="B1788" s="33" t="s">
        <v>14833</v>
      </c>
      <c r="C1788" s="33" t="s">
        <v>4370</v>
      </c>
      <c r="D1788" s="33" t="s">
        <v>4371</v>
      </c>
      <c r="E1788" s="33" t="s">
        <v>15066</v>
      </c>
      <c r="F1788" s="33">
        <v>194</v>
      </c>
      <c r="G1788" s="33">
        <v>186</v>
      </c>
      <c r="H1788" s="33">
        <v>57266</v>
      </c>
      <c r="I1788" t="s">
        <v>15832</v>
      </c>
      <c r="N1788" s="37"/>
      <c r="O1788" s="36"/>
      <c r="P1788" s="36"/>
      <c r="Q1788" s="36"/>
      <c r="R1788" s="37"/>
      <c r="S1788" s="36"/>
      <c r="T1788" s="36"/>
    </row>
    <row r="1789" spans="1:20" ht="14.4" x14ac:dyDescent="0.3">
      <c r="A1789" s="33" t="s">
        <v>4372</v>
      </c>
      <c r="B1789" s="33" t="s">
        <v>14833</v>
      </c>
      <c r="C1789" s="33" t="s">
        <v>16723</v>
      </c>
      <c r="D1789" s="33" t="s">
        <v>4373</v>
      </c>
      <c r="E1789" s="33" t="s">
        <v>14884</v>
      </c>
      <c r="F1789" s="33">
        <v>360</v>
      </c>
      <c r="G1789" s="33">
        <v>366</v>
      </c>
      <c r="H1789" s="33">
        <v>40524</v>
      </c>
      <c r="I1789" t="s">
        <v>16614</v>
      </c>
      <c r="N1789" s="37"/>
      <c r="O1789" s="36"/>
      <c r="P1789" s="36"/>
      <c r="Q1789" s="36"/>
      <c r="R1789" s="37"/>
      <c r="S1789" s="36"/>
      <c r="T1789" s="36"/>
    </row>
    <row r="1790" spans="1:20" ht="14.4" x14ac:dyDescent="0.3">
      <c r="A1790" s="33" t="s">
        <v>4374</v>
      </c>
      <c r="B1790" s="33" t="s">
        <v>14833</v>
      </c>
      <c r="C1790" s="33" t="s">
        <v>16724</v>
      </c>
      <c r="D1790" s="33" t="s">
        <v>4375</v>
      </c>
      <c r="E1790" s="33" t="s">
        <v>14933</v>
      </c>
      <c r="F1790" s="33">
        <v>202</v>
      </c>
      <c r="G1790" s="33">
        <v>205</v>
      </c>
      <c r="H1790" s="33">
        <v>43005</v>
      </c>
      <c r="I1790" t="s">
        <v>16725</v>
      </c>
      <c r="N1790" s="37"/>
      <c r="O1790" s="36"/>
      <c r="P1790" s="36"/>
      <c r="Q1790" s="36"/>
      <c r="R1790" s="37"/>
      <c r="S1790" s="36"/>
      <c r="T1790" s="36"/>
    </row>
    <row r="1791" spans="1:20" ht="14.4" x14ac:dyDescent="0.3">
      <c r="A1791" s="33" t="s">
        <v>4376</v>
      </c>
      <c r="B1791" s="33" t="s">
        <v>14833</v>
      </c>
      <c r="C1791" s="33" t="s">
        <v>16726</v>
      </c>
      <c r="D1791" s="33" t="s">
        <v>4378</v>
      </c>
      <c r="E1791" s="33" t="s">
        <v>16265</v>
      </c>
      <c r="F1791" s="33">
        <v>151</v>
      </c>
      <c r="G1791" s="33">
        <v>264</v>
      </c>
      <c r="H1791" s="33">
        <v>42148</v>
      </c>
      <c r="I1791" t="s">
        <v>15922</v>
      </c>
      <c r="N1791" s="37"/>
      <c r="O1791" s="36"/>
      <c r="P1791" s="36"/>
      <c r="Q1791" s="36"/>
      <c r="R1791" s="37"/>
      <c r="S1791" s="36"/>
      <c r="T1791" s="36"/>
    </row>
    <row r="1792" spans="1:20" ht="14.4" x14ac:dyDescent="0.3">
      <c r="A1792" s="33" t="s">
        <v>4379</v>
      </c>
      <c r="B1792" s="33" t="s">
        <v>14833</v>
      </c>
      <c r="C1792" s="33" t="s">
        <v>16727</v>
      </c>
      <c r="D1792" s="33" t="s">
        <v>4380</v>
      </c>
      <c r="E1792" s="33" t="s">
        <v>15065</v>
      </c>
      <c r="F1792" s="33">
        <v>82</v>
      </c>
      <c r="G1792" s="33">
        <v>73</v>
      </c>
      <c r="H1792" s="33">
        <v>40959</v>
      </c>
      <c r="I1792" t="s">
        <v>993</v>
      </c>
      <c r="N1792" s="37"/>
      <c r="O1792" s="36"/>
      <c r="P1792" s="36"/>
      <c r="Q1792" s="36"/>
      <c r="R1792" s="37"/>
      <c r="S1792" s="36"/>
      <c r="T1792" s="36"/>
    </row>
    <row r="1793" spans="1:20" ht="14.4" x14ac:dyDescent="0.3">
      <c r="A1793" s="33" t="s">
        <v>4381</v>
      </c>
      <c r="B1793" s="33" t="s">
        <v>14833</v>
      </c>
      <c r="C1793" s="33" t="s">
        <v>16728</v>
      </c>
      <c r="D1793" s="33" t="s">
        <v>3920</v>
      </c>
      <c r="E1793" s="33" t="s">
        <v>15353</v>
      </c>
      <c r="F1793" s="33">
        <v>207</v>
      </c>
      <c r="G1793" s="33">
        <v>209</v>
      </c>
      <c r="H1793" s="33">
        <v>41794</v>
      </c>
      <c r="I1793" t="s">
        <v>15354</v>
      </c>
      <c r="N1793" s="37"/>
      <c r="O1793" s="36"/>
      <c r="P1793" s="36"/>
      <c r="Q1793" s="36"/>
      <c r="R1793" s="37"/>
      <c r="S1793" s="36"/>
      <c r="T1793" s="36"/>
    </row>
    <row r="1794" spans="1:20" ht="14.4" x14ac:dyDescent="0.3">
      <c r="A1794" s="33" t="s">
        <v>4382</v>
      </c>
      <c r="B1794" s="33" t="s">
        <v>14833</v>
      </c>
      <c r="C1794" s="33" t="s">
        <v>16729</v>
      </c>
      <c r="D1794" s="33" t="s">
        <v>4383</v>
      </c>
      <c r="E1794" s="33" t="s">
        <v>14889</v>
      </c>
      <c r="F1794" s="33">
        <v>98</v>
      </c>
      <c r="G1794" s="33">
        <v>101</v>
      </c>
      <c r="H1794" s="33">
        <v>41127</v>
      </c>
      <c r="I1794" t="s">
        <v>16145</v>
      </c>
      <c r="N1794" s="37"/>
      <c r="O1794" s="36"/>
      <c r="P1794" s="36"/>
      <c r="Q1794" s="36"/>
      <c r="R1794" s="37"/>
      <c r="S1794" s="36"/>
      <c r="T1794" s="36"/>
    </row>
    <row r="1795" spans="1:20" ht="14.4" x14ac:dyDescent="0.3">
      <c r="A1795" s="33" t="s">
        <v>4384</v>
      </c>
      <c r="B1795" s="33" t="s">
        <v>14833</v>
      </c>
      <c r="C1795" s="33" t="s">
        <v>4385</v>
      </c>
      <c r="D1795" s="33" t="s">
        <v>4386</v>
      </c>
      <c r="E1795" s="33" t="s">
        <v>14942</v>
      </c>
      <c r="F1795" s="33">
        <v>181</v>
      </c>
      <c r="G1795" s="33">
        <v>187</v>
      </c>
      <c r="H1795" s="33">
        <v>40712</v>
      </c>
      <c r="I1795" t="s">
        <v>876</v>
      </c>
      <c r="N1795" s="37"/>
      <c r="O1795" s="36"/>
      <c r="P1795" s="36"/>
      <c r="Q1795" s="36"/>
      <c r="R1795" s="37"/>
      <c r="S1795" s="36"/>
      <c r="T1795" s="36"/>
    </row>
    <row r="1796" spans="1:20" ht="14.4" x14ac:dyDescent="0.3">
      <c r="A1796" s="33" t="s">
        <v>4387</v>
      </c>
      <c r="B1796" s="33" t="s">
        <v>14833</v>
      </c>
      <c r="C1796" s="33" t="s">
        <v>4388</v>
      </c>
      <c r="D1796" s="33" t="s">
        <v>4389</v>
      </c>
      <c r="E1796" s="33" t="s">
        <v>15429</v>
      </c>
      <c r="F1796" s="33">
        <v>215</v>
      </c>
      <c r="G1796" s="33">
        <v>205</v>
      </c>
      <c r="H1796" s="33">
        <v>43967</v>
      </c>
      <c r="I1796" t="s">
        <v>15517</v>
      </c>
      <c r="N1796" s="37"/>
      <c r="O1796" s="36"/>
      <c r="P1796" s="36"/>
      <c r="Q1796" s="36"/>
      <c r="R1796" s="37"/>
      <c r="S1796" s="36"/>
      <c r="T1796" s="36"/>
    </row>
    <row r="1797" spans="1:20" ht="14.4" x14ac:dyDescent="0.3">
      <c r="A1797" s="33" t="s">
        <v>4390</v>
      </c>
      <c r="B1797" s="33" t="s">
        <v>14833</v>
      </c>
      <c r="C1797" s="33" t="s">
        <v>4391</v>
      </c>
      <c r="D1797" s="33" t="s">
        <v>4392</v>
      </c>
      <c r="E1797" s="33" t="s">
        <v>15694</v>
      </c>
      <c r="F1797" s="33">
        <v>54</v>
      </c>
      <c r="G1797" s="33">
        <v>62</v>
      </c>
      <c r="H1797" s="33">
        <v>42632</v>
      </c>
      <c r="I1797" t="s">
        <v>15695</v>
      </c>
      <c r="N1797" s="37"/>
      <c r="O1797" s="36"/>
      <c r="P1797" s="36"/>
      <c r="Q1797" s="36"/>
      <c r="R1797" s="37"/>
      <c r="S1797" s="36"/>
      <c r="T1797" s="36"/>
    </row>
    <row r="1798" spans="1:20" ht="14.4" x14ac:dyDescent="0.3">
      <c r="A1798" s="33" t="s">
        <v>4393</v>
      </c>
      <c r="B1798" s="33" t="s">
        <v>14833</v>
      </c>
      <c r="C1798" s="33" t="s">
        <v>16730</v>
      </c>
      <c r="D1798" s="33" t="s">
        <v>4394</v>
      </c>
      <c r="E1798" s="33" t="s">
        <v>16075</v>
      </c>
      <c r="F1798" s="33">
        <v>138</v>
      </c>
      <c r="G1798" s="33">
        <v>149</v>
      </c>
      <c r="H1798" s="33">
        <v>41486</v>
      </c>
      <c r="I1798" t="s">
        <v>15529</v>
      </c>
      <c r="N1798" s="37"/>
      <c r="O1798" s="36"/>
      <c r="P1798" s="36"/>
      <c r="Q1798" s="36"/>
      <c r="R1798" s="37"/>
      <c r="S1798" s="36"/>
      <c r="T1798" s="36"/>
    </row>
    <row r="1799" spans="1:20" ht="14.4" x14ac:dyDescent="0.3">
      <c r="A1799" s="33" t="s">
        <v>4395</v>
      </c>
      <c r="B1799" s="33" t="s">
        <v>14833</v>
      </c>
      <c r="C1799" s="33" t="s">
        <v>6390</v>
      </c>
      <c r="D1799" s="33" t="s">
        <v>4396</v>
      </c>
      <c r="E1799" s="33" t="s">
        <v>14937</v>
      </c>
      <c r="F1799" s="33">
        <v>322</v>
      </c>
      <c r="G1799" s="33">
        <v>317</v>
      </c>
      <c r="H1799" s="33">
        <v>44201</v>
      </c>
      <c r="I1799" t="s">
        <v>984</v>
      </c>
      <c r="N1799" s="37"/>
      <c r="O1799" s="36"/>
      <c r="P1799" s="36"/>
      <c r="Q1799" s="36"/>
      <c r="R1799" s="37"/>
      <c r="S1799" s="36"/>
      <c r="T1799" s="36"/>
    </row>
    <row r="1800" spans="1:20" ht="14.4" x14ac:dyDescent="0.3">
      <c r="A1800" s="33" t="s">
        <v>4397</v>
      </c>
      <c r="B1800" s="33" t="s">
        <v>14833</v>
      </c>
      <c r="C1800" s="33" t="s">
        <v>2508</v>
      </c>
      <c r="D1800" s="33" t="s">
        <v>3097</v>
      </c>
      <c r="E1800" s="33" t="s">
        <v>15009</v>
      </c>
      <c r="F1800" s="33">
        <v>233</v>
      </c>
      <c r="G1800" s="33">
        <v>231</v>
      </c>
      <c r="H1800" s="33">
        <v>44318</v>
      </c>
      <c r="I1800" t="s">
        <v>15856</v>
      </c>
      <c r="N1800" s="37"/>
      <c r="O1800" s="36"/>
      <c r="P1800" s="36"/>
      <c r="Q1800" s="36"/>
      <c r="R1800" s="37"/>
      <c r="S1800" s="36"/>
      <c r="T1800" s="36"/>
    </row>
    <row r="1801" spans="1:20" ht="14.4" x14ac:dyDescent="0.3">
      <c r="A1801" s="33" t="s">
        <v>4398</v>
      </c>
      <c r="B1801" s="33" t="s">
        <v>14833</v>
      </c>
      <c r="C1801" s="33" t="s">
        <v>4399</v>
      </c>
      <c r="D1801" s="33" t="s">
        <v>4400</v>
      </c>
      <c r="E1801" s="33" t="s">
        <v>14989</v>
      </c>
      <c r="F1801" s="33">
        <v>308</v>
      </c>
      <c r="G1801" s="33">
        <v>309</v>
      </c>
      <c r="H1801" s="33">
        <v>40947</v>
      </c>
      <c r="I1801" t="s">
        <v>15865</v>
      </c>
      <c r="N1801" s="37"/>
      <c r="O1801" s="36"/>
      <c r="P1801" s="36"/>
      <c r="Q1801" s="36"/>
      <c r="R1801" s="37"/>
      <c r="S1801" s="36"/>
      <c r="T1801" s="36"/>
    </row>
    <row r="1802" spans="1:20" ht="14.4" x14ac:dyDescent="0.3">
      <c r="A1802" s="33" t="s">
        <v>4401</v>
      </c>
      <c r="B1802" s="33" t="s">
        <v>14833</v>
      </c>
      <c r="C1802" s="33" t="s">
        <v>4370</v>
      </c>
      <c r="D1802" s="33" t="s">
        <v>4402</v>
      </c>
      <c r="E1802" s="33" t="s">
        <v>14894</v>
      </c>
      <c r="F1802" s="33">
        <v>192</v>
      </c>
      <c r="G1802" s="33">
        <v>194</v>
      </c>
      <c r="H1802" s="33">
        <v>40888</v>
      </c>
      <c r="I1802" t="s">
        <v>863</v>
      </c>
      <c r="N1802" s="37"/>
      <c r="O1802" s="36"/>
      <c r="P1802" s="36"/>
      <c r="Q1802" s="36"/>
      <c r="R1802" s="37"/>
      <c r="S1802" s="36"/>
      <c r="T1802" s="36"/>
    </row>
    <row r="1803" spans="1:20" ht="14.4" x14ac:dyDescent="0.3">
      <c r="A1803" s="33" t="s">
        <v>4403</v>
      </c>
      <c r="B1803" s="33" t="s">
        <v>14833</v>
      </c>
      <c r="C1803" s="33" t="s">
        <v>4404</v>
      </c>
      <c r="D1803" s="33" t="s">
        <v>4405</v>
      </c>
      <c r="E1803" s="33" t="s">
        <v>14911</v>
      </c>
      <c r="F1803" s="33">
        <v>293</v>
      </c>
      <c r="G1803" s="33">
        <v>299</v>
      </c>
      <c r="H1803" s="33">
        <v>45059</v>
      </c>
      <c r="I1803" t="s">
        <v>16731</v>
      </c>
      <c r="N1803" s="37"/>
      <c r="O1803" s="36"/>
      <c r="P1803" s="36"/>
      <c r="Q1803" s="36"/>
      <c r="R1803" s="37"/>
      <c r="S1803" s="36"/>
      <c r="T1803" s="36"/>
    </row>
    <row r="1804" spans="1:20" ht="14.4" x14ac:dyDescent="0.3">
      <c r="A1804" s="33" t="s">
        <v>4406</v>
      </c>
      <c r="B1804" s="33" t="s">
        <v>14833</v>
      </c>
      <c r="C1804" s="33" t="s">
        <v>16732</v>
      </c>
      <c r="D1804" s="33" t="s">
        <v>4407</v>
      </c>
      <c r="E1804" s="33" t="s">
        <v>15410</v>
      </c>
      <c r="F1804" s="33">
        <v>116</v>
      </c>
      <c r="G1804" s="33">
        <v>115</v>
      </c>
      <c r="H1804" s="33">
        <v>40557</v>
      </c>
      <c r="I1804" t="s">
        <v>15411</v>
      </c>
      <c r="N1804" s="37"/>
      <c r="O1804" s="36"/>
      <c r="P1804" s="36"/>
      <c r="Q1804" s="36"/>
      <c r="R1804" s="37"/>
      <c r="S1804" s="36"/>
      <c r="T1804" s="36"/>
    </row>
    <row r="1805" spans="1:20" ht="14.4" x14ac:dyDescent="0.3">
      <c r="A1805" s="33" t="s">
        <v>4408</v>
      </c>
      <c r="B1805" s="33" t="s">
        <v>14833</v>
      </c>
      <c r="C1805" s="33" t="s">
        <v>16733</v>
      </c>
      <c r="D1805" s="33" t="s">
        <v>4409</v>
      </c>
      <c r="E1805" s="33" t="s">
        <v>15092</v>
      </c>
      <c r="F1805" s="33">
        <v>88</v>
      </c>
      <c r="G1805" s="33">
        <v>79</v>
      </c>
      <c r="H1805" s="33">
        <v>41270</v>
      </c>
      <c r="I1805" t="s">
        <v>1334</v>
      </c>
      <c r="N1805" s="37"/>
      <c r="O1805" s="36"/>
      <c r="P1805" s="36"/>
      <c r="Q1805" s="36"/>
      <c r="R1805" s="37"/>
      <c r="S1805" s="36"/>
      <c r="T1805" s="36"/>
    </row>
    <row r="1806" spans="1:20" ht="14.4" x14ac:dyDescent="0.3">
      <c r="A1806" s="33" t="s">
        <v>4410</v>
      </c>
      <c r="B1806" s="33" t="s">
        <v>14833</v>
      </c>
      <c r="C1806" s="33" t="s">
        <v>16734</v>
      </c>
      <c r="D1806" s="33" t="s">
        <v>4411</v>
      </c>
      <c r="E1806" s="33" t="s">
        <v>15037</v>
      </c>
      <c r="F1806" s="33">
        <v>222</v>
      </c>
      <c r="G1806" s="33">
        <v>204</v>
      </c>
      <c r="H1806" s="33">
        <v>41551</v>
      </c>
      <c r="I1806" t="s">
        <v>771</v>
      </c>
      <c r="N1806" s="37"/>
      <c r="O1806" s="36"/>
      <c r="P1806" s="36"/>
      <c r="Q1806" s="36"/>
      <c r="R1806" s="37"/>
      <c r="S1806" s="36"/>
      <c r="T1806" s="36"/>
    </row>
    <row r="1807" spans="1:20" ht="14.4" x14ac:dyDescent="0.3">
      <c r="A1807" s="33" t="s">
        <v>4412</v>
      </c>
      <c r="B1807" s="33" t="s">
        <v>14833</v>
      </c>
      <c r="C1807" s="33" t="s">
        <v>16735</v>
      </c>
      <c r="D1807" s="33" t="s">
        <v>4413</v>
      </c>
      <c r="E1807" s="33" t="s">
        <v>15694</v>
      </c>
      <c r="F1807" s="33">
        <v>85</v>
      </c>
      <c r="G1807" s="33">
        <v>82</v>
      </c>
      <c r="H1807" s="33">
        <v>42632</v>
      </c>
      <c r="I1807" t="s">
        <v>15695</v>
      </c>
      <c r="N1807" s="37"/>
      <c r="O1807" s="36"/>
      <c r="P1807" s="36"/>
      <c r="Q1807" s="36"/>
      <c r="R1807" s="37"/>
      <c r="S1807" s="36"/>
      <c r="T1807" s="36"/>
    </row>
    <row r="1808" spans="1:20" ht="14.4" x14ac:dyDescent="0.3">
      <c r="A1808" s="33" t="s">
        <v>4414</v>
      </c>
      <c r="B1808" s="33" t="s">
        <v>14833</v>
      </c>
      <c r="C1808" s="33" t="s">
        <v>16736</v>
      </c>
      <c r="D1808" s="33" t="s">
        <v>4415</v>
      </c>
      <c r="E1808" s="33" t="s">
        <v>15405</v>
      </c>
      <c r="F1808" s="33">
        <v>149</v>
      </c>
      <c r="G1808" s="33">
        <v>140</v>
      </c>
      <c r="H1808" s="33">
        <v>41782</v>
      </c>
      <c r="I1808" t="s">
        <v>716</v>
      </c>
      <c r="N1808" s="37"/>
      <c r="O1808" s="36"/>
      <c r="P1808" s="36"/>
      <c r="Q1808" s="36"/>
      <c r="R1808" s="37"/>
      <c r="S1808" s="36"/>
      <c r="T1808" s="36"/>
    </row>
    <row r="1809" spans="1:20" ht="14.4" x14ac:dyDescent="0.3">
      <c r="A1809" s="33" t="s">
        <v>4416</v>
      </c>
      <c r="B1809" s="33" t="s">
        <v>14833</v>
      </c>
      <c r="C1809" s="33" t="s">
        <v>16737</v>
      </c>
      <c r="D1809" s="33" t="s">
        <v>4417</v>
      </c>
      <c r="E1809" s="33" t="s">
        <v>15868</v>
      </c>
      <c r="F1809" s="33">
        <v>250</v>
      </c>
      <c r="G1809" s="33">
        <v>255</v>
      </c>
      <c r="H1809" s="33">
        <v>40777</v>
      </c>
      <c r="I1809" t="s">
        <v>15869</v>
      </c>
      <c r="N1809" s="37"/>
      <c r="O1809" s="36"/>
      <c r="P1809" s="36"/>
      <c r="Q1809" s="36"/>
      <c r="R1809" s="37"/>
      <c r="S1809" s="36"/>
      <c r="T1809" s="36"/>
    </row>
    <row r="1810" spans="1:20" ht="14.4" x14ac:dyDescent="0.3">
      <c r="A1810" s="33" t="s">
        <v>4418</v>
      </c>
      <c r="B1810" s="33" t="s">
        <v>14833</v>
      </c>
      <c r="C1810" s="33" t="s">
        <v>1047</v>
      </c>
      <c r="D1810" s="33" t="s">
        <v>4419</v>
      </c>
      <c r="E1810" s="33" t="s">
        <v>15707</v>
      </c>
      <c r="F1810" s="33">
        <v>217</v>
      </c>
      <c r="G1810" s="33">
        <v>216</v>
      </c>
      <c r="H1810" s="33">
        <v>45969</v>
      </c>
      <c r="I1810" t="s">
        <v>15708</v>
      </c>
      <c r="N1810" s="37"/>
      <c r="O1810" s="36"/>
      <c r="P1810" s="36"/>
      <c r="Q1810" s="36"/>
      <c r="R1810" s="37"/>
      <c r="S1810" s="36"/>
      <c r="T1810" s="36"/>
    </row>
    <row r="1811" spans="1:20" ht="14.4" x14ac:dyDescent="0.3">
      <c r="A1811" s="33" t="s">
        <v>4420</v>
      </c>
      <c r="B1811" s="33" t="s">
        <v>14833</v>
      </c>
      <c r="C1811" s="33" t="s">
        <v>16738</v>
      </c>
      <c r="D1811" s="33" t="s">
        <v>4421</v>
      </c>
      <c r="E1811" s="33" t="s">
        <v>15099</v>
      </c>
      <c r="F1811" s="33">
        <v>84</v>
      </c>
      <c r="G1811" s="33">
        <v>80</v>
      </c>
      <c r="H1811" s="33">
        <v>40794</v>
      </c>
      <c r="I1811" t="s">
        <v>15645</v>
      </c>
      <c r="N1811" s="37"/>
      <c r="O1811" s="36"/>
      <c r="P1811" s="36"/>
      <c r="Q1811" s="36"/>
      <c r="R1811" s="37"/>
      <c r="S1811" s="36"/>
      <c r="T1811" s="36"/>
    </row>
    <row r="1812" spans="1:20" ht="14.4" x14ac:dyDescent="0.3">
      <c r="A1812" s="33" t="s">
        <v>4422</v>
      </c>
      <c r="B1812" s="33" t="s">
        <v>14833</v>
      </c>
      <c r="C1812" s="33" t="s">
        <v>1389</v>
      </c>
      <c r="D1812" s="33" t="s">
        <v>4423</v>
      </c>
      <c r="E1812" s="33" t="s">
        <v>15013</v>
      </c>
      <c r="F1812" s="33">
        <v>210</v>
      </c>
      <c r="G1812" s="33">
        <v>212</v>
      </c>
      <c r="H1812" s="33">
        <v>46021</v>
      </c>
      <c r="I1812" t="s">
        <v>16739</v>
      </c>
      <c r="N1812" s="37"/>
      <c r="O1812" s="36"/>
      <c r="P1812" s="36"/>
      <c r="Q1812" s="36"/>
      <c r="R1812" s="37"/>
      <c r="S1812" s="36"/>
      <c r="T1812" s="36"/>
    </row>
    <row r="1813" spans="1:20" ht="14.4" x14ac:dyDescent="0.3">
      <c r="A1813" s="33" t="s">
        <v>4424</v>
      </c>
      <c r="B1813" s="33" t="s">
        <v>14833</v>
      </c>
      <c r="C1813" s="33" t="s">
        <v>16740</v>
      </c>
      <c r="D1813" s="33" t="s">
        <v>4425</v>
      </c>
      <c r="E1813" s="33" t="s">
        <v>15252</v>
      </c>
      <c r="F1813" s="33">
        <v>104</v>
      </c>
      <c r="G1813" s="33">
        <v>108</v>
      </c>
      <c r="H1813" s="33">
        <v>41194</v>
      </c>
      <c r="I1813" t="s">
        <v>15726</v>
      </c>
      <c r="N1813" s="37"/>
      <c r="O1813" s="36"/>
      <c r="P1813" s="36"/>
      <c r="Q1813" s="36"/>
      <c r="R1813" s="37"/>
      <c r="S1813" s="36"/>
      <c r="T1813" s="36"/>
    </row>
    <row r="1814" spans="1:20" ht="14.4" x14ac:dyDescent="0.3">
      <c r="A1814" s="33" t="s">
        <v>4426</v>
      </c>
      <c r="B1814" s="33" t="s">
        <v>14833</v>
      </c>
      <c r="C1814" s="33" t="s">
        <v>4427</v>
      </c>
      <c r="D1814" s="33" t="s">
        <v>4428</v>
      </c>
      <c r="E1814" s="33" t="s">
        <v>15407</v>
      </c>
      <c r="F1814" s="33">
        <v>167</v>
      </c>
      <c r="G1814" s="33">
        <v>180</v>
      </c>
      <c r="H1814" s="33">
        <v>40848</v>
      </c>
      <c r="I1814" t="s">
        <v>15408</v>
      </c>
      <c r="N1814" s="37"/>
      <c r="O1814" s="36"/>
      <c r="P1814" s="36"/>
      <c r="Q1814" s="36"/>
      <c r="R1814" s="37"/>
      <c r="S1814" s="36"/>
      <c r="T1814" s="36"/>
    </row>
    <row r="1815" spans="1:20" ht="14.4" x14ac:dyDescent="0.3">
      <c r="A1815" s="33" t="s">
        <v>4429</v>
      </c>
      <c r="B1815" s="33" t="s">
        <v>14833</v>
      </c>
      <c r="C1815" s="33" t="s">
        <v>4430</v>
      </c>
      <c r="D1815" s="33" t="s">
        <v>4431</v>
      </c>
      <c r="E1815" s="33" t="s">
        <v>15065</v>
      </c>
      <c r="F1815" s="33">
        <v>170</v>
      </c>
      <c r="G1815" s="33">
        <v>176</v>
      </c>
      <c r="H1815" s="33">
        <v>46697</v>
      </c>
      <c r="I1815" t="s">
        <v>16741</v>
      </c>
      <c r="N1815" s="37"/>
      <c r="O1815" s="36"/>
      <c r="P1815" s="36"/>
      <c r="Q1815" s="36"/>
      <c r="R1815" s="37"/>
      <c r="S1815" s="36"/>
      <c r="T1815" s="36"/>
    </row>
    <row r="1816" spans="1:20" ht="14.4" x14ac:dyDescent="0.3">
      <c r="A1816" s="33" t="s">
        <v>4432</v>
      </c>
      <c r="B1816" s="33" t="s">
        <v>14833</v>
      </c>
      <c r="C1816" s="33" t="s">
        <v>16742</v>
      </c>
      <c r="D1816" s="33" t="s">
        <v>4433</v>
      </c>
      <c r="E1816" s="33" t="s">
        <v>14907</v>
      </c>
      <c r="F1816" s="33">
        <v>190</v>
      </c>
      <c r="G1816" s="33">
        <v>193</v>
      </c>
      <c r="H1816" s="33">
        <v>46723</v>
      </c>
      <c r="I1816" t="s">
        <v>16743</v>
      </c>
      <c r="N1816" s="37"/>
      <c r="O1816" s="36"/>
      <c r="P1816" s="36"/>
      <c r="Q1816" s="36"/>
      <c r="R1816" s="37"/>
      <c r="S1816" s="36"/>
      <c r="T1816" s="36"/>
    </row>
    <row r="1817" spans="1:20" ht="14.4" x14ac:dyDescent="0.3">
      <c r="A1817" s="33" t="s">
        <v>4434</v>
      </c>
      <c r="B1817" s="33" t="s">
        <v>14833</v>
      </c>
      <c r="C1817" s="33" t="s">
        <v>16744</v>
      </c>
      <c r="D1817" s="33" t="s">
        <v>4435</v>
      </c>
      <c r="E1817" s="33" t="s">
        <v>14964</v>
      </c>
      <c r="F1817" s="33">
        <v>114</v>
      </c>
      <c r="G1817" s="33">
        <v>105</v>
      </c>
      <c r="H1817" s="33">
        <v>41787</v>
      </c>
      <c r="I1817" t="s">
        <v>1581</v>
      </c>
      <c r="N1817" s="37"/>
      <c r="O1817" s="36"/>
      <c r="P1817" s="36"/>
      <c r="Q1817" s="36"/>
      <c r="R1817" s="37"/>
      <c r="S1817" s="36"/>
      <c r="T1817" s="36"/>
    </row>
    <row r="1818" spans="1:20" ht="14.4" x14ac:dyDescent="0.3">
      <c r="A1818" s="33" t="s">
        <v>4436</v>
      </c>
      <c r="B1818" s="33" t="s">
        <v>14833</v>
      </c>
      <c r="C1818" s="33" t="s">
        <v>16745</v>
      </c>
      <c r="D1818" s="33" t="s">
        <v>4437</v>
      </c>
      <c r="E1818" s="33" t="s">
        <v>15022</v>
      </c>
      <c r="F1818" s="33">
        <v>279</v>
      </c>
      <c r="G1818" s="33">
        <v>296</v>
      </c>
      <c r="H1818" s="33">
        <v>41338</v>
      </c>
      <c r="I1818" t="s">
        <v>4438</v>
      </c>
      <c r="N1818" s="37"/>
      <c r="O1818" s="36"/>
      <c r="P1818" s="36"/>
      <c r="Q1818" s="36"/>
      <c r="R1818" s="37"/>
      <c r="S1818" s="36"/>
      <c r="T1818" s="36"/>
    </row>
    <row r="1819" spans="1:20" ht="14.4" x14ac:dyDescent="0.3">
      <c r="A1819" s="33" t="s">
        <v>4439</v>
      </c>
      <c r="B1819" s="33" t="s">
        <v>14833</v>
      </c>
      <c r="C1819" s="33" t="s">
        <v>4440</v>
      </c>
      <c r="D1819" s="33" t="s">
        <v>4441</v>
      </c>
      <c r="E1819" s="33" t="s">
        <v>14957</v>
      </c>
      <c r="F1819" s="33">
        <v>228</v>
      </c>
      <c r="G1819" s="33">
        <v>230</v>
      </c>
      <c r="H1819" s="33">
        <v>41000</v>
      </c>
      <c r="I1819" t="s">
        <v>796</v>
      </c>
      <c r="N1819" s="37"/>
      <c r="O1819" s="36"/>
      <c r="P1819" s="36"/>
      <c r="Q1819" s="36"/>
      <c r="R1819" s="37"/>
      <c r="S1819" s="36"/>
      <c r="T1819" s="36"/>
    </row>
    <row r="1820" spans="1:20" ht="14.4" x14ac:dyDescent="0.3">
      <c r="A1820" s="33" t="s">
        <v>4442</v>
      </c>
      <c r="B1820" s="33" t="s">
        <v>14833</v>
      </c>
      <c r="C1820" s="33" t="s">
        <v>16746</v>
      </c>
      <c r="D1820" s="33" t="s">
        <v>4443</v>
      </c>
      <c r="E1820" s="33" t="s">
        <v>14879</v>
      </c>
      <c r="F1820" s="33">
        <v>205</v>
      </c>
      <c r="G1820" s="33">
        <v>191</v>
      </c>
      <c r="H1820" s="33">
        <v>40972</v>
      </c>
      <c r="I1820" t="s">
        <v>15511</v>
      </c>
      <c r="N1820" s="37"/>
      <c r="O1820" s="36"/>
      <c r="P1820" s="36"/>
      <c r="Q1820" s="36"/>
      <c r="R1820" s="37"/>
      <c r="S1820" s="36"/>
      <c r="T1820" s="36"/>
    </row>
    <row r="1821" spans="1:20" ht="14.4" x14ac:dyDescent="0.3">
      <c r="A1821" s="33" t="s">
        <v>4444</v>
      </c>
      <c r="B1821" s="33" t="s">
        <v>14833</v>
      </c>
      <c r="C1821" s="33" t="s">
        <v>4445</v>
      </c>
      <c r="D1821" s="33" t="s">
        <v>4446</v>
      </c>
      <c r="E1821" s="33" t="s">
        <v>15048</v>
      </c>
      <c r="F1821" s="33">
        <v>397</v>
      </c>
      <c r="G1821" s="33">
        <v>393</v>
      </c>
      <c r="H1821" s="33">
        <v>41184</v>
      </c>
      <c r="I1821" t="s">
        <v>15888</v>
      </c>
      <c r="N1821" s="37"/>
      <c r="O1821" s="36"/>
      <c r="P1821" s="36"/>
      <c r="Q1821" s="36"/>
      <c r="R1821" s="37"/>
      <c r="S1821" s="36"/>
      <c r="T1821" s="36"/>
    </row>
    <row r="1822" spans="1:20" ht="14.4" x14ac:dyDescent="0.3">
      <c r="A1822" s="33" t="s">
        <v>4447</v>
      </c>
      <c r="B1822" s="33" t="s">
        <v>14833</v>
      </c>
      <c r="C1822" s="33" t="s">
        <v>16747</v>
      </c>
      <c r="D1822" s="33" t="s">
        <v>4448</v>
      </c>
      <c r="E1822" s="33" t="s">
        <v>15048</v>
      </c>
      <c r="F1822" s="33">
        <v>236</v>
      </c>
      <c r="G1822" s="33">
        <v>257</v>
      </c>
      <c r="H1822" s="33">
        <v>47867</v>
      </c>
      <c r="I1822" t="s">
        <v>15161</v>
      </c>
      <c r="N1822" s="37"/>
      <c r="O1822" s="36"/>
      <c r="P1822" s="36"/>
      <c r="Q1822" s="36"/>
      <c r="R1822" s="37"/>
      <c r="S1822" s="36"/>
      <c r="T1822" s="36"/>
    </row>
    <row r="1823" spans="1:20" ht="14.4" x14ac:dyDescent="0.3">
      <c r="A1823" s="33" t="s">
        <v>4449</v>
      </c>
      <c r="B1823" s="33" t="s">
        <v>14833</v>
      </c>
      <c r="C1823" s="33" t="s">
        <v>16051</v>
      </c>
      <c r="D1823" s="33" t="s">
        <v>4450</v>
      </c>
      <c r="E1823" s="33" t="s">
        <v>15260</v>
      </c>
      <c r="F1823" s="33">
        <v>228</v>
      </c>
      <c r="G1823" s="33">
        <v>224</v>
      </c>
      <c r="H1823" s="33">
        <v>47932</v>
      </c>
      <c r="I1823" t="s">
        <v>16748</v>
      </c>
      <c r="N1823" s="37"/>
      <c r="O1823" s="36"/>
      <c r="P1823" s="36"/>
      <c r="Q1823" s="36"/>
      <c r="R1823" s="37"/>
      <c r="S1823" s="36"/>
      <c r="T1823" s="36"/>
    </row>
    <row r="1824" spans="1:20" ht="14.4" x14ac:dyDescent="0.3">
      <c r="A1824" s="33" t="s">
        <v>4451</v>
      </c>
      <c r="B1824" s="33" t="s">
        <v>14833</v>
      </c>
      <c r="C1824" s="33" t="s">
        <v>16749</v>
      </c>
      <c r="D1824" s="33" t="s">
        <v>4452</v>
      </c>
      <c r="E1824" s="33" t="s">
        <v>15037</v>
      </c>
      <c r="F1824" s="33">
        <v>207</v>
      </c>
      <c r="G1824" s="33">
        <v>230</v>
      </c>
      <c r="H1824" s="33">
        <v>41551</v>
      </c>
      <c r="I1824" t="s">
        <v>771</v>
      </c>
      <c r="N1824" s="37"/>
      <c r="O1824" s="36"/>
      <c r="P1824" s="36"/>
      <c r="Q1824" s="36"/>
      <c r="R1824" s="37"/>
      <c r="S1824" s="36"/>
      <c r="T1824" s="36"/>
    </row>
    <row r="1825" spans="1:20" ht="14.4" x14ac:dyDescent="0.3">
      <c r="A1825" s="33" t="s">
        <v>4453</v>
      </c>
      <c r="B1825" s="33" t="s">
        <v>14833</v>
      </c>
      <c r="C1825" s="33" t="s">
        <v>16750</v>
      </c>
      <c r="D1825" s="33" t="s">
        <v>4454</v>
      </c>
      <c r="E1825" s="33" t="s">
        <v>15127</v>
      </c>
      <c r="F1825" s="33">
        <v>248</v>
      </c>
      <c r="G1825" s="33">
        <v>226</v>
      </c>
      <c r="H1825" s="33">
        <v>41440</v>
      </c>
      <c r="I1825" t="s">
        <v>16751</v>
      </c>
      <c r="N1825" s="37"/>
      <c r="O1825" s="36"/>
      <c r="P1825" s="36"/>
      <c r="Q1825" s="36"/>
      <c r="R1825" s="37"/>
      <c r="S1825" s="36"/>
      <c r="T1825" s="36"/>
    </row>
    <row r="1826" spans="1:20" ht="14.4" x14ac:dyDescent="0.3">
      <c r="A1826" s="33" t="s">
        <v>4455</v>
      </c>
      <c r="B1826" s="33" t="s">
        <v>14833</v>
      </c>
      <c r="C1826" s="33" t="s">
        <v>16752</v>
      </c>
      <c r="D1826" s="33" t="s">
        <v>4456</v>
      </c>
      <c r="E1826" s="33" t="s">
        <v>15027</v>
      </c>
      <c r="F1826" s="33">
        <v>83</v>
      </c>
      <c r="G1826" s="33">
        <v>65</v>
      </c>
      <c r="H1826" s="33">
        <v>45000</v>
      </c>
      <c r="I1826" t="s">
        <v>15159</v>
      </c>
      <c r="N1826" s="37"/>
      <c r="O1826" s="36"/>
      <c r="P1826" s="36"/>
      <c r="Q1826" s="36"/>
      <c r="R1826" s="37"/>
      <c r="S1826" s="36"/>
      <c r="T1826" s="36"/>
    </row>
    <row r="1827" spans="1:20" ht="14.4" x14ac:dyDescent="0.3">
      <c r="A1827" s="33" t="s">
        <v>4457</v>
      </c>
      <c r="B1827" s="33" t="s">
        <v>14833</v>
      </c>
      <c r="C1827" s="33" t="s">
        <v>4458</v>
      </c>
      <c r="D1827" s="33" t="s">
        <v>4459</v>
      </c>
      <c r="E1827" s="33" t="s">
        <v>15687</v>
      </c>
      <c r="F1827" s="33">
        <v>89</v>
      </c>
      <c r="G1827" s="33">
        <v>86</v>
      </c>
      <c r="H1827" s="33">
        <v>41011</v>
      </c>
      <c r="I1827" t="s">
        <v>15443</v>
      </c>
      <c r="N1827" s="37"/>
      <c r="O1827" s="36"/>
      <c r="P1827" s="36"/>
      <c r="Q1827" s="36"/>
      <c r="R1827" s="37"/>
      <c r="S1827" s="36"/>
      <c r="T1827" s="36"/>
    </row>
    <row r="1828" spans="1:20" ht="14.4" x14ac:dyDescent="0.3">
      <c r="A1828" s="33" t="s">
        <v>4460</v>
      </c>
      <c r="B1828" s="33" t="s">
        <v>14833</v>
      </c>
      <c r="C1828" s="33" t="s">
        <v>1829</v>
      </c>
      <c r="D1828" s="33" t="s">
        <v>4461</v>
      </c>
      <c r="E1828" s="33" t="s">
        <v>15020</v>
      </c>
      <c r="F1828" s="33">
        <v>99</v>
      </c>
      <c r="G1828" s="33">
        <v>99</v>
      </c>
      <c r="H1828" s="33">
        <v>42570</v>
      </c>
      <c r="I1828" t="s">
        <v>3012</v>
      </c>
      <c r="N1828" s="37"/>
      <c r="O1828" s="36"/>
      <c r="P1828" s="36"/>
      <c r="Q1828" s="36"/>
      <c r="R1828" s="37"/>
      <c r="S1828" s="36"/>
      <c r="T1828" s="36"/>
    </row>
    <row r="1829" spans="1:20" ht="14.4" x14ac:dyDescent="0.3">
      <c r="A1829" s="33" t="s">
        <v>4462</v>
      </c>
      <c r="B1829" s="33" t="s">
        <v>14833</v>
      </c>
      <c r="C1829" s="33" t="s">
        <v>1461</v>
      </c>
      <c r="D1829" s="33" t="s">
        <v>4463</v>
      </c>
      <c r="E1829" s="33" t="s">
        <v>15405</v>
      </c>
      <c r="F1829" s="33">
        <v>181</v>
      </c>
      <c r="G1829" s="33">
        <v>209</v>
      </c>
      <c r="H1829" s="33">
        <v>41782</v>
      </c>
      <c r="I1829" t="s">
        <v>716</v>
      </c>
      <c r="N1829" s="37"/>
      <c r="O1829" s="36"/>
      <c r="P1829" s="36"/>
      <c r="Q1829" s="36"/>
      <c r="R1829" s="37"/>
      <c r="S1829" s="36"/>
      <c r="T1829" s="36"/>
    </row>
    <row r="1830" spans="1:20" ht="14.4" x14ac:dyDescent="0.3">
      <c r="A1830" s="33" t="s">
        <v>4464</v>
      </c>
      <c r="B1830" s="33" t="s">
        <v>14833</v>
      </c>
      <c r="C1830" s="33" t="s">
        <v>4466</v>
      </c>
      <c r="D1830" s="33" t="s">
        <v>4465</v>
      </c>
      <c r="E1830" s="33" t="s">
        <v>14908</v>
      </c>
      <c r="F1830" s="33">
        <v>224</v>
      </c>
      <c r="G1830" s="33">
        <v>218</v>
      </c>
      <c r="H1830" s="33">
        <v>49180</v>
      </c>
      <c r="I1830" t="s">
        <v>4466</v>
      </c>
      <c r="N1830" s="37"/>
      <c r="O1830" s="36"/>
      <c r="P1830" s="36"/>
      <c r="Q1830" s="36"/>
      <c r="R1830" s="37"/>
      <c r="S1830" s="36"/>
      <c r="T1830" s="36"/>
    </row>
    <row r="1831" spans="1:20" ht="14.4" x14ac:dyDescent="0.3">
      <c r="A1831" s="33" t="s">
        <v>4467</v>
      </c>
      <c r="B1831" s="33" t="s">
        <v>14833</v>
      </c>
      <c r="C1831" s="33" t="s">
        <v>16753</v>
      </c>
      <c r="D1831" s="33" t="s">
        <v>4468</v>
      </c>
      <c r="E1831" s="33" t="s">
        <v>14949</v>
      </c>
      <c r="F1831" s="33">
        <v>239</v>
      </c>
      <c r="G1831" s="33">
        <v>217</v>
      </c>
      <c r="H1831" s="33">
        <v>40765</v>
      </c>
      <c r="I1831" t="s">
        <v>15381</v>
      </c>
      <c r="N1831" s="37"/>
      <c r="O1831" s="36"/>
      <c r="P1831" s="36"/>
      <c r="Q1831" s="36"/>
      <c r="R1831" s="37"/>
      <c r="S1831" s="36"/>
      <c r="T1831" s="36"/>
    </row>
    <row r="1832" spans="1:20" ht="14.4" x14ac:dyDescent="0.3">
      <c r="A1832" s="33" t="s">
        <v>4469</v>
      </c>
      <c r="B1832" s="33" t="s">
        <v>14833</v>
      </c>
      <c r="C1832" s="33" t="s">
        <v>4470</v>
      </c>
      <c r="D1832" s="33" t="s">
        <v>4471</v>
      </c>
      <c r="E1832" s="33" t="s">
        <v>15002</v>
      </c>
      <c r="F1832" s="33">
        <v>478</v>
      </c>
      <c r="G1832" s="33">
        <v>482</v>
      </c>
      <c r="H1832" s="33">
        <v>41407</v>
      </c>
      <c r="I1832" t="s">
        <v>15302</v>
      </c>
      <c r="N1832" s="37"/>
      <c r="O1832" s="36"/>
      <c r="P1832" s="36"/>
      <c r="Q1832" s="36"/>
      <c r="R1832" s="37"/>
      <c r="S1832" s="36"/>
      <c r="T1832" s="36"/>
    </row>
    <row r="1833" spans="1:20" ht="14.4" x14ac:dyDescent="0.3">
      <c r="A1833" s="33" t="s">
        <v>4472</v>
      </c>
      <c r="B1833" s="33" t="s">
        <v>14833</v>
      </c>
      <c r="C1833" s="33" t="s">
        <v>16754</v>
      </c>
      <c r="D1833" s="33" t="s">
        <v>4473</v>
      </c>
      <c r="E1833" s="33" t="s">
        <v>15074</v>
      </c>
      <c r="F1833" s="33">
        <v>284</v>
      </c>
      <c r="G1833" s="33">
        <v>264</v>
      </c>
      <c r="H1833" s="33">
        <v>50129</v>
      </c>
      <c r="I1833" t="s">
        <v>500</v>
      </c>
      <c r="N1833" s="37"/>
      <c r="O1833" s="36"/>
      <c r="P1833" s="36"/>
      <c r="Q1833" s="36"/>
      <c r="R1833" s="37"/>
      <c r="S1833" s="36"/>
      <c r="T1833" s="36"/>
    </row>
    <row r="1834" spans="1:20" ht="14.4" x14ac:dyDescent="0.3">
      <c r="A1834" s="33" t="s">
        <v>4474</v>
      </c>
      <c r="B1834" s="33" t="s">
        <v>14833</v>
      </c>
      <c r="C1834" s="33" t="s">
        <v>4311</v>
      </c>
      <c r="D1834" s="33" t="s">
        <v>4475</v>
      </c>
      <c r="E1834" s="33" t="s">
        <v>15096</v>
      </c>
      <c r="F1834" s="33">
        <v>87</v>
      </c>
      <c r="G1834" s="33">
        <v>94</v>
      </c>
      <c r="H1834" s="33">
        <v>41532</v>
      </c>
      <c r="I1834" t="s">
        <v>15682</v>
      </c>
      <c r="N1834" s="37"/>
      <c r="O1834" s="36"/>
      <c r="P1834" s="36"/>
      <c r="Q1834" s="36"/>
      <c r="R1834" s="37"/>
      <c r="S1834" s="36"/>
      <c r="T1834" s="36"/>
    </row>
    <row r="1835" spans="1:20" ht="14.4" x14ac:dyDescent="0.3">
      <c r="A1835" s="33" t="s">
        <v>4476</v>
      </c>
      <c r="B1835" s="33" t="s">
        <v>14833</v>
      </c>
      <c r="C1835" s="33" t="s">
        <v>15404</v>
      </c>
      <c r="D1835" s="33" t="s">
        <v>4477</v>
      </c>
      <c r="E1835" s="33" t="s">
        <v>15023</v>
      </c>
      <c r="F1835" s="33">
        <v>91</v>
      </c>
      <c r="G1835" s="33">
        <v>81</v>
      </c>
      <c r="H1835" s="33">
        <v>41000</v>
      </c>
      <c r="I1835" t="s">
        <v>796</v>
      </c>
      <c r="N1835" s="37"/>
      <c r="O1835" s="36"/>
      <c r="P1835" s="36"/>
      <c r="Q1835" s="36"/>
      <c r="R1835" s="37"/>
      <c r="S1835" s="36"/>
      <c r="T1835" s="36"/>
    </row>
    <row r="1836" spans="1:20" ht="14.4" x14ac:dyDescent="0.3">
      <c r="A1836" s="33" t="s">
        <v>4478</v>
      </c>
      <c r="B1836" s="33" t="s">
        <v>14833</v>
      </c>
      <c r="C1836" s="33" t="s">
        <v>16755</v>
      </c>
      <c r="D1836" s="33" t="s">
        <v>4479</v>
      </c>
      <c r="E1836" s="33" t="s">
        <v>15652</v>
      </c>
      <c r="F1836" s="33">
        <v>105</v>
      </c>
      <c r="G1836" s="33">
        <v>109</v>
      </c>
      <c r="H1836" s="33">
        <v>41000</v>
      </c>
      <c r="I1836" t="s">
        <v>796</v>
      </c>
      <c r="N1836" s="37"/>
      <c r="O1836" s="36"/>
      <c r="P1836" s="36"/>
      <c r="Q1836" s="36"/>
      <c r="R1836" s="37"/>
      <c r="S1836" s="36"/>
      <c r="T1836" s="36"/>
    </row>
    <row r="1837" spans="1:20" ht="14.4" x14ac:dyDescent="0.3">
      <c r="A1837" s="33" t="s">
        <v>4480</v>
      </c>
      <c r="B1837" s="33" t="s">
        <v>14833</v>
      </c>
      <c r="C1837" s="33" t="s">
        <v>16756</v>
      </c>
      <c r="D1837" s="33" t="s">
        <v>4481</v>
      </c>
      <c r="E1837" s="33" t="s">
        <v>14963</v>
      </c>
      <c r="F1837" s="33">
        <v>202</v>
      </c>
      <c r="G1837" s="33">
        <v>210</v>
      </c>
      <c r="H1837" s="33">
        <v>40557</v>
      </c>
      <c r="I1837" t="s">
        <v>15411</v>
      </c>
      <c r="N1837" s="37"/>
      <c r="O1837" s="36"/>
      <c r="P1837" s="36"/>
      <c r="Q1837" s="36"/>
      <c r="R1837" s="37"/>
      <c r="S1837" s="36"/>
      <c r="T1837" s="36"/>
    </row>
    <row r="1838" spans="1:20" ht="14.4" x14ac:dyDescent="0.3">
      <c r="A1838" s="33" t="s">
        <v>4482</v>
      </c>
      <c r="B1838" s="33" t="s">
        <v>14833</v>
      </c>
      <c r="C1838" s="33" t="s">
        <v>16757</v>
      </c>
      <c r="D1838" s="33" t="s">
        <v>4483</v>
      </c>
      <c r="E1838" s="33" t="s">
        <v>15063</v>
      </c>
      <c r="F1838" s="33">
        <v>215</v>
      </c>
      <c r="G1838" s="33">
        <v>187</v>
      </c>
      <c r="H1838" s="33">
        <v>61284</v>
      </c>
      <c r="I1838" t="s">
        <v>15146</v>
      </c>
      <c r="N1838" s="37"/>
      <c r="O1838" s="36"/>
      <c r="P1838" s="36"/>
      <c r="Q1838" s="36"/>
      <c r="R1838" s="37"/>
      <c r="S1838" s="36"/>
      <c r="T1838" s="36"/>
    </row>
    <row r="1839" spans="1:20" ht="14.4" x14ac:dyDescent="0.3">
      <c r="A1839" s="33" t="s">
        <v>4484</v>
      </c>
      <c r="B1839" s="33" t="s">
        <v>14833</v>
      </c>
      <c r="C1839" s="33" t="s">
        <v>16430</v>
      </c>
      <c r="D1839" s="33" t="s">
        <v>4485</v>
      </c>
      <c r="E1839" s="33" t="s">
        <v>15916</v>
      </c>
      <c r="F1839" s="33">
        <v>260</v>
      </c>
      <c r="G1839" s="33">
        <v>262</v>
      </c>
      <c r="H1839" s="33">
        <v>75375</v>
      </c>
      <c r="I1839" t="s">
        <v>15917</v>
      </c>
      <c r="N1839" s="37"/>
      <c r="O1839" s="36"/>
      <c r="P1839" s="36"/>
      <c r="Q1839" s="36"/>
      <c r="R1839" s="37"/>
      <c r="S1839" s="36"/>
      <c r="T1839" s="36"/>
    </row>
    <row r="1840" spans="1:20" ht="14.4" x14ac:dyDescent="0.3">
      <c r="A1840" s="33" t="s">
        <v>4486</v>
      </c>
      <c r="B1840" s="33" t="s">
        <v>14833</v>
      </c>
      <c r="C1840" s="33" t="s">
        <v>16758</v>
      </c>
      <c r="D1840" s="33" t="s">
        <v>4487</v>
      </c>
      <c r="E1840" s="33" t="s">
        <v>16075</v>
      </c>
      <c r="F1840" s="33">
        <v>58</v>
      </c>
      <c r="G1840" s="33">
        <v>74</v>
      </c>
      <c r="H1840" s="33">
        <v>45000</v>
      </c>
      <c r="I1840" t="s">
        <v>15159</v>
      </c>
      <c r="N1840" s="37"/>
      <c r="O1840" s="36"/>
      <c r="P1840" s="36"/>
      <c r="Q1840" s="36"/>
      <c r="R1840" s="37"/>
      <c r="S1840" s="36"/>
      <c r="T1840" s="36"/>
    </row>
    <row r="1841" spans="1:20" ht="14.4" x14ac:dyDescent="0.3">
      <c r="A1841" s="33" t="s">
        <v>4488</v>
      </c>
      <c r="B1841" s="33" t="s">
        <v>14833</v>
      </c>
      <c r="C1841" s="33" t="s">
        <v>1756</v>
      </c>
      <c r="D1841" s="33" t="s">
        <v>4489</v>
      </c>
      <c r="E1841" s="33" t="s">
        <v>15017</v>
      </c>
      <c r="F1841" s="33">
        <v>289</v>
      </c>
      <c r="G1841" s="33">
        <v>308</v>
      </c>
      <c r="H1841" s="33">
        <v>45000</v>
      </c>
      <c r="I1841" t="s">
        <v>15159</v>
      </c>
      <c r="N1841" s="37"/>
      <c r="O1841" s="36"/>
      <c r="P1841" s="36"/>
      <c r="Q1841" s="36"/>
      <c r="R1841" s="37"/>
      <c r="S1841" s="36"/>
      <c r="T1841" s="36"/>
    </row>
    <row r="1842" spans="1:20" ht="14.4" x14ac:dyDescent="0.3">
      <c r="A1842" s="33" t="s">
        <v>4490</v>
      </c>
      <c r="B1842" s="33" t="s">
        <v>14833</v>
      </c>
      <c r="C1842" s="33" t="s">
        <v>16759</v>
      </c>
      <c r="D1842" s="33" t="s">
        <v>4492</v>
      </c>
      <c r="E1842" s="33" t="s">
        <v>14928</v>
      </c>
      <c r="F1842" s="33">
        <v>55</v>
      </c>
      <c r="G1842" s="33">
        <v>50</v>
      </c>
      <c r="H1842" s="33">
        <v>40888</v>
      </c>
      <c r="I1842" t="s">
        <v>863</v>
      </c>
      <c r="N1842" s="37"/>
      <c r="O1842" s="36"/>
      <c r="P1842" s="36"/>
      <c r="Q1842" s="36"/>
      <c r="R1842" s="37"/>
      <c r="S1842" s="36"/>
      <c r="T1842" s="36"/>
    </row>
    <row r="1843" spans="1:20" ht="14.4" x14ac:dyDescent="0.3">
      <c r="A1843" s="33" t="s">
        <v>4493</v>
      </c>
      <c r="B1843" s="33" t="s">
        <v>14833</v>
      </c>
      <c r="C1843" s="33" t="s">
        <v>16760</v>
      </c>
      <c r="D1843" s="33" t="s">
        <v>4494</v>
      </c>
      <c r="E1843" s="33" t="s">
        <v>15440</v>
      </c>
      <c r="F1843" s="33">
        <v>134</v>
      </c>
      <c r="G1843" s="33">
        <v>123</v>
      </c>
      <c r="H1843" s="33">
        <v>42486</v>
      </c>
      <c r="I1843" t="s">
        <v>16092</v>
      </c>
      <c r="N1843" s="37"/>
      <c r="O1843" s="36"/>
      <c r="P1843" s="36"/>
      <c r="Q1843" s="36"/>
      <c r="R1843" s="37"/>
      <c r="S1843" s="36"/>
      <c r="T1843" s="36"/>
    </row>
    <row r="1844" spans="1:20" ht="14.4" x14ac:dyDescent="0.3">
      <c r="A1844" s="33" t="s">
        <v>4495</v>
      </c>
      <c r="B1844" s="33" t="s">
        <v>14833</v>
      </c>
      <c r="C1844" s="33" t="s">
        <v>16761</v>
      </c>
      <c r="D1844" s="33" t="s">
        <v>4496</v>
      </c>
      <c r="E1844" s="33" t="s">
        <v>14904</v>
      </c>
      <c r="F1844" s="33">
        <v>332</v>
      </c>
      <c r="G1844" s="33">
        <v>339</v>
      </c>
      <c r="H1844" s="33">
        <v>55238</v>
      </c>
      <c r="I1844" t="s">
        <v>955</v>
      </c>
      <c r="N1844" s="37"/>
      <c r="O1844" s="36"/>
      <c r="P1844" s="36"/>
      <c r="Q1844" s="36"/>
      <c r="R1844" s="37"/>
      <c r="S1844" s="36"/>
      <c r="T1844" s="36"/>
    </row>
    <row r="1845" spans="1:20" ht="14.4" x14ac:dyDescent="0.3">
      <c r="A1845" s="33" t="s">
        <v>4497</v>
      </c>
      <c r="B1845" s="33" t="s">
        <v>14833</v>
      </c>
      <c r="C1845" s="33" t="s">
        <v>16762</v>
      </c>
      <c r="D1845" s="33" t="s">
        <v>4498</v>
      </c>
      <c r="E1845" s="33" t="s">
        <v>14971</v>
      </c>
      <c r="F1845" s="33">
        <v>253</v>
      </c>
      <c r="G1845" s="33">
        <v>279</v>
      </c>
      <c r="H1845" s="33">
        <v>40712</v>
      </c>
      <c r="I1845" t="s">
        <v>876</v>
      </c>
      <c r="N1845" s="37"/>
      <c r="O1845" s="36"/>
      <c r="P1845" s="36"/>
      <c r="Q1845" s="36"/>
      <c r="R1845" s="37"/>
      <c r="S1845" s="36"/>
      <c r="T1845" s="36"/>
    </row>
    <row r="1846" spans="1:20" ht="14.4" x14ac:dyDescent="0.3">
      <c r="A1846" s="33" t="s">
        <v>4499</v>
      </c>
      <c r="B1846" s="33" t="s">
        <v>14833</v>
      </c>
      <c r="C1846" s="33" t="s">
        <v>682</v>
      </c>
      <c r="D1846" s="33" t="s">
        <v>4500</v>
      </c>
      <c r="E1846" s="33" t="s">
        <v>16256</v>
      </c>
      <c r="F1846" s="33">
        <v>158</v>
      </c>
      <c r="G1846" s="33">
        <v>153</v>
      </c>
      <c r="H1846" s="33">
        <v>78912</v>
      </c>
      <c r="I1846" t="s">
        <v>15456</v>
      </c>
      <c r="N1846" s="37"/>
      <c r="O1846" s="36"/>
      <c r="P1846" s="36"/>
      <c r="Q1846" s="36"/>
      <c r="R1846" s="37"/>
      <c r="S1846" s="36"/>
      <c r="T1846" s="36"/>
    </row>
    <row r="1847" spans="1:20" ht="14.4" x14ac:dyDescent="0.3">
      <c r="A1847" s="33" t="s">
        <v>4501</v>
      </c>
      <c r="B1847" s="33" t="s">
        <v>14833</v>
      </c>
      <c r="C1847" s="33" t="s">
        <v>16763</v>
      </c>
      <c r="D1847" s="33" t="s">
        <v>4502</v>
      </c>
      <c r="E1847" s="33" t="s">
        <v>14957</v>
      </c>
      <c r="F1847" s="33">
        <v>83</v>
      </c>
      <c r="G1847" s="33">
        <v>89</v>
      </c>
      <c r="H1847" s="33">
        <v>41000</v>
      </c>
      <c r="I1847" t="s">
        <v>796</v>
      </c>
      <c r="N1847" s="37"/>
      <c r="O1847" s="36"/>
      <c r="P1847" s="36"/>
      <c r="Q1847" s="36"/>
      <c r="R1847" s="37"/>
      <c r="S1847" s="36"/>
      <c r="T1847" s="36"/>
    </row>
    <row r="1848" spans="1:20" ht="14.4" x14ac:dyDescent="0.3">
      <c r="A1848" s="33" t="s">
        <v>4503</v>
      </c>
      <c r="B1848" s="33" t="s">
        <v>14833</v>
      </c>
      <c r="C1848" s="33" t="s">
        <v>117</v>
      </c>
      <c r="D1848" s="33" t="s">
        <v>4504</v>
      </c>
      <c r="E1848" s="33" t="s">
        <v>14977</v>
      </c>
      <c r="F1848" s="33">
        <v>145</v>
      </c>
      <c r="G1848" s="33">
        <v>151</v>
      </c>
      <c r="H1848" s="33">
        <v>40775</v>
      </c>
      <c r="I1848" t="s">
        <v>15368</v>
      </c>
      <c r="N1848" s="37"/>
      <c r="O1848" s="36"/>
      <c r="P1848" s="36"/>
      <c r="Q1848" s="36"/>
      <c r="R1848" s="37"/>
      <c r="S1848" s="36"/>
      <c r="T1848" s="36"/>
    </row>
    <row r="1849" spans="1:20" ht="14.4" x14ac:dyDescent="0.3">
      <c r="A1849" s="33" t="s">
        <v>4505</v>
      </c>
      <c r="B1849" s="33" t="s">
        <v>14833</v>
      </c>
      <c r="C1849" s="33" t="s">
        <v>16764</v>
      </c>
      <c r="D1849" s="33" t="s">
        <v>4506</v>
      </c>
      <c r="E1849" s="33" t="s">
        <v>15076</v>
      </c>
      <c r="F1849" s="33">
        <v>231</v>
      </c>
      <c r="G1849" s="33">
        <v>216</v>
      </c>
      <c r="H1849" s="33">
        <v>40982</v>
      </c>
      <c r="I1849" t="s">
        <v>16765</v>
      </c>
      <c r="N1849" s="37"/>
      <c r="O1849" s="36"/>
      <c r="P1849" s="36"/>
      <c r="Q1849" s="36"/>
      <c r="R1849" s="37"/>
      <c r="S1849" s="36"/>
      <c r="T1849" s="36"/>
    </row>
    <row r="1850" spans="1:20" ht="14.4" x14ac:dyDescent="0.3">
      <c r="A1850" s="33" t="s">
        <v>4507</v>
      </c>
      <c r="B1850" s="33" t="s">
        <v>14833</v>
      </c>
      <c r="C1850" s="33" t="s">
        <v>4508</v>
      </c>
      <c r="D1850" s="33" t="s">
        <v>4509</v>
      </c>
      <c r="E1850" s="33" t="s">
        <v>14885</v>
      </c>
      <c r="F1850" s="33">
        <v>234</v>
      </c>
      <c r="G1850" s="33">
        <v>228</v>
      </c>
      <c r="H1850" s="33">
        <v>58826</v>
      </c>
      <c r="I1850" t="s">
        <v>4510</v>
      </c>
      <c r="N1850" s="37"/>
      <c r="O1850" s="36"/>
      <c r="P1850" s="36"/>
      <c r="Q1850" s="36"/>
      <c r="R1850" s="37"/>
      <c r="S1850" s="36"/>
      <c r="T1850" s="36"/>
    </row>
    <row r="1851" spans="1:20" ht="14.4" x14ac:dyDescent="0.3">
      <c r="A1851" s="33" t="s">
        <v>4511</v>
      </c>
      <c r="B1851" s="33" t="s">
        <v>14833</v>
      </c>
      <c r="C1851" s="33" t="s">
        <v>4512</v>
      </c>
      <c r="D1851" s="33" t="s">
        <v>4513</v>
      </c>
      <c r="E1851" s="33" t="s">
        <v>14973</v>
      </c>
      <c r="F1851" s="33">
        <v>240</v>
      </c>
      <c r="G1851" s="33">
        <v>229</v>
      </c>
      <c r="H1851" s="33">
        <v>41506</v>
      </c>
      <c r="I1851" t="s">
        <v>15267</v>
      </c>
      <c r="N1851" s="37"/>
      <c r="O1851" s="36"/>
      <c r="P1851" s="36"/>
      <c r="Q1851" s="36"/>
      <c r="R1851" s="37"/>
      <c r="S1851" s="36"/>
      <c r="T1851" s="36"/>
    </row>
    <row r="1852" spans="1:20" ht="14.4" x14ac:dyDescent="0.3">
      <c r="A1852" s="33" t="s">
        <v>4514</v>
      </c>
      <c r="B1852" s="33" t="s">
        <v>14833</v>
      </c>
      <c r="C1852" s="33" t="s">
        <v>16766</v>
      </c>
      <c r="D1852" s="33" t="s">
        <v>4515</v>
      </c>
      <c r="E1852" s="33" t="s">
        <v>15216</v>
      </c>
      <c r="F1852" s="33">
        <v>73</v>
      </c>
      <c r="G1852" s="33">
        <v>74</v>
      </c>
      <c r="H1852" s="33">
        <v>40775</v>
      </c>
      <c r="I1852" t="s">
        <v>15368</v>
      </c>
      <c r="N1852" s="37"/>
      <c r="O1852" s="36"/>
      <c r="P1852" s="36"/>
      <c r="Q1852" s="36"/>
      <c r="R1852" s="37"/>
      <c r="S1852" s="36"/>
      <c r="T1852" s="36"/>
    </row>
    <row r="1853" spans="1:20" ht="14.4" x14ac:dyDescent="0.3">
      <c r="A1853" s="33" t="s">
        <v>4516</v>
      </c>
      <c r="B1853" s="33" t="s">
        <v>14833</v>
      </c>
      <c r="C1853" s="33" t="s">
        <v>16767</v>
      </c>
      <c r="D1853" s="33" t="s">
        <v>4517</v>
      </c>
      <c r="E1853" s="33" t="s">
        <v>14985</v>
      </c>
      <c r="F1853" s="33">
        <v>136</v>
      </c>
      <c r="G1853" s="33">
        <v>123</v>
      </c>
      <c r="H1853" s="33">
        <v>40775</v>
      </c>
      <c r="I1853" t="s">
        <v>15368</v>
      </c>
      <c r="N1853" s="37"/>
      <c r="O1853" s="36"/>
      <c r="P1853" s="36"/>
      <c r="Q1853" s="36"/>
      <c r="R1853" s="37"/>
      <c r="S1853" s="36"/>
      <c r="T1853" s="36"/>
    </row>
    <row r="1854" spans="1:20" ht="14.4" x14ac:dyDescent="0.3">
      <c r="A1854" s="33" t="s">
        <v>4518</v>
      </c>
      <c r="B1854" s="33" t="s">
        <v>14833</v>
      </c>
      <c r="C1854" s="33" t="s">
        <v>16768</v>
      </c>
      <c r="D1854" s="33" t="s">
        <v>4519</v>
      </c>
      <c r="E1854" s="33" t="s">
        <v>14985</v>
      </c>
      <c r="F1854" s="33">
        <v>199</v>
      </c>
      <c r="G1854" s="33">
        <v>190</v>
      </c>
      <c r="H1854" s="33">
        <v>40775</v>
      </c>
      <c r="I1854" t="s">
        <v>15368</v>
      </c>
      <c r="N1854" s="37"/>
      <c r="O1854" s="36"/>
      <c r="P1854" s="36"/>
      <c r="Q1854" s="36"/>
      <c r="R1854" s="37"/>
      <c r="S1854" s="36"/>
      <c r="T1854" s="36"/>
    </row>
    <row r="1855" spans="1:20" ht="14.4" x14ac:dyDescent="0.3">
      <c r="A1855" s="33" t="s">
        <v>4520</v>
      </c>
      <c r="B1855" s="33" t="s">
        <v>14833</v>
      </c>
      <c r="C1855" s="33" t="s">
        <v>349</v>
      </c>
      <c r="D1855" s="33" t="s">
        <v>4521</v>
      </c>
      <c r="E1855" s="33" t="s">
        <v>15884</v>
      </c>
      <c r="F1855" s="33">
        <v>218</v>
      </c>
      <c r="G1855" s="33">
        <v>193</v>
      </c>
      <c r="H1855" s="33">
        <v>48348</v>
      </c>
      <c r="I1855" t="s">
        <v>15151</v>
      </c>
      <c r="N1855" s="37"/>
      <c r="O1855" s="36"/>
      <c r="P1855" s="36"/>
      <c r="Q1855" s="36"/>
      <c r="R1855" s="37"/>
      <c r="S1855" s="36"/>
      <c r="T1855" s="36"/>
    </row>
    <row r="1856" spans="1:20" ht="14.4" x14ac:dyDescent="0.3">
      <c r="A1856" s="33" t="s">
        <v>4522</v>
      </c>
      <c r="B1856" s="33" t="s">
        <v>14833</v>
      </c>
      <c r="C1856" s="33" t="s">
        <v>4523</v>
      </c>
      <c r="D1856" s="33" t="s">
        <v>4524</v>
      </c>
      <c r="E1856" s="33" t="s">
        <v>15214</v>
      </c>
      <c r="F1856" s="33">
        <v>125</v>
      </c>
      <c r="G1856" s="33">
        <v>209</v>
      </c>
      <c r="H1856" s="33">
        <v>40888</v>
      </c>
      <c r="I1856" t="s">
        <v>863</v>
      </c>
      <c r="N1856" s="37"/>
      <c r="O1856" s="36"/>
      <c r="P1856" s="36"/>
      <c r="Q1856" s="36"/>
      <c r="R1856" s="37"/>
      <c r="S1856" s="36"/>
      <c r="T1856" s="36"/>
    </row>
    <row r="1857" spans="1:20" ht="14.4" x14ac:dyDescent="0.3">
      <c r="A1857" s="33" t="s">
        <v>4525</v>
      </c>
      <c r="B1857" s="33" t="s">
        <v>14833</v>
      </c>
      <c r="C1857" s="33" t="s">
        <v>4526</v>
      </c>
      <c r="D1857" s="33" t="s">
        <v>4527</v>
      </c>
      <c r="E1857" s="33" t="s">
        <v>14984</v>
      </c>
      <c r="F1857" s="33">
        <v>224</v>
      </c>
      <c r="G1857" s="33">
        <v>224</v>
      </c>
      <c r="H1857" s="33">
        <v>70002</v>
      </c>
      <c r="I1857" t="s">
        <v>15469</v>
      </c>
      <c r="N1857" s="37"/>
      <c r="O1857" s="36"/>
      <c r="P1857" s="36"/>
      <c r="Q1857" s="36"/>
      <c r="R1857" s="37"/>
      <c r="S1857" s="36"/>
      <c r="T1857" s="36"/>
    </row>
    <row r="1858" spans="1:20" ht="14.4" x14ac:dyDescent="0.3">
      <c r="A1858" s="33" t="s">
        <v>4528</v>
      </c>
      <c r="B1858" s="33" t="s">
        <v>14833</v>
      </c>
      <c r="C1858" s="33" t="s">
        <v>4529</v>
      </c>
      <c r="D1858" s="33" t="s">
        <v>4530</v>
      </c>
      <c r="E1858" s="33" t="s">
        <v>14891</v>
      </c>
      <c r="F1858" s="33">
        <v>403</v>
      </c>
      <c r="G1858" s="33">
        <v>401</v>
      </c>
      <c r="H1858" s="33">
        <v>73919</v>
      </c>
      <c r="I1858" t="s">
        <v>839</v>
      </c>
      <c r="N1858" s="37"/>
      <c r="O1858" s="36"/>
      <c r="P1858" s="36"/>
      <c r="Q1858" s="36"/>
      <c r="R1858" s="37"/>
      <c r="S1858" s="36"/>
      <c r="T1858" s="36"/>
    </row>
    <row r="1859" spans="1:20" ht="14.4" x14ac:dyDescent="0.3">
      <c r="A1859" s="33" t="s">
        <v>4531</v>
      </c>
      <c r="B1859" s="33" t="s">
        <v>14833</v>
      </c>
      <c r="C1859" s="33" t="s">
        <v>15467</v>
      </c>
      <c r="D1859" s="33" t="s">
        <v>4532</v>
      </c>
      <c r="E1859" s="33" t="s">
        <v>15179</v>
      </c>
      <c r="F1859" s="33">
        <v>166</v>
      </c>
      <c r="G1859" s="33">
        <v>167</v>
      </c>
      <c r="H1859" s="33">
        <v>68836</v>
      </c>
      <c r="I1859" t="s">
        <v>15344</v>
      </c>
      <c r="N1859" s="37"/>
      <c r="O1859" s="36"/>
      <c r="P1859" s="36"/>
      <c r="Q1859" s="36"/>
      <c r="R1859" s="37"/>
      <c r="S1859" s="36"/>
      <c r="T1859" s="36"/>
    </row>
    <row r="1860" spans="1:20" ht="14.4" x14ac:dyDescent="0.3">
      <c r="A1860" s="33" t="s">
        <v>4533</v>
      </c>
      <c r="B1860" s="33" t="s">
        <v>14833</v>
      </c>
      <c r="C1860" s="33" t="s">
        <v>16769</v>
      </c>
      <c r="D1860" s="33" t="s">
        <v>4534</v>
      </c>
      <c r="E1860" s="33" t="s">
        <v>14875</v>
      </c>
      <c r="F1860" s="33">
        <v>412</v>
      </c>
      <c r="G1860" s="33">
        <v>451</v>
      </c>
      <c r="H1860" s="33">
        <v>41692</v>
      </c>
      <c r="I1860" t="s">
        <v>15333</v>
      </c>
      <c r="N1860" s="37"/>
      <c r="O1860" s="36"/>
      <c r="P1860" s="36"/>
      <c r="Q1860" s="36"/>
      <c r="R1860" s="37"/>
      <c r="S1860" s="36"/>
      <c r="T1860" s="36"/>
    </row>
    <row r="1861" spans="1:20" ht="14.4" x14ac:dyDescent="0.3">
      <c r="A1861" s="33" t="s">
        <v>4535</v>
      </c>
      <c r="B1861" s="33" t="s">
        <v>14833</v>
      </c>
      <c r="C1861" s="33" t="s">
        <v>4536</v>
      </c>
      <c r="D1861" s="33" t="s">
        <v>4537</v>
      </c>
      <c r="E1861" s="33" t="s">
        <v>14878</v>
      </c>
      <c r="F1861" s="33">
        <v>233</v>
      </c>
      <c r="G1861" s="33">
        <v>236</v>
      </c>
      <c r="H1861" s="33">
        <v>42538</v>
      </c>
      <c r="I1861" t="s">
        <v>4538</v>
      </c>
      <c r="N1861" s="37"/>
      <c r="O1861" s="36"/>
      <c r="P1861" s="36"/>
      <c r="Q1861" s="36"/>
      <c r="R1861" s="37"/>
      <c r="S1861" s="36"/>
      <c r="T1861" s="36"/>
    </row>
    <row r="1862" spans="1:20" ht="14.4" x14ac:dyDescent="0.3">
      <c r="A1862" s="33" t="s">
        <v>4539</v>
      </c>
      <c r="B1862" s="33" t="s">
        <v>14833</v>
      </c>
      <c r="C1862" s="33" t="s">
        <v>4540</v>
      </c>
      <c r="D1862" s="33" t="s">
        <v>4541</v>
      </c>
      <c r="E1862" s="33" t="s">
        <v>15078</v>
      </c>
      <c r="F1862" s="33">
        <v>372</v>
      </c>
      <c r="G1862" s="33">
        <v>362</v>
      </c>
      <c r="H1862" s="33">
        <v>41154</v>
      </c>
      <c r="I1862" t="s">
        <v>16134</v>
      </c>
      <c r="N1862" s="37"/>
      <c r="O1862" s="36"/>
      <c r="P1862" s="36"/>
      <c r="Q1862" s="36"/>
      <c r="R1862" s="37"/>
      <c r="S1862" s="36"/>
      <c r="T1862" s="36"/>
    </row>
    <row r="1863" spans="1:20" ht="14.4" x14ac:dyDescent="0.3">
      <c r="A1863" s="33" t="s">
        <v>4542</v>
      </c>
      <c r="B1863" s="33" t="s">
        <v>14833</v>
      </c>
      <c r="C1863" s="33" t="s">
        <v>16000</v>
      </c>
      <c r="D1863" s="33" t="s">
        <v>4543</v>
      </c>
      <c r="E1863" s="33" t="s">
        <v>14986</v>
      </c>
      <c r="F1863" s="33">
        <v>368</v>
      </c>
      <c r="G1863" s="33">
        <v>361</v>
      </c>
      <c r="H1863" s="33">
        <v>20671</v>
      </c>
      <c r="I1863" t="s">
        <v>16770</v>
      </c>
      <c r="N1863" s="37"/>
      <c r="O1863" s="36"/>
      <c r="P1863" s="36"/>
      <c r="Q1863" s="36"/>
      <c r="R1863" s="37"/>
      <c r="S1863" s="36"/>
      <c r="T1863" s="36"/>
    </row>
    <row r="1864" spans="1:20" ht="14.4" x14ac:dyDescent="0.3">
      <c r="A1864" s="33" t="s">
        <v>4544</v>
      </c>
      <c r="B1864" s="33" t="s">
        <v>14833</v>
      </c>
      <c r="C1864" s="33" t="s">
        <v>3151</v>
      </c>
      <c r="D1864" s="33" t="s">
        <v>4545</v>
      </c>
      <c r="E1864" s="33" t="s">
        <v>14950</v>
      </c>
      <c r="F1864" s="33">
        <v>235</v>
      </c>
      <c r="G1864" s="33">
        <v>218</v>
      </c>
      <c r="H1864" s="33">
        <v>75375</v>
      </c>
      <c r="I1864" t="s">
        <v>15917</v>
      </c>
      <c r="N1864" s="37"/>
      <c r="O1864" s="36"/>
      <c r="P1864" s="36"/>
      <c r="Q1864" s="36"/>
      <c r="R1864" s="37"/>
      <c r="S1864" s="36"/>
      <c r="T1864" s="36"/>
    </row>
    <row r="1865" spans="1:20" ht="14.4" x14ac:dyDescent="0.3">
      <c r="A1865" s="33" t="s">
        <v>4546</v>
      </c>
      <c r="B1865" s="33" t="s">
        <v>14833</v>
      </c>
      <c r="C1865" s="33" t="s">
        <v>3681</v>
      </c>
      <c r="D1865" s="33" t="s">
        <v>4547</v>
      </c>
      <c r="E1865" s="33" t="s">
        <v>14934</v>
      </c>
      <c r="F1865" s="33">
        <v>48</v>
      </c>
      <c r="G1865" s="33">
        <v>41</v>
      </c>
      <c r="H1865" s="33">
        <v>48348</v>
      </c>
      <c r="I1865" t="s">
        <v>15151</v>
      </c>
      <c r="N1865" s="37"/>
      <c r="O1865" s="36"/>
      <c r="P1865" s="36"/>
      <c r="Q1865" s="36"/>
      <c r="R1865" s="37"/>
      <c r="S1865" s="36"/>
      <c r="T1865" s="36"/>
    </row>
    <row r="1866" spans="1:20" ht="14.4" x14ac:dyDescent="0.3">
      <c r="A1866" s="33" t="s">
        <v>4548</v>
      </c>
      <c r="B1866" s="33" t="s">
        <v>14833</v>
      </c>
      <c r="C1866" s="33" t="s">
        <v>4549</v>
      </c>
      <c r="D1866" s="33" t="s">
        <v>4550</v>
      </c>
      <c r="E1866" s="33" t="s">
        <v>16566</v>
      </c>
      <c r="F1866" s="33">
        <v>110</v>
      </c>
      <c r="G1866" s="33">
        <v>99</v>
      </c>
      <c r="H1866" s="33">
        <v>41012</v>
      </c>
      <c r="I1866" t="s">
        <v>16504</v>
      </c>
      <c r="N1866" s="37"/>
      <c r="O1866" s="36"/>
      <c r="P1866" s="36"/>
      <c r="Q1866" s="36"/>
      <c r="R1866" s="37"/>
      <c r="S1866" s="36"/>
      <c r="T1866" s="36"/>
    </row>
    <row r="1867" spans="1:20" ht="14.4" x14ac:dyDescent="0.3">
      <c r="A1867" s="33" t="s">
        <v>4551</v>
      </c>
      <c r="B1867" s="33" t="s">
        <v>14833</v>
      </c>
      <c r="C1867" s="33" t="s">
        <v>4552</v>
      </c>
      <c r="D1867" s="33" t="s">
        <v>4553</v>
      </c>
      <c r="E1867" s="33" t="s">
        <v>15266</v>
      </c>
      <c r="F1867" s="33">
        <v>273</v>
      </c>
      <c r="G1867" s="33">
        <v>255</v>
      </c>
      <c r="H1867" s="33">
        <v>41692</v>
      </c>
      <c r="I1867" t="s">
        <v>15333</v>
      </c>
      <c r="N1867" s="37"/>
      <c r="O1867" s="36"/>
      <c r="P1867" s="36"/>
      <c r="Q1867" s="36"/>
      <c r="R1867" s="37"/>
      <c r="S1867" s="36"/>
      <c r="T1867" s="36"/>
    </row>
    <row r="1868" spans="1:20" ht="14.4" x14ac:dyDescent="0.3">
      <c r="A1868" s="33" t="s">
        <v>4554</v>
      </c>
      <c r="B1868" s="33" t="s">
        <v>14833</v>
      </c>
      <c r="C1868" s="33" t="s">
        <v>16771</v>
      </c>
      <c r="D1868" s="33" t="s">
        <v>4555</v>
      </c>
      <c r="E1868" s="33" t="s">
        <v>15104</v>
      </c>
      <c r="F1868" s="33">
        <v>343</v>
      </c>
      <c r="G1868" s="33">
        <v>331</v>
      </c>
      <c r="H1868" s="33">
        <v>40967</v>
      </c>
      <c r="I1868" t="s">
        <v>15628</v>
      </c>
      <c r="N1868" s="37"/>
      <c r="O1868" s="36"/>
      <c r="P1868" s="36"/>
      <c r="Q1868" s="36"/>
      <c r="R1868" s="37"/>
      <c r="S1868" s="36"/>
      <c r="T1868" s="36"/>
    </row>
    <row r="1869" spans="1:20" ht="14.4" x14ac:dyDescent="0.3">
      <c r="A1869" s="33" t="s">
        <v>4556</v>
      </c>
      <c r="B1869" s="33" t="s">
        <v>14833</v>
      </c>
      <c r="C1869" s="33" t="s">
        <v>4557</v>
      </c>
      <c r="D1869" s="33" t="s">
        <v>4558</v>
      </c>
      <c r="E1869" s="33" t="s">
        <v>15309</v>
      </c>
      <c r="F1869" s="33">
        <v>398</v>
      </c>
      <c r="G1869" s="33">
        <v>390</v>
      </c>
      <c r="H1869" s="33">
        <v>41228</v>
      </c>
      <c r="I1869" t="s">
        <v>15135</v>
      </c>
      <c r="N1869" s="37"/>
      <c r="O1869" s="36"/>
      <c r="P1869" s="36"/>
      <c r="Q1869" s="36"/>
      <c r="R1869" s="37"/>
      <c r="S1869" s="36"/>
      <c r="T1869" s="36"/>
    </row>
    <row r="1870" spans="1:20" ht="14.4" x14ac:dyDescent="0.3">
      <c r="A1870" s="33" t="s">
        <v>4559</v>
      </c>
      <c r="B1870" s="33" t="s">
        <v>14833</v>
      </c>
      <c r="C1870" s="33" t="s">
        <v>16772</v>
      </c>
      <c r="D1870" s="33" t="s">
        <v>4560</v>
      </c>
      <c r="E1870" s="33" t="s">
        <v>15424</v>
      </c>
      <c r="F1870" s="33">
        <v>173</v>
      </c>
      <c r="G1870" s="33">
        <v>170</v>
      </c>
      <c r="H1870" s="33">
        <v>77235</v>
      </c>
      <c r="I1870" t="s">
        <v>15425</v>
      </c>
      <c r="N1870" s="37"/>
      <c r="O1870" s="36"/>
      <c r="P1870" s="36"/>
      <c r="Q1870" s="36"/>
      <c r="R1870" s="37"/>
      <c r="S1870" s="36"/>
      <c r="T1870" s="36"/>
    </row>
    <row r="1871" spans="1:20" ht="14.4" x14ac:dyDescent="0.3">
      <c r="A1871" s="33" t="s">
        <v>4561</v>
      </c>
      <c r="B1871" s="33" t="s">
        <v>14833</v>
      </c>
      <c r="C1871" s="33" t="s">
        <v>16773</v>
      </c>
      <c r="D1871" s="33" t="s">
        <v>4562</v>
      </c>
      <c r="E1871" s="33" t="s">
        <v>14965</v>
      </c>
      <c r="F1871" s="33">
        <v>145</v>
      </c>
      <c r="G1871" s="33">
        <v>144</v>
      </c>
      <c r="H1871" s="33">
        <v>48348</v>
      </c>
      <c r="I1871" t="s">
        <v>15151</v>
      </c>
      <c r="N1871" s="37"/>
      <c r="O1871" s="36"/>
      <c r="P1871" s="36"/>
      <c r="Q1871" s="36"/>
      <c r="R1871" s="37"/>
      <c r="S1871" s="36"/>
      <c r="T1871" s="36"/>
    </row>
    <row r="1872" spans="1:20" ht="14.4" x14ac:dyDescent="0.3">
      <c r="A1872" s="33" t="s">
        <v>4563</v>
      </c>
      <c r="B1872" s="33" t="s">
        <v>14833</v>
      </c>
      <c r="C1872" s="33" t="s">
        <v>4564</v>
      </c>
      <c r="D1872" s="33" t="s">
        <v>4565</v>
      </c>
      <c r="E1872" s="33" t="s">
        <v>14981</v>
      </c>
      <c r="F1872" s="33">
        <v>191</v>
      </c>
      <c r="G1872" s="33">
        <v>191</v>
      </c>
      <c r="H1872" s="33">
        <v>41223</v>
      </c>
      <c r="I1872" t="s">
        <v>15502</v>
      </c>
      <c r="N1872" s="37"/>
      <c r="O1872" s="36"/>
      <c r="P1872" s="36"/>
      <c r="Q1872" s="36"/>
      <c r="R1872" s="37"/>
      <c r="S1872" s="36"/>
      <c r="T1872" s="36"/>
    </row>
    <row r="1873" spans="1:20" ht="14.4" x14ac:dyDescent="0.3">
      <c r="A1873" s="33" t="s">
        <v>4566</v>
      </c>
      <c r="B1873" s="33" t="s">
        <v>14833</v>
      </c>
      <c r="C1873" s="33" t="s">
        <v>15430</v>
      </c>
      <c r="D1873" s="33" t="s">
        <v>4567</v>
      </c>
      <c r="E1873" s="33" t="s">
        <v>15103</v>
      </c>
      <c r="F1873" s="33">
        <v>559</v>
      </c>
      <c r="G1873" s="33">
        <v>554</v>
      </c>
      <c r="H1873" s="33">
        <v>77338</v>
      </c>
      <c r="I1873" t="s">
        <v>15787</v>
      </c>
      <c r="N1873" s="37"/>
      <c r="O1873" s="36"/>
      <c r="P1873" s="36"/>
      <c r="Q1873" s="36"/>
      <c r="R1873" s="37"/>
      <c r="S1873" s="36"/>
      <c r="T1873" s="36"/>
    </row>
    <row r="1874" spans="1:20" ht="14.4" x14ac:dyDescent="0.3">
      <c r="A1874" s="33" t="s">
        <v>4568</v>
      </c>
      <c r="B1874" s="33" t="s">
        <v>14833</v>
      </c>
      <c r="C1874" s="33" t="s">
        <v>16774</v>
      </c>
      <c r="D1874" s="33" t="s">
        <v>4569</v>
      </c>
      <c r="E1874" s="33" t="s">
        <v>15189</v>
      </c>
      <c r="F1874" s="33">
        <v>102</v>
      </c>
      <c r="G1874" s="33">
        <v>125</v>
      </c>
      <c r="H1874" s="33">
        <v>40257</v>
      </c>
      <c r="I1874" t="s">
        <v>15190</v>
      </c>
      <c r="N1874" s="37"/>
      <c r="O1874" s="36"/>
      <c r="P1874" s="36"/>
      <c r="Q1874" s="36"/>
      <c r="R1874" s="37"/>
      <c r="S1874" s="36"/>
      <c r="T1874" s="36"/>
    </row>
    <row r="1875" spans="1:20" ht="14.4" x14ac:dyDescent="0.3">
      <c r="A1875" s="33" t="s">
        <v>4570</v>
      </c>
      <c r="B1875" s="33" t="s">
        <v>14833</v>
      </c>
      <c r="C1875" s="33" t="s">
        <v>16775</v>
      </c>
      <c r="D1875" s="33" t="s">
        <v>4571</v>
      </c>
      <c r="E1875" s="33" t="s">
        <v>14892</v>
      </c>
      <c r="F1875" s="33">
        <v>547</v>
      </c>
      <c r="G1875" s="33">
        <v>524</v>
      </c>
      <c r="H1875" s="33">
        <v>20281</v>
      </c>
      <c r="I1875" t="s">
        <v>665</v>
      </c>
      <c r="N1875" s="37"/>
      <c r="O1875" s="36"/>
      <c r="P1875" s="36"/>
      <c r="Q1875" s="36"/>
      <c r="R1875" s="37"/>
      <c r="S1875" s="36"/>
      <c r="T1875" s="36"/>
    </row>
    <row r="1876" spans="1:20" ht="14.4" x14ac:dyDescent="0.3">
      <c r="A1876" s="33" t="s">
        <v>4572</v>
      </c>
      <c r="B1876" s="33" t="s">
        <v>14833</v>
      </c>
      <c r="C1876" s="33" t="s">
        <v>16776</v>
      </c>
      <c r="D1876" s="33" t="s">
        <v>4574</v>
      </c>
      <c r="E1876" s="33" t="s">
        <v>15707</v>
      </c>
      <c r="F1876" s="33">
        <v>201</v>
      </c>
      <c r="G1876" s="33">
        <v>193</v>
      </c>
      <c r="H1876" s="33">
        <v>42616</v>
      </c>
      <c r="I1876" t="s">
        <v>15952</v>
      </c>
      <c r="N1876" s="37"/>
      <c r="O1876" s="36"/>
      <c r="P1876" s="36"/>
      <c r="Q1876" s="36"/>
      <c r="R1876" s="37"/>
      <c r="S1876" s="36"/>
      <c r="T1876" s="36"/>
    </row>
    <row r="1877" spans="1:20" ht="14.4" x14ac:dyDescent="0.3">
      <c r="A1877" s="33" t="s">
        <v>4575</v>
      </c>
      <c r="B1877" s="33" t="s">
        <v>14833</v>
      </c>
      <c r="C1877" s="33" t="s">
        <v>16777</v>
      </c>
      <c r="D1877" s="33" t="s">
        <v>4576</v>
      </c>
      <c r="E1877" s="33" t="s">
        <v>14939</v>
      </c>
      <c r="F1877" s="33">
        <v>123</v>
      </c>
      <c r="G1877" s="33">
        <v>125</v>
      </c>
      <c r="H1877" s="33">
        <v>42616</v>
      </c>
      <c r="I1877" t="s">
        <v>15952</v>
      </c>
      <c r="N1877" s="37"/>
      <c r="O1877" s="36"/>
      <c r="P1877" s="36"/>
      <c r="Q1877" s="36"/>
      <c r="R1877" s="37"/>
      <c r="S1877" s="36"/>
      <c r="T1877" s="36"/>
    </row>
    <row r="1878" spans="1:20" ht="14.4" x14ac:dyDescent="0.3">
      <c r="A1878" s="33" t="s">
        <v>4577</v>
      </c>
      <c r="B1878" s="33" t="s">
        <v>14833</v>
      </c>
      <c r="C1878" s="33" t="s">
        <v>1461</v>
      </c>
      <c r="D1878" s="33" t="s">
        <v>4578</v>
      </c>
      <c r="E1878" s="33" t="s">
        <v>15570</v>
      </c>
      <c r="F1878" s="33">
        <v>353</v>
      </c>
      <c r="G1878" s="33">
        <v>339</v>
      </c>
      <c r="H1878" s="33">
        <v>40765</v>
      </c>
      <c r="I1878" t="s">
        <v>15381</v>
      </c>
      <c r="N1878" s="37"/>
      <c r="O1878" s="36"/>
      <c r="P1878" s="36"/>
      <c r="Q1878" s="36"/>
      <c r="R1878" s="37"/>
      <c r="S1878" s="36"/>
      <c r="T1878" s="36"/>
    </row>
    <row r="1879" spans="1:20" ht="14.4" x14ac:dyDescent="0.3">
      <c r="A1879" s="33" t="s">
        <v>4579</v>
      </c>
      <c r="B1879" s="33" t="s">
        <v>14833</v>
      </c>
      <c r="C1879" s="33" t="s">
        <v>4580</v>
      </c>
      <c r="D1879" s="33" t="s">
        <v>4581</v>
      </c>
      <c r="E1879" s="33" t="s">
        <v>14964</v>
      </c>
      <c r="F1879" s="33">
        <v>181</v>
      </c>
      <c r="G1879" s="33">
        <v>178</v>
      </c>
      <c r="H1879" s="33">
        <v>42616</v>
      </c>
      <c r="I1879" t="s">
        <v>15952</v>
      </c>
      <c r="N1879" s="37"/>
      <c r="O1879" s="36"/>
      <c r="P1879" s="36"/>
      <c r="Q1879" s="36"/>
      <c r="R1879" s="37"/>
      <c r="S1879" s="36"/>
      <c r="T1879" s="36"/>
    </row>
    <row r="1880" spans="1:20" ht="14.4" x14ac:dyDescent="0.3">
      <c r="A1880" s="33" t="s">
        <v>4582</v>
      </c>
      <c r="B1880" s="33" t="s">
        <v>14833</v>
      </c>
      <c r="C1880" s="33" t="s">
        <v>4583</v>
      </c>
      <c r="D1880" s="33" t="s">
        <v>4584</v>
      </c>
      <c r="E1880" s="33" t="s">
        <v>15074</v>
      </c>
      <c r="F1880" s="33">
        <v>343</v>
      </c>
      <c r="G1880" s="33">
        <v>349</v>
      </c>
      <c r="H1880" s="33">
        <v>50844</v>
      </c>
      <c r="I1880" t="s">
        <v>15470</v>
      </c>
      <c r="N1880" s="37"/>
      <c r="O1880" s="36"/>
      <c r="P1880" s="36"/>
      <c r="Q1880" s="36"/>
      <c r="R1880" s="37"/>
      <c r="S1880" s="36"/>
      <c r="T1880" s="36"/>
    </row>
    <row r="1881" spans="1:20" ht="14.4" x14ac:dyDescent="0.3">
      <c r="A1881" s="33" t="s">
        <v>4585</v>
      </c>
      <c r="B1881" s="33" t="s">
        <v>14833</v>
      </c>
      <c r="C1881" s="33" t="s">
        <v>16778</v>
      </c>
      <c r="D1881" s="33" t="s">
        <v>4586</v>
      </c>
      <c r="E1881" s="33" t="s">
        <v>14950</v>
      </c>
      <c r="F1881" s="33">
        <v>436</v>
      </c>
      <c r="G1881" s="33">
        <v>428</v>
      </c>
      <c r="H1881" s="33">
        <v>75375</v>
      </c>
      <c r="I1881" t="s">
        <v>15917</v>
      </c>
      <c r="N1881" s="37"/>
      <c r="O1881" s="36"/>
      <c r="P1881" s="36"/>
      <c r="Q1881" s="36"/>
      <c r="R1881" s="37"/>
      <c r="S1881" s="36"/>
      <c r="T1881" s="36"/>
    </row>
    <row r="1882" spans="1:20" ht="14.4" x14ac:dyDescent="0.3">
      <c r="A1882" s="33" t="s">
        <v>4587</v>
      </c>
      <c r="B1882" s="33" t="s">
        <v>14833</v>
      </c>
      <c r="C1882" s="33" t="s">
        <v>16779</v>
      </c>
      <c r="D1882" s="33" t="s">
        <v>4588</v>
      </c>
      <c r="E1882" s="33" t="s">
        <v>15307</v>
      </c>
      <c r="F1882" s="33">
        <v>133</v>
      </c>
      <c r="G1882" s="33">
        <v>133</v>
      </c>
      <c r="H1882" s="33">
        <v>40974</v>
      </c>
      <c r="I1882" t="s">
        <v>15308</v>
      </c>
      <c r="N1882" s="37"/>
      <c r="O1882" s="36"/>
      <c r="P1882" s="36"/>
      <c r="Q1882" s="36"/>
      <c r="R1882" s="37"/>
      <c r="S1882" s="36"/>
      <c r="T1882" s="36"/>
    </row>
    <row r="1883" spans="1:20" ht="14.4" x14ac:dyDescent="0.3">
      <c r="A1883" s="33" t="s">
        <v>4589</v>
      </c>
      <c r="B1883" s="33" t="s">
        <v>14833</v>
      </c>
      <c r="C1883" s="33" t="s">
        <v>16780</v>
      </c>
      <c r="D1883" s="33" t="s">
        <v>4590</v>
      </c>
      <c r="E1883" s="33" t="s">
        <v>14950</v>
      </c>
      <c r="F1883" s="33">
        <v>143</v>
      </c>
      <c r="G1883" s="33">
        <v>143</v>
      </c>
      <c r="H1883" s="33">
        <v>75375</v>
      </c>
      <c r="I1883" t="s">
        <v>15917</v>
      </c>
      <c r="N1883" s="37"/>
      <c r="O1883" s="36"/>
      <c r="P1883" s="36"/>
      <c r="Q1883" s="36"/>
      <c r="R1883" s="37"/>
      <c r="S1883" s="36"/>
      <c r="T1883" s="36"/>
    </row>
    <row r="1884" spans="1:20" ht="14.4" x14ac:dyDescent="0.3">
      <c r="A1884" s="33" t="s">
        <v>4591</v>
      </c>
      <c r="B1884" s="33" t="s">
        <v>14833</v>
      </c>
      <c r="C1884" s="33" t="s">
        <v>16005</v>
      </c>
      <c r="D1884" s="33" t="s">
        <v>4592</v>
      </c>
      <c r="E1884" s="33" t="s">
        <v>15088</v>
      </c>
      <c r="F1884" s="33">
        <v>206</v>
      </c>
      <c r="G1884" s="33">
        <v>214</v>
      </c>
      <c r="H1884" s="33">
        <v>55238</v>
      </c>
      <c r="I1884" t="s">
        <v>955</v>
      </c>
      <c r="N1884" s="37"/>
      <c r="O1884" s="36"/>
      <c r="P1884" s="36"/>
      <c r="Q1884" s="36"/>
      <c r="R1884" s="37"/>
      <c r="S1884" s="36"/>
      <c r="T1884" s="36"/>
    </row>
    <row r="1885" spans="1:20" ht="14.4" x14ac:dyDescent="0.3">
      <c r="A1885" s="33" t="s">
        <v>4593</v>
      </c>
      <c r="B1885" s="33" t="s">
        <v>14833</v>
      </c>
      <c r="C1885" s="33" t="s">
        <v>16781</v>
      </c>
      <c r="D1885" s="33" t="s">
        <v>4594</v>
      </c>
      <c r="E1885" s="33" t="s">
        <v>15242</v>
      </c>
      <c r="F1885" s="33">
        <v>263</v>
      </c>
      <c r="G1885" s="33">
        <v>272</v>
      </c>
      <c r="H1885" s="33">
        <v>40974</v>
      </c>
      <c r="I1885" t="s">
        <v>15308</v>
      </c>
      <c r="N1885" s="37"/>
      <c r="O1885" s="36"/>
      <c r="P1885" s="36"/>
      <c r="Q1885" s="36"/>
      <c r="R1885" s="37"/>
      <c r="S1885" s="36"/>
      <c r="T1885" s="36"/>
    </row>
    <row r="1886" spans="1:20" ht="14.4" x14ac:dyDescent="0.3">
      <c r="A1886" s="33" t="s">
        <v>4595</v>
      </c>
      <c r="B1886" s="33" t="s">
        <v>14833</v>
      </c>
      <c r="C1886" s="33" t="s">
        <v>4596</v>
      </c>
      <c r="D1886" s="33" t="s">
        <v>4597</v>
      </c>
      <c r="E1886" s="33" t="s">
        <v>14885</v>
      </c>
      <c r="F1886" s="33">
        <v>536</v>
      </c>
      <c r="G1886" s="33">
        <v>568</v>
      </c>
      <c r="H1886" s="33">
        <v>27770</v>
      </c>
      <c r="I1886" t="s">
        <v>1632</v>
      </c>
      <c r="N1886" s="37"/>
      <c r="O1886" s="36"/>
      <c r="P1886" s="36"/>
      <c r="Q1886" s="36"/>
      <c r="R1886" s="37"/>
      <c r="S1886" s="36"/>
      <c r="T1886" s="36"/>
    </row>
    <row r="1887" spans="1:20" ht="14.4" x14ac:dyDescent="0.3">
      <c r="A1887" s="33" t="s">
        <v>4598</v>
      </c>
      <c r="B1887" s="33" t="s">
        <v>14833</v>
      </c>
      <c r="C1887" s="33" t="s">
        <v>4599</v>
      </c>
      <c r="D1887" s="33" t="s">
        <v>4600</v>
      </c>
      <c r="E1887" s="33" t="s">
        <v>14885</v>
      </c>
      <c r="F1887" s="33">
        <v>334</v>
      </c>
      <c r="G1887" s="33">
        <v>343</v>
      </c>
      <c r="H1887" s="33">
        <v>41023</v>
      </c>
      <c r="I1887" t="s">
        <v>15485</v>
      </c>
      <c r="N1887" s="37"/>
      <c r="O1887" s="36"/>
      <c r="P1887" s="36"/>
      <c r="Q1887" s="36"/>
      <c r="R1887" s="37"/>
      <c r="S1887" s="36"/>
      <c r="T1887" s="36"/>
    </row>
    <row r="1888" spans="1:20" ht="14.4" x14ac:dyDescent="0.3">
      <c r="A1888" s="33" t="s">
        <v>4601</v>
      </c>
      <c r="B1888" s="33" t="s">
        <v>14833</v>
      </c>
      <c r="C1888" s="33" t="s">
        <v>4602</v>
      </c>
      <c r="D1888" s="33" t="s">
        <v>4603</v>
      </c>
      <c r="E1888" s="33" t="s">
        <v>14879</v>
      </c>
      <c r="F1888" s="33">
        <v>145</v>
      </c>
      <c r="G1888" s="33">
        <v>164</v>
      </c>
      <c r="H1888" s="33">
        <v>40812</v>
      </c>
      <c r="I1888" t="s">
        <v>15512</v>
      </c>
      <c r="N1888" s="37"/>
      <c r="O1888" s="36"/>
      <c r="P1888" s="36"/>
      <c r="Q1888" s="36"/>
      <c r="R1888" s="37"/>
      <c r="S1888" s="36"/>
      <c r="T1888" s="36"/>
    </row>
    <row r="1889" spans="1:20" ht="14.4" x14ac:dyDescent="0.3">
      <c r="A1889" s="33" t="s">
        <v>4604</v>
      </c>
      <c r="B1889" s="33" t="s">
        <v>14833</v>
      </c>
      <c r="C1889" s="33" t="s">
        <v>16782</v>
      </c>
      <c r="D1889" s="33" t="s">
        <v>4605</v>
      </c>
      <c r="E1889" s="33" t="s">
        <v>14911</v>
      </c>
      <c r="F1889" s="33">
        <v>261</v>
      </c>
      <c r="G1889" s="33">
        <v>265</v>
      </c>
      <c r="H1889" s="33">
        <v>41251</v>
      </c>
      <c r="I1889" t="s">
        <v>15479</v>
      </c>
      <c r="N1889" s="37"/>
      <c r="O1889" s="36"/>
      <c r="P1889" s="36"/>
      <c r="Q1889" s="36"/>
      <c r="R1889" s="37"/>
      <c r="S1889" s="36"/>
      <c r="T1889" s="36"/>
    </row>
    <row r="1890" spans="1:20" ht="14.4" x14ac:dyDescent="0.3">
      <c r="A1890" s="33" t="s">
        <v>4606</v>
      </c>
      <c r="B1890" s="33" t="s">
        <v>14833</v>
      </c>
      <c r="C1890" s="33" t="s">
        <v>4607</v>
      </c>
      <c r="D1890" s="33" t="s">
        <v>4608</v>
      </c>
      <c r="E1890" s="33" t="s">
        <v>14869</v>
      </c>
      <c r="F1890" s="33">
        <v>428</v>
      </c>
      <c r="G1890" s="33">
        <v>404</v>
      </c>
      <c r="H1890" s="33">
        <v>75597</v>
      </c>
      <c r="I1890" t="s">
        <v>15294</v>
      </c>
      <c r="N1890" s="37"/>
      <c r="O1890" s="36"/>
      <c r="P1890" s="36"/>
      <c r="Q1890" s="36"/>
      <c r="R1890" s="37"/>
      <c r="S1890" s="36"/>
      <c r="T1890" s="36"/>
    </row>
    <row r="1891" spans="1:20" ht="14.4" x14ac:dyDescent="0.3">
      <c r="A1891" s="33" t="s">
        <v>4609</v>
      </c>
      <c r="B1891" s="33" t="s">
        <v>14833</v>
      </c>
      <c r="C1891" s="33" t="s">
        <v>16783</v>
      </c>
      <c r="D1891" s="33" t="s">
        <v>4611</v>
      </c>
      <c r="E1891" s="33" t="s">
        <v>15426</v>
      </c>
      <c r="F1891" s="33">
        <v>387</v>
      </c>
      <c r="G1891" s="33">
        <v>368</v>
      </c>
      <c r="H1891" s="33">
        <v>71956</v>
      </c>
      <c r="I1891" t="s">
        <v>15492</v>
      </c>
      <c r="N1891" s="37"/>
      <c r="O1891" s="36"/>
      <c r="P1891" s="36"/>
      <c r="Q1891" s="36"/>
      <c r="R1891" s="37"/>
      <c r="S1891" s="36"/>
      <c r="T1891" s="36"/>
    </row>
    <row r="1892" spans="1:20" ht="14.4" x14ac:dyDescent="0.3">
      <c r="A1892" s="33" t="s">
        <v>4612</v>
      </c>
      <c r="B1892" s="33" t="s">
        <v>14833</v>
      </c>
      <c r="C1892" s="33" t="s">
        <v>3151</v>
      </c>
      <c r="D1892" s="33" t="s">
        <v>4613</v>
      </c>
      <c r="E1892" s="33" t="s">
        <v>15298</v>
      </c>
      <c r="F1892" s="33">
        <v>56</v>
      </c>
      <c r="G1892" s="33">
        <v>37</v>
      </c>
      <c r="H1892" s="33">
        <v>37663</v>
      </c>
      <c r="I1892" t="s">
        <v>15299</v>
      </c>
      <c r="N1892" s="37"/>
      <c r="O1892" s="36"/>
      <c r="P1892" s="36"/>
      <c r="Q1892" s="36"/>
      <c r="R1892" s="37"/>
      <c r="S1892" s="36"/>
      <c r="T1892" s="36"/>
    </row>
    <row r="1893" spans="1:20" ht="14.4" x14ac:dyDescent="0.3">
      <c r="A1893" s="33" t="s">
        <v>4614</v>
      </c>
      <c r="B1893" s="33" t="s">
        <v>14833</v>
      </c>
      <c r="C1893" s="33" t="s">
        <v>16784</v>
      </c>
      <c r="D1893" s="33" t="s">
        <v>4615</v>
      </c>
      <c r="E1893" s="33" t="s">
        <v>15041</v>
      </c>
      <c r="F1893" s="33">
        <v>326</v>
      </c>
      <c r="G1893" s="33">
        <v>337</v>
      </c>
      <c r="H1893" s="33">
        <v>40517</v>
      </c>
      <c r="I1893" t="s">
        <v>324</v>
      </c>
      <c r="N1893" s="37"/>
      <c r="O1893" s="36"/>
      <c r="P1893" s="36"/>
      <c r="Q1893" s="36"/>
      <c r="R1893" s="37"/>
      <c r="S1893" s="36"/>
      <c r="T1893" s="36"/>
    </row>
    <row r="1894" spans="1:20" ht="14.4" x14ac:dyDescent="0.3">
      <c r="A1894" s="33" t="s">
        <v>4616</v>
      </c>
      <c r="B1894" s="33" t="s">
        <v>14833</v>
      </c>
      <c r="C1894" s="33" t="s">
        <v>16785</v>
      </c>
      <c r="D1894" s="33" t="s">
        <v>4617</v>
      </c>
      <c r="E1894" s="33" t="s">
        <v>15301</v>
      </c>
      <c r="F1894" s="33">
        <v>375</v>
      </c>
      <c r="G1894" s="33">
        <v>353</v>
      </c>
      <c r="H1894" s="33">
        <v>26977</v>
      </c>
      <c r="I1894" t="s">
        <v>418</v>
      </c>
      <c r="N1894" s="37"/>
      <c r="O1894" s="36"/>
      <c r="P1894" s="36"/>
      <c r="Q1894" s="36"/>
      <c r="R1894" s="37"/>
      <c r="S1894" s="36"/>
      <c r="T1894" s="36"/>
    </row>
    <row r="1895" spans="1:20" ht="14.4" x14ac:dyDescent="0.3">
      <c r="A1895" s="33" t="s">
        <v>4618</v>
      </c>
      <c r="B1895" s="33" t="s">
        <v>14833</v>
      </c>
      <c r="C1895" s="33" t="s">
        <v>16786</v>
      </c>
      <c r="D1895" s="33" t="s">
        <v>4620</v>
      </c>
      <c r="E1895" s="33" t="s">
        <v>15353</v>
      </c>
      <c r="F1895" s="33">
        <v>259</v>
      </c>
      <c r="G1895" s="33">
        <v>237</v>
      </c>
      <c r="H1895" s="33">
        <v>41794</v>
      </c>
      <c r="I1895" t="s">
        <v>15354</v>
      </c>
      <c r="N1895" s="37"/>
      <c r="O1895" s="36"/>
      <c r="P1895" s="36"/>
      <c r="Q1895" s="36"/>
      <c r="R1895" s="37"/>
      <c r="S1895" s="36"/>
      <c r="T1895" s="36"/>
    </row>
    <row r="1896" spans="1:20" ht="14.4" x14ac:dyDescent="0.3">
      <c r="A1896" s="33" t="s">
        <v>4621</v>
      </c>
      <c r="B1896" s="33" t="s">
        <v>14833</v>
      </c>
      <c r="C1896" s="33" t="s">
        <v>16787</v>
      </c>
      <c r="D1896" s="33" t="s">
        <v>4622</v>
      </c>
      <c r="E1896" s="33" t="s">
        <v>14960</v>
      </c>
      <c r="F1896" s="33">
        <v>142</v>
      </c>
      <c r="G1896" s="33">
        <v>140</v>
      </c>
      <c r="H1896" s="33">
        <v>41506</v>
      </c>
      <c r="I1896" t="s">
        <v>15267</v>
      </c>
      <c r="N1896" s="37"/>
      <c r="O1896" s="36"/>
      <c r="P1896" s="36"/>
      <c r="Q1896" s="36"/>
      <c r="R1896" s="37"/>
      <c r="S1896" s="36"/>
      <c r="T1896" s="36"/>
    </row>
    <row r="1897" spans="1:20" ht="14.4" x14ac:dyDescent="0.3">
      <c r="A1897" s="33" t="s">
        <v>4623</v>
      </c>
      <c r="B1897" s="33" t="s">
        <v>14833</v>
      </c>
      <c r="C1897" s="33" t="s">
        <v>4624</v>
      </c>
      <c r="D1897" s="33" t="s">
        <v>4625</v>
      </c>
      <c r="E1897" s="33" t="s">
        <v>15002</v>
      </c>
      <c r="F1897" s="33">
        <v>134</v>
      </c>
      <c r="G1897" s="33">
        <v>133</v>
      </c>
      <c r="H1897" s="33">
        <v>41407</v>
      </c>
      <c r="I1897" t="s">
        <v>15302</v>
      </c>
      <c r="N1897" s="37"/>
      <c r="O1897" s="36"/>
      <c r="P1897" s="36"/>
      <c r="Q1897" s="36"/>
      <c r="R1897" s="37"/>
      <c r="S1897" s="36"/>
      <c r="T1897" s="36"/>
    </row>
    <row r="1898" spans="1:20" ht="14.4" x14ac:dyDescent="0.3">
      <c r="A1898" s="33" t="s">
        <v>4626</v>
      </c>
      <c r="B1898" s="33" t="s">
        <v>14833</v>
      </c>
      <c r="C1898" s="33" t="s">
        <v>16788</v>
      </c>
      <c r="D1898" s="33" t="s">
        <v>4627</v>
      </c>
      <c r="E1898" s="33" t="s">
        <v>15977</v>
      </c>
      <c r="F1898" s="33">
        <v>103</v>
      </c>
      <c r="G1898" s="33">
        <v>103</v>
      </c>
      <c r="H1898" s="33">
        <v>43318</v>
      </c>
      <c r="I1898" t="s">
        <v>15495</v>
      </c>
      <c r="N1898" s="37"/>
      <c r="O1898" s="36"/>
      <c r="P1898" s="36"/>
      <c r="Q1898" s="36"/>
      <c r="R1898" s="37"/>
      <c r="S1898" s="36"/>
      <c r="T1898" s="36"/>
    </row>
    <row r="1899" spans="1:20" ht="14.4" x14ac:dyDescent="0.3">
      <c r="A1899" s="33" t="s">
        <v>4628</v>
      </c>
      <c r="B1899" s="33" t="s">
        <v>14833</v>
      </c>
      <c r="C1899" s="33" t="s">
        <v>16789</v>
      </c>
      <c r="D1899" s="33" t="s">
        <v>4629</v>
      </c>
      <c r="E1899" s="33" t="s">
        <v>15056</v>
      </c>
      <c r="F1899" s="33">
        <v>209</v>
      </c>
      <c r="G1899" s="33">
        <v>187</v>
      </c>
      <c r="H1899" s="33">
        <v>72554</v>
      </c>
      <c r="I1899" t="s">
        <v>16790</v>
      </c>
      <c r="N1899" s="37"/>
      <c r="O1899" s="36"/>
      <c r="P1899" s="36"/>
      <c r="Q1899" s="36"/>
      <c r="R1899" s="37"/>
      <c r="S1899" s="36"/>
      <c r="T1899" s="36"/>
    </row>
    <row r="1900" spans="1:20" ht="14.4" x14ac:dyDescent="0.3">
      <c r="A1900" s="33" t="s">
        <v>4630</v>
      </c>
      <c r="B1900" s="33" t="s">
        <v>14833</v>
      </c>
      <c r="C1900" s="33" t="s">
        <v>16791</v>
      </c>
      <c r="D1900" s="33" t="s">
        <v>4631</v>
      </c>
      <c r="E1900" s="33" t="s">
        <v>14962</v>
      </c>
      <c r="F1900" s="33">
        <v>68</v>
      </c>
      <c r="G1900" s="33">
        <v>59</v>
      </c>
      <c r="H1900" s="33">
        <v>45000</v>
      </c>
      <c r="I1900" t="s">
        <v>15159</v>
      </c>
      <c r="N1900" s="37"/>
      <c r="O1900" s="36"/>
      <c r="P1900" s="36"/>
      <c r="Q1900" s="36"/>
      <c r="R1900" s="37"/>
      <c r="S1900" s="36"/>
      <c r="T1900" s="36"/>
    </row>
    <row r="1901" spans="1:20" ht="14.4" x14ac:dyDescent="0.3">
      <c r="A1901" s="33" t="s">
        <v>4632</v>
      </c>
      <c r="B1901" s="33" t="s">
        <v>14833</v>
      </c>
      <c r="C1901" s="33" t="s">
        <v>16792</v>
      </c>
      <c r="D1901" s="33" t="s">
        <v>4633</v>
      </c>
      <c r="E1901" s="33" t="s">
        <v>15402</v>
      </c>
      <c r="F1901" s="33">
        <v>244</v>
      </c>
      <c r="G1901" s="33">
        <v>237</v>
      </c>
      <c r="H1901" s="33">
        <v>40672</v>
      </c>
      <c r="I1901" t="s">
        <v>15403</v>
      </c>
      <c r="N1901" s="37"/>
      <c r="O1901" s="36"/>
      <c r="P1901" s="36"/>
      <c r="Q1901" s="36"/>
      <c r="R1901" s="37"/>
      <c r="S1901" s="36"/>
      <c r="T1901" s="36"/>
    </row>
    <row r="1902" spans="1:20" ht="14.4" x14ac:dyDescent="0.3">
      <c r="A1902" s="33" t="s">
        <v>4634</v>
      </c>
      <c r="B1902" s="33" t="s">
        <v>14833</v>
      </c>
      <c r="C1902" s="33" t="s">
        <v>4635</v>
      </c>
      <c r="D1902" s="33" t="s">
        <v>4636</v>
      </c>
      <c r="E1902" s="33" t="s">
        <v>15309</v>
      </c>
      <c r="F1902" s="33">
        <v>666</v>
      </c>
      <c r="G1902" s="33">
        <v>652</v>
      </c>
      <c r="H1902" s="33">
        <v>74049</v>
      </c>
      <c r="I1902" t="s">
        <v>432</v>
      </c>
      <c r="N1902" s="37"/>
      <c r="O1902" s="36"/>
      <c r="P1902" s="36"/>
      <c r="Q1902" s="36"/>
      <c r="R1902" s="37"/>
      <c r="S1902" s="36"/>
      <c r="T1902" s="36"/>
    </row>
    <row r="1903" spans="1:20" ht="14.4" x14ac:dyDescent="0.3">
      <c r="A1903" s="33" t="s">
        <v>4637</v>
      </c>
      <c r="B1903" s="33" t="s">
        <v>14833</v>
      </c>
      <c r="C1903" s="33" t="s">
        <v>16766</v>
      </c>
      <c r="D1903" s="33" t="s">
        <v>4638</v>
      </c>
      <c r="E1903" s="33" t="s">
        <v>15012</v>
      </c>
      <c r="F1903" s="33">
        <v>207</v>
      </c>
      <c r="G1903" s="33">
        <v>210</v>
      </c>
      <c r="H1903" s="33">
        <v>40950</v>
      </c>
      <c r="I1903" t="s">
        <v>15149</v>
      </c>
      <c r="N1903" s="37"/>
      <c r="O1903" s="36"/>
      <c r="P1903" s="36"/>
      <c r="Q1903" s="36"/>
      <c r="R1903" s="37"/>
      <c r="S1903" s="36"/>
      <c r="T1903" s="36"/>
    </row>
    <row r="1904" spans="1:20" ht="14.4" x14ac:dyDescent="0.3">
      <c r="A1904" s="33" t="s">
        <v>4639</v>
      </c>
      <c r="B1904" s="33" t="s">
        <v>14833</v>
      </c>
      <c r="C1904" s="33" t="s">
        <v>4640</v>
      </c>
      <c r="D1904" s="33" t="s">
        <v>4641</v>
      </c>
      <c r="E1904" s="33" t="s">
        <v>14943</v>
      </c>
      <c r="F1904" s="33">
        <v>267</v>
      </c>
      <c r="G1904" s="33">
        <v>273</v>
      </c>
      <c r="H1904" s="33">
        <v>41516</v>
      </c>
      <c r="I1904" t="s">
        <v>78</v>
      </c>
      <c r="N1904" s="37"/>
      <c r="O1904" s="36"/>
      <c r="P1904" s="36"/>
      <c r="Q1904" s="36"/>
      <c r="R1904" s="37"/>
      <c r="S1904" s="36"/>
      <c r="T1904" s="36"/>
    </row>
    <row r="1905" spans="1:20" ht="14.4" x14ac:dyDescent="0.3">
      <c r="A1905" s="33" t="s">
        <v>4642</v>
      </c>
      <c r="B1905" s="33" t="s">
        <v>14833</v>
      </c>
      <c r="C1905" s="33" t="s">
        <v>4643</v>
      </c>
      <c r="D1905" s="33" t="s">
        <v>4644</v>
      </c>
      <c r="E1905" s="33" t="s">
        <v>14960</v>
      </c>
      <c r="F1905" s="33">
        <v>210</v>
      </c>
      <c r="G1905" s="33">
        <v>222</v>
      </c>
      <c r="H1905" s="33">
        <v>40987</v>
      </c>
      <c r="I1905" t="s">
        <v>16385</v>
      </c>
      <c r="N1905" s="37"/>
      <c r="O1905" s="36"/>
      <c r="P1905" s="36"/>
      <c r="Q1905" s="36"/>
      <c r="R1905" s="37"/>
      <c r="S1905" s="36"/>
      <c r="T1905" s="36"/>
    </row>
    <row r="1906" spans="1:20" ht="14.4" x14ac:dyDescent="0.3">
      <c r="A1906" s="33" t="s">
        <v>4645</v>
      </c>
      <c r="B1906" s="33" t="s">
        <v>14833</v>
      </c>
      <c r="C1906" s="33" t="s">
        <v>4646</v>
      </c>
      <c r="D1906" s="33" t="s">
        <v>4647</v>
      </c>
      <c r="E1906" s="33" t="s">
        <v>14881</v>
      </c>
      <c r="F1906" s="33">
        <v>278</v>
      </c>
      <c r="G1906" s="33">
        <v>269</v>
      </c>
      <c r="H1906" s="33">
        <v>48348</v>
      </c>
      <c r="I1906" t="s">
        <v>15151</v>
      </c>
      <c r="N1906" s="37"/>
      <c r="O1906" s="36"/>
      <c r="P1906" s="36"/>
      <c r="Q1906" s="36"/>
      <c r="R1906" s="37"/>
      <c r="S1906" s="36"/>
      <c r="T1906" s="36"/>
    </row>
    <row r="1907" spans="1:20" ht="14.4" x14ac:dyDescent="0.3">
      <c r="A1907" s="33" t="s">
        <v>4648</v>
      </c>
      <c r="B1907" s="33" t="s">
        <v>14833</v>
      </c>
      <c r="C1907" s="33" t="s">
        <v>16793</v>
      </c>
      <c r="D1907" s="33" t="s">
        <v>4649</v>
      </c>
      <c r="E1907" s="33" t="s">
        <v>14938</v>
      </c>
      <c r="F1907" s="33">
        <v>244</v>
      </c>
      <c r="G1907" s="33">
        <v>249</v>
      </c>
      <c r="H1907" s="33">
        <v>40928</v>
      </c>
      <c r="I1907" t="s">
        <v>15413</v>
      </c>
      <c r="N1907" s="37"/>
      <c r="O1907" s="36"/>
      <c r="P1907" s="36"/>
      <c r="Q1907" s="36"/>
      <c r="R1907" s="37"/>
      <c r="S1907" s="36"/>
      <c r="T1907" s="36"/>
    </row>
    <row r="1908" spans="1:20" ht="14.4" x14ac:dyDescent="0.3">
      <c r="A1908" s="33" t="s">
        <v>4650</v>
      </c>
      <c r="B1908" s="33" t="s">
        <v>14833</v>
      </c>
      <c r="C1908" s="33" t="s">
        <v>2135</v>
      </c>
      <c r="D1908" s="33" t="s">
        <v>4651</v>
      </c>
      <c r="E1908" s="33" t="s">
        <v>14867</v>
      </c>
      <c r="F1908" s="33">
        <v>376</v>
      </c>
      <c r="G1908" s="33">
        <v>396</v>
      </c>
      <c r="H1908" s="33">
        <v>73724</v>
      </c>
      <c r="I1908" t="s">
        <v>4652</v>
      </c>
      <c r="N1908" s="37"/>
      <c r="O1908" s="36"/>
      <c r="P1908" s="36"/>
      <c r="Q1908" s="36"/>
      <c r="R1908" s="37"/>
      <c r="S1908" s="36"/>
      <c r="T1908" s="36"/>
    </row>
    <row r="1909" spans="1:20" ht="14.4" x14ac:dyDescent="0.3">
      <c r="A1909" s="33" t="s">
        <v>4653</v>
      </c>
      <c r="B1909" s="33" t="s">
        <v>14833</v>
      </c>
      <c r="C1909" s="33" t="s">
        <v>16794</v>
      </c>
      <c r="D1909" s="33" t="s">
        <v>4654</v>
      </c>
      <c r="E1909" s="33" t="s">
        <v>14949</v>
      </c>
      <c r="F1909" s="33">
        <v>277</v>
      </c>
      <c r="G1909" s="33">
        <v>290</v>
      </c>
      <c r="H1909" s="33">
        <v>40974</v>
      </c>
      <c r="I1909" t="s">
        <v>15308</v>
      </c>
      <c r="N1909" s="37"/>
      <c r="O1909" s="36"/>
      <c r="P1909" s="36"/>
      <c r="Q1909" s="36"/>
      <c r="R1909" s="37"/>
      <c r="S1909" s="36"/>
      <c r="T1909" s="36"/>
    </row>
    <row r="1910" spans="1:20" ht="14.4" x14ac:dyDescent="0.3">
      <c r="A1910" s="33" t="s">
        <v>4655</v>
      </c>
      <c r="B1910" s="33" t="s">
        <v>14833</v>
      </c>
      <c r="C1910" s="33" t="s">
        <v>16795</v>
      </c>
      <c r="D1910" s="33" t="s">
        <v>4656</v>
      </c>
      <c r="E1910" s="33" t="s">
        <v>14942</v>
      </c>
      <c r="F1910" s="33">
        <v>249</v>
      </c>
      <c r="G1910" s="33">
        <v>266</v>
      </c>
      <c r="H1910" s="33">
        <v>40712</v>
      </c>
      <c r="I1910" t="s">
        <v>876</v>
      </c>
      <c r="N1910" s="37"/>
      <c r="O1910" s="36"/>
      <c r="P1910" s="36"/>
      <c r="Q1910" s="36"/>
      <c r="R1910" s="37"/>
      <c r="S1910" s="36"/>
      <c r="T1910" s="36"/>
    </row>
    <row r="1911" spans="1:20" ht="14.4" x14ac:dyDescent="0.3">
      <c r="A1911" s="33" t="s">
        <v>4657</v>
      </c>
      <c r="B1911" s="33" t="s">
        <v>14833</v>
      </c>
      <c r="C1911" s="33" t="s">
        <v>4658</v>
      </c>
      <c r="D1911" s="33" t="s">
        <v>4659</v>
      </c>
      <c r="E1911" s="33" t="s">
        <v>14982</v>
      </c>
      <c r="F1911" s="33">
        <v>186</v>
      </c>
      <c r="G1911" s="33">
        <v>185</v>
      </c>
      <c r="H1911" s="33">
        <v>30240</v>
      </c>
      <c r="I1911" t="s">
        <v>15496</v>
      </c>
      <c r="N1911" s="37"/>
      <c r="O1911" s="36"/>
      <c r="P1911" s="36"/>
      <c r="Q1911" s="36"/>
      <c r="R1911" s="37"/>
      <c r="S1911" s="36"/>
      <c r="T1911" s="36"/>
    </row>
    <row r="1912" spans="1:20" ht="14.4" x14ac:dyDescent="0.3">
      <c r="A1912" s="33" t="s">
        <v>4660</v>
      </c>
      <c r="B1912" s="33" t="s">
        <v>14833</v>
      </c>
      <c r="C1912" s="33" t="s">
        <v>16796</v>
      </c>
      <c r="D1912" s="33" t="s">
        <v>4661</v>
      </c>
      <c r="E1912" s="33" t="s">
        <v>15967</v>
      </c>
      <c r="F1912" s="33">
        <v>242</v>
      </c>
      <c r="G1912" s="33">
        <v>225</v>
      </c>
      <c r="H1912" s="33">
        <v>28563</v>
      </c>
      <c r="I1912" t="s">
        <v>15968</v>
      </c>
      <c r="N1912" s="37"/>
      <c r="O1912" s="36"/>
      <c r="P1912" s="36"/>
      <c r="Q1912" s="36"/>
      <c r="R1912" s="37"/>
      <c r="S1912" s="36"/>
      <c r="T1912" s="36"/>
    </row>
    <row r="1913" spans="1:20" ht="14.4" x14ac:dyDescent="0.3">
      <c r="A1913" s="33" t="s">
        <v>4662</v>
      </c>
      <c r="B1913" s="33" t="s">
        <v>14833</v>
      </c>
      <c r="C1913" s="33" t="s">
        <v>16010</v>
      </c>
      <c r="D1913" s="33" t="s">
        <v>4663</v>
      </c>
      <c r="E1913" s="33" t="s">
        <v>15033</v>
      </c>
      <c r="F1913" s="33">
        <v>391</v>
      </c>
      <c r="G1913" s="33">
        <v>396</v>
      </c>
      <c r="H1913" s="33">
        <v>31657</v>
      </c>
      <c r="I1913" t="s">
        <v>16354</v>
      </c>
      <c r="N1913" s="37"/>
      <c r="O1913" s="36"/>
      <c r="P1913" s="36"/>
      <c r="Q1913" s="36"/>
      <c r="R1913" s="37"/>
      <c r="S1913" s="36"/>
      <c r="T1913" s="36"/>
    </row>
    <row r="1914" spans="1:20" ht="14.4" x14ac:dyDescent="0.3">
      <c r="A1914" s="33" t="s">
        <v>4664</v>
      </c>
      <c r="B1914" s="33" t="s">
        <v>14833</v>
      </c>
      <c r="C1914" s="33" t="s">
        <v>4665</v>
      </c>
      <c r="D1914" s="33" t="s">
        <v>4666</v>
      </c>
      <c r="E1914" s="33" t="s">
        <v>15426</v>
      </c>
      <c r="F1914" s="33">
        <v>418</v>
      </c>
      <c r="G1914" s="33">
        <v>494</v>
      </c>
      <c r="H1914" s="33">
        <v>28147</v>
      </c>
      <c r="I1914" t="s">
        <v>15168</v>
      </c>
      <c r="N1914" s="37"/>
      <c r="O1914" s="36"/>
      <c r="P1914" s="36"/>
      <c r="Q1914" s="36"/>
      <c r="R1914" s="37"/>
      <c r="S1914" s="36"/>
      <c r="T1914" s="36"/>
    </row>
    <row r="1915" spans="1:20" ht="14.4" x14ac:dyDescent="0.3">
      <c r="A1915" s="33" t="s">
        <v>4667</v>
      </c>
      <c r="B1915" s="33" t="s">
        <v>14833</v>
      </c>
      <c r="C1915" s="33" t="s">
        <v>16797</v>
      </c>
      <c r="D1915" s="33" t="s">
        <v>4668</v>
      </c>
      <c r="E1915" s="33" t="s">
        <v>15009</v>
      </c>
      <c r="F1915" s="33">
        <v>154</v>
      </c>
      <c r="G1915" s="33">
        <v>180</v>
      </c>
      <c r="H1915" s="33">
        <v>40662</v>
      </c>
      <c r="I1915" t="s">
        <v>704</v>
      </c>
      <c r="N1915" s="37"/>
      <c r="O1915" s="36"/>
      <c r="P1915" s="36"/>
      <c r="Q1915" s="36"/>
      <c r="R1915" s="37"/>
      <c r="S1915" s="36"/>
      <c r="T1915" s="36"/>
    </row>
    <row r="1916" spans="1:20" ht="14.4" x14ac:dyDescent="0.3">
      <c r="A1916" s="33" t="s">
        <v>4669</v>
      </c>
      <c r="B1916" s="33" t="s">
        <v>14833</v>
      </c>
      <c r="C1916" s="33" t="s">
        <v>1058</v>
      </c>
      <c r="D1916" s="33" t="s">
        <v>4670</v>
      </c>
      <c r="E1916" s="33" t="s">
        <v>15440</v>
      </c>
      <c r="F1916" s="33">
        <v>474</v>
      </c>
      <c r="G1916" s="33">
        <v>446</v>
      </c>
      <c r="H1916" s="33">
        <v>40814</v>
      </c>
      <c r="I1916" t="s">
        <v>15441</v>
      </c>
      <c r="N1916" s="37"/>
      <c r="O1916" s="36"/>
      <c r="P1916" s="36"/>
      <c r="Q1916" s="36"/>
      <c r="R1916" s="37"/>
      <c r="S1916" s="36"/>
      <c r="T1916" s="36"/>
    </row>
    <row r="1917" spans="1:20" ht="14.4" x14ac:dyDescent="0.3">
      <c r="A1917" s="33" t="s">
        <v>4671</v>
      </c>
      <c r="B1917" s="33" t="s">
        <v>14833</v>
      </c>
      <c r="C1917" s="33" t="s">
        <v>4672</v>
      </c>
      <c r="D1917" s="33" t="s">
        <v>4673</v>
      </c>
      <c r="E1917" s="33" t="s">
        <v>15992</v>
      </c>
      <c r="F1917" s="33">
        <v>166</v>
      </c>
      <c r="G1917" s="33">
        <v>171</v>
      </c>
      <c r="H1917" s="33">
        <v>37663</v>
      </c>
      <c r="I1917" t="s">
        <v>15299</v>
      </c>
      <c r="N1917" s="37"/>
      <c r="O1917" s="36"/>
      <c r="P1917" s="36"/>
      <c r="Q1917" s="36"/>
      <c r="R1917" s="37"/>
      <c r="S1917" s="36"/>
      <c r="T1917" s="36"/>
    </row>
    <row r="1918" spans="1:20" ht="14.4" x14ac:dyDescent="0.3">
      <c r="A1918" s="33" t="s">
        <v>4674</v>
      </c>
      <c r="B1918" s="33" t="s">
        <v>14833</v>
      </c>
      <c r="C1918" s="33" t="s">
        <v>4675</v>
      </c>
      <c r="D1918" s="33" t="s">
        <v>4676</v>
      </c>
      <c r="E1918" s="33" t="s">
        <v>15002</v>
      </c>
      <c r="F1918" s="33">
        <v>182</v>
      </c>
      <c r="G1918" s="33">
        <v>179</v>
      </c>
      <c r="H1918" s="33">
        <v>41407</v>
      </c>
      <c r="I1918" t="s">
        <v>15302</v>
      </c>
      <c r="N1918" s="37"/>
      <c r="O1918" s="36"/>
      <c r="P1918" s="36"/>
      <c r="Q1918" s="36"/>
      <c r="R1918" s="37"/>
      <c r="S1918" s="36"/>
      <c r="T1918" s="36"/>
    </row>
    <row r="1919" spans="1:20" ht="14.4" x14ac:dyDescent="0.3">
      <c r="A1919" s="33" t="s">
        <v>4677</v>
      </c>
      <c r="B1919" s="33" t="s">
        <v>14833</v>
      </c>
      <c r="C1919" s="33" t="s">
        <v>16556</v>
      </c>
      <c r="D1919" s="33" t="s">
        <v>4678</v>
      </c>
      <c r="E1919" s="33" t="s">
        <v>14894</v>
      </c>
      <c r="F1919" s="33">
        <v>74</v>
      </c>
      <c r="G1919" s="33">
        <v>69</v>
      </c>
      <c r="H1919" s="33">
        <v>40888</v>
      </c>
      <c r="I1919" t="s">
        <v>863</v>
      </c>
      <c r="N1919" s="37"/>
      <c r="O1919" s="36"/>
      <c r="P1919" s="36"/>
      <c r="Q1919" s="36"/>
      <c r="R1919" s="37"/>
      <c r="S1919" s="36"/>
      <c r="T1919" s="36"/>
    </row>
    <row r="1920" spans="1:20" ht="14.4" x14ac:dyDescent="0.3">
      <c r="A1920" s="33" t="s">
        <v>4679</v>
      </c>
      <c r="B1920" s="33" t="s">
        <v>14833</v>
      </c>
      <c r="C1920" s="33" t="s">
        <v>16798</v>
      </c>
      <c r="D1920" s="33" t="s">
        <v>4680</v>
      </c>
      <c r="E1920" s="33" t="s">
        <v>16580</v>
      </c>
      <c r="F1920" s="33">
        <v>372</v>
      </c>
      <c r="G1920" s="33">
        <v>343</v>
      </c>
      <c r="H1920" s="33">
        <v>75375</v>
      </c>
      <c r="I1920" t="s">
        <v>15917</v>
      </c>
      <c r="N1920" s="37"/>
      <c r="O1920" s="36"/>
      <c r="P1920" s="36"/>
      <c r="Q1920" s="36"/>
      <c r="R1920" s="37"/>
      <c r="S1920" s="36"/>
      <c r="T1920" s="36"/>
    </row>
    <row r="1921" spans="1:20" ht="14.4" x14ac:dyDescent="0.3">
      <c r="A1921" s="33" t="s">
        <v>4681</v>
      </c>
      <c r="B1921" s="33" t="s">
        <v>14833</v>
      </c>
      <c r="C1921" s="33" t="s">
        <v>16799</v>
      </c>
      <c r="D1921" s="33" t="s">
        <v>4682</v>
      </c>
      <c r="E1921" s="33" t="s">
        <v>14944</v>
      </c>
      <c r="F1921" s="33">
        <v>424</v>
      </c>
      <c r="G1921" s="33">
        <v>414</v>
      </c>
      <c r="H1921" s="33">
        <v>75531</v>
      </c>
      <c r="I1921" t="s">
        <v>16004</v>
      </c>
      <c r="N1921" s="37"/>
      <c r="O1921" s="36"/>
      <c r="P1921" s="36"/>
      <c r="Q1921" s="36"/>
      <c r="R1921" s="37"/>
      <c r="S1921" s="36"/>
      <c r="T1921" s="36"/>
    </row>
    <row r="1922" spans="1:20" ht="14.4" x14ac:dyDescent="0.3">
      <c r="A1922" s="33" t="s">
        <v>4683</v>
      </c>
      <c r="B1922" s="33" t="s">
        <v>14833</v>
      </c>
      <c r="C1922" s="33" t="s">
        <v>16800</v>
      </c>
      <c r="D1922" s="33" t="s">
        <v>4684</v>
      </c>
      <c r="E1922" s="33" t="s">
        <v>14974</v>
      </c>
      <c r="F1922" s="33">
        <v>298</v>
      </c>
      <c r="G1922" s="33">
        <v>292</v>
      </c>
      <c r="H1922" s="33">
        <v>31237</v>
      </c>
      <c r="I1922" t="s">
        <v>15823</v>
      </c>
      <c r="N1922" s="37"/>
      <c r="O1922" s="36"/>
      <c r="P1922" s="36"/>
      <c r="Q1922" s="36"/>
      <c r="R1922" s="37"/>
      <c r="S1922" s="36"/>
      <c r="T1922" s="36"/>
    </row>
    <row r="1923" spans="1:20" ht="14.4" x14ac:dyDescent="0.3">
      <c r="A1923" s="33" t="s">
        <v>4685</v>
      </c>
      <c r="B1923" s="33" t="s">
        <v>14833</v>
      </c>
      <c r="C1923" s="33" t="s">
        <v>16801</v>
      </c>
      <c r="D1923" s="33" t="s">
        <v>4686</v>
      </c>
      <c r="E1923" s="33" t="s">
        <v>15224</v>
      </c>
      <c r="F1923" s="33">
        <v>230</v>
      </c>
      <c r="G1923" s="33">
        <v>228</v>
      </c>
      <c r="H1923" s="33">
        <v>55238</v>
      </c>
      <c r="I1923" t="s">
        <v>955</v>
      </c>
      <c r="N1923" s="37"/>
      <c r="O1923" s="36"/>
      <c r="P1923" s="36"/>
      <c r="Q1923" s="36"/>
      <c r="R1923" s="37"/>
      <c r="S1923" s="36"/>
      <c r="T1923" s="36"/>
    </row>
    <row r="1924" spans="1:20" ht="14.4" x14ac:dyDescent="0.3">
      <c r="A1924" s="33" t="s">
        <v>4687</v>
      </c>
      <c r="B1924" s="33" t="s">
        <v>14833</v>
      </c>
      <c r="C1924" s="33" t="s">
        <v>4688</v>
      </c>
      <c r="D1924" s="33" t="s">
        <v>4689</v>
      </c>
      <c r="E1924" s="33" t="s">
        <v>14965</v>
      </c>
      <c r="F1924" s="33">
        <v>373</v>
      </c>
      <c r="G1924" s="33">
        <v>382</v>
      </c>
      <c r="H1924" s="33">
        <v>48348</v>
      </c>
      <c r="I1924" t="s">
        <v>15151</v>
      </c>
      <c r="N1924" s="37"/>
      <c r="O1924" s="36"/>
      <c r="P1924" s="36"/>
      <c r="Q1924" s="36"/>
      <c r="R1924" s="37"/>
      <c r="S1924" s="36"/>
      <c r="T1924" s="36"/>
    </row>
    <row r="1925" spans="1:20" ht="14.4" x14ac:dyDescent="0.3">
      <c r="A1925" s="33" t="s">
        <v>4690</v>
      </c>
      <c r="B1925" s="33" t="s">
        <v>14833</v>
      </c>
      <c r="C1925" s="33" t="s">
        <v>4691</v>
      </c>
      <c r="D1925" s="33" t="s">
        <v>4692</v>
      </c>
      <c r="E1925" s="33" t="s">
        <v>14960</v>
      </c>
      <c r="F1925" s="33">
        <v>261</v>
      </c>
      <c r="G1925" s="33">
        <v>268</v>
      </c>
      <c r="H1925" s="33">
        <v>83280</v>
      </c>
      <c r="I1925" t="s">
        <v>15211</v>
      </c>
      <c r="N1925" s="37"/>
      <c r="O1925" s="36"/>
      <c r="P1925" s="36"/>
      <c r="Q1925" s="36"/>
      <c r="R1925" s="37"/>
      <c r="S1925" s="36"/>
      <c r="T1925" s="36"/>
    </row>
    <row r="1926" spans="1:20" ht="14.4" x14ac:dyDescent="0.3">
      <c r="A1926" s="33" t="s">
        <v>4693</v>
      </c>
      <c r="B1926" s="33" t="s">
        <v>14833</v>
      </c>
      <c r="C1926" s="33" t="s">
        <v>2608</v>
      </c>
      <c r="D1926" s="33" t="s">
        <v>4694</v>
      </c>
      <c r="E1926" s="33" t="s">
        <v>15025</v>
      </c>
      <c r="F1926" s="33">
        <v>127</v>
      </c>
      <c r="G1926" s="33">
        <v>129</v>
      </c>
      <c r="H1926" s="33">
        <v>41000</v>
      </c>
      <c r="I1926" t="s">
        <v>796</v>
      </c>
      <c r="N1926" s="37"/>
      <c r="O1926" s="36"/>
      <c r="P1926" s="36"/>
      <c r="Q1926" s="36"/>
      <c r="R1926" s="37"/>
      <c r="S1926" s="36"/>
      <c r="T1926" s="36"/>
    </row>
    <row r="1927" spans="1:20" ht="14.4" x14ac:dyDescent="0.3">
      <c r="A1927" s="33" t="s">
        <v>4695</v>
      </c>
      <c r="B1927" s="33" t="s">
        <v>14833</v>
      </c>
      <c r="C1927" s="33" t="s">
        <v>4696</v>
      </c>
      <c r="D1927" s="33" t="s">
        <v>4697</v>
      </c>
      <c r="E1927" s="33" t="s">
        <v>15286</v>
      </c>
      <c r="F1927" s="33">
        <v>342</v>
      </c>
      <c r="G1927" s="33">
        <v>326</v>
      </c>
      <c r="H1927" s="33">
        <v>41000</v>
      </c>
      <c r="I1927" t="s">
        <v>796</v>
      </c>
      <c r="N1927" s="37"/>
      <c r="O1927" s="36"/>
      <c r="P1927" s="36"/>
      <c r="Q1927" s="36"/>
      <c r="R1927" s="37"/>
      <c r="S1927" s="36"/>
      <c r="T1927" s="36"/>
    </row>
    <row r="1928" spans="1:20" ht="14.4" x14ac:dyDescent="0.3">
      <c r="A1928" s="33" t="s">
        <v>4698</v>
      </c>
      <c r="B1928" s="33" t="s">
        <v>14833</v>
      </c>
      <c r="C1928" s="33" t="s">
        <v>4699</v>
      </c>
      <c r="D1928" s="33" t="s">
        <v>4700</v>
      </c>
      <c r="E1928" s="33" t="s">
        <v>16802</v>
      </c>
      <c r="F1928" s="33">
        <v>176</v>
      </c>
      <c r="G1928" s="33">
        <v>180</v>
      </c>
      <c r="H1928" s="33">
        <v>40712</v>
      </c>
      <c r="I1928" t="s">
        <v>876</v>
      </c>
      <c r="N1928" s="37"/>
      <c r="O1928" s="36"/>
      <c r="P1928" s="36"/>
      <c r="Q1928" s="36"/>
      <c r="R1928" s="37"/>
      <c r="S1928" s="36"/>
      <c r="T1928" s="36"/>
    </row>
    <row r="1929" spans="1:20" ht="14.4" x14ac:dyDescent="0.3">
      <c r="A1929" s="33" t="s">
        <v>4701</v>
      </c>
      <c r="B1929" s="33" t="s">
        <v>14833</v>
      </c>
      <c r="C1929" s="33" t="s">
        <v>16803</v>
      </c>
      <c r="D1929" s="33" t="s">
        <v>4702</v>
      </c>
      <c r="E1929" s="33" t="s">
        <v>14908</v>
      </c>
      <c r="F1929" s="33">
        <v>208</v>
      </c>
      <c r="G1929" s="33">
        <v>212</v>
      </c>
      <c r="H1929" s="33">
        <v>77052</v>
      </c>
      <c r="I1929" t="s">
        <v>16016</v>
      </c>
      <c r="N1929" s="37"/>
      <c r="O1929" s="36"/>
      <c r="P1929" s="36"/>
      <c r="Q1929" s="36"/>
      <c r="R1929" s="37"/>
      <c r="S1929" s="36"/>
      <c r="T1929" s="36"/>
    </row>
    <row r="1930" spans="1:20" ht="14.4" x14ac:dyDescent="0.3">
      <c r="A1930" s="33" t="s">
        <v>4703</v>
      </c>
      <c r="B1930" s="33" t="s">
        <v>14833</v>
      </c>
      <c r="C1930" s="33" t="s">
        <v>4704</v>
      </c>
      <c r="D1930" s="33" t="s">
        <v>4705</v>
      </c>
      <c r="E1930" s="33" t="s">
        <v>14966</v>
      </c>
      <c r="F1930" s="33">
        <v>166</v>
      </c>
      <c r="G1930" s="33">
        <v>169</v>
      </c>
      <c r="H1930" s="33">
        <v>31384</v>
      </c>
      <c r="I1930" t="s">
        <v>15401</v>
      </c>
      <c r="N1930" s="37"/>
      <c r="O1930" s="36"/>
      <c r="P1930" s="36"/>
      <c r="Q1930" s="36"/>
      <c r="R1930" s="37"/>
      <c r="S1930" s="36"/>
      <c r="T1930" s="36"/>
    </row>
    <row r="1931" spans="1:20" ht="14.4" x14ac:dyDescent="0.3">
      <c r="A1931" s="33" t="s">
        <v>4706</v>
      </c>
      <c r="B1931" s="33" t="s">
        <v>14833</v>
      </c>
      <c r="C1931" s="33" t="s">
        <v>16804</v>
      </c>
      <c r="D1931" s="33" t="s">
        <v>4707</v>
      </c>
      <c r="E1931" s="33" t="s">
        <v>15091</v>
      </c>
      <c r="F1931" s="33">
        <v>172</v>
      </c>
      <c r="G1931" s="33">
        <v>166</v>
      </c>
      <c r="H1931" s="33">
        <v>41000</v>
      </c>
      <c r="I1931" t="s">
        <v>796</v>
      </c>
      <c r="N1931" s="37"/>
      <c r="O1931" s="36"/>
      <c r="P1931" s="36"/>
      <c r="Q1931" s="36"/>
      <c r="R1931" s="37"/>
      <c r="S1931" s="36"/>
      <c r="T1931" s="36"/>
    </row>
    <row r="1932" spans="1:20" ht="14.4" x14ac:dyDescent="0.3">
      <c r="A1932" s="33" t="s">
        <v>4708</v>
      </c>
      <c r="B1932" s="33" t="s">
        <v>14833</v>
      </c>
      <c r="C1932" s="33" t="s">
        <v>16805</v>
      </c>
      <c r="D1932" s="33" t="s">
        <v>4709</v>
      </c>
      <c r="E1932" s="33" t="s">
        <v>14983</v>
      </c>
      <c r="F1932" s="33">
        <v>316</v>
      </c>
      <c r="G1932" s="33">
        <v>311</v>
      </c>
      <c r="H1932" s="33">
        <v>78222</v>
      </c>
      <c r="I1932" t="s">
        <v>15601</v>
      </c>
      <c r="N1932" s="37"/>
      <c r="O1932" s="36"/>
      <c r="P1932" s="36"/>
      <c r="Q1932" s="36"/>
      <c r="R1932" s="37"/>
      <c r="S1932" s="36"/>
      <c r="T1932" s="36"/>
    </row>
    <row r="1933" spans="1:20" ht="14.4" x14ac:dyDescent="0.3">
      <c r="A1933" s="33" t="s">
        <v>4710</v>
      </c>
      <c r="B1933" s="33" t="s">
        <v>14833</v>
      </c>
      <c r="C1933" s="33" t="s">
        <v>4711</v>
      </c>
      <c r="D1933" s="33" t="s">
        <v>4712</v>
      </c>
      <c r="E1933" s="33" t="s">
        <v>15687</v>
      </c>
      <c r="F1933" s="33">
        <v>189</v>
      </c>
      <c r="G1933" s="33">
        <v>183</v>
      </c>
      <c r="H1933" s="33">
        <v>25351</v>
      </c>
      <c r="I1933" t="s">
        <v>1017</v>
      </c>
      <c r="N1933" s="37"/>
      <c r="O1933" s="36"/>
      <c r="P1933" s="36"/>
      <c r="Q1933" s="36"/>
      <c r="R1933" s="37"/>
      <c r="S1933" s="36"/>
      <c r="T1933" s="36"/>
    </row>
    <row r="1934" spans="1:20" ht="14.4" x14ac:dyDescent="0.3">
      <c r="A1934" s="33" t="s">
        <v>4713</v>
      </c>
      <c r="B1934" s="33" t="s">
        <v>14833</v>
      </c>
      <c r="C1934" s="33" t="s">
        <v>4714</v>
      </c>
      <c r="D1934" s="33" t="s">
        <v>4715</v>
      </c>
      <c r="E1934" s="33" t="s">
        <v>15063</v>
      </c>
      <c r="F1934" s="33">
        <v>222</v>
      </c>
      <c r="G1934" s="33">
        <v>196</v>
      </c>
      <c r="H1934" s="33">
        <v>50844</v>
      </c>
      <c r="I1934" t="s">
        <v>15470</v>
      </c>
      <c r="N1934" s="37"/>
      <c r="O1934" s="36"/>
      <c r="P1934" s="36"/>
      <c r="Q1934" s="36"/>
      <c r="R1934" s="37"/>
      <c r="S1934" s="36"/>
      <c r="T1934" s="36"/>
    </row>
    <row r="1935" spans="1:20" ht="14.4" x14ac:dyDescent="0.3">
      <c r="A1935" s="33" t="s">
        <v>4716</v>
      </c>
      <c r="B1935" s="33" t="s">
        <v>14833</v>
      </c>
      <c r="C1935" s="33" t="s">
        <v>16806</v>
      </c>
      <c r="D1935" s="33" t="s">
        <v>4717</v>
      </c>
      <c r="E1935" s="33" t="s">
        <v>15996</v>
      </c>
      <c r="F1935" s="33">
        <v>110</v>
      </c>
      <c r="G1935" s="33">
        <v>109</v>
      </c>
      <c r="H1935" s="33">
        <v>75375</v>
      </c>
      <c r="I1935" t="s">
        <v>15917</v>
      </c>
      <c r="N1935" s="37"/>
      <c r="O1935" s="36"/>
      <c r="P1935" s="36"/>
      <c r="Q1935" s="36"/>
      <c r="R1935" s="37"/>
      <c r="S1935" s="36"/>
      <c r="T1935" s="36"/>
    </row>
    <row r="1936" spans="1:20" ht="14.4" x14ac:dyDescent="0.3">
      <c r="A1936" s="33" t="s">
        <v>4718</v>
      </c>
      <c r="B1936" s="33" t="s">
        <v>14833</v>
      </c>
      <c r="C1936" s="33" t="s">
        <v>15713</v>
      </c>
      <c r="D1936" s="33" t="s">
        <v>4719</v>
      </c>
      <c r="E1936" s="33" t="s">
        <v>15026</v>
      </c>
      <c r="F1936" s="33">
        <v>123</v>
      </c>
      <c r="G1936" s="33">
        <v>126</v>
      </c>
      <c r="H1936" s="33">
        <v>41358</v>
      </c>
      <c r="I1936" t="s">
        <v>2309</v>
      </c>
      <c r="N1936" s="37"/>
      <c r="O1936" s="36"/>
      <c r="P1936" s="36"/>
      <c r="Q1936" s="36"/>
      <c r="R1936" s="37"/>
      <c r="S1936" s="36"/>
      <c r="T1936" s="36"/>
    </row>
    <row r="1937" spans="1:20" ht="14.4" x14ac:dyDescent="0.3">
      <c r="A1937" s="33" t="s">
        <v>4720</v>
      </c>
      <c r="B1937" s="33" t="s">
        <v>14833</v>
      </c>
      <c r="C1937" s="33" t="s">
        <v>16807</v>
      </c>
      <c r="D1937" s="33" t="s">
        <v>4721</v>
      </c>
      <c r="E1937" s="33" t="s">
        <v>14928</v>
      </c>
      <c r="F1937" s="33">
        <v>80</v>
      </c>
      <c r="G1937" s="33">
        <v>77</v>
      </c>
      <c r="H1937" s="33">
        <v>41052</v>
      </c>
      <c r="I1937" t="s">
        <v>15332</v>
      </c>
      <c r="N1937" s="37"/>
      <c r="O1937" s="36"/>
      <c r="P1937" s="36"/>
      <c r="Q1937" s="36"/>
      <c r="R1937" s="37"/>
      <c r="S1937" s="36"/>
      <c r="T1937" s="36"/>
    </row>
    <row r="1938" spans="1:20" ht="14.4" x14ac:dyDescent="0.3">
      <c r="A1938" s="33" t="s">
        <v>4722</v>
      </c>
      <c r="B1938" s="33" t="s">
        <v>14833</v>
      </c>
      <c r="C1938" s="33" t="s">
        <v>1867</v>
      </c>
      <c r="D1938" s="33" t="s">
        <v>4723</v>
      </c>
      <c r="E1938" s="33" t="s">
        <v>15086</v>
      </c>
      <c r="F1938" s="33">
        <v>63</v>
      </c>
      <c r="G1938" s="33">
        <v>53</v>
      </c>
      <c r="H1938" s="33">
        <v>41358</v>
      </c>
      <c r="I1938" t="s">
        <v>2309</v>
      </c>
      <c r="N1938" s="37"/>
      <c r="O1938" s="36"/>
      <c r="P1938" s="36"/>
      <c r="Q1938" s="36"/>
      <c r="R1938" s="37"/>
      <c r="S1938" s="36"/>
      <c r="T1938" s="36"/>
    </row>
    <row r="1939" spans="1:20" ht="14.4" x14ac:dyDescent="0.3">
      <c r="A1939" s="33" t="s">
        <v>4724</v>
      </c>
      <c r="B1939" s="33" t="s">
        <v>14833</v>
      </c>
      <c r="C1939" s="33" t="s">
        <v>16808</v>
      </c>
      <c r="D1939" s="33" t="s">
        <v>4725</v>
      </c>
      <c r="E1939" s="33" t="s">
        <v>15228</v>
      </c>
      <c r="F1939" s="33">
        <v>116</v>
      </c>
      <c r="G1939" s="33">
        <v>103</v>
      </c>
      <c r="H1939" s="33">
        <v>41261</v>
      </c>
      <c r="I1939" t="s">
        <v>15325</v>
      </c>
      <c r="N1939" s="37"/>
      <c r="O1939" s="36"/>
      <c r="P1939" s="36"/>
      <c r="Q1939" s="36"/>
      <c r="R1939" s="37"/>
      <c r="S1939" s="36"/>
      <c r="T1939" s="36"/>
    </row>
    <row r="1940" spans="1:20" ht="14.4" x14ac:dyDescent="0.3">
      <c r="A1940" s="33" t="s">
        <v>4726</v>
      </c>
      <c r="B1940" s="33" t="s">
        <v>14833</v>
      </c>
      <c r="C1940" s="33" t="s">
        <v>16809</v>
      </c>
      <c r="D1940" s="33" t="s">
        <v>4727</v>
      </c>
      <c r="E1940" s="33" t="s">
        <v>14868</v>
      </c>
      <c r="F1940" s="33">
        <v>697</v>
      </c>
      <c r="G1940" s="33">
        <v>715</v>
      </c>
      <c r="H1940" s="33">
        <v>41053</v>
      </c>
      <c r="I1940" t="s">
        <v>16810</v>
      </c>
      <c r="N1940" s="37"/>
      <c r="O1940" s="36"/>
      <c r="P1940" s="36"/>
      <c r="Q1940" s="36"/>
      <c r="R1940" s="37"/>
      <c r="S1940" s="36"/>
      <c r="T1940" s="36"/>
    </row>
    <row r="1941" spans="1:20" ht="14.4" x14ac:dyDescent="0.3">
      <c r="A1941" s="33" t="s">
        <v>4728</v>
      </c>
      <c r="B1941" s="33" t="s">
        <v>14833</v>
      </c>
      <c r="C1941" s="33" t="s">
        <v>4729</v>
      </c>
      <c r="D1941" s="33" t="s">
        <v>4730</v>
      </c>
      <c r="E1941" s="33" t="s">
        <v>14916</v>
      </c>
      <c r="F1941" s="33">
        <v>156</v>
      </c>
      <c r="G1941" s="33">
        <v>145</v>
      </c>
      <c r="H1941" s="33">
        <v>41373</v>
      </c>
      <c r="I1941" t="s">
        <v>15297</v>
      </c>
      <c r="N1941" s="37"/>
      <c r="O1941" s="36"/>
      <c r="P1941" s="36"/>
      <c r="Q1941" s="36"/>
      <c r="R1941" s="37"/>
      <c r="S1941" s="36"/>
      <c r="T1941" s="36"/>
    </row>
    <row r="1942" spans="1:20" ht="14.4" x14ac:dyDescent="0.3">
      <c r="A1942" s="33" t="s">
        <v>4731</v>
      </c>
      <c r="B1942" s="33" t="s">
        <v>14833</v>
      </c>
      <c r="C1942" s="33" t="s">
        <v>16811</v>
      </c>
      <c r="D1942" s="33" t="s">
        <v>4732</v>
      </c>
      <c r="E1942" s="33" t="s">
        <v>15769</v>
      </c>
      <c r="F1942" s="33">
        <v>165</v>
      </c>
      <c r="G1942" s="33">
        <v>154</v>
      </c>
      <c r="H1942" s="33">
        <v>41242</v>
      </c>
      <c r="I1942" t="s">
        <v>16350</v>
      </c>
      <c r="N1942" s="37"/>
      <c r="O1942" s="36"/>
      <c r="P1942" s="36"/>
      <c r="Q1942" s="36"/>
      <c r="R1942" s="37"/>
      <c r="S1942" s="36"/>
      <c r="T1942" s="36"/>
    </row>
    <row r="1943" spans="1:20" ht="14.4" x14ac:dyDescent="0.3">
      <c r="A1943" s="33" t="s">
        <v>4733</v>
      </c>
      <c r="B1943" s="33" t="s">
        <v>14833</v>
      </c>
      <c r="C1943" s="33" t="s">
        <v>16475</v>
      </c>
      <c r="D1943" s="33" t="s">
        <v>4734</v>
      </c>
      <c r="E1943" s="33" t="s">
        <v>14985</v>
      </c>
      <c r="F1943" s="33">
        <v>468</v>
      </c>
      <c r="G1943" s="33">
        <v>467</v>
      </c>
      <c r="H1943" s="33">
        <v>42683</v>
      </c>
      <c r="I1943" t="s">
        <v>1938</v>
      </c>
      <c r="N1943" s="37"/>
      <c r="O1943" s="36"/>
      <c r="P1943" s="36"/>
      <c r="Q1943" s="36"/>
      <c r="R1943" s="37"/>
      <c r="S1943" s="36"/>
      <c r="T1943" s="36"/>
    </row>
    <row r="1944" spans="1:20" ht="14.4" x14ac:dyDescent="0.3">
      <c r="A1944" s="33" t="s">
        <v>4735</v>
      </c>
      <c r="B1944" s="33" t="s">
        <v>14833</v>
      </c>
      <c r="C1944" s="33" t="s">
        <v>4736</v>
      </c>
      <c r="D1944" s="33" t="s">
        <v>4737</v>
      </c>
      <c r="E1944" s="33" t="s">
        <v>14894</v>
      </c>
      <c r="F1944" s="33">
        <v>78</v>
      </c>
      <c r="G1944" s="33">
        <v>78</v>
      </c>
      <c r="H1944" s="33">
        <v>81030</v>
      </c>
      <c r="I1944" t="s">
        <v>16812</v>
      </c>
      <c r="N1944" s="37"/>
      <c r="O1944" s="36"/>
      <c r="P1944" s="36"/>
      <c r="Q1944" s="36"/>
      <c r="R1944" s="37"/>
      <c r="S1944" s="36"/>
      <c r="T1944" s="36"/>
    </row>
    <row r="1945" spans="1:20" ht="14.4" x14ac:dyDescent="0.3">
      <c r="A1945" s="33" t="s">
        <v>4738</v>
      </c>
      <c r="B1945" s="33" t="s">
        <v>14833</v>
      </c>
      <c r="C1945" s="33" t="s">
        <v>16813</v>
      </c>
      <c r="D1945" s="33" t="s">
        <v>4739</v>
      </c>
      <c r="E1945" s="33" t="s">
        <v>14969</v>
      </c>
      <c r="F1945" s="33">
        <v>37</v>
      </c>
      <c r="G1945" s="33">
        <v>40</v>
      </c>
      <c r="H1945" s="33">
        <v>41424</v>
      </c>
      <c r="I1945" t="s">
        <v>15283</v>
      </c>
      <c r="N1945" s="37"/>
      <c r="O1945" s="36"/>
      <c r="P1945" s="36"/>
      <c r="Q1945" s="36"/>
      <c r="R1945" s="37"/>
      <c r="S1945" s="36"/>
      <c r="T1945" s="36"/>
    </row>
    <row r="1946" spans="1:20" ht="14.4" x14ac:dyDescent="0.3">
      <c r="A1946" s="33" t="s">
        <v>4740</v>
      </c>
      <c r="B1946" s="33" t="s">
        <v>14833</v>
      </c>
      <c r="C1946" s="33" t="s">
        <v>4741</v>
      </c>
      <c r="D1946" s="33" t="s">
        <v>4742</v>
      </c>
      <c r="E1946" s="33" t="s">
        <v>15084</v>
      </c>
      <c r="F1946" s="33">
        <v>71</v>
      </c>
      <c r="G1946" s="33">
        <v>127</v>
      </c>
      <c r="H1946" s="33">
        <v>41005</v>
      </c>
      <c r="I1946" t="s">
        <v>1280</v>
      </c>
      <c r="N1946" s="37"/>
      <c r="O1946" s="36"/>
      <c r="P1946" s="36"/>
      <c r="Q1946" s="36"/>
      <c r="R1946" s="37"/>
      <c r="S1946" s="36"/>
      <c r="T1946" s="36"/>
    </row>
    <row r="1947" spans="1:20" ht="14.4" x14ac:dyDescent="0.3">
      <c r="A1947" s="33" t="s">
        <v>4743</v>
      </c>
      <c r="B1947" s="33" t="s">
        <v>14833</v>
      </c>
      <c r="C1947" s="33" t="s">
        <v>16814</v>
      </c>
      <c r="D1947" s="33" t="s">
        <v>4744</v>
      </c>
      <c r="E1947" s="33" t="s">
        <v>14885</v>
      </c>
      <c r="F1947" s="33">
        <v>229</v>
      </c>
      <c r="G1947" s="33">
        <v>229</v>
      </c>
      <c r="H1947" s="33">
        <v>81810</v>
      </c>
      <c r="I1947" t="s">
        <v>16815</v>
      </c>
      <c r="N1947" s="37"/>
      <c r="O1947" s="36"/>
      <c r="P1947" s="36"/>
      <c r="Q1947" s="36"/>
      <c r="R1947" s="37"/>
      <c r="S1947" s="36"/>
      <c r="T1947" s="36"/>
    </row>
    <row r="1948" spans="1:20" ht="14.4" x14ac:dyDescent="0.3">
      <c r="A1948" s="33" t="s">
        <v>4745</v>
      </c>
      <c r="B1948" s="33" t="s">
        <v>14833</v>
      </c>
      <c r="C1948" s="33" t="s">
        <v>4746</v>
      </c>
      <c r="D1948" s="33" t="s">
        <v>4747</v>
      </c>
      <c r="E1948" s="33" t="s">
        <v>14936</v>
      </c>
      <c r="F1948" s="33">
        <v>188</v>
      </c>
      <c r="G1948" s="33">
        <v>200</v>
      </c>
      <c r="H1948" s="33">
        <v>85255</v>
      </c>
      <c r="I1948" t="s">
        <v>15740</v>
      </c>
      <c r="N1948" s="37"/>
      <c r="O1948" s="36"/>
      <c r="P1948" s="36"/>
      <c r="Q1948" s="36"/>
      <c r="R1948" s="37"/>
      <c r="S1948" s="36"/>
      <c r="T1948" s="36"/>
    </row>
    <row r="1949" spans="1:20" ht="14.4" x14ac:dyDescent="0.3">
      <c r="A1949" s="33" t="s">
        <v>4748</v>
      </c>
      <c r="B1949" s="33" t="s">
        <v>14833</v>
      </c>
      <c r="C1949" s="33" t="s">
        <v>1501</v>
      </c>
      <c r="D1949" s="33" t="s">
        <v>4749</v>
      </c>
      <c r="E1949" s="33" t="s">
        <v>14949</v>
      </c>
      <c r="F1949" s="33">
        <v>213</v>
      </c>
      <c r="G1949" s="33">
        <v>210</v>
      </c>
      <c r="H1949" s="33">
        <v>42570</v>
      </c>
      <c r="I1949" t="s">
        <v>3012</v>
      </c>
      <c r="N1949" s="37"/>
      <c r="O1949" s="36"/>
      <c r="P1949" s="36"/>
      <c r="Q1949" s="36"/>
      <c r="R1949" s="37"/>
      <c r="S1949" s="36"/>
      <c r="T1949" s="36"/>
    </row>
    <row r="1950" spans="1:20" ht="14.4" x14ac:dyDescent="0.3">
      <c r="A1950" s="33" t="s">
        <v>4750</v>
      </c>
      <c r="B1950" s="33" t="s">
        <v>14833</v>
      </c>
      <c r="C1950" s="33" t="s">
        <v>15758</v>
      </c>
      <c r="D1950" s="33" t="s">
        <v>4751</v>
      </c>
      <c r="E1950" s="33" t="s">
        <v>14909</v>
      </c>
      <c r="F1950" s="33">
        <v>208</v>
      </c>
      <c r="G1950" s="33">
        <v>207</v>
      </c>
      <c r="H1950" s="33">
        <v>41487</v>
      </c>
      <c r="I1950" t="s">
        <v>16053</v>
      </c>
      <c r="N1950" s="37"/>
      <c r="O1950" s="36"/>
      <c r="P1950" s="36"/>
      <c r="Q1950" s="36"/>
      <c r="R1950" s="37"/>
      <c r="S1950" s="36"/>
      <c r="T1950" s="36"/>
    </row>
    <row r="1951" spans="1:20" ht="14.4" x14ac:dyDescent="0.3">
      <c r="A1951" s="33" t="s">
        <v>4752</v>
      </c>
      <c r="B1951" s="33" t="s">
        <v>14833</v>
      </c>
      <c r="C1951" s="33" t="s">
        <v>15758</v>
      </c>
      <c r="D1951" s="33" t="s">
        <v>4753</v>
      </c>
      <c r="E1951" s="33" t="s">
        <v>15775</v>
      </c>
      <c r="F1951" s="33">
        <v>173</v>
      </c>
      <c r="G1951" s="33">
        <v>161</v>
      </c>
      <c r="H1951" s="33">
        <v>41127</v>
      </c>
      <c r="I1951" t="s">
        <v>16145</v>
      </c>
      <c r="N1951" s="37"/>
      <c r="O1951" s="36"/>
      <c r="P1951" s="36"/>
      <c r="Q1951" s="36"/>
      <c r="R1951" s="37"/>
      <c r="S1951" s="36"/>
      <c r="T1951" s="36"/>
    </row>
    <row r="1952" spans="1:20" ht="14.4" x14ac:dyDescent="0.3">
      <c r="A1952" s="33" t="s">
        <v>4754</v>
      </c>
      <c r="B1952" s="33" t="s">
        <v>14833</v>
      </c>
      <c r="C1952" s="33" t="s">
        <v>16816</v>
      </c>
      <c r="D1952" s="33" t="s">
        <v>4755</v>
      </c>
      <c r="E1952" s="33" t="s">
        <v>14909</v>
      </c>
      <c r="F1952" s="33">
        <v>194</v>
      </c>
      <c r="G1952" s="33">
        <v>188</v>
      </c>
      <c r="H1952" s="33">
        <v>41487</v>
      </c>
      <c r="I1952" t="s">
        <v>16053</v>
      </c>
      <c r="N1952" s="37"/>
      <c r="O1952" s="36"/>
      <c r="P1952" s="36"/>
      <c r="Q1952" s="36"/>
      <c r="R1952" s="37"/>
      <c r="S1952" s="36"/>
      <c r="T1952" s="36"/>
    </row>
    <row r="1953" spans="1:20" ht="14.4" x14ac:dyDescent="0.3">
      <c r="A1953" s="33" t="s">
        <v>4756</v>
      </c>
      <c r="B1953" s="33" t="s">
        <v>14833</v>
      </c>
      <c r="C1953" s="33" t="s">
        <v>16817</v>
      </c>
      <c r="D1953" s="33" t="s">
        <v>4757</v>
      </c>
      <c r="E1953" s="33" t="s">
        <v>14951</v>
      </c>
      <c r="F1953" s="33">
        <v>70</v>
      </c>
      <c r="G1953" s="33">
        <v>65</v>
      </c>
      <c r="H1953" s="33">
        <v>41845</v>
      </c>
      <c r="I1953" t="s">
        <v>15525</v>
      </c>
      <c r="N1953" s="37"/>
      <c r="O1953" s="36"/>
      <c r="P1953" s="36"/>
      <c r="Q1953" s="36"/>
      <c r="R1953" s="37"/>
      <c r="S1953" s="36"/>
      <c r="T1953" s="36"/>
    </row>
    <row r="1954" spans="1:20" ht="14.4" x14ac:dyDescent="0.3">
      <c r="A1954" s="33" t="s">
        <v>4758</v>
      </c>
      <c r="B1954" s="33" t="s">
        <v>14833</v>
      </c>
      <c r="C1954" s="33" t="s">
        <v>4759</v>
      </c>
      <c r="D1954" s="33" t="s">
        <v>4760</v>
      </c>
      <c r="E1954" s="33" t="s">
        <v>15252</v>
      </c>
      <c r="F1954" s="33">
        <v>307</v>
      </c>
      <c r="G1954" s="33">
        <v>310</v>
      </c>
      <c r="H1954" s="33">
        <v>41534</v>
      </c>
      <c r="I1954" t="s">
        <v>311</v>
      </c>
      <c r="N1954" s="37"/>
      <c r="O1954" s="36"/>
      <c r="P1954" s="36"/>
      <c r="Q1954" s="36"/>
      <c r="R1954" s="37"/>
      <c r="S1954" s="36"/>
      <c r="T1954" s="36"/>
    </row>
    <row r="1955" spans="1:20" ht="14.4" x14ac:dyDescent="0.3">
      <c r="A1955" s="33" t="s">
        <v>4761</v>
      </c>
      <c r="B1955" s="33" t="s">
        <v>14833</v>
      </c>
      <c r="C1955" s="33" t="s">
        <v>16818</v>
      </c>
      <c r="D1955" s="33" t="s">
        <v>4762</v>
      </c>
      <c r="E1955" s="33" t="s">
        <v>14949</v>
      </c>
      <c r="F1955" s="33">
        <v>233</v>
      </c>
      <c r="G1955" s="33">
        <v>226</v>
      </c>
      <c r="H1955" s="33">
        <v>82785</v>
      </c>
      <c r="I1955" t="s">
        <v>16819</v>
      </c>
      <c r="N1955" s="37"/>
      <c r="O1955" s="36"/>
      <c r="P1955" s="36"/>
      <c r="Q1955" s="36"/>
      <c r="R1955" s="37"/>
      <c r="S1955" s="36"/>
      <c r="T1955" s="36"/>
    </row>
    <row r="1956" spans="1:20" ht="14.4" x14ac:dyDescent="0.3">
      <c r="A1956" s="33" t="s">
        <v>4763</v>
      </c>
      <c r="B1956" s="33" t="s">
        <v>14833</v>
      </c>
      <c r="C1956" s="33" t="s">
        <v>16820</v>
      </c>
      <c r="D1956" s="33" t="s">
        <v>4764</v>
      </c>
      <c r="E1956" s="33" t="s">
        <v>15045</v>
      </c>
      <c r="F1956" s="33">
        <v>183</v>
      </c>
      <c r="G1956" s="33">
        <v>181</v>
      </c>
      <c r="H1956" s="33">
        <v>41138</v>
      </c>
      <c r="I1956" t="s">
        <v>16046</v>
      </c>
      <c r="N1956" s="37"/>
      <c r="O1956" s="36"/>
      <c r="P1956" s="36"/>
      <c r="Q1956" s="36"/>
      <c r="R1956" s="37"/>
      <c r="S1956" s="36"/>
      <c r="T1956" s="36"/>
    </row>
    <row r="1957" spans="1:20" ht="14.4" x14ac:dyDescent="0.3">
      <c r="A1957" s="33" t="s">
        <v>4765</v>
      </c>
      <c r="B1957" s="33" t="s">
        <v>14833</v>
      </c>
      <c r="C1957" s="33" t="s">
        <v>16821</v>
      </c>
      <c r="D1957" s="33" t="s">
        <v>4766</v>
      </c>
      <c r="E1957" s="33" t="s">
        <v>14979</v>
      </c>
      <c r="F1957" s="33">
        <v>117</v>
      </c>
      <c r="G1957" s="33">
        <v>122</v>
      </c>
      <c r="H1957" s="33">
        <v>83019</v>
      </c>
      <c r="I1957" t="s">
        <v>16822</v>
      </c>
      <c r="N1957" s="37"/>
      <c r="O1957" s="36"/>
      <c r="P1957" s="36"/>
      <c r="Q1957" s="36"/>
      <c r="R1957" s="37"/>
      <c r="S1957" s="36"/>
      <c r="T1957" s="36"/>
    </row>
    <row r="1958" spans="1:20" ht="14.4" x14ac:dyDescent="0.3">
      <c r="A1958" s="33" t="s">
        <v>4767</v>
      </c>
      <c r="B1958" s="33" t="s">
        <v>14833</v>
      </c>
      <c r="C1958" s="33" t="s">
        <v>4768</v>
      </c>
      <c r="D1958" s="33" t="s">
        <v>4769</v>
      </c>
      <c r="E1958" s="33" t="s">
        <v>15545</v>
      </c>
      <c r="F1958" s="33">
        <v>208</v>
      </c>
      <c r="G1958" s="33">
        <v>216</v>
      </c>
      <c r="H1958" s="33">
        <v>40517</v>
      </c>
      <c r="I1958" t="s">
        <v>324</v>
      </c>
      <c r="N1958" s="37"/>
      <c r="O1958" s="36"/>
      <c r="P1958" s="36"/>
      <c r="Q1958" s="36"/>
      <c r="R1958" s="37"/>
      <c r="S1958" s="36"/>
      <c r="T1958" s="36"/>
    </row>
    <row r="1959" spans="1:20" ht="14.4" x14ac:dyDescent="0.3">
      <c r="A1959" s="33" t="s">
        <v>4770</v>
      </c>
      <c r="B1959" s="33" t="s">
        <v>14833</v>
      </c>
      <c r="C1959" s="33" t="s">
        <v>16823</v>
      </c>
      <c r="D1959" s="33" t="s">
        <v>4771</v>
      </c>
      <c r="E1959" s="33" t="s">
        <v>14946</v>
      </c>
      <c r="F1959" s="33">
        <v>239</v>
      </c>
      <c r="G1959" s="33">
        <v>250</v>
      </c>
      <c r="H1959" s="33">
        <v>83656</v>
      </c>
      <c r="I1959" t="s">
        <v>16824</v>
      </c>
      <c r="N1959" s="37"/>
      <c r="O1959" s="36"/>
      <c r="P1959" s="36"/>
      <c r="Q1959" s="36"/>
      <c r="R1959" s="37"/>
      <c r="S1959" s="36"/>
      <c r="T1959" s="36"/>
    </row>
    <row r="1960" spans="1:20" ht="14.4" x14ac:dyDescent="0.3">
      <c r="A1960" s="33" t="s">
        <v>4772</v>
      </c>
      <c r="B1960" s="33" t="s">
        <v>14833</v>
      </c>
      <c r="C1960" s="33" t="s">
        <v>16825</v>
      </c>
      <c r="D1960" s="33" t="s">
        <v>4773</v>
      </c>
      <c r="E1960" s="33" t="s">
        <v>14946</v>
      </c>
      <c r="F1960" s="33">
        <v>125</v>
      </c>
      <c r="G1960" s="33">
        <v>111</v>
      </c>
      <c r="H1960" s="33">
        <v>42596</v>
      </c>
      <c r="I1960" t="s">
        <v>16826</v>
      </c>
      <c r="N1960" s="37"/>
      <c r="O1960" s="36"/>
      <c r="P1960" s="36"/>
      <c r="Q1960" s="36"/>
      <c r="R1960" s="37"/>
      <c r="S1960" s="36"/>
      <c r="T1960" s="36"/>
    </row>
    <row r="1961" spans="1:20" ht="14.4" x14ac:dyDescent="0.3">
      <c r="A1961" s="33" t="s">
        <v>4774</v>
      </c>
      <c r="B1961" s="33" t="s">
        <v>14833</v>
      </c>
      <c r="C1961" s="33" t="s">
        <v>16827</v>
      </c>
      <c r="D1961" s="33" t="s">
        <v>4775</v>
      </c>
      <c r="E1961" s="33" t="s">
        <v>14957</v>
      </c>
      <c r="F1961" s="33">
        <v>86</v>
      </c>
      <c r="G1961" s="33">
        <v>80</v>
      </c>
      <c r="H1961" s="33">
        <v>42540</v>
      </c>
      <c r="I1961" t="s">
        <v>15315</v>
      </c>
      <c r="N1961" s="37"/>
      <c r="O1961" s="36"/>
      <c r="P1961" s="36"/>
      <c r="Q1961" s="36"/>
      <c r="R1961" s="37"/>
      <c r="S1961" s="36"/>
      <c r="T1961" s="36"/>
    </row>
    <row r="1962" spans="1:20" ht="14.4" x14ac:dyDescent="0.3">
      <c r="A1962" s="33" t="s">
        <v>4776</v>
      </c>
      <c r="B1962" s="33" t="s">
        <v>14833</v>
      </c>
      <c r="C1962" s="33" t="s">
        <v>4777</v>
      </c>
      <c r="D1962" s="33" t="s">
        <v>4778</v>
      </c>
      <c r="E1962" s="33" t="s">
        <v>15051</v>
      </c>
      <c r="F1962" s="33">
        <v>271</v>
      </c>
      <c r="G1962" s="33">
        <v>258</v>
      </c>
      <c r="H1962" s="33">
        <v>83968</v>
      </c>
      <c r="I1962" t="s">
        <v>16074</v>
      </c>
      <c r="N1962" s="37"/>
      <c r="O1962" s="36"/>
      <c r="P1962" s="36"/>
      <c r="Q1962" s="36"/>
      <c r="R1962" s="37"/>
      <c r="S1962" s="36"/>
      <c r="T1962" s="36"/>
    </row>
    <row r="1963" spans="1:20" ht="14.4" x14ac:dyDescent="0.3">
      <c r="A1963" s="33" t="s">
        <v>4779</v>
      </c>
      <c r="B1963" s="33" t="s">
        <v>14833</v>
      </c>
      <c r="C1963" s="33" t="s">
        <v>3361</v>
      </c>
      <c r="D1963" s="33" t="s">
        <v>4780</v>
      </c>
      <c r="E1963" s="33" t="s">
        <v>15051</v>
      </c>
      <c r="F1963" s="33">
        <v>211</v>
      </c>
      <c r="G1963" s="33">
        <v>193</v>
      </c>
      <c r="H1963" s="33">
        <v>41621</v>
      </c>
      <c r="I1963" t="s">
        <v>15731</v>
      </c>
      <c r="N1963" s="37"/>
      <c r="O1963" s="36"/>
      <c r="P1963" s="36"/>
      <c r="Q1963" s="36"/>
      <c r="R1963" s="37"/>
      <c r="S1963" s="36"/>
      <c r="T1963" s="36"/>
    </row>
    <row r="1964" spans="1:20" ht="14.4" x14ac:dyDescent="0.3">
      <c r="A1964" s="33" t="s">
        <v>4781</v>
      </c>
      <c r="B1964" s="33" t="s">
        <v>14833</v>
      </c>
      <c r="C1964" s="33" t="s">
        <v>4782</v>
      </c>
      <c r="D1964" s="33" t="s">
        <v>4783</v>
      </c>
      <c r="E1964" s="33" t="s">
        <v>15326</v>
      </c>
      <c r="F1964" s="33">
        <v>134</v>
      </c>
      <c r="G1964" s="33">
        <v>120</v>
      </c>
      <c r="H1964" s="33">
        <v>84046</v>
      </c>
      <c r="I1964" t="s">
        <v>16077</v>
      </c>
      <c r="N1964" s="37"/>
      <c r="O1964" s="36"/>
      <c r="P1964" s="36"/>
      <c r="Q1964" s="36"/>
      <c r="R1964" s="37"/>
      <c r="S1964" s="36"/>
      <c r="T1964" s="36"/>
    </row>
    <row r="1965" spans="1:20" ht="14.4" x14ac:dyDescent="0.3">
      <c r="A1965" s="33" t="s">
        <v>4784</v>
      </c>
      <c r="B1965" s="33" t="s">
        <v>14833</v>
      </c>
      <c r="C1965" s="33" t="s">
        <v>16828</v>
      </c>
      <c r="D1965" s="33" t="s">
        <v>4785</v>
      </c>
      <c r="E1965" s="33" t="s">
        <v>15084</v>
      </c>
      <c r="F1965" s="33">
        <v>116</v>
      </c>
      <c r="G1965" s="33">
        <v>102</v>
      </c>
      <c r="H1965" s="33">
        <v>41005</v>
      </c>
      <c r="I1965" t="s">
        <v>1280</v>
      </c>
      <c r="N1965" s="37"/>
      <c r="O1965" s="36"/>
      <c r="P1965" s="36"/>
      <c r="Q1965" s="36"/>
      <c r="R1965" s="37"/>
      <c r="S1965" s="36"/>
      <c r="T1965" s="36"/>
    </row>
    <row r="1966" spans="1:20" ht="14.4" x14ac:dyDescent="0.3">
      <c r="A1966" s="33" t="s">
        <v>4786</v>
      </c>
      <c r="B1966" s="33" t="s">
        <v>14833</v>
      </c>
      <c r="C1966" s="33" t="s">
        <v>16829</v>
      </c>
      <c r="D1966" s="33" t="s">
        <v>4787</v>
      </c>
      <c r="E1966" s="33" t="s">
        <v>15694</v>
      </c>
      <c r="F1966" s="33">
        <v>139</v>
      </c>
      <c r="G1966" s="33">
        <v>131</v>
      </c>
      <c r="H1966" s="33">
        <v>42632</v>
      </c>
      <c r="I1966" t="s">
        <v>15695</v>
      </c>
      <c r="N1966" s="37"/>
      <c r="O1966" s="36"/>
      <c r="P1966" s="36"/>
      <c r="Q1966" s="36"/>
      <c r="R1966" s="37"/>
      <c r="S1966" s="36"/>
      <c r="T1966" s="36"/>
    </row>
    <row r="1967" spans="1:20" ht="14.4" x14ac:dyDescent="0.3">
      <c r="A1967" s="33" t="s">
        <v>4788</v>
      </c>
      <c r="B1967" s="33" t="s">
        <v>14833</v>
      </c>
      <c r="C1967" s="33" t="s">
        <v>16830</v>
      </c>
      <c r="D1967" s="33" t="s">
        <v>4789</v>
      </c>
      <c r="E1967" s="33" t="s">
        <v>14889</v>
      </c>
      <c r="F1967" s="33">
        <v>423</v>
      </c>
      <c r="G1967" s="33">
        <v>426</v>
      </c>
      <c r="H1967" s="33">
        <v>41127</v>
      </c>
      <c r="I1967" t="s">
        <v>16145</v>
      </c>
      <c r="N1967" s="37"/>
      <c r="O1967" s="36"/>
      <c r="P1967" s="36"/>
      <c r="Q1967" s="36"/>
      <c r="R1967" s="37"/>
      <c r="S1967" s="36"/>
      <c r="T1967" s="36"/>
    </row>
    <row r="1968" spans="1:20" ht="14.4" x14ac:dyDescent="0.3">
      <c r="A1968" s="33" t="s">
        <v>4790</v>
      </c>
      <c r="B1968" s="33" t="s">
        <v>14833</v>
      </c>
      <c r="C1968" s="33" t="s">
        <v>4791</v>
      </c>
      <c r="D1968" s="33" t="s">
        <v>4792</v>
      </c>
      <c r="E1968" s="33" t="s">
        <v>14938</v>
      </c>
      <c r="F1968" s="33">
        <v>212</v>
      </c>
      <c r="G1968" s="33">
        <v>211</v>
      </c>
      <c r="H1968" s="33">
        <v>70176</v>
      </c>
      <c r="I1968" t="s">
        <v>16090</v>
      </c>
      <c r="N1968" s="37"/>
      <c r="O1968" s="36"/>
      <c r="P1968" s="36"/>
      <c r="Q1968" s="36"/>
      <c r="R1968" s="37"/>
      <c r="S1968" s="36"/>
      <c r="T1968" s="36"/>
    </row>
    <row r="1969" spans="1:20" ht="14.4" x14ac:dyDescent="0.3">
      <c r="A1969" s="33" t="s">
        <v>4793</v>
      </c>
      <c r="B1969" s="33" t="s">
        <v>14833</v>
      </c>
      <c r="C1969" s="33" t="s">
        <v>398</v>
      </c>
      <c r="D1969" s="33" t="s">
        <v>4794</v>
      </c>
      <c r="E1969" s="33" t="s">
        <v>15075</v>
      </c>
      <c r="F1969" s="33">
        <v>168</v>
      </c>
      <c r="G1969" s="33">
        <v>180</v>
      </c>
      <c r="H1969" s="33">
        <v>42559</v>
      </c>
      <c r="I1969" t="s">
        <v>16093</v>
      </c>
      <c r="N1969" s="37"/>
      <c r="O1969" s="36"/>
      <c r="P1969" s="36"/>
      <c r="Q1969" s="36"/>
      <c r="R1969" s="37"/>
      <c r="S1969" s="36"/>
      <c r="T1969" s="36"/>
    </row>
    <row r="1970" spans="1:20" ht="14.4" x14ac:dyDescent="0.3">
      <c r="A1970" s="33" t="s">
        <v>4795</v>
      </c>
      <c r="B1970" s="33" t="s">
        <v>14833</v>
      </c>
      <c r="C1970" s="33" t="s">
        <v>4796</v>
      </c>
      <c r="D1970" s="33" t="s">
        <v>4797</v>
      </c>
      <c r="E1970" s="33" t="s">
        <v>15004</v>
      </c>
      <c r="F1970" s="33">
        <v>280</v>
      </c>
      <c r="G1970" s="33">
        <v>267</v>
      </c>
      <c r="H1970" s="33">
        <v>41571</v>
      </c>
      <c r="I1970" t="s">
        <v>509</v>
      </c>
      <c r="N1970" s="37"/>
      <c r="O1970" s="36"/>
      <c r="P1970" s="36"/>
      <c r="Q1970" s="36"/>
      <c r="R1970" s="37"/>
      <c r="S1970" s="36"/>
      <c r="T1970" s="36"/>
    </row>
    <row r="1971" spans="1:20" ht="14.4" x14ac:dyDescent="0.3">
      <c r="A1971" s="33" t="s">
        <v>4798</v>
      </c>
      <c r="B1971" s="33" t="s">
        <v>14833</v>
      </c>
      <c r="C1971" s="33" t="s">
        <v>4799</v>
      </c>
      <c r="D1971" s="33" t="s">
        <v>4800</v>
      </c>
      <c r="E1971" s="33" t="s">
        <v>16831</v>
      </c>
      <c r="F1971" s="33">
        <v>91</v>
      </c>
      <c r="G1971" s="33">
        <v>88</v>
      </c>
      <c r="H1971" s="33">
        <v>24844</v>
      </c>
      <c r="I1971" t="s">
        <v>2407</v>
      </c>
      <c r="N1971" s="37"/>
      <c r="O1971" s="36"/>
      <c r="P1971" s="36"/>
      <c r="Q1971" s="36"/>
      <c r="R1971" s="37"/>
      <c r="S1971" s="36"/>
      <c r="T1971" s="36"/>
    </row>
    <row r="1972" spans="1:20" ht="14.4" x14ac:dyDescent="0.3">
      <c r="A1972" s="33" t="s">
        <v>4801</v>
      </c>
      <c r="B1972" s="33" t="s">
        <v>14833</v>
      </c>
      <c r="C1972" s="33" t="s">
        <v>16832</v>
      </c>
      <c r="D1972" s="33" t="s">
        <v>4802</v>
      </c>
      <c r="E1972" s="33" t="s">
        <v>14979</v>
      </c>
      <c r="F1972" s="33">
        <v>99</v>
      </c>
      <c r="G1972" s="33">
        <v>113</v>
      </c>
      <c r="H1972" s="33">
        <v>41583</v>
      </c>
      <c r="I1972" t="s">
        <v>16115</v>
      </c>
      <c r="N1972" s="37"/>
      <c r="O1972" s="36"/>
      <c r="P1972" s="36"/>
      <c r="Q1972" s="36"/>
      <c r="R1972" s="37"/>
      <c r="S1972" s="36"/>
      <c r="T1972" s="36"/>
    </row>
    <row r="1973" spans="1:20" ht="14.4" x14ac:dyDescent="0.3">
      <c r="A1973" s="33" t="s">
        <v>4803</v>
      </c>
      <c r="B1973" s="33" t="s">
        <v>14833</v>
      </c>
      <c r="C1973" s="33" t="s">
        <v>16833</v>
      </c>
      <c r="D1973" s="33" t="s">
        <v>4804</v>
      </c>
      <c r="E1973" s="33" t="s">
        <v>15047</v>
      </c>
      <c r="F1973" s="33">
        <v>155</v>
      </c>
      <c r="G1973" s="33">
        <v>158</v>
      </c>
      <c r="H1973" s="33">
        <v>41343</v>
      </c>
      <c r="I1973" t="s">
        <v>16629</v>
      </c>
      <c r="N1973" s="37"/>
      <c r="O1973" s="36"/>
      <c r="P1973" s="36"/>
      <c r="Q1973" s="36"/>
      <c r="R1973" s="37"/>
      <c r="S1973" s="36"/>
      <c r="T1973" s="36"/>
    </row>
    <row r="1974" spans="1:20" ht="14.4" x14ac:dyDescent="0.3">
      <c r="A1974" s="33" t="s">
        <v>4805</v>
      </c>
      <c r="B1974" s="33" t="s">
        <v>14833</v>
      </c>
      <c r="C1974" s="33" t="s">
        <v>15758</v>
      </c>
      <c r="D1974" s="33" t="s">
        <v>4806</v>
      </c>
      <c r="E1974" s="33" t="s">
        <v>14889</v>
      </c>
      <c r="F1974" s="33">
        <v>151</v>
      </c>
      <c r="G1974" s="33">
        <v>153</v>
      </c>
      <c r="H1974" s="33">
        <v>41127</v>
      </c>
      <c r="I1974" t="s">
        <v>16145</v>
      </c>
      <c r="N1974" s="37"/>
      <c r="O1974" s="36"/>
      <c r="P1974" s="36"/>
      <c r="Q1974" s="36"/>
      <c r="R1974" s="37"/>
      <c r="S1974" s="36"/>
      <c r="T1974" s="36"/>
    </row>
    <row r="1975" spans="1:20" ht="14.4" x14ac:dyDescent="0.3">
      <c r="A1975" s="33" t="s">
        <v>4807</v>
      </c>
      <c r="B1975" s="33" t="s">
        <v>14833</v>
      </c>
      <c r="C1975" s="33" t="s">
        <v>4808</v>
      </c>
      <c r="D1975" s="33" t="s">
        <v>4809</v>
      </c>
      <c r="E1975" s="33" t="s">
        <v>15179</v>
      </c>
      <c r="F1975" s="33">
        <v>121</v>
      </c>
      <c r="G1975" s="33">
        <v>216</v>
      </c>
      <c r="H1975" s="33">
        <v>85600</v>
      </c>
      <c r="I1975" t="s">
        <v>15180</v>
      </c>
      <c r="N1975" s="37"/>
      <c r="O1975" s="36"/>
      <c r="P1975" s="36"/>
      <c r="Q1975" s="36"/>
      <c r="R1975" s="37"/>
      <c r="S1975" s="36"/>
      <c r="T1975" s="36"/>
    </row>
    <row r="1976" spans="1:20" ht="14.4" x14ac:dyDescent="0.3">
      <c r="A1976" s="33" t="s">
        <v>4810</v>
      </c>
      <c r="B1976" s="33" t="s">
        <v>14833</v>
      </c>
      <c r="C1976" s="33" t="s">
        <v>16834</v>
      </c>
      <c r="D1976" s="33" t="s">
        <v>4811</v>
      </c>
      <c r="E1976" s="33" t="s">
        <v>15042</v>
      </c>
      <c r="F1976" s="33">
        <v>197</v>
      </c>
      <c r="G1976" s="33">
        <v>182</v>
      </c>
      <c r="H1976" s="33">
        <v>41460</v>
      </c>
      <c r="I1976" t="s">
        <v>1325</v>
      </c>
      <c r="N1976" s="37"/>
      <c r="O1976" s="36"/>
      <c r="P1976" s="36"/>
      <c r="Q1976" s="36"/>
      <c r="R1976" s="37"/>
      <c r="S1976" s="36"/>
      <c r="T1976" s="36"/>
    </row>
    <row r="1977" spans="1:20" ht="14.4" x14ac:dyDescent="0.3">
      <c r="A1977" s="33" t="s">
        <v>4812</v>
      </c>
      <c r="B1977" s="33" t="s">
        <v>14833</v>
      </c>
      <c r="C1977" s="33" t="s">
        <v>16835</v>
      </c>
      <c r="D1977" s="33" t="s">
        <v>4813</v>
      </c>
      <c r="E1977" s="33" t="s">
        <v>14907</v>
      </c>
      <c r="F1977" s="33">
        <v>354</v>
      </c>
      <c r="G1977" s="33">
        <v>377</v>
      </c>
      <c r="H1977" s="33">
        <v>74531</v>
      </c>
      <c r="I1977" t="s">
        <v>15531</v>
      </c>
      <c r="N1977" s="37"/>
      <c r="O1977" s="36"/>
      <c r="P1977" s="36"/>
      <c r="Q1977" s="36"/>
      <c r="R1977" s="37"/>
      <c r="S1977" s="36"/>
      <c r="T1977" s="36"/>
    </row>
    <row r="1978" spans="1:20" ht="14.4" x14ac:dyDescent="0.3">
      <c r="A1978" s="33" t="s">
        <v>4814</v>
      </c>
      <c r="B1978" s="33" t="s">
        <v>14833</v>
      </c>
      <c r="C1978" s="33" t="s">
        <v>117</v>
      </c>
      <c r="D1978" s="33" t="s">
        <v>4815</v>
      </c>
      <c r="E1978" s="33" t="s">
        <v>15072</v>
      </c>
      <c r="F1978" s="33">
        <v>81</v>
      </c>
      <c r="G1978" s="33">
        <v>78</v>
      </c>
      <c r="H1978" s="33">
        <v>86464</v>
      </c>
      <c r="I1978" t="s">
        <v>16836</v>
      </c>
      <c r="N1978" s="37"/>
      <c r="O1978" s="36"/>
      <c r="P1978" s="36"/>
      <c r="Q1978" s="36"/>
      <c r="R1978" s="37"/>
      <c r="S1978" s="36"/>
      <c r="T1978" s="36"/>
    </row>
    <row r="1979" spans="1:20" ht="14.4" x14ac:dyDescent="0.3">
      <c r="A1979" s="33" t="s">
        <v>4816</v>
      </c>
      <c r="B1979" s="33" t="s">
        <v>14833</v>
      </c>
      <c r="C1979" s="33" t="s">
        <v>16837</v>
      </c>
      <c r="D1979" s="33" t="s">
        <v>4817</v>
      </c>
      <c r="E1979" s="33" t="s">
        <v>15010</v>
      </c>
      <c r="F1979" s="33">
        <v>259</v>
      </c>
      <c r="G1979" s="33">
        <v>252</v>
      </c>
      <c r="H1979" s="33">
        <v>86724</v>
      </c>
      <c r="I1979" t="s">
        <v>16838</v>
      </c>
      <c r="N1979" s="37"/>
      <c r="O1979" s="36"/>
      <c r="P1979" s="36"/>
      <c r="Q1979" s="36"/>
      <c r="R1979" s="37"/>
      <c r="S1979" s="36"/>
      <c r="T1979" s="36"/>
    </row>
    <row r="1980" spans="1:20" ht="14.4" x14ac:dyDescent="0.3">
      <c r="A1980" s="33" t="s">
        <v>4818</v>
      </c>
      <c r="B1980" s="33" t="s">
        <v>14833</v>
      </c>
      <c r="C1980" s="33" t="s">
        <v>16698</v>
      </c>
      <c r="D1980" s="33" t="s">
        <v>4819</v>
      </c>
      <c r="E1980" s="33" t="s">
        <v>15012</v>
      </c>
      <c r="F1980" s="33">
        <v>115</v>
      </c>
      <c r="G1980" s="33">
        <v>107</v>
      </c>
      <c r="H1980" s="33">
        <v>86802</v>
      </c>
      <c r="I1980" t="s">
        <v>16839</v>
      </c>
      <c r="N1980" s="37"/>
      <c r="O1980" s="36"/>
      <c r="P1980" s="36"/>
      <c r="Q1980" s="36"/>
      <c r="R1980" s="37"/>
      <c r="S1980" s="36"/>
      <c r="T1980" s="36"/>
    </row>
    <row r="1981" spans="1:20" ht="14.4" x14ac:dyDescent="0.3">
      <c r="A1981" s="33" t="s">
        <v>4820</v>
      </c>
      <c r="B1981" s="33" t="s">
        <v>14833</v>
      </c>
      <c r="C1981" s="33" t="s">
        <v>16840</v>
      </c>
      <c r="D1981" s="33" t="s">
        <v>4821</v>
      </c>
      <c r="E1981" s="33" t="s">
        <v>15009</v>
      </c>
      <c r="F1981" s="33">
        <v>53</v>
      </c>
      <c r="G1981" s="33">
        <v>55</v>
      </c>
      <c r="H1981" s="33">
        <v>41416</v>
      </c>
      <c r="I1981" t="s">
        <v>16841</v>
      </c>
      <c r="N1981" s="37"/>
      <c r="O1981" s="36"/>
      <c r="P1981" s="36"/>
      <c r="Q1981" s="36"/>
      <c r="R1981" s="37"/>
      <c r="S1981" s="36"/>
      <c r="T1981" s="36"/>
    </row>
    <row r="1982" spans="1:20" ht="14.4" x14ac:dyDescent="0.3">
      <c r="A1982" s="33" t="s">
        <v>4822</v>
      </c>
      <c r="B1982" s="33" t="s">
        <v>14833</v>
      </c>
      <c r="C1982" s="33" t="s">
        <v>16331</v>
      </c>
      <c r="D1982" s="33" t="s">
        <v>4824</v>
      </c>
      <c r="E1982" s="33" t="s">
        <v>15045</v>
      </c>
      <c r="F1982" s="33">
        <v>192</v>
      </c>
      <c r="G1982" s="33">
        <v>187</v>
      </c>
      <c r="H1982" s="33">
        <v>87205</v>
      </c>
      <c r="I1982" t="s">
        <v>16842</v>
      </c>
      <c r="N1982" s="37"/>
      <c r="O1982" s="36"/>
      <c r="P1982" s="36"/>
      <c r="Q1982" s="36"/>
      <c r="R1982" s="37"/>
      <c r="S1982" s="36"/>
      <c r="T1982" s="36"/>
    </row>
    <row r="1983" spans="1:20" ht="14.4" x14ac:dyDescent="0.3">
      <c r="A1983" s="33" t="s">
        <v>4825</v>
      </c>
      <c r="B1983" s="33" t="s">
        <v>14833</v>
      </c>
      <c r="C1983" s="33" t="s">
        <v>4826</v>
      </c>
      <c r="D1983" s="33" t="s">
        <v>4827</v>
      </c>
      <c r="E1983" s="33" t="s">
        <v>15182</v>
      </c>
      <c r="F1983" s="33">
        <v>56</v>
      </c>
      <c r="G1983" s="33">
        <v>60</v>
      </c>
      <c r="H1983" s="33">
        <v>42653</v>
      </c>
      <c r="I1983" t="s">
        <v>16843</v>
      </c>
      <c r="N1983" s="37"/>
      <c r="O1983" s="36"/>
      <c r="P1983" s="36"/>
      <c r="Q1983" s="36"/>
      <c r="R1983" s="37"/>
      <c r="S1983" s="36"/>
      <c r="T1983" s="36"/>
    </row>
    <row r="1984" spans="1:20" ht="14.4" x14ac:dyDescent="0.3">
      <c r="A1984" s="33" t="s">
        <v>4828</v>
      </c>
      <c r="B1984" s="33" t="s">
        <v>14833</v>
      </c>
      <c r="C1984" s="33" t="s">
        <v>15758</v>
      </c>
      <c r="D1984" s="33" t="s">
        <v>4829</v>
      </c>
      <c r="E1984" s="33" t="s">
        <v>15947</v>
      </c>
      <c r="F1984" s="33">
        <v>82</v>
      </c>
      <c r="G1984" s="33">
        <v>76</v>
      </c>
      <c r="H1984" s="33">
        <v>41261</v>
      </c>
      <c r="I1984" t="s">
        <v>15325</v>
      </c>
      <c r="N1984" s="37"/>
      <c r="O1984" s="36"/>
      <c r="P1984" s="36"/>
      <c r="Q1984" s="36"/>
      <c r="R1984" s="37"/>
      <c r="S1984" s="36"/>
      <c r="T1984" s="36"/>
    </row>
    <row r="1985" spans="1:20" ht="14.4" x14ac:dyDescent="0.3">
      <c r="A1985" s="33" t="s">
        <v>4830</v>
      </c>
      <c r="B1985" s="33" t="s">
        <v>14833</v>
      </c>
      <c r="C1985" s="33" t="s">
        <v>15524</v>
      </c>
      <c r="D1985" s="33" t="s">
        <v>4831</v>
      </c>
      <c r="E1985" s="33" t="s">
        <v>14929</v>
      </c>
      <c r="F1985" s="33">
        <v>211</v>
      </c>
      <c r="G1985" s="33">
        <v>205</v>
      </c>
      <c r="H1985" s="33">
        <v>41528</v>
      </c>
      <c r="I1985" t="s">
        <v>15305</v>
      </c>
      <c r="N1985" s="37"/>
      <c r="O1985" s="36"/>
      <c r="P1985" s="36"/>
      <c r="Q1985" s="36"/>
      <c r="R1985" s="37"/>
      <c r="S1985" s="36"/>
      <c r="T1985" s="36"/>
    </row>
    <row r="1986" spans="1:20" ht="14.4" x14ac:dyDescent="0.3">
      <c r="A1986" s="33" t="s">
        <v>4832</v>
      </c>
      <c r="B1986" s="33" t="s">
        <v>14833</v>
      </c>
      <c r="C1986" s="33" t="s">
        <v>4323</v>
      </c>
      <c r="D1986" s="33" t="s">
        <v>268</v>
      </c>
      <c r="E1986" s="33" t="s">
        <v>14972</v>
      </c>
      <c r="F1986" s="33">
        <v>172</v>
      </c>
      <c r="G1986" s="33">
        <v>160</v>
      </c>
      <c r="H1986" s="33">
        <v>41286</v>
      </c>
      <c r="I1986" t="s">
        <v>15748</v>
      </c>
      <c r="N1986" s="37"/>
      <c r="O1986" s="36"/>
      <c r="P1986" s="36"/>
      <c r="Q1986" s="36"/>
      <c r="R1986" s="37"/>
      <c r="S1986" s="36"/>
      <c r="T1986" s="36"/>
    </row>
    <row r="1987" spans="1:20" ht="14.4" x14ac:dyDescent="0.3">
      <c r="A1987" s="33" t="s">
        <v>4833</v>
      </c>
      <c r="B1987" s="33" t="s">
        <v>14833</v>
      </c>
      <c r="C1987" s="33" t="s">
        <v>16844</v>
      </c>
      <c r="D1987" s="33" t="s">
        <v>4834</v>
      </c>
      <c r="E1987" s="33" t="s">
        <v>15286</v>
      </c>
      <c r="F1987" s="33">
        <v>38</v>
      </c>
      <c r="G1987" s="33">
        <v>35</v>
      </c>
      <c r="H1987" s="33">
        <v>42604</v>
      </c>
      <c r="I1987" t="s">
        <v>15257</v>
      </c>
      <c r="N1987" s="37"/>
      <c r="O1987" s="36"/>
      <c r="P1987" s="36"/>
      <c r="Q1987" s="36"/>
      <c r="R1987" s="37"/>
      <c r="S1987" s="36"/>
      <c r="T1987" s="36"/>
    </row>
    <row r="1988" spans="1:20" ht="14.4" x14ac:dyDescent="0.3">
      <c r="A1988" s="33" t="s">
        <v>4835</v>
      </c>
      <c r="B1988" s="33" t="s">
        <v>14833</v>
      </c>
      <c r="C1988" s="33" t="s">
        <v>16845</v>
      </c>
      <c r="D1988" s="33" t="s">
        <v>4836</v>
      </c>
      <c r="E1988" s="33" t="s">
        <v>15053</v>
      </c>
      <c r="F1988" s="33">
        <v>177</v>
      </c>
      <c r="G1988" s="33">
        <v>179</v>
      </c>
      <c r="H1988" s="33">
        <v>41558</v>
      </c>
      <c r="I1988" t="s">
        <v>15616</v>
      </c>
      <c r="N1988" s="37"/>
      <c r="O1988" s="36"/>
      <c r="P1988" s="36"/>
      <c r="Q1988" s="36"/>
      <c r="R1988" s="37"/>
      <c r="S1988" s="36"/>
      <c r="T1988" s="36"/>
    </row>
    <row r="1989" spans="1:20" ht="14.4" x14ac:dyDescent="0.3">
      <c r="A1989" s="33" t="s">
        <v>4837</v>
      </c>
      <c r="B1989" s="33" t="s">
        <v>14833</v>
      </c>
      <c r="C1989" s="33" t="s">
        <v>16846</v>
      </c>
      <c r="D1989" s="33" t="s">
        <v>4838</v>
      </c>
      <c r="E1989" s="33" t="s">
        <v>15051</v>
      </c>
      <c r="F1989" s="33">
        <v>66</v>
      </c>
      <c r="G1989" s="33">
        <v>74</v>
      </c>
      <c r="H1989" s="33">
        <v>87920</v>
      </c>
      <c r="I1989" t="s">
        <v>16847</v>
      </c>
      <c r="N1989" s="37"/>
      <c r="O1989" s="36"/>
      <c r="P1989" s="36"/>
      <c r="Q1989" s="36"/>
      <c r="R1989" s="37"/>
      <c r="S1989" s="36"/>
      <c r="T1989" s="36"/>
    </row>
    <row r="1990" spans="1:20" ht="14.4" x14ac:dyDescent="0.3">
      <c r="A1990" s="33" t="s">
        <v>4839</v>
      </c>
      <c r="B1990" s="33" t="s">
        <v>14833</v>
      </c>
      <c r="C1990" s="33" t="s">
        <v>1501</v>
      </c>
      <c r="D1990" s="33" t="s">
        <v>4840</v>
      </c>
      <c r="E1990" s="33" t="s">
        <v>15353</v>
      </c>
      <c r="F1990" s="33">
        <v>179</v>
      </c>
      <c r="G1990" s="33">
        <v>175</v>
      </c>
      <c r="H1990" s="33">
        <v>87998</v>
      </c>
      <c r="I1990" t="s">
        <v>16848</v>
      </c>
      <c r="N1990" s="37"/>
      <c r="O1990" s="36"/>
      <c r="P1990" s="36"/>
      <c r="Q1990" s="36"/>
      <c r="R1990" s="37"/>
      <c r="S1990" s="36"/>
      <c r="T1990" s="36"/>
    </row>
    <row r="1991" spans="1:20" ht="14.4" x14ac:dyDescent="0.3">
      <c r="A1991" s="33" t="s">
        <v>4841</v>
      </c>
      <c r="B1991" s="33" t="s">
        <v>14833</v>
      </c>
      <c r="C1991" s="33" t="s">
        <v>1501</v>
      </c>
      <c r="D1991" s="33" t="s">
        <v>16849</v>
      </c>
      <c r="E1991" s="33" t="s">
        <v>15057</v>
      </c>
      <c r="F1991" s="33">
        <v>124</v>
      </c>
      <c r="G1991" s="33">
        <v>126</v>
      </c>
      <c r="H1991" s="33">
        <v>88674</v>
      </c>
      <c r="I1991" t="s">
        <v>16850</v>
      </c>
      <c r="N1991" s="37"/>
      <c r="O1991" s="36"/>
      <c r="P1991" s="36"/>
      <c r="Q1991" s="36"/>
      <c r="R1991" s="37"/>
      <c r="S1991" s="36"/>
      <c r="T1991" s="36"/>
    </row>
    <row r="1992" spans="1:20" ht="14.4" x14ac:dyDescent="0.3">
      <c r="A1992" s="33" t="s">
        <v>4842</v>
      </c>
      <c r="B1992" s="33" t="s">
        <v>14833</v>
      </c>
      <c r="C1992" s="33" t="s">
        <v>16851</v>
      </c>
      <c r="D1992" s="33" t="s">
        <v>4843</v>
      </c>
      <c r="E1992" s="33" t="s">
        <v>14976</v>
      </c>
      <c r="F1992" s="33">
        <v>279</v>
      </c>
      <c r="G1992" s="33">
        <v>285</v>
      </c>
      <c r="H1992" s="33">
        <v>88752</v>
      </c>
      <c r="I1992" t="s">
        <v>16852</v>
      </c>
      <c r="N1992" s="37"/>
      <c r="O1992" s="36"/>
      <c r="P1992" s="36"/>
      <c r="Q1992" s="36"/>
      <c r="R1992" s="37"/>
      <c r="S1992" s="36"/>
      <c r="T1992" s="36"/>
    </row>
    <row r="1993" spans="1:20" ht="14.4" x14ac:dyDescent="0.3">
      <c r="A1993" s="33" t="s">
        <v>4844</v>
      </c>
      <c r="B1993" s="33" t="s">
        <v>14833</v>
      </c>
      <c r="C1993" s="33" t="s">
        <v>1501</v>
      </c>
      <c r="D1993" s="33" t="s">
        <v>4845</v>
      </c>
      <c r="E1993" s="33" t="s">
        <v>14979</v>
      </c>
      <c r="F1993" s="33">
        <v>187</v>
      </c>
      <c r="G1993" s="33">
        <v>177</v>
      </c>
      <c r="H1993" s="33">
        <v>88791</v>
      </c>
      <c r="I1993" t="s">
        <v>16853</v>
      </c>
      <c r="N1993" s="37"/>
      <c r="O1993" s="36"/>
      <c r="P1993" s="36"/>
      <c r="Q1993" s="36"/>
      <c r="R1993" s="37"/>
      <c r="S1993" s="36"/>
      <c r="T1993" s="36"/>
    </row>
    <row r="1994" spans="1:20" ht="14.4" x14ac:dyDescent="0.3">
      <c r="A1994" s="33" t="s">
        <v>4846</v>
      </c>
      <c r="B1994" s="33" t="s">
        <v>14833</v>
      </c>
      <c r="C1994" s="33" t="s">
        <v>1980</v>
      </c>
      <c r="D1994" s="33" t="s">
        <v>4847</v>
      </c>
      <c r="E1994" s="33" t="s">
        <v>14887</v>
      </c>
      <c r="F1994" s="33">
        <v>100</v>
      </c>
      <c r="G1994" s="33">
        <v>104</v>
      </c>
      <c r="H1994" s="33">
        <v>40648</v>
      </c>
      <c r="I1994" t="s">
        <v>15825</v>
      </c>
      <c r="N1994" s="37"/>
      <c r="O1994" s="36"/>
      <c r="P1994" s="36"/>
      <c r="Q1994" s="36"/>
      <c r="R1994" s="37"/>
      <c r="S1994" s="36"/>
      <c r="T1994" s="36"/>
    </row>
    <row r="1995" spans="1:20" ht="14.4" x14ac:dyDescent="0.3">
      <c r="A1995" s="33" t="s">
        <v>4848</v>
      </c>
      <c r="B1995" s="33" t="s">
        <v>14833</v>
      </c>
      <c r="C1995" s="33" t="s">
        <v>4849</v>
      </c>
      <c r="D1995" s="33" t="s">
        <v>4850</v>
      </c>
      <c r="E1995" s="33" t="s">
        <v>15395</v>
      </c>
      <c r="F1995" s="33">
        <v>115</v>
      </c>
      <c r="G1995" s="33">
        <v>122</v>
      </c>
      <c r="H1995" s="33">
        <v>89155</v>
      </c>
      <c r="I1995" t="s">
        <v>16632</v>
      </c>
      <c r="N1995" s="37"/>
      <c r="O1995" s="36"/>
      <c r="P1995" s="36"/>
      <c r="Q1995" s="36"/>
      <c r="R1995" s="37"/>
      <c r="S1995" s="36"/>
      <c r="T1995" s="36"/>
    </row>
    <row r="1996" spans="1:20" ht="14.4" x14ac:dyDescent="0.3">
      <c r="A1996" s="33" t="s">
        <v>4851</v>
      </c>
      <c r="B1996" s="33" t="s">
        <v>14833</v>
      </c>
      <c r="C1996" s="33" t="s">
        <v>4852</v>
      </c>
      <c r="D1996" s="33" t="s">
        <v>4853</v>
      </c>
      <c r="E1996" s="33" t="s">
        <v>14997</v>
      </c>
      <c r="F1996" s="33">
        <v>388</v>
      </c>
      <c r="G1996" s="33">
        <v>393</v>
      </c>
      <c r="H1996" s="33">
        <v>29810</v>
      </c>
      <c r="I1996" t="s">
        <v>3984</v>
      </c>
      <c r="N1996" s="37"/>
      <c r="O1996" s="36"/>
      <c r="P1996" s="36"/>
      <c r="Q1996" s="36"/>
      <c r="R1996" s="37"/>
      <c r="S1996" s="36"/>
      <c r="T1996" s="36"/>
    </row>
    <row r="1997" spans="1:20" ht="14.4" x14ac:dyDescent="0.3">
      <c r="A1997" s="33" t="s">
        <v>4854</v>
      </c>
      <c r="B1997" s="33" t="s">
        <v>14833</v>
      </c>
      <c r="C1997" s="33" t="s">
        <v>4855</v>
      </c>
      <c r="D1997" s="33" t="s">
        <v>4856</v>
      </c>
      <c r="E1997" s="33" t="s">
        <v>15004</v>
      </c>
      <c r="F1997" s="33">
        <v>94</v>
      </c>
      <c r="G1997" s="33">
        <v>99</v>
      </c>
      <c r="H1997" s="33">
        <v>41571</v>
      </c>
      <c r="I1997" t="s">
        <v>509</v>
      </c>
      <c r="N1997" s="37"/>
      <c r="O1997" s="36"/>
      <c r="P1997" s="36"/>
      <c r="Q1997" s="36"/>
      <c r="R1997" s="37"/>
      <c r="S1997" s="36"/>
      <c r="T1997" s="36"/>
    </row>
    <row r="1998" spans="1:20" ht="14.4" x14ac:dyDescent="0.3">
      <c r="A1998" s="33" t="s">
        <v>4857</v>
      </c>
      <c r="B1998" s="33" t="s">
        <v>14833</v>
      </c>
      <c r="C1998" s="33" t="s">
        <v>4858</v>
      </c>
      <c r="D1998" s="33" t="s">
        <v>4859</v>
      </c>
      <c r="E1998" s="33" t="s">
        <v>15023</v>
      </c>
      <c r="F1998" s="33">
        <v>92</v>
      </c>
      <c r="G1998" s="33">
        <v>93</v>
      </c>
      <c r="H1998" s="33">
        <v>41282</v>
      </c>
      <c r="I1998" t="s">
        <v>15537</v>
      </c>
      <c r="N1998" s="37"/>
      <c r="O1998" s="36"/>
      <c r="P1998" s="36"/>
      <c r="Q1998" s="36"/>
      <c r="R1998" s="37"/>
      <c r="S1998" s="36"/>
      <c r="T1998" s="36"/>
    </row>
    <row r="1999" spans="1:20" ht="14.4" x14ac:dyDescent="0.3">
      <c r="A1999" s="33" t="s">
        <v>4860</v>
      </c>
      <c r="B1999" s="33" t="s">
        <v>14833</v>
      </c>
      <c r="C1999" s="33" t="s">
        <v>4861</v>
      </c>
      <c r="D1999" s="33" t="s">
        <v>4862</v>
      </c>
      <c r="E1999" s="33" t="s">
        <v>15004</v>
      </c>
      <c r="F1999" s="33">
        <v>68</v>
      </c>
      <c r="G1999" s="33">
        <v>68</v>
      </c>
      <c r="H1999" s="33">
        <v>41571</v>
      </c>
      <c r="I1999" t="s">
        <v>509</v>
      </c>
      <c r="N1999" s="37"/>
      <c r="O1999" s="36"/>
      <c r="P1999" s="36"/>
      <c r="Q1999" s="36"/>
      <c r="R1999" s="37"/>
      <c r="S1999" s="36"/>
      <c r="T1999" s="36"/>
    </row>
    <row r="2000" spans="1:20" ht="14.4" x14ac:dyDescent="0.3">
      <c r="A2000" s="33" t="s">
        <v>4863</v>
      </c>
      <c r="B2000" s="33" t="s">
        <v>14833</v>
      </c>
      <c r="C2000" s="33" t="s">
        <v>16854</v>
      </c>
      <c r="D2000" s="33" t="s">
        <v>4864</v>
      </c>
      <c r="E2000" s="33" t="s">
        <v>16152</v>
      </c>
      <c r="F2000" s="33">
        <v>191</v>
      </c>
      <c r="G2000" s="33">
        <v>173</v>
      </c>
      <c r="H2000" s="33">
        <v>41621</v>
      </c>
      <c r="I2000" t="s">
        <v>15731</v>
      </c>
      <c r="N2000" s="37"/>
      <c r="O2000" s="36"/>
      <c r="P2000" s="36"/>
      <c r="Q2000" s="36"/>
      <c r="R2000" s="37"/>
      <c r="S2000" s="36"/>
      <c r="T2000" s="36"/>
    </row>
    <row r="2001" spans="1:20" ht="14.4" x14ac:dyDescent="0.3">
      <c r="A2001" s="33" t="s">
        <v>4865</v>
      </c>
      <c r="B2001" s="33" t="s">
        <v>14833</v>
      </c>
      <c r="C2001" s="33" t="s">
        <v>4866</v>
      </c>
      <c r="D2001" s="33" t="s">
        <v>4867</v>
      </c>
      <c r="E2001" s="33" t="s">
        <v>15214</v>
      </c>
      <c r="F2001" s="33">
        <v>43</v>
      </c>
      <c r="G2001" s="33">
        <v>40</v>
      </c>
      <c r="H2001" s="33">
        <v>40946</v>
      </c>
      <c r="I2001" t="s">
        <v>15772</v>
      </c>
      <c r="N2001" s="37"/>
      <c r="O2001" s="36"/>
      <c r="P2001" s="36"/>
      <c r="Q2001" s="36"/>
      <c r="R2001" s="37"/>
      <c r="S2001" s="36"/>
      <c r="T2001" s="36"/>
    </row>
    <row r="2002" spans="1:20" ht="14.4" x14ac:dyDescent="0.3">
      <c r="A2002" s="33" t="s">
        <v>4868</v>
      </c>
      <c r="B2002" s="33" t="s">
        <v>14833</v>
      </c>
      <c r="C2002" s="33" t="s">
        <v>4869</v>
      </c>
      <c r="D2002" s="33" t="s">
        <v>4870</v>
      </c>
      <c r="E2002" s="33" t="s">
        <v>14907</v>
      </c>
      <c r="F2002" s="33">
        <v>459</v>
      </c>
      <c r="G2002" s="33">
        <v>421</v>
      </c>
      <c r="H2002" s="33">
        <v>31075</v>
      </c>
      <c r="I2002" t="s">
        <v>16855</v>
      </c>
      <c r="N2002" s="37"/>
      <c r="O2002" s="36"/>
      <c r="P2002" s="36"/>
      <c r="Q2002" s="36"/>
      <c r="R2002" s="37"/>
      <c r="S2002" s="36"/>
      <c r="T2002" s="36"/>
    </row>
    <row r="2003" spans="1:20" ht="14.4" x14ac:dyDescent="0.3">
      <c r="A2003" s="33" t="s">
        <v>4871</v>
      </c>
      <c r="B2003" s="33" t="s">
        <v>14833</v>
      </c>
      <c r="C2003" s="33" t="s">
        <v>4872</v>
      </c>
      <c r="D2003" s="33" t="s">
        <v>4873</v>
      </c>
      <c r="E2003" s="33" t="s">
        <v>14907</v>
      </c>
      <c r="F2003" s="33">
        <v>203</v>
      </c>
      <c r="G2003" s="33">
        <v>217</v>
      </c>
      <c r="H2003" s="33">
        <v>40237</v>
      </c>
      <c r="I2003" t="s">
        <v>315</v>
      </c>
      <c r="N2003" s="37"/>
      <c r="O2003" s="36"/>
      <c r="P2003" s="36"/>
      <c r="Q2003" s="36"/>
      <c r="R2003" s="37"/>
      <c r="S2003" s="36"/>
      <c r="T2003" s="36"/>
    </row>
    <row r="2004" spans="1:20" ht="14.4" x14ac:dyDescent="0.3">
      <c r="A2004" s="33" t="s">
        <v>4874</v>
      </c>
      <c r="B2004" s="33" t="s">
        <v>14833</v>
      </c>
      <c r="C2004" s="33" t="s">
        <v>16856</v>
      </c>
      <c r="D2004" s="33" t="s">
        <v>371</v>
      </c>
      <c r="E2004" s="33" t="s">
        <v>15275</v>
      </c>
      <c r="F2004" s="33">
        <v>236</v>
      </c>
      <c r="G2004" s="33">
        <v>241</v>
      </c>
      <c r="H2004" s="33">
        <v>90637</v>
      </c>
      <c r="I2004" t="s">
        <v>16857</v>
      </c>
      <c r="N2004" s="37"/>
      <c r="O2004" s="36"/>
      <c r="P2004" s="36"/>
      <c r="Q2004" s="36"/>
      <c r="R2004" s="37"/>
      <c r="S2004" s="36"/>
      <c r="T2004" s="36"/>
    </row>
    <row r="2005" spans="1:20" ht="14.4" x14ac:dyDescent="0.3">
      <c r="A2005" s="33" t="s">
        <v>4876</v>
      </c>
      <c r="B2005" s="33" t="s">
        <v>14833</v>
      </c>
      <c r="C2005" s="33" t="s">
        <v>4877</v>
      </c>
      <c r="D2005" s="33" t="s">
        <v>4878</v>
      </c>
      <c r="E2005" s="33" t="s">
        <v>14987</v>
      </c>
      <c r="F2005" s="33">
        <v>31</v>
      </c>
      <c r="G2005" s="33">
        <v>25</v>
      </c>
      <c r="H2005" s="33">
        <v>41196</v>
      </c>
      <c r="I2005" t="s">
        <v>15876</v>
      </c>
      <c r="N2005" s="37"/>
      <c r="O2005" s="36"/>
      <c r="P2005" s="36"/>
      <c r="Q2005" s="36"/>
      <c r="R2005" s="37"/>
      <c r="S2005" s="36"/>
      <c r="T2005" s="36"/>
    </row>
    <row r="2006" spans="1:20" ht="14.4" x14ac:dyDescent="0.3">
      <c r="A2006" s="33" t="s">
        <v>4879</v>
      </c>
      <c r="B2006" s="33" t="s">
        <v>14833</v>
      </c>
      <c r="C2006" s="33" t="s">
        <v>4796</v>
      </c>
      <c r="D2006" s="33" t="s">
        <v>4880</v>
      </c>
      <c r="E2006" s="33" t="s">
        <v>14962</v>
      </c>
      <c r="F2006" s="33">
        <v>123</v>
      </c>
      <c r="G2006" s="33">
        <v>163</v>
      </c>
      <c r="H2006" s="33">
        <v>41558</v>
      </c>
      <c r="I2006" t="s">
        <v>15616</v>
      </c>
      <c r="N2006" s="37"/>
      <c r="O2006" s="36"/>
      <c r="P2006" s="36"/>
      <c r="Q2006" s="36"/>
      <c r="R2006" s="37"/>
      <c r="S2006" s="36"/>
      <c r="T2006" s="36"/>
    </row>
    <row r="2007" spans="1:20" ht="14.4" x14ac:dyDescent="0.3">
      <c r="A2007" s="33" t="s">
        <v>4881</v>
      </c>
      <c r="B2007" s="33" t="s">
        <v>14833</v>
      </c>
      <c r="C2007" s="33" t="s">
        <v>16858</v>
      </c>
      <c r="D2007" s="33" t="s">
        <v>4882</v>
      </c>
      <c r="E2007" s="33" t="s">
        <v>14939</v>
      </c>
      <c r="F2007" s="33">
        <v>88</v>
      </c>
      <c r="G2007" s="33">
        <v>94</v>
      </c>
      <c r="H2007" s="33">
        <v>41011</v>
      </c>
      <c r="I2007" t="s">
        <v>15443</v>
      </c>
      <c r="N2007" s="37"/>
      <c r="O2007" s="36"/>
      <c r="P2007" s="36"/>
      <c r="Q2007" s="36"/>
      <c r="R2007" s="37"/>
      <c r="S2007" s="36"/>
      <c r="T2007" s="36"/>
    </row>
    <row r="2008" spans="1:20" ht="14.4" x14ac:dyDescent="0.3">
      <c r="A2008" s="33" t="s">
        <v>4883</v>
      </c>
      <c r="B2008" s="33" t="s">
        <v>14833</v>
      </c>
      <c r="C2008" s="33" t="s">
        <v>1501</v>
      </c>
      <c r="D2008" s="33" t="s">
        <v>4884</v>
      </c>
      <c r="E2008" s="33" t="s">
        <v>15075</v>
      </c>
      <c r="F2008" s="33">
        <v>163</v>
      </c>
      <c r="G2008" s="33">
        <v>175</v>
      </c>
      <c r="H2008" s="33">
        <v>91456</v>
      </c>
      <c r="I2008" t="s">
        <v>16859</v>
      </c>
      <c r="N2008" s="37"/>
      <c r="O2008" s="36"/>
      <c r="P2008" s="36"/>
      <c r="Q2008" s="36"/>
      <c r="R2008" s="37"/>
      <c r="S2008" s="36"/>
      <c r="T2008" s="36"/>
    </row>
    <row r="2009" spans="1:20" ht="14.4" x14ac:dyDescent="0.3">
      <c r="A2009" s="33" t="s">
        <v>4885</v>
      </c>
      <c r="B2009" s="33" t="s">
        <v>14833</v>
      </c>
      <c r="C2009" s="33" t="s">
        <v>4427</v>
      </c>
      <c r="D2009" s="33" t="s">
        <v>4886</v>
      </c>
      <c r="E2009" s="33" t="s">
        <v>16860</v>
      </c>
      <c r="F2009" s="33">
        <v>166</v>
      </c>
      <c r="G2009" s="33">
        <v>239</v>
      </c>
      <c r="H2009" s="33">
        <v>41127</v>
      </c>
      <c r="I2009" t="s">
        <v>16145</v>
      </c>
      <c r="N2009" s="37"/>
      <c r="O2009" s="36"/>
      <c r="P2009" s="36"/>
      <c r="Q2009" s="36"/>
      <c r="R2009" s="37"/>
      <c r="S2009" s="36"/>
      <c r="T2009" s="36"/>
    </row>
    <row r="2010" spans="1:20" ht="14.4" x14ac:dyDescent="0.3">
      <c r="A2010" s="33" t="s">
        <v>4887</v>
      </c>
      <c r="B2010" s="33" t="s">
        <v>14833</v>
      </c>
      <c r="C2010" s="33" t="s">
        <v>16861</v>
      </c>
      <c r="D2010" s="33" t="s">
        <v>4888</v>
      </c>
      <c r="E2010" s="33" t="s">
        <v>14887</v>
      </c>
      <c r="F2010" s="33">
        <v>103</v>
      </c>
      <c r="G2010" s="33">
        <v>128</v>
      </c>
      <c r="H2010" s="33">
        <v>40648</v>
      </c>
      <c r="I2010" t="s">
        <v>15825</v>
      </c>
      <c r="N2010" s="37"/>
      <c r="O2010" s="36"/>
      <c r="P2010" s="36"/>
      <c r="Q2010" s="36"/>
      <c r="R2010" s="37"/>
      <c r="S2010" s="36"/>
      <c r="T2010" s="36"/>
    </row>
    <row r="2011" spans="1:20" ht="14.4" x14ac:dyDescent="0.3">
      <c r="A2011" s="33" t="s">
        <v>4889</v>
      </c>
      <c r="B2011" s="33" t="s">
        <v>14833</v>
      </c>
      <c r="C2011" s="33" t="s">
        <v>4890</v>
      </c>
      <c r="D2011" s="33" t="s">
        <v>4891</v>
      </c>
      <c r="E2011" s="33" t="s">
        <v>16167</v>
      </c>
      <c r="F2011" s="33">
        <v>68</v>
      </c>
      <c r="G2011" s="33">
        <v>61</v>
      </c>
      <c r="H2011" s="33">
        <v>41261</v>
      </c>
      <c r="I2011" t="s">
        <v>15325</v>
      </c>
      <c r="N2011" s="37"/>
      <c r="O2011" s="36"/>
      <c r="P2011" s="36"/>
      <c r="Q2011" s="36"/>
      <c r="R2011" s="37"/>
      <c r="S2011" s="36"/>
      <c r="T2011" s="36"/>
    </row>
    <row r="2012" spans="1:20" ht="14.4" x14ac:dyDescent="0.3">
      <c r="A2012" s="33" t="s">
        <v>4892</v>
      </c>
      <c r="B2012" s="33" t="s">
        <v>14833</v>
      </c>
      <c r="C2012" s="33" t="s">
        <v>16862</v>
      </c>
      <c r="D2012" s="33" t="s">
        <v>4893</v>
      </c>
      <c r="E2012" s="33" t="s">
        <v>16167</v>
      </c>
      <c r="F2012" s="33">
        <v>42</v>
      </c>
      <c r="G2012" s="33">
        <v>41</v>
      </c>
      <c r="H2012" s="33">
        <v>41261</v>
      </c>
      <c r="I2012" t="s">
        <v>15325</v>
      </c>
      <c r="N2012" s="37"/>
      <c r="O2012" s="36"/>
      <c r="P2012" s="36"/>
      <c r="Q2012" s="36"/>
      <c r="R2012" s="37"/>
      <c r="S2012" s="36"/>
      <c r="T2012" s="36"/>
    </row>
    <row r="2013" spans="1:20" ht="14.4" x14ac:dyDescent="0.3">
      <c r="A2013" s="33" t="s">
        <v>4894</v>
      </c>
      <c r="B2013" s="33" t="s">
        <v>14833</v>
      </c>
      <c r="C2013" s="33" t="s">
        <v>16844</v>
      </c>
      <c r="D2013" s="33" t="s">
        <v>4895</v>
      </c>
      <c r="E2013" s="33" t="s">
        <v>15025</v>
      </c>
      <c r="F2013" s="33">
        <v>39</v>
      </c>
      <c r="G2013" s="33">
        <v>41</v>
      </c>
      <c r="H2013" s="33">
        <v>40342</v>
      </c>
      <c r="I2013" t="s">
        <v>15539</v>
      </c>
      <c r="N2013" s="37"/>
      <c r="O2013" s="36"/>
      <c r="P2013" s="36"/>
      <c r="Q2013" s="36"/>
      <c r="R2013" s="37"/>
      <c r="S2013" s="36"/>
      <c r="T2013" s="36"/>
    </row>
    <row r="2014" spans="1:20" ht="14.4" x14ac:dyDescent="0.3">
      <c r="A2014" s="33" t="s">
        <v>4896</v>
      </c>
      <c r="B2014" s="33" t="s">
        <v>14833</v>
      </c>
      <c r="C2014" s="33" t="s">
        <v>16863</v>
      </c>
      <c r="D2014" s="33" t="s">
        <v>4897</v>
      </c>
      <c r="E2014" s="33" t="s">
        <v>15013</v>
      </c>
      <c r="F2014" s="33">
        <v>87</v>
      </c>
      <c r="G2014" s="33">
        <v>88</v>
      </c>
      <c r="H2014" s="33">
        <v>41424</v>
      </c>
      <c r="I2014" t="s">
        <v>15283</v>
      </c>
      <c r="N2014" s="37"/>
      <c r="O2014" s="36"/>
      <c r="P2014" s="36"/>
      <c r="Q2014" s="36"/>
      <c r="R2014" s="37"/>
      <c r="S2014" s="36"/>
      <c r="T2014" s="36"/>
    </row>
    <row r="2015" spans="1:20" ht="14.4" x14ac:dyDescent="0.3">
      <c r="A2015" s="33" t="s">
        <v>4898</v>
      </c>
      <c r="B2015" s="33" t="s">
        <v>14833</v>
      </c>
      <c r="C2015" s="33" t="s">
        <v>15321</v>
      </c>
      <c r="D2015" s="33" t="s">
        <v>4899</v>
      </c>
      <c r="E2015" s="33" t="s">
        <v>15040</v>
      </c>
      <c r="F2015" s="33">
        <v>139</v>
      </c>
      <c r="G2015" s="33">
        <v>128</v>
      </c>
      <c r="H2015" s="33">
        <v>40862</v>
      </c>
      <c r="I2015" t="s">
        <v>16864</v>
      </c>
      <c r="N2015" s="37"/>
      <c r="O2015" s="36"/>
      <c r="P2015" s="36"/>
      <c r="Q2015" s="36"/>
      <c r="R2015" s="37"/>
      <c r="S2015" s="36"/>
      <c r="T2015" s="36"/>
    </row>
    <row r="2016" spans="1:20" ht="14.4" x14ac:dyDescent="0.3">
      <c r="A2016" s="33" t="s">
        <v>4900</v>
      </c>
      <c r="B2016" s="33" t="s">
        <v>14833</v>
      </c>
      <c r="C2016" s="33" t="s">
        <v>4901</v>
      </c>
      <c r="D2016" s="33" t="s">
        <v>4902</v>
      </c>
      <c r="E2016" s="33" t="s">
        <v>15078</v>
      </c>
      <c r="F2016" s="33">
        <v>556</v>
      </c>
      <c r="G2016" s="33">
        <v>571</v>
      </c>
      <c r="H2016" s="33">
        <v>92067</v>
      </c>
      <c r="I2016" t="s">
        <v>16865</v>
      </c>
      <c r="N2016" s="37"/>
      <c r="O2016" s="36"/>
      <c r="P2016" s="36"/>
      <c r="Q2016" s="36"/>
      <c r="R2016" s="37"/>
      <c r="S2016" s="36"/>
      <c r="T2016" s="36"/>
    </row>
    <row r="2017" spans="1:20" ht="14.4" x14ac:dyDescent="0.3">
      <c r="A2017" s="33" t="s">
        <v>4903</v>
      </c>
      <c r="B2017" s="33" t="s">
        <v>14833</v>
      </c>
      <c r="C2017" s="33" t="s">
        <v>1851</v>
      </c>
      <c r="D2017" s="33" t="s">
        <v>4904</v>
      </c>
      <c r="E2017" s="33" t="s">
        <v>14961</v>
      </c>
      <c r="F2017" s="33">
        <v>266</v>
      </c>
      <c r="G2017" s="33">
        <v>271</v>
      </c>
      <c r="H2017" s="33">
        <v>30673</v>
      </c>
      <c r="I2017" t="s">
        <v>16866</v>
      </c>
      <c r="N2017" s="37"/>
      <c r="O2017" s="36"/>
      <c r="P2017" s="36"/>
      <c r="Q2017" s="36"/>
      <c r="R2017" s="37"/>
      <c r="S2017" s="36"/>
      <c r="T2017" s="36"/>
    </row>
    <row r="2018" spans="1:20" ht="14.4" x14ac:dyDescent="0.3">
      <c r="A2018" s="33" t="s">
        <v>4905</v>
      </c>
      <c r="B2018" s="33" t="s">
        <v>14833</v>
      </c>
      <c r="C2018" s="33" t="s">
        <v>4906</v>
      </c>
      <c r="D2018" s="33" t="s">
        <v>4907</v>
      </c>
      <c r="E2018" s="33" t="s">
        <v>15640</v>
      </c>
      <c r="F2018" s="33">
        <v>128</v>
      </c>
      <c r="G2018" s="33">
        <v>127</v>
      </c>
      <c r="H2018" s="33">
        <v>40789</v>
      </c>
      <c r="I2018" t="s">
        <v>15641</v>
      </c>
      <c r="N2018" s="37"/>
      <c r="O2018" s="36"/>
      <c r="P2018" s="36"/>
      <c r="Q2018" s="36"/>
      <c r="R2018" s="37"/>
      <c r="S2018" s="36"/>
      <c r="T2018" s="36"/>
    </row>
    <row r="2019" spans="1:20" ht="14.4" x14ac:dyDescent="0.3">
      <c r="A2019" s="33" t="s">
        <v>4908</v>
      </c>
      <c r="B2019" s="33" t="s">
        <v>14833</v>
      </c>
      <c r="C2019" s="33" t="s">
        <v>1543</v>
      </c>
      <c r="D2019" s="33" t="s">
        <v>4909</v>
      </c>
      <c r="E2019" s="33" t="s">
        <v>15008</v>
      </c>
      <c r="F2019" s="33">
        <v>151</v>
      </c>
      <c r="G2019" s="33">
        <v>151</v>
      </c>
      <c r="H2019" s="33">
        <v>92626</v>
      </c>
      <c r="I2019" t="s">
        <v>16177</v>
      </c>
      <c r="N2019" s="37"/>
      <c r="O2019" s="36"/>
      <c r="P2019" s="36"/>
      <c r="Q2019" s="36"/>
      <c r="R2019" s="37"/>
      <c r="S2019" s="36"/>
      <c r="T2019" s="36"/>
    </row>
    <row r="2020" spans="1:20" ht="14.4" x14ac:dyDescent="0.3">
      <c r="A2020" s="33" t="s">
        <v>4910</v>
      </c>
      <c r="B2020" s="33" t="s">
        <v>14833</v>
      </c>
      <c r="C2020" s="33" t="s">
        <v>4911</v>
      </c>
      <c r="D2020" s="33" t="s">
        <v>4912</v>
      </c>
      <c r="E2020" s="33" t="s">
        <v>14976</v>
      </c>
      <c r="F2020" s="33">
        <v>301</v>
      </c>
      <c r="G2020" s="33">
        <v>310</v>
      </c>
      <c r="H2020" s="33">
        <v>41239</v>
      </c>
      <c r="I2020" t="s">
        <v>15638</v>
      </c>
      <c r="N2020" s="37"/>
      <c r="O2020" s="36"/>
      <c r="P2020" s="36"/>
      <c r="Q2020" s="36"/>
      <c r="R2020" s="37"/>
      <c r="S2020" s="36"/>
      <c r="T2020" s="36"/>
    </row>
    <row r="2021" spans="1:20" ht="14.4" x14ac:dyDescent="0.3">
      <c r="A2021" s="33" t="s">
        <v>4913</v>
      </c>
      <c r="B2021" s="33" t="s">
        <v>14833</v>
      </c>
      <c r="C2021" s="33" t="s">
        <v>16867</v>
      </c>
      <c r="D2021" s="33" t="s">
        <v>4914</v>
      </c>
      <c r="E2021" s="33" t="s">
        <v>15228</v>
      </c>
      <c r="F2021" s="33">
        <v>71</v>
      </c>
      <c r="G2021" s="33">
        <v>74</v>
      </c>
      <c r="H2021" s="33">
        <v>41261</v>
      </c>
      <c r="I2021" t="s">
        <v>15325</v>
      </c>
      <c r="N2021" s="37"/>
      <c r="O2021" s="36"/>
      <c r="P2021" s="36"/>
      <c r="Q2021" s="36"/>
      <c r="R2021" s="37"/>
      <c r="S2021" s="36"/>
      <c r="T2021" s="36"/>
    </row>
    <row r="2022" spans="1:20" ht="14.4" x14ac:dyDescent="0.3">
      <c r="A2022" s="33" t="s">
        <v>4915</v>
      </c>
      <c r="B2022" s="33" t="s">
        <v>14833</v>
      </c>
      <c r="C2022" s="33" t="s">
        <v>4916</v>
      </c>
      <c r="D2022" s="33" t="s">
        <v>4917</v>
      </c>
      <c r="E2022" s="33" t="s">
        <v>15859</v>
      </c>
      <c r="F2022" s="33">
        <v>96</v>
      </c>
      <c r="G2022" s="33">
        <v>93</v>
      </c>
      <c r="H2022" s="33">
        <v>41472</v>
      </c>
      <c r="I2022" t="s">
        <v>16868</v>
      </c>
      <c r="N2022" s="37"/>
      <c r="O2022" s="36"/>
      <c r="P2022" s="36"/>
      <c r="Q2022" s="36"/>
      <c r="R2022" s="37"/>
      <c r="S2022" s="36"/>
      <c r="T2022" s="36"/>
    </row>
    <row r="2023" spans="1:20" ht="14.4" x14ac:dyDescent="0.3">
      <c r="A2023" s="33" t="s">
        <v>4918</v>
      </c>
      <c r="B2023" s="33" t="s">
        <v>14833</v>
      </c>
      <c r="C2023" s="33" t="s">
        <v>4919</v>
      </c>
      <c r="D2023" s="33" t="s">
        <v>4920</v>
      </c>
      <c r="E2023" s="33" t="s">
        <v>15228</v>
      </c>
      <c r="F2023" s="33">
        <v>97</v>
      </c>
      <c r="G2023" s="33">
        <v>97</v>
      </c>
      <c r="H2023" s="33">
        <v>41261</v>
      </c>
      <c r="I2023" t="s">
        <v>15325</v>
      </c>
      <c r="N2023" s="37"/>
      <c r="O2023" s="36"/>
      <c r="P2023" s="36"/>
      <c r="Q2023" s="36"/>
      <c r="R2023" s="37"/>
      <c r="S2023" s="36"/>
      <c r="T2023" s="36"/>
    </row>
    <row r="2024" spans="1:20" ht="14.4" x14ac:dyDescent="0.3">
      <c r="A2024" s="33" t="s">
        <v>4921</v>
      </c>
      <c r="B2024" s="33" t="s">
        <v>14833</v>
      </c>
      <c r="C2024" s="33" t="s">
        <v>4922</v>
      </c>
      <c r="D2024" s="33" t="s">
        <v>4923</v>
      </c>
      <c r="E2024" s="33" t="s">
        <v>14964</v>
      </c>
      <c r="F2024" s="33">
        <v>43</v>
      </c>
      <c r="G2024" s="33">
        <v>53</v>
      </c>
      <c r="H2024" s="33">
        <v>41787</v>
      </c>
      <c r="I2024" t="s">
        <v>1581</v>
      </c>
      <c r="N2024" s="37"/>
      <c r="O2024" s="36"/>
      <c r="P2024" s="36"/>
      <c r="Q2024" s="36"/>
      <c r="R2024" s="37"/>
      <c r="S2024" s="36"/>
      <c r="T2024" s="36"/>
    </row>
    <row r="2025" spans="1:20" ht="14.4" x14ac:dyDescent="0.3">
      <c r="A2025" s="33" t="s">
        <v>4924</v>
      </c>
      <c r="B2025" s="33" t="s">
        <v>14833</v>
      </c>
      <c r="C2025" s="33" t="s">
        <v>16869</v>
      </c>
      <c r="D2025" s="33" t="s">
        <v>4925</v>
      </c>
      <c r="E2025" s="33" t="s">
        <v>14882</v>
      </c>
      <c r="F2025" s="33">
        <v>71</v>
      </c>
      <c r="G2025" s="33">
        <v>67</v>
      </c>
      <c r="H2025" s="33">
        <v>41787</v>
      </c>
      <c r="I2025" t="s">
        <v>1581</v>
      </c>
      <c r="N2025" s="37"/>
      <c r="O2025" s="36"/>
      <c r="P2025" s="36"/>
      <c r="Q2025" s="36"/>
      <c r="R2025" s="37"/>
      <c r="S2025" s="36"/>
      <c r="T2025" s="36"/>
    </row>
    <row r="2026" spans="1:20" ht="14.4" x14ac:dyDescent="0.3">
      <c r="A2026" s="33" t="s">
        <v>4926</v>
      </c>
      <c r="B2026" s="33" t="s">
        <v>14833</v>
      </c>
      <c r="C2026" s="33" t="s">
        <v>16870</v>
      </c>
      <c r="D2026" s="33" t="s">
        <v>4927</v>
      </c>
      <c r="E2026" s="33" t="s">
        <v>15026</v>
      </c>
      <c r="F2026" s="33">
        <v>115</v>
      </c>
      <c r="G2026" s="33">
        <v>110</v>
      </c>
      <c r="H2026" s="33">
        <v>41358</v>
      </c>
      <c r="I2026" t="s">
        <v>2309</v>
      </c>
      <c r="N2026" s="37"/>
      <c r="O2026" s="36"/>
      <c r="P2026" s="36"/>
      <c r="Q2026" s="36"/>
      <c r="R2026" s="37"/>
      <c r="S2026" s="36"/>
      <c r="T2026" s="36"/>
    </row>
    <row r="2027" spans="1:20" ht="14.4" x14ac:dyDescent="0.3">
      <c r="A2027" s="33" t="s">
        <v>4928</v>
      </c>
      <c r="B2027" s="33" t="s">
        <v>14833</v>
      </c>
      <c r="C2027" s="33" t="s">
        <v>16871</v>
      </c>
      <c r="D2027" s="33" t="s">
        <v>4929</v>
      </c>
      <c r="E2027" s="33" t="s">
        <v>15127</v>
      </c>
      <c r="F2027" s="33">
        <v>191</v>
      </c>
      <c r="G2027" s="33">
        <v>186</v>
      </c>
      <c r="H2027" s="33">
        <v>41154</v>
      </c>
      <c r="I2027" t="s">
        <v>16134</v>
      </c>
      <c r="N2027" s="37"/>
      <c r="O2027" s="36"/>
      <c r="P2027" s="36"/>
      <c r="Q2027" s="36"/>
      <c r="R2027" s="37"/>
      <c r="S2027" s="36"/>
      <c r="T2027" s="36"/>
    </row>
    <row r="2028" spans="1:20" ht="14.4" x14ac:dyDescent="0.3">
      <c r="A2028" s="33" t="s">
        <v>4930</v>
      </c>
      <c r="B2028" s="33" t="s">
        <v>14833</v>
      </c>
      <c r="C2028" s="33" t="s">
        <v>4931</v>
      </c>
      <c r="D2028" s="33" t="s">
        <v>4932</v>
      </c>
      <c r="E2028" s="33" t="s">
        <v>15087</v>
      </c>
      <c r="F2028" s="33">
        <v>81</v>
      </c>
      <c r="G2028" s="33">
        <v>78</v>
      </c>
      <c r="H2028" s="33">
        <v>41571</v>
      </c>
      <c r="I2028" t="s">
        <v>509</v>
      </c>
      <c r="N2028" s="37"/>
      <c r="O2028" s="36"/>
      <c r="P2028" s="36"/>
      <c r="Q2028" s="36"/>
      <c r="R2028" s="37"/>
      <c r="S2028" s="36"/>
      <c r="T2028" s="36"/>
    </row>
    <row r="2029" spans="1:20" ht="14.4" x14ac:dyDescent="0.3">
      <c r="A2029" s="33" t="s">
        <v>4933</v>
      </c>
      <c r="B2029" s="33" t="s">
        <v>14833</v>
      </c>
      <c r="C2029" s="33" t="s">
        <v>2508</v>
      </c>
      <c r="D2029" s="33" t="s">
        <v>4934</v>
      </c>
      <c r="E2029" s="33" t="s">
        <v>15947</v>
      </c>
      <c r="F2029" s="33">
        <v>81</v>
      </c>
      <c r="G2029" s="33">
        <v>77</v>
      </c>
      <c r="H2029" s="33">
        <v>41261</v>
      </c>
      <c r="I2029" t="s">
        <v>15325</v>
      </c>
      <c r="N2029" s="37"/>
      <c r="O2029" s="36"/>
      <c r="P2029" s="36"/>
      <c r="Q2029" s="36"/>
      <c r="R2029" s="37"/>
      <c r="S2029" s="36"/>
      <c r="T2029" s="36"/>
    </row>
    <row r="2030" spans="1:20" ht="14.4" x14ac:dyDescent="0.3">
      <c r="A2030" s="33" t="s">
        <v>4935</v>
      </c>
      <c r="B2030" s="33" t="s">
        <v>14833</v>
      </c>
      <c r="C2030" s="33" t="s">
        <v>16872</v>
      </c>
      <c r="D2030" s="33" t="s">
        <v>4936</v>
      </c>
      <c r="E2030" s="33" t="s">
        <v>14902</v>
      </c>
      <c r="F2030" s="33">
        <v>135</v>
      </c>
      <c r="G2030" s="33">
        <v>117</v>
      </c>
      <c r="H2030" s="33">
        <v>41507</v>
      </c>
      <c r="I2030" t="s">
        <v>15838</v>
      </c>
      <c r="N2030" s="37"/>
      <c r="O2030" s="36"/>
      <c r="P2030" s="36"/>
      <c r="Q2030" s="36"/>
      <c r="R2030" s="37"/>
      <c r="S2030" s="36"/>
      <c r="T2030" s="36"/>
    </row>
    <row r="2031" spans="1:20" ht="14.4" x14ac:dyDescent="0.3">
      <c r="A2031" s="33" t="s">
        <v>4937</v>
      </c>
      <c r="B2031" s="33" t="s">
        <v>14833</v>
      </c>
      <c r="C2031" s="33" t="s">
        <v>16873</v>
      </c>
      <c r="D2031" s="33" t="s">
        <v>4938</v>
      </c>
      <c r="E2031" s="33" t="s">
        <v>16028</v>
      </c>
      <c r="F2031" s="33">
        <v>42</v>
      </c>
      <c r="G2031" s="33">
        <v>45</v>
      </c>
      <c r="H2031" s="33">
        <v>41261</v>
      </c>
      <c r="I2031" t="s">
        <v>15325</v>
      </c>
      <c r="N2031" s="37"/>
      <c r="O2031" s="36"/>
      <c r="P2031" s="36"/>
      <c r="Q2031" s="36"/>
      <c r="R2031" s="37"/>
      <c r="S2031" s="36"/>
      <c r="T2031" s="36"/>
    </row>
    <row r="2032" spans="1:20" ht="14.4" x14ac:dyDescent="0.3">
      <c r="A2032" s="33" t="s">
        <v>4939</v>
      </c>
      <c r="B2032" s="33" t="s">
        <v>14833</v>
      </c>
      <c r="C2032" s="33" t="s">
        <v>4940</v>
      </c>
      <c r="D2032" s="33" t="s">
        <v>4941</v>
      </c>
      <c r="E2032" s="33" t="s">
        <v>15964</v>
      </c>
      <c r="F2032" s="33">
        <v>363</v>
      </c>
      <c r="G2032" s="33">
        <v>382</v>
      </c>
      <c r="H2032" s="33">
        <v>94251</v>
      </c>
      <c r="I2032" t="s">
        <v>16874</v>
      </c>
      <c r="N2032" s="37"/>
      <c r="O2032" s="36"/>
      <c r="P2032" s="36"/>
      <c r="Q2032" s="36"/>
      <c r="R2032" s="37"/>
      <c r="S2032" s="36"/>
      <c r="T2032" s="36"/>
    </row>
    <row r="2033" spans="1:20" ht="14.4" x14ac:dyDescent="0.3">
      <c r="A2033" s="33" t="s">
        <v>4942</v>
      </c>
      <c r="B2033" s="33" t="s">
        <v>14833</v>
      </c>
      <c r="C2033" s="33" t="s">
        <v>16875</v>
      </c>
      <c r="D2033" s="33" t="s">
        <v>4943</v>
      </c>
      <c r="E2033" s="33" t="s">
        <v>14885</v>
      </c>
      <c r="F2033" s="33">
        <v>421</v>
      </c>
      <c r="G2033" s="33">
        <v>437</v>
      </c>
      <c r="H2033" s="33">
        <v>40586</v>
      </c>
      <c r="I2033" t="s">
        <v>652</v>
      </c>
      <c r="N2033" s="37"/>
      <c r="O2033" s="36"/>
      <c r="P2033" s="36"/>
      <c r="Q2033" s="36"/>
      <c r="R2033" s="37"/>
      <c r="S2033" s="36"/>
      <c r="T2033" s="36"/>
    </row>
    <row r="2034" spans="1:20" ht="14.4" x14ac:dyDescent="0.3">
      <c r="A2034" s="33" t="s">
        <v>4944</v>
      </c>
      <c r="B2034" s="33" t="s">
        <v>14833</v>
      </c>
      <c r="C2034" s="33" t="s">
        <v>16876</v>
      </c>
      <c r="D2034" s="33" t="s">
        <v>4946</v>
      </c>
      <c r="E2034" s="33" t="s">
        <v>14885</v>
      </c>
      <c r="F2034" s="33">
        <v>328</v>
      </c>
      <c r="G2034" s="33">
        <v>343</v>
      </c>
      <c r="H2034" s="33">
        <v>94433</v>
      </c>
      <c r="I2034" t="s">
        <v>4947</v>
      </c>
      <c r="N2034" s="37"/>
      <c r="O2034" s="36"/>
      <c r="P2034" s="36"/>
      <c r="Q2034" s="36"/>
      <c r="R2034" s="37"/>
      <c r="S2034" s="36"/>
      <c r="T2034" s="36"/>
    </row>
    <row r="2035" spans="1:20" ht="14.4" x14ac:dyDescent="0.3">
      <c r="A2035" s="33" t="s">
        <v>4948</v>
      </c>
      <c r="B2035" s="33" t="s">
        <v>14833</v>
      </c>
      <c r="C2035" s="33" t="s">
        <v>4949</v>
      </c>
      <c r="D2035" s="33" t="s">
        <v>4950</v>
      </c>
      <c r="E2035" s="33" t="s">
        <v>14957</v>
      </c>
      <c r="F2035" s="33">
        <v>53</v>
      </c>
      <c r="G2035" s="33">
        <v>59</v>
      </c>
      <c r="H2035" s="33">
        <v>41856</v>
      </c>
      <c r="I2035" t="s">
        <v>15165</v>
      </c>
      <c r="N2035" s="37"/>
      <c r="O2035" s="36"/>
      <c r="P2035" s="36"/>
      <c r="Q2035" s="36"/>
      <c r="R2035" s="37"/>
      <c r="S2035" s="36"/>
      <c r="T2035" s="36"/>
    </row>
    <row r="2036" spans="1:20" ht="14.4" x14ac:dyDescent="0.3">
      <c r="A2036" s="33" t="s">
        <v>4951</v>
      </c>
      <c r="B2036" s="33" t="s">
        <v>14833</v>
      </c>
      <c r="C2036" s="33" t="s">
        <v>3913</v>
      </c>
      <c r="D2036" s="33" t="s">
        <v>4952</v>
      </c>
      <c r="E2036" s="33" t="s">
        <v>15422</v>
      </c>
      <c r="F2036" s="33">
        <v>279</v>
      </c>
      <c r="G2036" s="33">
        <v>269</v>
      </c>
      <c r="H2036" s="33">
        <v>94771</v>
      </c>
      <c r="I2036" t="s">
        <v>16877</v>
      </c>
      <c r="N2036" s="37"/>
      <c r="O2036" s="36"/>
      <c r="P2036" s="36"/>
      <c r="Q2036" s="36"/>
      <c r="R2036" s="37"/>
      <c r="S2036" s="36"/>
      <c r="T2036" s="36"/>
    </row>
    <row r="2037" spans="1:20" ht="14.4" x14ac:dyDescent="0.3">
      <c r="A2037" s="33" t="s">
        <v>4953</v>
      </c>
      <c r="B2037" s="33" t="s">
        <v>14833</v>
      </c>
      <c r="C2037" s="33" t="s">
        <v>4955</v>
      </c>
      <c r="D2037" s="33" t="s">
        <v>4954</v>
      </c>
      <c r="E2037" s="33" t="s">
        <v>14936</v>
      </c>
      <c r="F2037" s="33">
        <v>219</v>
      </c>
      <c r="G2037" s="33">
        <v>229</v>
      </c>
      <c r="H2037" s="33">
        <v>94797</v>
      </c>
      <c r="I2037" t="s">
        <v>4955</v>
      </c>
      <c r="N2037" s="37"/>
      <c r="O2037" s="36"/>
      <c r="P2037" s="36"/>
      <c r="Q2037" s="36"/>
      <c r="R2037" s="37"/>
      <c r="S2037" s="36"/>
      <c r="T2037" s="36"/>
    </row>
    <row r="2038" spans="1:20" ht="14.4" x14ac:dyDescent="0.3">
      <c r="A2038" s="33" t="s">
        <v>4956</v>
      </c>
      <c r="B2038" s="33" t="s">
        <v>14833</v>
      </c>
      <c r="C2038" s="33" t="s">
        <v>16878</v>
      </c>
      <c r="D2038" s="33" t="s">
        <v>4957</v>
      </c>
      <c r="E2038" s="33" t="s">
        <v>15015</v>
      </c>
      <c r="F2038" s="33">
        <v>429</v>
      </c>
      <c r="G2038" s="33">
        <v>429</v>
      </c>
      <c r="H2038" s="33">
        <v>95135</v>
      </c>
      <c r="I2038" t="s">
        <v>4958</v>
      </c>
      <c r="N2038" s="37"/>
      <c r="O2038" s="36"/>
      <c r="P2038" s="36"/>
      <c r="Q2038" s="36"/>
      <c r="R2038" s="37"/>
      <c r="S2038" s="36"/>
      <c r="T2038" s="36"/>
    </row>
    <row r="2039" spans="1:20" ht="14.4" x14ac:dyDescent="0.3">
      <c r="A2039" s="33" t="s">
        <v>4959</v>
      </c>
      <c r="B2039" s="33" t="s">
        <v>14833</v>
      </c>
      <c r="C2039" s="33" t="s">
        <v>4960</v>
      </c>
      <c r="D2039" s="33" t="s">
        <v>4961</v>
      </c>
      <c r="E2039" s="33" t="s">
        <v>15052</v>
      </c>
      <c r="F2039" s="33">
        <v>367</v>
      </c>
      <c r="G2039" s="33">
        <v>364</v>
      </c>
      <c r="H2039" s="33">
        <v>41515</v>
      </c>
      <c r="I2039" t="s">
        <v>16210</v>
      </c>
      <c r="N2039" s="37"/>
      <c r="O2039" s="36"/>
      <c r="P2039" s="36"/>
      <c r="Q2039" s="36"/>
      <c r="R2039" s="37"/>
      <c r="S2039" s="36"/>
      <c r="T2039" s="36"/>
    </row>
    <row r="2040" spans="1:20" ht="14.4" x14ac:dyDescent="0.3">
      <c r="A2040" s="33" t="s">
        <v>4962</v>
      </c>
      <c r="B2040" s="33" t="s">
        <v>14833</v>
      </c>
      <c r="C2040" s="33" t="s">
        <v>4964</v>
      </c>
      <c r="D2040" s="33" t="s">
        <v>4963</v>
      </c>
      <c r="E2040" s="33" t="s">
        <v>14903</v>
      </c>
      <c r="F2040" s="33">
        <v>285</v>
      </c>
      <c r="G2040" s="33">
        <v>277</v>
      </c>
      <c r="H2040" s="33">
        <v>96617</v>
      </c>
      <c r="I2040" t="s">
        <v>4964</v>
      </c>
      <c r="N2040" s="37"/>
      <c r="O2040" s="36"/>
      <c r="P2040" s="36"/>
      <c r="Q2040" s="36"/>
      <c r="R2040" s="37"/>
      <c r="S2040" s="36"/>
      <c r="T2040" s="36"/>
    </row>
    <row r="2041" spans="1:20" ht="14.4" x14ac:dyDescent="0.3">
      <c r="A2041" s="33" t="s">
        <v>4965</v>
      </c>
      <c r="B2041" s="33" t="s">
        <v>14833</v>
      </c>
      <c r="C2041" s="33" t="s">
        <v>174</v>
      </c>
      <c r="D2041" s="33" t="s">
        <v>4966</v>
      </c>
      <c r="E2041" s="33" t="s">
        <v>14907</v>
      </c>
      <c r="F2041" s="33">
        <v>338</v>
      </c>
      <c r="G2041" s="33">
        <v>336</v>
      </c>
      <c r="H2041" s="33">
        <v>41548</v>
      </c>
      <c r="I2041" t="s">
        <v>16879</v>
      </c>
      <c r="N2041" s="37"/>
      <c r="O2041" s="36"/>
      <c r="P2041" s="36"/>
      <c r="Q2041" s="36"/>
      <c r="R2041" s="37"/>
      <c r="S2041" s="36"/>
      <c r="T2041" s="36"/>
    </row>
    <row r="2042" spans="1:20" ht="14.4" x14ac:dyDescent="0.3">
      <c r="A2042" s="33" t="s">
        <v>4967</v>
      </c>
      <c r="B2042" s="33" t="s">
        <v>14833</v>
      </c>
      <c r="C2042" s="33" t="s">
        <v>16880</v>
      </c>
      <c r="D2042" s="33" t="s">
        <v>4968</v>
      </c>
      <c r="E2042" s="33" t="s">
        <v>14907</v>
      </c>
      <c r="F2042" s="33">
        <v>245</v>
      </c>
      <c r="G2042" s="33">
        <v>239</v>
      </c>
      <c r="H2042" s="33">
        <v>97176</v>
      </c>
      <c r="I2042" t="s">
        <v>16881</v>
      </c>
      <c r="N2042" s="37"/>
      <c r="O2042" s="36"/>
      <c r="P2042" s="36"/>
      <c r="Q2042" s="36"/>
      <c r="R2042" s="37"/>
      <c r="S2042" s="36"/>
      <c r="T2042" s="36"/>
    </row>
    <row r="2043" spans="1:20" ht="14.4" x14ac:dyDescent="0.3">
      <c r="A2043" s="33" t="s">
        <v>4969</v>
      </c>
      <c r="B2043" s="33" t="s">
        <v>14833</v>
      </c>
      <c r="C2043" s="33" t="s">
        <v>16882</v>
      </c>
      <c r="D2043" s="33" t="s">
        <v>4970</v>
      </c>
      <c r="E2043" s="33" t="s">
        <v>14907</v>
      </c>
      <c r="F2043" s="33">
        <v>330</v>
      </c>
      <c r="G2043" s="33">
        <v>334</v>
      </c>
      <c r="H2043" s="33">
        <v>61960</v>
      </c>
      <c r="I2043" t="s">
        <v>16477</v>
      </c>
      <c r="N2043" s="37"/>
      <c r="O2043" s="36"/>
      <c r="P2043" s="36"/>
      <c r="Q2043" s="36"/>
      <c r="R2043" s="37"/>
      <c r="S2043" s="36"/>
      <c r="T2043" s="36"/>
    </row>
    <row r="2044" spans="1:20" ht="14.4" x14ac:dyDescent="0.3">
      <c r="A2044" s="33" t="s">
        <v>4971</v>
      </c>
      <c r="B2044" s="33" t="s">
        <v>14833</v>
      </c>
      <c r="C2044" s="33" t="s">
        <v>16883</v>
      </c>
      <c r="D2044" s="33" t="s">
        <v>4972</v>
      </c>
      <c r="E2044" s="33" t="s">
        <v>16521</v>
      </c>
      <c r="F2044" s="33">
        <v>242</v>
      </c>
      <c r="G2044" s="33">
        <v>240</v>
      </c>
      <c r="H2044" s="33">
        <v>97358</v>
      </c>
      <c r="I2044" t="s">
        <v>16884</v>
      </c>
      <c r="N2044" s="37"/>
      <c r="O2044" s="36"/>
      <c r="P2044" s="36"/>
      <c r="Q2044" s="36"/>
      <c r="R2044" s="37"/>
      <c r="S2044" s="36"/>
      <c r="T2044" s="36"/>
    </row>
    <row r="2045" spans="1:20" ht="14.4" x14ac:dyDescent="0.3">
      <c r="A2045" s="33" t="s">
        <v>4973</v>
      </c>
      <c r="B2045" s="33" t="s">
        <v>14833</v>
      </c>
      <c r="C2045" s="33" t="s">
        <v>4974</v>
      </c>
      <c r="D2045" s="33" t="s">
        <v>4975</v>
      </c>
      <c r="E2045" s="33" t="s">
        <v>14997</v>
      </c>
      <c r="F2045" s="33">
        <v>247</v>
      </c>
      <c r="G2045" s="33">
        <v>237</v>
      </c>
      <c r="H2045" s="33">
        <v>29810</v>
      </c>
      <c r="I2045" t="s">
        <v>3984</v>
      </c>
      <c r="N2045" s="37"/>
      <c r="O2045" s="36"/>
      <c r="P2045" s="36"/>
      <c r="Q2045" s="36"/>
      <c r="R2045" s="37"/>
      <c r="S2045" s="36"/>
      <c r="T2045" s="36"/>
    </row>
    <row r="2046" spans="1:20" ht="14.4" x14ac:dyDescent="0.3">
      <c r="A2046" s="33" t="s">
        <v>4976</v>
      </c>
      <c r="B2046" s="33" t="s">
        <v>14833</v>
      </c>
      <c r="C2046" s="33" t="s">
        <v>16885</v>
      </c>
      <c r="D2046" s="33" t="s">
        <v>4977</v>
      </c>
      <c r="E2046" s="33" t="s">
        <v>14884</v>
      </c>
      <c r="F2046" s="33">
        <v>646</v>
      </c>
      <c r="G2046" s="33">
        <v>644</v>
      </c>
      <c r="H2046" s="33">
        <v>97917</v>
      </c>
      <c r="I2046" t="s">
        <v>16886</v>
      </c>
      <c r="N2046" s="37"/>
      <c r="O2046" s="36"/>
      <c r="P2046" s="36"/>
      <c r="Q2046" s="36"/>
      <c r="R2046" s="37"/>
      <c r="S2046" s="36"/>
      <c r="T2046" s="36"/>
    </row>
    <row r="2047" spans="1:20" ht="14.4" x14ac:dyDescent="0.3">
      <c r="A2047" s="33" t="s">
        <v>4978</v>
      </c>
      <c r="B2047" s="33" t="s">
        <v>14833</v>
      </c>
      <c r="C2047" s="33" t="s">
        <v>4979</v>
      </c>
      <c r="D2047" s="33" t="s">
        <v>4980</v>
      </c>
      <c r="E2047" s="33" t="s">
        <v>15050</v>
      </c>
      <c r="F2047" s="33">
        <v>222</v>
      </c>
      <c r="G2047" s="33">
        <v>225</v>
      </c>
      <c r="H2047" s="33">
        <v>98190</v>
      </c>
      <c r="I2047" t="s">
        <v>4981</v>
      </c>
      <c r="N2047" s="37"/>
      <c r="O2047" s="36"/>
      <c r="P2047" s="36"/>
      <c r="Q2047" s="36"/>
      <c r="R2047" s="37"/>
      <c r="S2047" s="36"/>
      <c r="T2047" s="36"/>
    </row>
    <row r="2048" spans="1:20" ht="14.4" x14ac:dyDescent="0.3">
      <c r="A2048" s="33" t="s">
        <v>4982</v>
      </c>
      <c r="B2048" s="33" t="s">
        <v>14833</v>
      </c>
      <c r="C2048" s="33" t="s">
        <v>4983</v>
      </c>
      <c r="D2048" s="33" t="s">
        <v>4984</v>
      </c>
      <c r="E2048" s="33" t="s">
        <v>14928</v>
      </c>
      <c r="F2048" s="33">
        <v>87</v>
      </c>
      <c r="G2048" s="33">
        <v>85</v>
      </c>
      <c r="H2048" s="33">
        <v>41052</v>
      </c>
      <c r="I2048" t="s">
        <v>15332</v>
      </c>
      <c r="N2048" s="37"/>
      <c r="O2048" s="36"/>
      <c r="P2048" s="36"/>
      <c r="Q2048" s="36"/>
      <c r="R2048" s="37"/>
      <c r="S2048" s="36"/>
      <c r="T2048" s="36"/>
    </row>
    <row r="2049" spans="1:20" ht="14.4" x14ac:dyDescent="0.3">
      <c r="A2049" s="33" t="s">
        <v>4985</v>
      </c>
      <c r="B2049" s="33" t="s">
        <v>14833</v>
      </c>
      <c r="C2049" s="33" t="s">
        <v>16887</v>
      </c>
      <c r="D2049" s="33" t="s">
        <v>4986</v>
      </c>
      <c r="E2049" s="33" t="s">
        <v>14894</v>
      </c>
      <c r="F2049" s="33">
        <v>61</v>
      </c>
      <c r="G2049" s="33">
        <v>62</v>
      </c>
      <c r="H2049" s="33">
        <v>99672</v>
      </c>
      <c r="I2049" t="s">
        <v>16888</v>
      </c>
      <c r="N2049" s="37"/>
      <c r="O2049" s="36"/>
      <c r="P2049" s="36"/>
      <c r="Q2049" s="36"/>
      <c r="R2049" s="37"/>
      <c r="S2049" s="36"/>
      <c r="T2049" s="36"/>
    </row>
    <row r="2050" spans="1:20" ht="14.4" x14ac:dyDescent="0.3">
      <c r="A2050" s="33" t="s">
        <v>4987</v>
      </c>
      <c r="B2050" s="33" t="s">
        <v>14833</v>
      </c>
      <c r="C2050" s="33" t="s">
        <v>16889</v>
      </c>
      <c r="D2050" s="33" t="s">
        <v>4988</v>
      </c>
      <c r="E2050" s="33" t="s">
        <v>15859</v>
      </c>
      <c r="F2050" s="33">
        <v>162</v>
      </c>
      <c r="G2050" s="33">
        <v>159</v>
      </c>
      <c r="H2050" s="33">
        <v>99711</v>
      </c>
      <c r="I2050" t="s">
        <v>16890</v>
      </c>
      <c r="N2050" s="37"/>
      <c r="O2050" s="36"/>
      <c r="P2050" s="36"/>
      <c r="Q2050" s="36"/>
      <c r="R2050" s="37"/>
      <c r="S2050" s="36"/>
      <c r="T2050" s="36"/>
    </row>
    <row r="2051" spans="1:20" ht="14.4" x14ac:dyDescent="0.3">
      <c r="A2051" s="33" t="s">
        <v>4989</v>
      </c>
      <c r="B2051" s="33" t="s">
        <v>14833</v>
      </c>
      <c r="C2051" s="33" t="s">
        <v>4990</v>
      </c>
      <c r="D2051" s="33" t="s">
        <v>4991</v>
      </c>
      <c r="E2051" s="33" t="s">
        <v>14882</v>
      </c>
      <c r="F2051" s="33">
        <v>209</v>
      </c>
      <c r="G2051" s="33">
        <v>204</v>
      </c>
      <c r="H2051" s="33">
        <v>41787</v>
      </c>
      <c r="I2051" t="s">
        <v>1581</v>
      </c>
      <c r="N2051" s="37"/>
      <c r="O2051" s="36"/>
      <c r="P2051" s="36"/>
      <c r="Q2051" s="36"/>
      <c r="R2051" s="37"/>
      <c r="S2051" s="36"/>
      <c r="T2051" s="36"/>
    </row>
    <row r="2052" spans="1:20" ht="14.4" x14ac:dyDescent="0.3">
      <c r="A2052" s="33" t="s">
        <v>4992</v>
      </c>
      <c r="B2052" s="33" t="s">
        <v>14833</v>
      </c>
      <c r="C2052" s="33" t="s">
        <v>16891</v>
      </c>
      <c r="D2052" s="33" t="s">
        <v>4993</v>
      </c>
      <c r="E2052" s="33" t="s">
        <v>16489</v>
      </c>
      <c r="F2052" s="33">
        <v>49</v>
      </c>
      <c r="G2052" s="33">
        <v>52</v>
      </c>
      <c r="H2052" s="33">
        <v>13878</v>
      </c>
      <c r="I2052" t="s">
        <v>16892</v>
      </c>
      <c r="N2052" s="37"/>
      <c r="O2052" s="36"/>
      <c r="P2052" s="36"/>
      <c r="Q2052" s="36"/>
      <c r="R2052" s="37"/>
      <c r="S2052" s="36"/>
      <c r="T2052" s="36"/>
    </row>
    <row r="2053" spans="1:20" ht="14.4" x14ac:dyDescent="0.3">
      <c r="A2053" s="33" t="s">
        <v>4994</v>
      </c>
      <c r="B2053" s="33" t="s">
        <v>14833</v>
      </c>
      <c r="C2053" s="33" t="s">
        <v>16893</v>
      </c>
      <c r="D2053" s="33" t="s">
        <v>4995</v>
      </c>
      <c r="E2053" s="33" t="s">
        <v>15130</v>
      </c>
      <c r="F2053" s="33">
        <v>89</v>
      </c>
      <c r="G2053" s="33">
        <v>71</v>
      </c>
      <c r="H2053" s="33">
        <v>41613</v>
      </c>
      <c r="I2053" t="s">
        <v>15131</v>
      </c>
      <c r="N2053" s="37"/>
      <c r="O2053" s="36"/>
      <c r="P2053" s="36"/>
      <c r="Q2053" s="36"/>
      <c r="R2053" s="37"/>
      <c r="S2053" s="36"/>
      <c r="T2053" s="36"/>
    </row>
    <row r="2054" spans="1:20" ht="14.4" x14ac:dyDescent="0.3">
      <c r="A2054" s="33" t="s">
        <v>4996</v>
      </c>
      <c r="B2054" s="33" t="s">
        <v>14833</v>
      </c>
      <c r="C2054" s="33" t="s">
        <v>16894</v>
      </c>
      <c r="D2054" s="33" t="s">
        <v>4997</v>
      </c>
      <c r="E2054" s="33" t="s">
        <v>15407</v>
      </c>
      <c r="F2054" s="33">
        <v>137</v>
      </c>
      <c r="G2054" s="33">
        <v>123</v>
      </c>
      <c r="H2054" s="33">
        <v>41633</v>
      </c>
      <c r="I2054" t="s">
        <v>16283</v>
      </c>
      <c r="N2054" s="37"/>
      <c r="O2054" s="36"/>
      <c r="P2054" s="36"/>
      <c r="Q2054" s="36"/>
      <c r="R2054" s="37"/>
      <c r="S2054" s="36"/>
      <c r="T2054" s="36"/>
    </row>
    <row r="2055" spans="1:20" ht="14.4" x14ac:dyDescent="0.3">
      <c r="A2055" s="33" t="s">
        <v>4998</v>
      </c>
      <c r="B2055" s="33" t="s">
        <v>14833</v>
      </c>
      <c r="C2055" s="33" t="s">
        <v>4999</v>
      </c>
      <c r="D2055" s="33" t="s">
        <v>5000</v>
      </c>
      <c r="E2055" s="33" t="s">
        <v>16167</v>
      </c>
      <c r="F2055" s="33">
        <v>291</v>
      </c>
      <c r="G2055" s="33">
        <v>281</v>
      </c>
      <c r="H2055" s="33">
        <v>41574</v>
      </c>
      <c r="I2055" t="s">
        <v>16895</v>
      </c>
      <c r="N2055" s="37"/>
      <c r="O2055" s="36"/>
      <c r="P2055" s="36"/>
      <c r="Q2055" s="36"/>
      <c r="R2055" s="37"/>
      <c r="S2055" s="36"/>
      <c r="T2055" s="36"/>
    </row>
    <row r="2056" spans="1:20" ht="14.4" x14ac:dyDescent="0.3">
      <c r="A2056" s="33" t="s">
        <v>5001</v>
      </c>
      <c r="B2056" s="33" t="s">
        <v>14833</v>
      </c>
      <c r="C2056" s="33" t="s">
        <v>5002</v>
      </c>
      <c r="D2056" s="33" t="s">
        <v>5003</v>
      </c>
      <c r="E2056" s="33" t="s">
        <v>14865</v>
      </c>
      <c r="F2056" s="33">
        <v>112</v>
      </c>
      <c r="G2056" s="33">
        <v>103</v>
      </c>
      <c r="H2056" s="33">
        <v>41443</v>
      </c>
      <c r="I2056" t="s">
        <v>15249</v>
      </c>
      <c r="N2056" s="37"/>
      <c r="O2056" s="36"/>
      <c r="P2056" s="36"/>
      <c r="Q2056" s="36"/>
      <c r="R2056" s="37"/>
      <c r="S2056" s="36"/>
      <c r="T2056" s="36"/>
    </row>
    <row r="2057" spans="1:20" ht="14.4" x14ac:dyDescent="0.3">
      <c r="A2057" s="33" t="s">
        <v>5004</v>
      </c>
      <c r="B2057" s="33" t="s">
        <v>14833</v>
      </c>
      <c r="C2057" s="33" t="s">
        <v>5005</v>
      </c>
      <c r="D2057" s="33" t="s">
        <v>5006</v>
      </c>
      <c r="E2057" s="33" t="s">
        <v>15205</v>
      </c>
      <c r="F2057" s="33">
        <v>171</v>
      </c>
      <c r="G2057" s="33">
        <v>159</v>
      </c>
      <c r="H2057" s="33">
        <v>41785</v>
      </c>
      <c r="I2057" t="s">
        <v>15206</v>
      </c>
      <c r="N2057" s="37"/>
      <c r="O2057" s="36"/>
      <c r="P2057" s="36"/>
      <c r="Q2057" s="36"/>
      <c r="R2057" s="37"/>
      <c r="S2057" s="36"/>
      <c r="T2057" s="36"/>
    </row>
    <row r="2058" spans="1:20" ht="14.4" x14ac:dyDescent="0.3">
      <c r="A2058" s="33" t="s">
        <v>5007</v>
      </c>
      <c r="B2058" s="33" t="s">
        <v>14833</v>
      </c>
      <c r="C2058" s="33" t="s">
        <v>15607</v>
      </c>
      <c r="D2058" s="33" t="s">
        <v>5008</v>
      </c>
      <c r="E2058" s="33" t="s">
        <v>15199</v>
      </c>
      <c r="F2058" s="33">
        <v>110</v>
      </c>
      <c r="G2058" s="33">
        <v>121</v>
      </c>
      <c r="H2058" s="33">
        <v>41638</v>
      </c>
      <c r="I2058" t="s">
        <v>15125</v>
      </c>
      <c r="N2058" s="37"/>
      <c r="O2058" s="36"/>
      <c r="P2058" s="36"/>
      <c r="Q2058" s="36"/>
      <c r="R2058" s="37"/>
      <c r="S2058" s="36"/>
      <c r="T2058" s="36"/>
    </row>
    <row r="2059" spans="1:20" ht="14.4" x14ac:dyDescent="0.3">
      <c r="A2059" s="33" t="s">
        <v>5009</v>
      </c>
      <c r="B2059" s="33" t="s">
        <v>14833</v>
      </c>
      <c r="C2059" s="33" t="s">
        <v>5010</v>
      </c>
      <c r="D2059" s="33" t="s">
        <v>438</v>
      </c>
      <c r="E2059" s="33" t="s">
        <v>14930</v>
      </c>
      <c r="F2059" s="33">
        <v>191</v>
      </c>
      <c r="G2059" s="33">
        <v>195</v>
      </c>
      <c r="H2059" s="33">
        <v>41471</v>
      </c>
      <c r="I2059" t="s">
        <v>15612</v>
      </c>
      <c r="N2059" s="37"/>
      <c r="O2059" s="36"/>
      <c r="P2059" s="36"/>
      <c r="Q2059" s="36"/>
      <c r="R2059" s="37"/>
      <c r="S2059" s="36"/>
      <c r="T2059" s="36"/>
    </row>
    <row r="2060" spans="1:20" ht="14.4" x14ac:dyDescent="0.3">
      <c r="A2060" s="33" t="s">
        <v>5011</v>
      </c>
      <c r="B2060" s="33" t="s">
        <v>14833</v>
      </c>
      <c r="C2060" s="33" t="s">
        <v>16896</v>
      </c>
      <c r="D2060" s="33" t="s">
        <v>5012</v>
      </c>
      <c r="E2060" s="33" t="s">
        <v>14963</v>
      </c>
      <c r="F2060" s="33">
        <v>296</v>
      </c>
      <c r="G2060" s="33">
        <v>317</v>
      </c>
      <c r="H2060" s="33">
        <v>41860</v>
      </c>
      <c r="I2060" t="s">
        <v>16262</v>
      </c>
      <c r="N2060" s="37"/>
      <c r="O2060" s="36"/>
      <c r="P2060" s="36"/>
      <c r="Q2060" s="36"/>
      <c r="R2060" s="37"/>
      <c r="S2060" s="36"/>
      <c r="T2060" s="36"/>
    </row>
    <row r="2061" spans="1:20" ht="14.4" x14ac:dyDescent="0.3">
      <c r="A2061" s="33" t="s">
        <v>5013</v>
      </c>
      <c r="B2061" s="33" t="s">
        <v>14833</v>
      </c>
      <c r="C2061" s="33" t="s">
        <v>16897</v>
      </c>
      <c r="D2061" s="33" t="s">
        <v>5015</v>
      </c>
      <c r="E2061" s="33" t="s">
        <v>15687</v>
      </c>
      <c r="F2061" s="33">
        <v>63</v>
      </c>
      <c r="G2061" s="33">
        <v>61</v>
      </c>
      <c r="H2061" s="33">
        <v>41413</v>
      </c>
      <c r="I2061" t="s">
        <v>16237</v>
      </c>
      <c r="N2061" s="37"/>
      <c r="O2061" s="36"/>
      <c r="P2061" s="36"/>
      <c r="Q2061" s="36"/>
      <c r="R2061" s="37"/>
      <c r="S2061" s="36"/>
      <c r="T2061" s="36"/>
    </row>
    <row r="2062" spans="1:20" ht="14.4" x14ac:dyDescent="0.3">
      <c r="A2062" s="33" t="s">
        <v>5016</v>
      </c>
      <c r="B2062" s="33" t="s">
        <v>14833</v>
      </c>
      <c r="C2062" s="33" t="s">
        <v>16898</v>
      </c>
      <c r="D2062" s="33" t="s">
        <v>5017</v>
      </c>
      <c r="E2062" s="33" t="s">
        <v>15326</v>
      </c>
      <c r="F2062" s="33">
        <v>58</v>
      </c>
      <c r="G2062" s="33">
        <v>51</v>
      </c>
      <c r="H2062" s="33">
        <v>41011</v>
      </c>
      <c r="I2062" t="s">
        <v>15443</v>
      </c>
      <c r="N2062" s="37"/>
      <c r="O2062" s="36"/>
      <c r="P2062" s="36"/>
      <c r="Q2062" s="36"/>
      <c r="R2062" s="37"/>
      <c r="S2062" s="36"/>
      <c r="T2062" s="36"/>
    </row>
    <row r="2063" spans="1:20" ht="14.4" x14ac:dyDescent="0.3">
      <c r="A2063" s="33" t="s">
        <v>5018</v>
      </c>
      <c r="B2063" s="33" t="s">
        <v>14833</v>
      </c>
      <c r="C2063" s="33" t="s">
        <v>5019</v>
      </c>
      <c r="D2063" s="33" t="s">
        <v>5020</v>
      </c>
      <c r="E2063" s="33" t="s">
        <v>14933</v>
      </c>
      <c r="F2063" s="33">
        <v>146</v>
      </c>
      <c r="G2063" s="33">
        <v>143</v>
      </c>
      <c r="H2063" s="33">
        <v>40803</v>
      </c>
      <c r="I2063" t="s">
        <v>276</v>
      </c>
      <c r="N2063" s="37"/>
      <c r="O2063" s="36"/>
      <c r="P2063" s="36"/>
      <c r="Q2063" s="36"/>
      <c r="R2063" s="37"/>
      <c r="S2063" s="36"/>
      <c r="T2063" s="36"/>
    </row>
    <row r="2064" spans="1:20" ht="14.4" x14ac:dyDescent="0.3">
      <c r="A2064" s="33" t="s">
        <v>5021</v>
      </c>
      <c r="B2064" s="33" t="s">
        <v>14833</v>
      </c>
      <c r="C2064" s="33" t="s">
        <v>5022</v>
      </c>
      <c r="D2064" s="33" t="s">
        <v>5023</v>
      </c>
      <c r="E2064" s="33" t="s">
        <v>14941</v>
      </c>
      <c r="F2064" s="33">
        <v>237</v>
      </c>
      <c r="G2064" s="33">
        <v>242</v>
      </c>
      <c r="H2064" s="33">
        <v>41662</v>
      </c>
      <c r="I2064" t="s">
        <v>15207</v>
      </c>
      <c r="N2064" s="37"/>
      <c r="O2064" s="36"/>
      <c r="P2064" s="36"/>
      <c r="Q2064" s="36"/>
      <c r="R2064" s="37"/>
      <c r="S2064" s="36"/>
      <c r="T2064" s="36"/>
    </row>
    <row r="2065" spans="1:20" ht="14.4" x14ac:dyDescent="0.3">
      <c r="A2065" s="33" t="s">
        <v>5024</v>
      </c>
      <c r="B2065" s="33" t="s">
        <v>14833</v>
      </c>
      <c r="C2065" s="33" t="s">
        <v>5025</v>
      </c>
      <c r="D2065" s="33" t="s">
        <v>5026</v>
      </c>
      <c r="E2065" s="33" t="s">
        <v>15205</v>
      </c>
      <c r="F2065" s="33">
        <v>46</v>
      </c>
      <c r="G2065" s="33">
        <v>39</v>
      </c>
      <c r="H2065" s="33">
        <v>41785</v>
      </c>
      <c r="I2065" t="s">
        <v>15206</v>
      </c>
      <c r="N2065" s="37"/>
      <c r="O2065" s="36"/>
      <c r="P2065" s="36"/>
      <c r="Q2065" s="36"/>
      <c r="R2065" s="37"/>
      <c r="S2065" s="36"/>
      <c r="T2065" s="36"/>
    </row>
    <row r="2066" spans="1:20" ht="14.4" x14ac:dyDescent="0.3">
      <c r="A2066" s="33" t="s">
        <v>5027</v>
      </c>
      <c r="B2066" s="33" t="s">
        <v>14833</v>
      </c>
      <c r="C2066" s="33" t="s">
        <v>16899</v>
      </c>
      <c r="D2066" s="33" t="s">
        <v>3264</v>
      </c>
      <c r="E2066" s="33" t="s">
        <v>14967</v>
      </c>
      <c r="F2066" s="33">
        <v>78</v>
      </c>
      <c r="G2066" s="33">
        <v>88</v>
      </c>
      <c r="H2066" s="33">
        <v>77975</v>
      </c>
      <c r="I2066" t="s">
        <v>15557</v>
      </c>
      <c r="N2066" s="37"/>
      <c r="O2066" s="36"/>
      <c r="P2066" s="36"/>
      <c r="Q2066" s="36"/>
      <c r="R2066" s="37"/>
      <c r="S2066" s="36"/>
      <c r="T2066" s="36"/>
    </row>
    <row r="2067" spans="1:20" ht="14.4" x14ac:dyDescent="0.3">
      <c r="A2067" s="33" t="s">
        <v>5028</v>
      </c>
      <c r="B2067" s="33" t="s">
        <v>14833</v>
      </c>
      <c r="C2067" s="33" t="s">
        <v>5029</v>
      </c>
      <c r="D2067" s="33" t="s">
        <v>5030</v>
      </c>
      <c r="E2067" s="33" t="s">
        <v>14894</v>
      </c>
      <c r="F2067" s="33">
        <v>35</v>
      </c>
      <c r="G2067" s="33">
        <v>26</v>
      </c>
      <c r="H2067" s="33">
        <v>42623</v>
      </c>
      <c r="I2067" t="s">
        <v>15606</v>
      </c>
      <c r="N2067" s="37"/>
      <c r="O2067" s="36"/>
      <c r="P2067" s="36"/>
      <c r="Q2067" s="36"/>
      <c r="R2067" s="37"/>
      <c r="S2067" s="36"/>
      <c r="T2067" s="36"/>
    </row>
    <row r="2068" spans="1:20" ht="14.4" x14ac:dyDescent="0.3">
      <c r="A2068" s="33" t="s">
        <v>5031</v>
      </c>
      <c r="B2068" s="33" t="s">
        <v>14833</v>
      </c>
      <c r="C2068" s="33" t="s">
        <v>16900</v>
      </c>
      <c r="D2068" s="33" t="s">
        <v>5032</v>
      </c>
      <c r="E2068" s="33" t="s">
        <v>15036</v>
      </c>
      <c r="F2068" s="33">
        <v>440</v>
      </c>
      <c r="G2068" s="33">
        <v>475</v>
      </c>
      <c r="H2068" s="33">
        <v>41435</v>
      </c>
      <c r="I2068" t="s">
        <v>1191</v>
      </c>
      <c r="N2068" s="37"/>
      <c r="O2068" s="36"/>
      <c r="P2068" s="36"/>
      <c r="Q2068" s="36"/>
      <c r="R2068" s="37"/>
      <c r="S2068" s="36"/>
      <c r="T2068" s="36"/>
    </row>
    <row r="2069" spans="1:20" ht="14.4" x14ac:dyDescent="0.3">
      <c r="A2069" s="33" t="s">
        <v>5033</v>
      </c>
      <c r="B2069" s="33" t="s">
        <v>14833</v>
      </c>
      <c r="C2069" s="33" t="s">
        <v>5034</v>
      </c>
      <c r="D2069" s="33" t="s">
        <v>5035</v>
      </c>
      <c r="E2069" s="33" t="s">
        <v>15769</v>
      </c>
      <c r="F2069" s="33">
        <v>203</v>
      </c>
      <c r="G2069" s="33">
        <v>201</v>
      </c>
      <c r="H2069" s="33">
        <v>41481</v>
      </c>
      <c r="I2069" t="s">
        <v>16901</v>
      </c>
      <c r="N2069" s="37"/>
      <c r="O2069" s="36"/>
      <c r="P2069" s="36"/>
      <c r="Q2069" s="36"/>
      <c r="R2069" s="37"/>
      <c r="S2069" s="36"/>
      <c r="T2069" s="36"/>
    </row>
    <row r="2070" spans="1:20" ht="14.4" x14ac:dyDescent="0.3">
      <c r="A2070" s="33" t="s">
        <v>5036</v>
      </c>
      <c r="B2070" s="33" t="s">
        <v>14833</v>
      </c>
      <c r="C2070" s="33" t="s">
        <v>5037</v>
      </c>
      <c r="D2070" s="33" t="s">
        <v>5038</v>
      </c>
      <c r="E2070" s="33" t="s">
        <v>14968</v>
      </c>
      <c r="F2070" s="33">
        <v>180</v>
      </c>
      <c r="G2070" s="33">
        <v>182</v>
      </c>
      <c r="H2070" s="33">
        <v>41481</v>
      </c>
      <c r="I2070" t="s">
        <v>16901</v>
      </c>
      <c r="N2070" s="37"/>
      <c r="O2070" s="36"/>
      <c r="P2070" s="36"/>
      <c r="Q2070" s="36"/>
      <c r="R2070" s="37"/>
      <c r="S2070" s="36"/>
      <c r="T2070" s="36"/>
    </row>
    <row r="2071" spans="1:20" ht="14.4" x14ac:dyDescent="0.3">
      <c r="A2071" s="33" t="s">
        <v>5039</v>
      </c>
      <c r="B2071" s="33" t="s">
        <v>14833</v>
      </c>
      <c r="C2071" s="33" t="s">
        <v>5040</v>
      </c>
      <c r="D2071" s="33" t="s">
        <v>5041</v>
      </c>
      <c r="E2071" s="33" t="s">
        <v>14929</v>
      </c>
      <c r="F2071" s="33">
        <v>220</v>
      </c>
      <c r="G2071" s="33">
        <v>214</v>
      </c>
      <c r="H2071" s="33">
        <v>41496</v>
      </c>
      <c r="I2071" t="s">
        <v>15605</v>
      </c>
      <c r="N2071" s="37"/>
      <c r="O2071" s="36"/>
      <c r="P2071" s="36"/>
      <c r="Q2071" s="36"/>
      <c r="R2071" s="37"/>
      <c r="S2071" s="36"/>
      <c r="T2071" s="36"/>
    </row>
    <row r="2072" spans="1:20" ht="14.4" x14ac:dyDescent="0.3">
      <c r="A2072" s="33" t="s">
        <v>5042</v>
      </c>
      <c r="B2072" s="33" t="s">
        <v>14833</v>
      </c>
      <c r="C2072" s="33" t="s">
        <v>16902</v>
      </c>
      <c r="D2072" s="33" t="s">
        <v>5043</v>
      </c>
      <c r="E2072" s="33" t="s">
        <v>15214</v>
      </c>
      <c r="F2072" s="33">
        <v>37</v>
      </c>
      <c r="G2072" s="33">
        <v>40</v>
      </c>
      <c r="H2072" s="33">
        <v>41630</v>
      </c>
      <c r="I2072" t="s">
        <v>224</v>
      </c>
      <c r="N2072" s="37"/>
      <c r="O2072" s="36"/>
      <c r="P2072" s="36"/>
      <c r="Q2072" s="36"/>
      <c r="R2072" s="37"/>
      <c r="S2072" s="36"/>
      <c r="T2072" s="36"/>
    </row>
    <row r="2073" spans="1:20" ht="14.4" x14ac:dyDescent="0.3">
      <c r="A2073" s="33" t="s">
        <v>5044</v>
      </c>
      <c r="B2073" s="33" t="s">
        <v>14833</v>
      </c>
      <c r="C2073" s="33" t="s">
        <v>5045</v>
      </c>
      <c r="D2073" s="33" t="s">
        <v>5046</v>
      </c>
      <c r="E2073" s="33" t="s">
        <v>15275</v>
      </c>
      <c r="F2073" s="33">
        <v>64</v>
      </c>
      <c r="G2073" s="33">
        <v>67</v>
      </c>
      <c r="H2073" s="33">
        <v>41629</v>
      </c>
      <c r="I2073" t="s">
        <v>1222</v>
      </c>
      <c r="N2073" s="37"/>
      <c r="O2073" s="36"/>
      <c r="P2073" s="36"/>
      <c r="Q2073" s="36"/>
      <c r="R2073" s="37"/>
      <c r="S2073" s="36"/>
      <c r="T2073" s="36"/>
    </row>
    <row r="2074" spans="1:20" ht="14.4" x14ac:dyDescent="0.3">
      <c r="A2074" s="33" t="s">
        <v>5047</v>
      </c>
      <c r="B2074" s="33" t="s">
        <v>14833</v>
      </c>
      <c r="C2074" s="33" t="s">
        <v>16903</v>
      </c>
      <c r="D2074" s="33" t="s">
        <v>5048</v>
      </c>
      <c r="E2074" s="33" t="s">
        <v>15096</v>
      </c>
      <c r="F2074" s="33">
        <v>121</v>
      </c>
      <c r="G2074" s="33">
        <v>117</v>
      </c>
      <c r="H2074" s="33">
        <v>41401</v>
      </c>
      <c r="I2074" t="s">
        <v>232</v>
      </c>
      <c r="N2074" s="37"/>
      <c r="O2074" s="36"/>
      <c r="P2074" s="36"/>
      <c r="Q2074" s="36"/>
      <c r="R2074" s="37"/>
      <c r="S2074" s="36"/>
      <c r="T2074" s="36"/>
    </row>
    <row r="2075" spans="1:20" ht="14.4" x14ac:dyDescent="0.3">
      <c r="A2075" s="33" t="s">
        <v>5049</v>
      </c>
      <c r="B2075" s="33" t="s">
        <v>14833</v>
      </c>
      <c r="C2075" s="33" t="s">
        <v>441</v>
      </c>
      <c r="D2075" s="33" t="s">
        <v>5050</v>
      </c>
      <c r="E2075" s="33" t="s">
        <v>15884</v>
      </c>
      <c r="F2075" s="33">
        <v>148</v>
      </c>
      <c r="G2075" s="33">
        <v>159</v>
      </c>
      <c r="H2075" s="33">
        <v>41443</v>
      </c>
      <c r="I2075" t="s">
        <v>15249</v>
      </c>
      <c r="N2075" s="37"/>
      <c r="O2075" s="36"/>
      <c r="P2075" s="36"/>
      <c r="Q2075" s="36"/>
      <c r="R2075" s="37"/>
      <c r="S2075" s="36"/>
      <c r="T2075" s="36"/>
    </row>
    <row r="2076" spans="1:20" ht="14.4" x14ac:dyDescent="0.3">
      <c r="A2076" s="33" t="s">
        <v>5051</v>
      </c>
      <c r="B2076" s="33" t="s">
        <v>14833</v>
      </c>
      <c r="C2076" s="33" t="s">
        <v>16904</v>
      </c>
      <c r="D2076" s="33" t="s">
        <v>5052</v>
      </c>
      <c r="E2076" s="33" t="s">
        <v>15330</v>
      </c>
      <c r="F2076" s="33">
        <v>300</v>
      </c>
      <c r="G2076" s="33">
        <v>295</v>
      </c>
      <c r="H2076" s="33">
        <v>41478</v>
      </c>
      <c r="I2076" t="s">
        <v>16905</v>
      </c>
      <c r="N2076" s="37"/>
      <c r="O2076" s="36"/>
      <c r="P2076" s="36"/>
      <c r="Q2076" s="36"/>
      <c r="R2076" s="37"/>
      <c r="S2076" s="36"/>
      <c r="T2076" s="36"/>
    </row>
    <row r="2077" spans="1:20" ht="14.4" x14ac:dyDescent="0.3">
      <c r="A2077" s="33" t="s">
        <v>5053</v>
      </c>
      <c r="B2077" s="33" t="s">
        <v>14833</v>
      </c>
      <c r="C2077" s="33" t="s">
        <v>5054</v>
      </c>
      <c r="D2077" s="33" t="s">
        <v>5055</v>
      </c>
      <c r="E2077" s="33" t="s">
        <v>15127</v>
      </c>
      <c r="F2077" s="33">
        <v>281</v>
      </c>
      <c r="G2077" s="33">
        <v>289</v>
      </c>
      <c r="H2077" s="33">
        <v>41530</v>
      </c>
      <c r="I2077" t="s">
        <v>15128</v>
      </c>
      <c r="N2077" s="37"/>
      <c r="O2077" s="36"/>
      <c r="P2077" s="36"/>
      <c r="Q2077" s="36"/>
      <c r="R2077" s="37"/>
      <c r="S2077" s="36"/>
      <c r="T2077" s="36"/>
    </row>
    <row r="2078" spans="1:20" ht="14.4" x14ac:dyDescent="0.3">
      <c r="A2078" s="33" t="s">
        <v>5056</v>
      </c>
      <c r="B2078" s="33" t="s">
        <v>14833</v>
      </c>
      <c r="C2078" s="33" t="s">
        <v>16906</v>
      </c>
      <c r="D2078" s="33" t="s">
        <v>2417</v>
      </c>
      <c r="E2078" s="33" t="s">
        <v>16084</v>
      </c>
      <c r="F2078" s="33">
        <v>78</v>
      </c>
      <c r="G2078" s="33">
        <v>86</v>
      </c>
      <c r="H2078" s="33">
        <v>41899</v>
      </c>
      <c r="I2078" t="s">
        <v>16907</v>
      </c>
      <c r="N2078" s="37"/>
      <c r="O2078" s="36"/>
      <c r="P2078" s="36"/>
      <c r="Q2078" s="36"/>
      <c r="R2078" s="37"/>
      <c r="S2078" s="36"/>
      <c r="T2078" s="36"/>
    </row>
    <row r="2079" spans="1:20" ht="14.4" x14ac:dyDescent="0.3">
      <c r="A2079" s="33" t="s">
        <v>5057</v>
      </c>
      <c r="B2079" s="33" t="s">
        <v>14833</v>
      </c>
      <c r="C2079" s="33" t="s">
        <v>16908</v>
      </c>
      <c r="D2079" s="33" t="s">
        <v>5058</v>
      </c>
      <c r="E2079" s="33" t="s">
        <v>14939</v>
      </c>
      <c r="F2079" s="33">
        <v>176</v>
      </c>
      <c r="G2079" s="33">
        <v>158</v>
      </c>
      <c r="H2079" s="33">
        <v>41371</v>
      </c>
      <c r="I2079" t="s">
        <v>266</v>
      </c>
      <c r="N2079" s="37"/>
      <c r="O2079" s="36"/>
      <c r="P2079" s="36"/>
      <c r="Q2079" s="36"/>
      <c r="R2079" s="37"/>
      <c r="S2079" s="36"/>
      <c r="T2079" s="36"/>
    </row>
    <row r="2080" spans="1:20" ht="14.4" x14ac:dyDescent="0.3">
      <c r="A2080" s="33" t="s">
        <v>5059</v>
      </c>
      <c r="B2080" s="33" t="s">
        <v>14833</v>
      </c>
      <c r="C2080" s="33" t="s">
        <v>1498</v>
      </c>
      <c r="D2080" s="33" t="s">
        <v>5060</v>
      </c>
      <c r="E2080" s="33" t="s">
        <v>14969</v>
      </c>
      <c r="F2080" s="33">
        <v>134</v>
      </c>
      <c r="G2080" s="33">
        <v>131</v>
      </c>
      <c r="H2080" s="33">
        <v>41538</v>
      </c>
      <c r="I2080" t="s">
        <v>16909</v>
      </c>
      <c r="N2080" s="37"/>
      <c r="O2080" s="36"/>
      <c r="P2080" s="36"/>
      <c r="Q2080" s="36"/>
      <c r="R2080" s="37"/>
      <c r="S2080" s="36"/>
      <c r="T2080" s="36"/>
    </row>
    <row r="2081" spans="1:20" ht="14.4" x14ac:dyDescent="0.3">
      <c r="A2081" s="33" t="s">
        <v>5061</v>
      </c>
      <c r="B2081" s="33" t="s">
        <v>14833</v>
      </c>
      <c r="C2081" s="33" t="s">
        <v>16910</v>
      </c>
      <c r="D2081" s="33" t="s">
        <v>5062</v>
      </c>
      <c r="E2081" s="33" t="s">
        <v>15110</v>
      </c>
      <c r="F2081" s="33">
        <v>223</v>
      </c>
      <c r="G2081" s="33">
        <v>196</v>
      </c>
      <c r="H2081" s="33">
        <v>41376</v>
      </c>
      <c r="I2081" t="s">
        <v>15614</v>
      </c>
      <c r="N2081" s="37"/>
      <c r="O2081" s="36"/>
      <c r="P2081" s="36"/>
      <c r="Q2081" s="36"/>
      <c r="R2081" s="37"/>
      <c r="S2081" s="36"/>
      <c r="T2081" s="36"/>
    </row>
    <row r="2082" spans="1:20" ht="14.4" x14ac:dyDescent="0.3">
      <c r="A2082" s="33" t="s">
        <v>5063</v>
      </c>
      <c r="B2082" s="33" t="s">
        <v>14833</v>
      </c>
      <c r="C2082" s="33" t="s">
        <v>5064</v>
      </c>
      <c r="D2082" s="33" t="s">
        <v>5065</v>
      </c>
      <c r="E2082" s="33" t="s">
        <v>15096</v>
      </c>
      <c r="F2082" s="33">
        <v>295</v>
      </c>
      <c r="G2082" s="33">
        <v>302</v>
      </c>
      <c r="H2082" s="33">
        <v>41401</v>
      </c>
      <c r="I2082" t="s">
        <v>232</v>
      </c>
      <c r="N2082" s="37"/>
      <c r="O2082" s="36"/>
      <c r="P2082" s="36"/>
      <c r="Q2082" s="36"/>
      <c r="R2082" s="37"/>
      <c r="S2082" s="36"/>
      <c r="T2082" s="36"/>
    </row>
    <row r="2083" spans="1:20" ht="14.4" x14ac:dyDescent="0.3">
      <c r="A2083" s="33" t="s">
        <v>5066</v>
      </c>
      <c r="B2083" s="33" t="s">
        <v>14833</v>
      </c>
      <c r="C2083" s="33" t="s">
        <v>5067</v>
      </c>
      <c r="D2083" s="33" t="s">
        <v>5068</v>
      </c>
      <c r="E2083" s="33" t="s">
        <v>15733</v>
      </c>
      <c r="F2083" s="33">
        <v>45</v>
      </c>
      <c r="G2083" s="33">
        <v>44</v>
      </c>
      <c r="H2083" s="33">
        <v>41638</v>
      </c>
      <c r="I2083" t="s">
        <v>15125</v>
      </c>
      <c r="N2083" s="37"/>
      <c r="O2083" s="36"/>
      <c r="P2083" s="36"/>
      <c r="Q2083" s="36"/>
      <c r="R2083" s="37"/>
      <c r="S2083" s="36"/>
      <c r="T2083" s="36"/>
    </row>
    <row r="2084" spans="1:20" ht="14.4" x14ac:dyDescent="0.3">
      <c r="A2084" s="33" t="s">
        <v>5069</v>
      </c>
      <c r="B2084" s="33" t="s">
        <v>14833</v>
      </c>
      <c r="C2084" s="33" t="s">
        <v>16911</v>
      </c>
      <c r="D2084" s="33" t="s">
        <v>5070</v>
      </c>
      <c r="E2084" s="33" t="s">
        <v>16265</v>
      </c>
      <c r="F2084" s="33">
        <v>209</v>
      </c>
      <c r="G2084" s="33">
        <v>132</v>
      </c>
      <c r="H2084" s="33">
        <v>77235</v>
      </c>
      <c r="I2084" t="s">
        <v>15425</v>
      </c>
      <c r="N2084" s="37"/>
      <c r="O2084" s="36"/>
      <c r="P2084" s="36"/>
      <c r="Q2084" s="36"/>
      <c r="R2084" s="37"/>
      <c r="S2084" s="36"/>
      <c r="T2084" s="36"/>
    </row>
    <row r="2085" spans="1:20" ht="14.4" x14ac:dyDescent="0.3">
      <c r="A2085" s="33" t="s">
        <v>5071</v>
      </c>
      <c r="B2085" s="33" t="s">
        <v>14833</v>
      </c>
      <c r="C2085" s="33" t="s">
        <v>5072</v>
      </c>
      <c r="D2085" s="33" t="s">
        <v>4166</v>
      </c>
      <c r="E2085" s="33" t="s">
        <v>15286</v>
      </c>
      <c r="F2085" s="33">
        <v>65</v>
      </c>
      <c r="G2085" s="33">
        <v>72</v>
      </c>
      <c r="H2085" s="33">
        <v>41856</v>
      </c>
      <c r="I2085" t="s">
        <v>15165</v>
      </c>
      <c r="N2085" s="37"/>
      <c r="O2085" s="36"/>
      <c r="P2085" s="36"/>
      <c r="Q2085" s="36"/>
      <c r="R2085" s="37"/>
      <c r="S2085" s="36"/>
      <c r="T2085" s="36"/>
    </row>
    <row r="2086" spans="1:20" ht="14.4" x14ac:dyDescent="0.3">
      <c r="A2086" s="33" t="s">
        <v>5073</v>
      </c>
      <c r="B2086" s="33" t="s">
        <v>14833</v>
      </c>
      <c r="C2086" s="33" t="s">
        <v>16912</v>
      </c>
      <c r="D2086" s="33" t="s">
        <v>5074</v>
      </c>
      <c r="E2086" s="33" t="s">
        <v>14979</v>
      </c>
      <c r="F2086" s="33">
        <v>144</v>
      </c>
      <c r="G2086" s="33">
        <v>139</v>
      </c>
      <c r="H2086" s="33">
        <v>41557</v>
      </c>
      <c r="I2086" t="s">
        <v>5075</v>
      </c>
      <c r="N2086" s="37"/>
      <c r="O2086" s="36"/>
      <c r="P2086" s="36"/>
      <c r="Q2086" s="36"/>
      <c r="R2086" s="37"/>
      <c r="S2086" s="36"/>
      <c r="T2086" s="36"/>
    </row>
    <row r="2087" spans="1:20" ht="14.4" x14ac:dyDescent="0.3">
      <c r="A2087" s="33" t="s">
        <v>5076</v>
      </c>
      <c r="B2087" s="33" t="s">
        <v>14833</v>
      </c>
      <c r="C2087" s="33" t="s">
        <v>16913</v>
      </c>
      <c r="D2087" s="33" t="s">
        <v>5077</v>
      </c>
      <c r="E2087" s="33" t="s">
        <v>14949</v>
      </c>
      <c r="F2087" s="33">
        <v>171</v>
      </c>
      <c r="G2087" s="33">
        <v>197</v>
      </c>
      <c r="H2087" s="33">
        <v>41431</v>
      </c>
      <c r="I2087" t="s">
        <v>15241</v>
      </c>
      <c r="N2087" s="37"/>
      <c r="O2087" s="36"/>
      <c r="P2087" s="36"/>
      <c r="Q2087" s="36"/>
      <c r="R2087" s="37"/>
      <c r="S2087" s="36"/>
      <c r="T2087" s="36"/>
    </row>
    <row r="2088" spans="1:20" ht="14.4" x14ac:dyDescent="0.3">
      <c r="A2088" s="33" t="s">
        <v>5078</v>
      </c>
      <c r="B2088" s="33" t="s">
        <v>14833</v>
      </c>
      <c r="C2088" s="33" t="s">
        <v>5079</v>
      </c>
      <c r="D2088" s="33" t="s">
        <v>5080</v>
      </c>
      <c r="E2088" s="33" t="s">
        <v>14980</v>
      </c>
      <c r="F2088" s="33">
        <v>65</v>
      </c>
      <c r="G2088" s="33">
        <v>65</v>
      </c>
      <c r="H2088" s="33">
        <v>41488</v>
      </c>
      <c r="I2088" t="s">
        <v>15244</v>
      </c>
      <c r="N2088" s="37"/>
      <c r="O2088" s="36"/>
      <c r="P2088" s="36"/>
      <c r="Q2088" s="36"/>
      <c r="R2088" s="37"/>
      <c r="S2088" s="36"/>
      <c r="T2088" s="36"/>
    </row>
    <row r="2089" spans="1:20" ht="14.4" x14ac:dyDescent="0.3">
      <c r="A2089" s="33" t="s">
        <v>5081</v>
      </c>
      <c r="B2089" s="33" t="s">
        <v>14833</v>
      </c>
      <c r="C2089" s="33" t="s">
        <v>441</v>
      </c>
      <c r="D2089" s="33" t="s">
        <v>5082</v>
      </c>
      <c r="E2089" s="33" t="s">
        <v>14869</v>
      </c>
      <c r="F2089" s="33">
        <v>335</v>
      </c>
      <c r="G2089" s="33">
        <v>335</v>
      </c>
      <c r="H2089" s="33">
        <v>41398</v>
      </c>
      <c r="I2089" t="s">
        <v>15233</v>
      </c>
      <c r="N2089" s="37"/>
      <c r="O2089" s="36"/>
      <c r="P2089" s="36"/>
      <c r="Q2089" s="36"/>
      <c r="R2089" s="37"/>
      <c r="S2089" s="36"/>
      <c r="T2089" s="36"/>
    </row>
    <row r="2090" spans="1:20" ht="14.4" x14ac:dyDescent="0.3">
      <c r="A2090" s="33" t="s">
        <v>5083</v>
      </c>
      <c r="B2090" s="33" t="s">
        <v>14833</v>
      </c>
      <c r="C2090" s="33" t="s">
        <v>16914</v>
      </c>
      <c r="D2090" s="33" t="s">
        <v>5084</v>
      </c>
      <c r="E2090" s="33" t="s">
        <v>15228</v>
      </c>
      <c r="F2090" s="33">
        <v>128</v>
      </c>
      <c r="G2090" s="33">
        <v>131</v>
      </c>
      <c r="H2090" s="33">
        <v>13683</v>
      </c>
      <c r="I2090" t="s">
        <v>15229</v>
      </c>
      <c r="N2090" s="37"/>
      <c r="O2090" s="36"/>
      <c r="P2090" s="36"/>
      <c r="Q2090" s="36"/>
      <c r="R2090" s="37"/>
      <c r="S2090" s="36"/>
      <c r="T2090" s="36"/>
    </row>
    <row r="2091" spans="1:20" ht="14.4" x14ac:dyDescent="0.3">
      <c r="A2091" s="33" t="s">
        <v>5085</v>
      </c>
      <c r="B2091" s="33" t="s">
        <v>14833</v>
      </c>
      <c r="C2091" s="33" t="s">
        <v>5086</v>
      </c>
      <c r="D2091" s="33" t="s">
        <v>5087</v>
      </c>
      <c r="E2091" s="33" t="s">
        <v>15286</v>
      </c>
      <c r="F2091" s="33">
        <v>131</v>
      </c>
      <c r="G2091" s="33">
        <v>130</v>
      </c>
      <c r="H2091" s="33">
        <v>41856</v>
      </c>
      <c r="I2091" t="s">
        <v>15165</v>
      </c>
      <c r="N2091" s="37"/>
      <c r="O2091" s="36"/>
      <c r="P2091" s="36"/>
      <c r="Q2091" s="36"/>
      <c r="R2091" s="37"/>
      <c r="S2091" s="36"/>
      <c r="T2091" s="36"/>
    </row>
    <row r="2092" spans="1:20" ht="14.4" x14ac:dyDescent="0.3">
      <c r="A2092" s="33" t="s">
        <v>5088</v>
      </c>
      <c r="B2092" s="33" t="s">
        <v>14833</v>
      </c>
      <c r="C2092" s="33" t="s">
        <v>5089</v>
      </c>
      <c r="D2092" s="33" t="s">
        <v>16915</v>
      </c>
      <c r="E2092" s="33" t="s">
        <v>15484</v>
      </c>
      <c r="F2092" s="33">
        <v>253</v>
      </c>
      <c r="G2092" s="33">
        <v>256</v>
      </c>
      <c r="H2092" s="33">
        <v>41478</v>
      </c>
      <c r="I2092" t="s">
        <v>16905</v>
      </c>
      <c r="N2092" s="37"/>
      <c r="O2092" s="36"/>
      <c r="P2092" s="36"/>
      <c r="Q2092" s="36"/>
      <c r="R2092" s="37"/>
      <c r="S2092" s="36"/>
      <c r="T2092" s="36"/>
    </row>
    <row r="2093" spans="1:20" ht="14.4" x14ac:dyDescent="0.3">
      <c r="A2093" s="33" t="s">
        <v>5090</v>
      </c>
      <c r="B2093" s="33" t="s">
        <v>14833</v>
      </c>
      <c r="C2093" s="33" t="s">
        <v>16916</v>
      </c>
      <c r="D2093" s="33" t="s">
        <v>16917</v>
      </c>
      <c r="E2093" s="33" t="s">
        <v>15096</v>
      </c>
      <c r="F2093" s="33">
        <v>231</v>
      </c>
      <c r="G2093" s="33">
        <v>241</v>
      </c>
      <c r="H2093" s="33">
        <v>41401</v>
      </c>
      <c r="I2093" t="s">
        <v>232</v>
      </c>
      <c r="N2093" s="37"/>
      <c r="O2093" s="36"/>
      <c r="P2093" s="36"/>
      <c r="Q2093" s="36"/>
      <c r="R2093" s="37"/>
      <c r="S2093" s="36"/>
      <c r="T2093" s="36"/>
    </row>
    <row r="2094" spans="1:20" ht="14.4" x14ac:dyDescent="0.3">
      <c r="A2094" s="33" t="s">
        <v>5091</v>
      </c>
      <c r="B2094" s="33" t="s">
        <v>14833</v>
      </c>
      <c r="C2094" s="33" t="s">
        <v>5092</v>
      </c>
      <c r="D2094" s="33" t="s">
        <v>2133</v>
      </c>
      <c r="E2094" s="33" t="s">
        <v>15977</v>
      </c>
      <c r="F2094" s="33">
        <v>201</v>
      </c>
      <c r="G2094" s="33">
        <v>208</v>
      </c>
      <c r="H2094" s="33">
        <v>41496</v>
      </c>
      <c r="I2094" t="s">
        <v>15605</v>
      </c>
      <c r="N2094" s="37"/>
      <c r="O2094" s="36"/>
      <c r="P2094" s="36"/>
      <c r="Q2094" s="36"/>
      <c r="R2094" s="37"/>
      <c r="S2094" s="36"/>
      <c r="T2094" s="36"/>
    </row>
    <row r="2095" spans="1:20" ht="14.4" x14ac:dyDescent="0.3">
      <c r="A2095" s="33" t="s">
        <v>5093</v>
      </c>
      <c r="B2095" s="33" t="s">
        <v>14833</v>
      </c>
      <c r="C2095" s="33" t="s">
        <v>16918</v>
      </c>
      <c r="D2095" s="33" t="s">
        <v>5094</v>
      </c>
      <c r="E2095" s="33" t="s">
        <v>15694</v>
      </c>
      <c r="F2095" s="33">
        <v>82</v>
      </c>
      <c r="G2095" s="33">
        <v>73</v>
      </c>
      <c r="H2095" s="33">
        <v>41502</v>
      </c>
      <c r="I2095" t="s">
        <v>16306</v>
      </c>
      <c r="N2095" s="37"/>
      <c r="O2095" s="36"/>
      <c r="P2095" s="36"/>
      <c r="Q2095" s="36"/>
      <c r="R2095" s="37"/>
      <c r="S2095" s="36"/>
      <c r="T2095" s="36"/>
    </row>
    <row r="2096" spans="1:20" ht="14.4" x14ac:dyDescent="0.3">
      <c r="A2096" s="33" t="s">
        <v>5095</v>
      </c>
      <c r="B2096" s="33" t="s">
        <v>14833</v>
      </c>
      <c r="C2096" s="33" t="s">
        <v>5096</v>
      </c>
      <c r="D2096" s="33" t="s">
        <v>5097</v>
      </c>
      <c r="E2096" s="33" t="s">
        <v>14907</v>
      </c>
      <c r="F2096" s="33">
        <v>119</v>
      </c>
      <c r="G2096" s="33">
        <v>104</v>
      </c>
      <c r="H2096" s="33">
        <v>41775</v>
      </c>
      <c r="I2096" t="s">
        <v>108</v>
      </c>
      <c r="N2096" s="37"/>
      <c r="O2096" s="36"/>
      <c r="P2096" s="36"/>
      <c r="Q2096" s="36"/>
      <c r="R2096" s="37"/>
      <c r="S2096" s="36"/>
      <c r="T2096" s="36"/>
    </row>
    <row r="2097" spans="1:20" ht="14.4" x14ac:dyDescent="0.3">
      <c r="A2097" s="33" t="s">
        <v>5098</v>
      </c>
      <c r="B2097" s="33" t="s">
        <v>14833</v>
      </c>
      <c r="C2097" s="33" t="s">
        <v>5099</v>
      </c>
      <c r="D2097" s="33" t="s">
        <v>5100</v>
      </c>
      <c r="E2097" s="33" t="s">
        <v>16123</v>
      </c>
      <c r="F2097" s="33">
        <v>123</v>
      </c>
      <c r="G2097" s="33">
        <v>109</v>
      </c>
      <c r="H2097" s="33">
        <v>41780</v>
      </c>
      <c r="I2097" t="s">
        <v>16244</v>
      </c>
      <c r="N2097" s="37"/>
      <c r="O2097" s="36"/>
      <c r="P2097" s="36"/>
      <c r="Q2097" s="36"/>
      <c r="R2097" s="37"/>
      <c r="S2097" s="36"/>
      <c r="T2097" s="36"/>
    </row>
    <row r="2098" spans="1:20" ht="14.4" x14ac:dyDescent="0.3">
      <c r="A2098" s="33" t="s">
        <v>5101</v>
      </c>
      <c r="B2098" s="33" t="s">
        <v>14833</v>
      </c>
      <c r="C2098" s="33" t="s">
        <v>16919</v>
      </c>
      <c r="D2098" s="33" t="s">
        <v>4468</v>
      </c>
      <c r="E2098" s="33" t="s">
        <v>14949</v>
      </c>
      <c r="F2098" s="33">
        <v>118</v>
      </c>
      <c r="G2098" s="33">
        <v>117</v>
      </c>
      <c r="H2098" s="33">
        <v>41431</v>
      </c>
      <c r="I2098" t="s">
        <v>15241</v>
      </c>
      <c r="N2098" s="37"/>
      <c r="O2098" s="36"/>
      <c r="P2098" s="36"/>
      <c r="Q2098" s="36"/>
      <c r="R2098" s="37"/>
      <c r="S2098" s="36"/>
      <c r="T2098" s="36"/>
    </row>
    <row r="2099" spans="1:20" ht="14.4" x14ac:dyDescent="0.3">
      <c r="A2099" s="33" t="s">
        <v>5102</v>
      </c>
      <c r="B2099" s="33" t="s">
        <v>14833</v>
      </c>
      <c r="C2099" s="33" t="s">
        <v>5103</v>
      </c>
      <c r="D2099" s="33" t="s">
        <v>5104</v>
      </c>
      <c r="E2099" s="33" t="s">
        <v>14983</v>
      </c>
      <c r="F2099" s="33">
        <v>181</v>
      </c>
      <c r="G2099" s="33">
        <v>184</v>
      </c>
      <c r="H2099" s="33">
        <v>78222</v>
      </c>
      <c r="I2099" t="s">
        <v>15601</v>
      </c>
      <c r="N2099" s="37"/>
      <c r="O2099" s="36"/>
      <c r="P2099" s="36"/>
      <c r="Q2099" s="36"/>
      <c r="R2099" s="37"/>
      <c r="S2099" s="36"/>
      <c r="T2099" s="36"/>
    </row>
    <row r="2100" spans="1:20" ht="14.4" x14ac:dyDescent="0.3">
      <c r="A2100" s="33" t="s">
        <v>5105</v>
      </c>
      <c r="B2100" s="33" t="s">
        <v>14833</v>
      </c>
      <c r="C2100" s="33" t="s">
        <v>841</v>
      </c>
      <c r="D2100" s="33" t="s">
        <v>5106</v>
      </c>
      <c r="E2100" s="33" t="s">
        <v>15360</v>
      </c>
      <c r="F2100" s="33">
        <v>255</v>
      </c>
      <c r="G2100" s="33">
        <v>278</v>
      </c>
      <c r="H2100" s="33">
        <v>41443</v>
      </c>
      <c r="I2100" t="s">
        <v>15249</v>
      </c>
      <c r="N2100" s="37"/>
      <c r="O2100" s="36"/>
      <c r="P2100" s="36"/>
      <c r="Q2100" s="36"/>
      <c r="R2100" s="37"/>
      <c r="S2100" s="36"/>
      <c r="T2100" s="36"/>
    </row>
    <row r="2101" spans="1:20" ht="14.4" x14ac:dyDescent="0.3">
      <c r="A2101" s="33" t="s">
        <v>5107</v>
      </c>
      <c r="B2101" s="33" t="s">
        <v>14833</v>
      </c>
      <c r="C2101" s="33" t="s">
        <v>2601</v>
      </c>
      <c r="D2101" s="33" t="s">
        <v>5478</v>
      </c>
      <c r="E2101" s="33" t="s">
        <v>15342</v>
      </c>
      <c r="F2101" s="33">
        <v>106</v>
      </c>
      <c r="G2101" s="33">
        <v>114</v>
      </c>
      <c r="H2101" s="33">
        <v>41846</v>
      </c>
      <c r="I2101" t="s">
        <v>305</v>
      </c>
      <c r="N2101" s="37"/>
      <c r="O2101" s="36"/>
      <c r="P2101" s="36"/>
      <c r="Q2101" s="36"/>
      <c r="R2101" s="37"/>
      <c r="S2101" s="36"/>
      <c r="T2101" s="36"/>
    </row>
    <row r="2102" spans="1:20" ht="14.4" x14ac:dyDescent="0.3">
      <c r="A2102" s="33" t="s">
        <v>5108</v>
      </c>
      <c r="B2102" s="33" t="s">
        <v>14833</v>
      </c>
      <c r="C2102" s="33" t="s">
        <v>5109</v>
      </c>
      <c r="D2102" s="33" t="s">
        <v>5110</v>
      </c>
      <c r="E2102" s="33" t="s">
        <v>15077</v>
      </c>
      <c r="F2102" s="33">
        <v>236</v>
      </c>
      <c r="G2102" s="33">
        <v>224</v>
      </c>
      <c r="H2102" s="33">
        <v>42623</v>
      </c>
      <c r="I2102" t="s">
        <v>15606</v>
      </c>
      <c r="N2102" s="37"/>
      <c r="O2102" s="36"/>
      <c r="P2102" s="36"/>
      <c r="Q2102" s="36"/>
      <c r="R2102" s="37"/>
      <c r="S2102" s="36"/>
      <c r="T2102" s="36"/>
    </row>
    <row r="2103" spans="1:20" ht="14.4" x14ac:dyDescent="0.3">
      <c r="A2103" s="33" t="s">
        <v>5111</v>
      </c>
      <c r="B2103" s="33" t="s">
        <v>14833</v>
      </c>
      <c r="C2103" s="33" t="s">
        <v>5112</v>
      </c>
      <c r="D2103" s="33" t="s">
        <v>5113</v>
      </c>
      <c r="E2103" s="33" t="s">
        <v>14990</v>
      </c>
      <c r="F2103" s="33">
        <v>280</v>
      </c>
      <c r="G2103" s="33">
        <v>276</v>
      </c>
      <c r="H2103" s="33">
        <v>41633</v>
      </c>
      <c r="I2103" t="s">
        <v>16283</v>
      </c>
      <c r="N2103" s="37"/>
      <c r="O2103" s="36"/>
      <c r="P2103" s="36"/>
      <c r="Q2103" s="36"/>
      <c r="R2103" s="37"/>
      <c r="S2103" s="36"/>
      <c r="T2103" s="36"/>
    </row>
    <row r="2104" spans="1:20" ht="14.4" x14ac:dyDescent="0.3">
      <c r="A2104" s="33" t="s">
        <v>5114</v>
      </c>
      <c r="B2104" s="33" t="s">
        <v>14833</v>
      </c>
      <c r="C2104" s="33" t="s">
        <v>16920</v>
      </c>
      <c r="D2104" s="33" t="s">
        <v>5115</v>
      </c>
      <c r="E2104" s="33" t="s">
        <v>15260</v>
      </c>
      <c r="F2104" s="33">
        <v>89</v>
      </c>
      <c r="G2104" s="33">
        <v>85</v>
      </c>
      <c r="H2104" s="33">
        <v>41633</v>
      </c>
      <c r="I2104" t="s">
        <v>16283</v>
      </c>
      <c r="N2104" s="37"/>
      <c r="O2104" s="36"/>
      <c r="P2104" s="36"/>
      <c r="Q2104" s="36"/>
      <c r="R2104" s="37"/>
      <c r="S2104" s="36"/>
      <c r="T2104" s="36"/>
    </row>
    <row r="2105" spans="1:20" ht="14.4" x14ac:dyDescent="0.3">
      <c r="A2105" s="33" t="s">
        <v>5116</v>
      </c>
      <c r="B2105" s="33" t="s">
        <v>14833</v>
      </c>
      <c r="C2105" s="33" t="s">
        <v>5117</v>
      </c>
      <c r="D2105" s="33" t="s">
        <v>1518</v>
      </c>
      <c r="E2105" s="33" t="s">
        <v>14969</v>
      </c>
      <c r="F2105" s="33">
        <v>143</v>
      </c>
      <c r="G2105" s="33">
        <v>133</v>
      </c>
      <c r="H2105" s="33">
        <v>41538</v>
      </c>
      <c r="I2105" t="s">
        <v>16909</v>
      </c>
      <c r="N2105" s="37"/>
      <c r="O2105" s="36"/>
      <c r="P2105" s="36"/>
      <c r="Q2105" s="36"/>
      <c r="R2105" s="37"/>
      <c r="S2105" s="36"/>
      <c r="T2105" s="36"/>
    </row>
    <row r="2106" spans="1:20" ht="14.4" x14ac:dyDescent="0.3">
      <c r="A2106" s="33" t="s">
        <v>5118</v>
      </c>
      <c r="B2106" s="33" t="s">
        <v>14833</v>
      </c>
      <c r="C2106" s="33" t="s">
        <v>16921</v>
      </c>
      <c r="D2106" s="33" t="s">
        <v>5119</v>
      </c>
      <c r="E2106" s="33" t="s">
        <v>15043</v>
      </c>
      <c r="F2106" s="33">
        <v>128</v>
      </c>
      <c r="G2106" s="33">
        <v>110</v>
      </c>
      <c r="H2106" s="33">
        <v>41544</v>
      </c>
      <c r="I2106" t="s">
        <v>16922</v>
      </c>
      <c r="N2106" s="37"/>
      <c r="O2106" s="36"/>
      <c r="P2106" s="36"/>
      <c r="Q2106" s="36"/>
      <c r="R2106" s="37"/>
      <c r="S2106" s="36"/>
      <c r="T2106" s="36"/>
    </row>
    <row r="2107" spans="1:20" ht="14.4" x14ac:dyDescent="0.3">
      <c r="A2107" s="33" t="s">
        <v>5120</v>
      </c>
      <c r="B2107" s="33" t="s">
        <v>14833</v>
      </c>
      <c r="C2107" s="33" t="s">
        <v>16923</v>
      </c>
      <c r="D2107" s="33" t="s">
        <v>5121</v>
      </c>
      <c r="E2107" s="33" t="s">
        <v>14908</v>
      </c>
      <c r="F2107" s="33">
        <v>314</v>
      </c>
      <c r="G2107" s="33">
        <v>302</v>
      </c>
      <c r="H2107" s="33">
        <v>41400</v>
      </c>
      <c r="I2107" t="s">
        <v>16924</v>
      </c>
      <c r="N2107" s="37"/>
      <c r="O2107" s="36"/>
      <c r="P2107" s="36"/>
      <c r="Q2107" s="36"/>
      <c r="R2107" s="37"/>
      <c r="S2107" s="36"/>
      <c r="T2107" s="36"/>
    </row>
    <row r="2108" spans="1:20" ht="14.4" x14ac:dyDescent="0.3">
      <c r="A2108" s="33" t="s">
        <v>5122</v>
      </c>
      <c r="B2108" s="33" t="s">
        <v>14833</v>
      </c>
      <c r="C2108" s="33" t="s">
        <v>16925</v>
      </c>
      <c r="D2108" s="33" t="s">
        <v>5123</v>
      </c>
      <c r="E2108" s="33" t="s">
        <v>14979</v>
      </c>
      <c r="F2108" s="33">
        <v>146</v>
      </c>
      <c r="G2108" s="33">
        <v>167</v>
      </c>
      <c r="H2108" s="33">
        <v>41557</v>
      </c>
      <c r="I2108" t="s">
        <v>5075</v>
      </c>
      <c r="N2108" s="37"/>
      <c r="O2108" s="36"/>
      <c r="P2108" s="36"/>
      <c r="Q2108" s="36"/>
      <c r="R2108" s="37"/>
      <c r="S2108" s="36"/>
      <c r="T2108" s="36"/>
    </row>
    <row r="2109" spans="1:20" ht="14.4" x14ac:dyDescent="0.3">
      <c r="A2109" s="33" t="s">
        <v>5124</v>
      </c>
      <c r="B2109" s="33" t="s">
        <v>14833</v>
      </c>
      <c r="C2109" s="33" t="s">
        <v>5125</v>
      </c>
      <c r="D2109" s="33" t="s">
        <v>5126</v>
      </c>
      <c r="E2109" s="33" t="s">
        <v>16028</v>
      </c>
      <c r="F2109" s="33">
        <v>248</v>
      </c>
      <c r="G2109" s="33">
        <v>243</v>
      </c>
      <c r="H2109" s="33">
        <v>41574</v>
      </c>
      <c r="I2109" t="s">
        <v>16895</v>
      </c>
      <c r="N2109" s="37"/>
      <c r="O2109" s="36"/>
      <c r="P2109" s="36"/>
      <c r="Q2109" s="36"/>
      <c r="R2109" s="37"/>
      <c r="S2109" s="36"/>
      <c r="T2109" s="36"/>
    </row>
    <row r="2110" spans="1:20" ht="14.4" x14ac:dyDescent="0.3">
      <c r="A2110" s="33" t="s">
        <v>5127</v>
      </c>
      <c r="B2110" s="33" t="s">
        <v>14833</v>
      </c>
      <c r="C2110" s="33" t="s">
        <v>5128</v>
      </c>
      <c r="D2110" s="33" t="s">
        <v>5129</v>
      </c>
      <c r="E2110" s="33" t="s">
        <v>14951</v>
      </c>
      <c r="F2110" s="33">
        <v>119</v>
      </c>
      <c r="G2110" s="33">
        <v>139</v>
      </c>
      <c r="H2110" s="33">
        <v>41613</v>
      </c>
      <c r="I2110" t="s">
        <v>15131</v>
      </c>
      <c r="N2110" s="37"/>
      <c r="O2110" s="36"/>
      <c r="P2110" s="36"/>
      <c r="Q2110" s="36"/>
      <c r="R2110" s="37"/>
      <c r="S2110" s="36"/>
      <c r="T2110" s="36"/>
    </row>
    <row r="2111" spans="1:20" ht="14.4" x14ac:dyDescent="0.3">
      <c r="A2111" s="33" t="s">
        <v>5130</v>
      </c>
      <c r="B2111" s="33" t="s">
        <v>14833</v>
      </c>
      <c r="C2111" s="33" t="s">
        <v>16926</v>
      </c>
      <c r="D2111" s="33" t="s">
        <v>5131</v>
      </c>
      <c r="E2111" s="33" t="s">
        <v>15075</v>
      </c>
      <c r="F2111" s="33">
        <v>197</v>
      </c>
      <c r="G2111" s="33">
        <v>193</v>
      </c>
      <c r="H2111" s="33">
        <v>41638</v>
      </c>
      <c r="I2111" t="s">
        <v>15125</v>
      </c>
      <c r="N2111" s="37"/>
      <c r="O2111" s="36"/>
      <c r="P2111" s="36"/>
      <c r="Q2111" s="36"/>
      <c r="R2111" s="37"/>
      <c r="S2111" s="36"/>
      <c r="T2111" s="36"/>
    </row>
    <row r="2112" spans="1:20" ht="14.4" x14ac:dyDescent="0.3">
      <c r="A2112" s="33" t="s">
        <v>5132</v>
      </c>
      <c r="B2112" s="33" t="s">
        <v>14833</v>
      </c>
      <c r="C2112" s="33" t="s">
        <v>1571</v>
      </c>
      <c r="D2112" s="33" t="s">
        <v>5133</v>
      </c>
      <c r="E2112" s="33" t="s">
        <v>15534</v>
      </c>
      <c r="F2112" s="33">
        <v>144</v>
      </c>
      <c r="G2112" s="33">
        <v>135</v>
      </c>
      <c r="H2112" s="33">
        <v>41565</v>
      </c>
      <c r="I2112" t="s">
        <v>221</v>
      </c>
      <c r="N2112" s="37"/>
      <c r="O2112" s="36"/>
      <c r="P2112" s="36"/>
      <c r="Q2112" s="36"/>
      <c r="R2112" s="37"/>
      <c r="S2112" s="36"/>
      <c r="T2112" s="36"/>
    </row>
    <row r="2113" spans="1:20" ht="14.4" x14ac:dyDescent="0.3">
      <c r="A2113" s="33" t="s">
        <v>5134</v>
      </c>
      <c r="B2113" s="33" t="s">
        <v>14833</v>
      </c>
      <c r="C2113" s="33" t="s">
        <v>5135</v>
      </c>
      <c r="D2113" s="33" t="s">
        <v>5136</v>
      </c>
      <c r="E2113" s="33" t="s">
        <v>15998</v>
      </c>
      <c r="F2113" s="33">
        <v>318</v>
      </c>
      <c r="G2113" s="33">
        <v>334</v>
      </c>
      <c r="H2113" s="33">
        <v>13682</v>
      </c>
      <c r="I2113" t="s">
        <v>16927</v>
      </c>
      <c r="N2113" s="37"/>
      <c r="O2113" s="36"/>
      <c r="P2113" s="36"/>
      <c r="Q2113" s="36"/>
      <c r="R2113" s="37"/>
      <c r="S2113" s="36"/>
      <c r="T2113" s="36"/>
    </row>
    <row r="2114" spans="1:20" ht="14.4" x14ac:dyDescent="0.3">
      <c r="A2114" s="33" t="s">
        <v>5137</v>
      </c>
      <c r="B2114" s="33" t="s">
        <v>14833</v>
      </c>
      <c r="C2114" s="33" t="s">
        <v>4736</v>
      </c>
      <c r="D2114" s="33" t="s">
        <v>5138</v>
      </c>
      <c r="E2114" s="33" t="s">
        <v>15096</v>
      </c>
      <c r="F2114" s="33">
        <v>183</v>
      </c>
      <c r="G2114" s="33">
        <v>173</v>
      </c>
      <c r="H2114" s="33">
        <v>41401</v>
      </c>
      <c r="I2114" t="s">
        <v>232</v>
      </c>
      <c r="N2114" s="37"/>
      <c r="O2114" s="36"/>
      <c r="P2114" s="36"/>
      <c r="Q2114" s="36"/>
      <c r="R2114" s="37"/>
      <c r="S2114" s="36"/>
      <c r="T2114" s="36"/>
    </row>
    <row r="2115" spans="1:20" ht="14.4" x14ac:dyDescent="0.3">
      <c r="A2115" s="33" t="s">
        <v>5139</v>
      </c>
      <c r="B2115" s="33" t="s">
        <v>14833</v>
      </c>
      <c r="C2115" s="33" t="s">
        <v>5140</v>
      </c>
      <c r="D2115" s="33" t="s">
        <v>5141</v>
      </c>
      <c r="E2115" s="33" t="s">
        <v>15351</v>
      </c>
      <c r="F2115" s="33">
        <v>675</v>
      </c>
      <c r="G2115" s="33">
        <v>699</v>
      </c>
      <c r="H2115" s="33">
        <v>13674</v>
      </c>
      <c r="I2115" t="s">
        <v>15142</v>
      </c>
      <c r="N2115" s="37"/>
      <c r="O2115" s="36"/>
      <c r="P2115" s="36"/>
      <c r="Q2115" s="36"/>
      <c r="R2115" s="37"/>
      <c r="S2115" s="36"/>
      <c r="T2115" s="36"/>
    </row>
    <row r="2116" spans="1:20" ht="14.4" x14ac:dyDescent="0.3">
      <c r="A2116" s="33" t="s">
        <v>5143</v>
      </c>
      <c r="B2116" s="33" t="s">
        <v>14833</v>
      </c>
      <c r="C2116" s="33" t="s">
        <v>16928</v>
      </c>
      <c r="D2116" s="33" t="s">
        <v>5144</v>
      </c>
      <c r="E2116" s="33" t="s">
        <v>14878</v>
      </c>
      <c r="F2116" s="33">
        <v>162</v>
      </c>
      <c r="G2116" s="33">
        <v>165</v>
      </c>
      <c r="H2116" s="33">
        <v>42538</v>
      </c>
      <c r="I2116" t="s">
        <v>4538</v>
      </c>
      <c r="N2116" s="37"/>
      <c r="O2116" s="36"/>
      <c r="P2116" s="36"/>
      <c r="Q2116" s="36"/>
      <c r="R2116" s="37"/>
      <c r="S2116" s="36"/>
      <c r="T2116" s="36"/>
    </row>
    <row r="2117" spans="1:20" ht="14.4" x14ac:dyDescent="0.3">
      <c r="A2117" s="33" t="s">
        <v>5145</v>
      </c>
      <c r="B2117" s="33" t="s">
        <v>14833</v>
      </c>
      <c r="C2117" s="33" t="s">
        <v>761</v>
      </c>
      <c r="D2117" s="33" t="s">
        <v>5146</v>
      </c>
      <c r="E2117" s="33" t="s">
        <v>14978</v>
      </c>
      <c r="F2117" s="33">
        <v>197</v>
      </c>
      <c r="G2117" s="33">
        <v>204</v>
      </c>
      <c r="H2117" s="33">
        <v>41792</v>
      </c>
      <c r="I2117" t="s">
        <v>16929</v>
      </c>
      <c r="N2117" s="37"/>
      <c r="O2117" s="36"/>
      <c r="P2117" s="36"/>
      <c r="Q2117" s="36"/>
      <c r="R2117" s="37"/>
      <c r="S2117" s="36"/>
      <c r="T2117" s="36"/>
    </row>
    <row r="2118" spans="1:20" ht="14.4" x14ac:dyDescent="0.3">
      <c r="A2118" s="33" t="s">
        <v>5147</v>
      </c>
      <c r="B2118" s="33" t="s">
        <v>14833</v>
      </c>
      <c r="C2118" s="33" t="s">
        <v>16930</v>
      </c>
      <c r="D2118" s="33" t="s">
        <v>5148</v>
      </c>
      <c r="E2118" s="33" t="s">
        <v>14939</v>
      </c>
      <c r="F2118" s="33">
        <v>43</v>
      </c>
      <c r="G2118" s="33">
        <v>37</v>
      </c>
      <c r="H2118" s="33">
        <v>22091</v>
      </c>
      <c r="I2118" t="s">
        <v>16931</v>
      </c>
      <c r="N2118" s="37"/>
      <c r="O2118" s="36"/>
      <c r="P2118" s="36"/>
      <c r="Q2118" s="36"/>
      <c r="R2118" s="37"/>
      <c r="S2118" s="36"/>
      <c r="T2118" s="36"/>
    </row>
    <row r="2119" spans="1:20" ht="14.4" x14ac:dyDescent="0.3">
      <c r="A2119" s="33" t="s">
        <v>5149</v>
      </c>
      <c r="B2119" s="33" t="s">
        <v>14833</v>
      </c>
      <c r="C2119" s="33" t="s">
        <v>5150</v>
      </c>
      <c r="D2119" s="33" t="s">
        <v>2371</v>
      </c>
      <c r="E2119" s="33" t="s">
        <v>15694</v>
      </c>
      <c r="F2119" s="33">
        <v>87</v>
      </c>
      <c r="G2119" s="33">
        <v>81</v>
      </c>
      <c r="H2119" s="33">
        <v>41502</v>
      </c>
      <c r="I2119" t="s">
        <v>16306</v>
      </c>
      <c r="N2119" s="37"/>
      <c r="O2119" s="36"/>
      <c r="P2119" s="36"/>
      <c r="Q2119" s="36"/>
      <c r="R2119" s="37"/>
      <c r="S2119" s="36"/>
      <c r="T2119" s="36"/>
    </row>
    <row r="2120" spans="1:20" ht="14.4" x14ac:dyDescent="0.3">
      <c r="A2120" s="33" t="s">
        <v>5151</v>
      </c>
      <c r="B2120" s="33" t="s">
        <v>14833</v>
      </c>
      <c r="C2120" s="33" t="s">
        <v>5152</v>
      </c>
      <c r="D2120" s="33" t="s">
        <v>5153</v>
      </c>
      <c r="E2120" s="33" t="s">
        <v>15035</v>
      </c>
      <c r="F2120" s="33">
        <v>83</v>
      </c>
      <c r="G2120" s="33">
        <v>83</v>
      </c>
      <c r="H2120" s="33">
        <v>41191</v>
      </c>
      <c r="I2120" t="s">
        <v>15604</v>
      </c>
      <c r="N2120" s="37"/>
      <c r="O2120" s="36"/>
      <c r="P2120" s="36"/>
      <c r="Q2120" s="36"/>
      <c r="R2120" s="37"/>
      <c r="S2120" s="36"/>
      <c r="T2120" s="36"/>
    </row>
    <row r="2121" spans="1:20" ht="14.4" x14ac:dyDescent="0.3">
      <c r="A2121" s="33" t="s">
        <v>5154</v>
      </c>
      <c r="B2121" s="33" t="s">
        <v>14833</v>
      </c>
      <c r="C2121" s="33" t="s">
        <v>377</v>
      </c>
      <c r="D2121" s="33" t="s">
        <v>5155</v>
      </c>
      <c r="E2121" s="33" t="s">
        <v>15570</v>
      </c>
      <c r="F2121" s="33">
        <v>194</v>
      </c>
      <c r="G2121" s="33">
        <v>204</v>
      </c>
      <c r="H2121" s="33">
        <v>20243</v>
      </c>
      <c r="I2121" t="s">
        <v>16309</v>
      </c>
      <c r="N2121" s="37"/>
      <c r="O2121" s="36"/>
      <c r="P2121" s="36"/>
      <c r="Q2121" s="36"/>
      <c r="R2121" s="37"/>
      <c r="S2121" s="36"/>
      <c r="T2121" s="36"/>
    </row>
    <row r="2122" spans="1:20" ht="14.4" x14ac:dyDescent="0.3">
      <c r="A2122" s="33" t="s">
        <v>5156</v>
      </c>
      <c r="B2122" s="33" t="s">
        <v>14833</v>
      </c>
      <c r="C2122" s="33" t="s">
        <v>5157</v>
      </c>
      <c r="D2122" s="33" t="s">
        <v>5158</v>
      </c>
      <c r="E2122" s="33" t="s">
        <v>14958</v>
      </c>
      <c r="F2122" s="33">
        <v>203</v>
      </c>
      <c r="G2122" s="33">
        <v>176</v>
      </c>
      <c r="H2122" s="33">
        <v>41860</v>
      </c>
      <c r="I2122" t="s">
        <v>16262</v>
      </c>
      <c r="N2122" s="37"/>
      <c r="O2122" s="36"/>
      <c r="P2122" s="36"/>
      <c r="Q2122" s="36"/>
      <c r="R2122" s="37"/>
      <c r="S2122" s="36"/>
      <c r="T2122" s="36"/>
    </row>
    <row r="2123" spans="1:20" ht="14.4" x14ac:dyDescent="0.3">
      <c r="A2123" s="33" t="s">
        <v>5159</v>
      </c>
      <c r="B2123" s="33" t="s">
        <v>14833</v>
      </c>
      <c r="C2123" s="33" t="s">
        <v>377</v>
      </c>
      <c r="D2123" s="33" t="s">
        <v>5160</v>
      </c>
      <c r="E2123" s="33" t="s">
        <v>16932</v>
      </c>
      <c r="F2123" s="33">
        <v>354</v>
      </c>
      <c r="G2123" s="33">
        <v>350</v>
      </c>
      <c r="H2123" s="33">
        <v>22622</v>
      </c>
      <c r="I2123" t="s">
        <v>16933</v>
      </c>
      <c r="N2123" s="37"/>
      <c r="O2123" s="36"/>
      <c r="P2123" s="36"/>
      <c r="Q2123" s="36"/>
      <c r="R2123" s="37"/>
      <c r="S2123" s="36"/>
      <c r="T2123" s="36"/>
    </row>
    <row r="2124" spans="1:20" ht="14.4" x14ac:dyDescent="0.3">
      <c r="A2124" s="33" t="s">
        <v>5161</v>
      </c>
      <c r="B2124" s="33" t="s">
        <v>14833</v>
      </c>
      <c r="C2124" s="33" t="s">
        <v>16934</v>
      </c>
      <c r="D2124" s="33" t="s">
        <v>5162</v>
      </c>
      <c r="E2124" s="33" t="s">
        <v>15025</v>
      </c>
      <c r="F2124" s="33">
        <v>339</v>
      </c>
      <c r="G2124" s="33">
        <v>338</v>
      </c>
      <c r="H2124" s="33">
        <v>42607</v>
      </c>
      <c r="I2124" t="s">
        <v>15194</v>
      </c>
      <c r="N2124" s="37"/>
      <c r="O2124" s="36"/>
      <c r="P2124" s="36"/>
      <c r="Q2124" s="36"/>
      <c r="R2124" s="37"/>
      <c r="S2124" s="36"/>
      <c r="T2124" s="36"/>
    </row>
    <row r="2125" spans="1:20" ht="14.4" x14ac:dyDescent="0.3">
      <c r="A2125" s="33" t="s">
        <v>5163</v>
      </c>
      <c r="B2125" s="33" t="s">
        <v>14833</v>
      </c>
      <c r="C2125" s="33" t="s">
        <v>16935</v>
      </c>
      <c r="D2125" s="33" t="s">
        <v>5164</v>
      </c>
      <c r="E2125" s="33" t="s">
        <v>15272</v>
      </c>
      <c r="F2125" s="33">
        <v>67</v>
      </c>
      <c r="G2125" s="33">
        <v>70</v>
      </c>
      <c r="H2125" s="33">
        <v>23961</v>
      </c>
      <c r="I2125" t="s">
        <v>15273</v>
      </c>
      <c r="N2125" s="37"/>
      <c r="O2125" s="36"/>
      <c r="P2125" s="36"/>
      <c r="Q2125" s="36"/>
      <c r="R2125" s="37"/>
      <c r="S2125" s="36"/>
      <c r="T2125" s="36"/>
    </row>
    <row r="2126" spans="1:20" ht="14.4" x14ac:dyDescent="0.3">
      <c r="A2126" s="33" t="s">
        <v>5165</v>
      </c>
      <c r="B2126" s="33" t="s">
        <v>14833</v>
      </c>
      <c r="C2126" s="33" t="s">
        <v>16936</v>
      </c>
      <c r="D2126" s="33" t="s">
        <v>5166</v>
      </c>
      <c r="E2126" s="33" t="s">
        <v>14914</v>
      </c>
      <c r="F2126" s="33">
        <v>319</v>
      </c>
      <c r="G2126" s="33">
        <v>309</v>
      </c>
      <c r="H2126" s="33">
        <v>25196</v>
      </c>
      <c r="I2126" t="s">
        <v>16330</v>
      </c>
      <c r="N2126" s="37"/>
      <c r="O2126" s="36"/>
      <c r="P2126" s="36"/>
      <c r="Q2126" s="36"/>
      <c r="R2126" s="37"/>
      <c r="S2126" s="36"/>
      <c r="T2126" s="36"/>
    </row>
    <row r="2127" spans="1:20" ht="14.4" x14ac:dyDescent="0.3">
      <c r="A2127" s="33" t="s">
        <v>5167</v>
      </c>
      <c r="B2127" s="33" t="s">
        <v>14833</v>
      </c>
      <c r="C2127" s="33" t="s">
        <v>1571</v>
      </c>
      <c r="D2127" s="33" t="s">
        <v>5168</v>
      </c>
      <c r="E2127" s="33" t="s">
        <v>15077</v>
      </c>
      <c r="F2127" s="33">
        <v>73</v>
      </c>
      <c r="G2127" s="33">
        <v>69</v>
      </c>
      <c r="H2127" s="33">
        <v>41651</v>
      </c>
      <c r="I2127" t="s">
        <v>16112</v>
      </c>
      <c r="N2127" s="37"/>
      <c r="O2127" s="36"/>
      <c r="P2127" s="36"/>
      <c r="Q2127" s="36"/>
      <c r="R2127" s="37"/>
      <c r="S2127" s="36"/>
      <c r="T2127" s="36"/>
    </row>
    <row r="2128" spans="1:20" ht="14.4" x14ac:dyDescent="0.3">
      <c r="A2128" s="33" t="s">
        <v>5169</v>
      </c>
      <c r="B2128" s="33" t="s">
        <v>14833</v>
      </c>
      <c r="C2128" s="33" t="s">
        <v>16937</v>
      </c>
      <c r="D2128" s="33" t="s">
        <v>5170</v>
      </c>
      <c r="E2128" s="33" t="s">
        <v>14942</v>
      </c>
      <c r="F2128" s="33">
        <v>439</v>
      </c>
      <c r="G2128" s="33">
        <v>423</v>
      </c>
      <c r="H2128" s="33">
        <v>26158</v>
      </c>
      <c r="I2128" t="s">
        <v>199</v>
      </c>
      <c r="N2128" s="37"/>
      <c r="O2128" s="36"/>
      <c r="P2128" s="36"/>
      <c r="Q2128" s="36"/>
      <c r="R2128" s="37"/>
      <c r="S2128" s="36"/>
      <c r="T2128" s="36"/>
    </row>
    <row r="2129" spans="1:20" ht="14.4" x14ac:dyDescent="0.3">
      <c r="A2129" s="33" t="s">
        <v>5171</v>
      </c>
      <c r="B2129" s="33" t="s">
        <v>14833</v>
      </c>
      <c r="C2129" s="33" t="s">
        <v>3039</v>
      </c>
      <c r="D2129" s="33" t="s">
        <v>5172</v>
      </c>
      <c r="E2129" s="33" t="s">
        <v>15006</v>
      </c>
      <c r="F2129" s="33">
        <v>185</v>
      </c>
      <c r="G2129" s="33">
        <v>191</v>
      </c>
      <c r="H2129" s="33">
        <v>41582</v>
      </c>
      <c r="I2129" t="s">
        <v>15253</v>
      </c>
      <c r="N2129" s="37"/>
      <c r="O2129" s="36"/>
      <c r="P2129" s="36"/>
      <c r="Q2129" s="36"/>
      <c r="R2129" s="37"/>
      <c r="S2129" s="36"/>
      <c r="T2129" s="36"/>
    </row>
    <row r="2130" spans="1:20" ht="14.4" x14ac:dyDescent="0.3">
      <c r="A2130" s="33" t="s">
        <v>5173</v>
      </c>
      <c r="B2130" s="33" t="s">
        <v>14833</v>
      </c>
      <c r="C2130" s="33" t="s">
        <v>16938</v>
      </c>
      <c r="D2130" s="33" t="s">
        <v>5174</v>
      </c>
      <c r="E2130" s="33" t="s">
        <v>15060</v>
      </c>
      <c r="F2130" s="33">
        <v>86</v>
      </c>
      <c r="G2130" s="33">
        <v>87</v>
      </c>
      <c r="H2130" s="33">
        <v>41506</v>
      </c>
      <c r="I2130" t="s">
        <v>15267</v>
      </c>
      <c r="N2130" s="37"/>
      <c r="O2130" s="36"/>
      <c r="P2130" s="36"/>
      <c r="Q2130" s="36"/>
      <c r="R2130" s="37"/>
      <c r="S2130" s="36"/>
      <c r="T2130" s="36"/>
    </row>
    <row r="2131" spans="1:20" ht="14.4" x14ac:dyDescent="0.3">
      <c r="A2131" s="33" t="s">
        <v>5175</v>
      </c>
      <c r="B2131" s="33" t="s">
        <v>14833</v>
      </c>
      <c r="C2131" s="33" t="s">
        <v>16939</v>
      </c>
      <c r="D2131" s="33" t="s">
        <v>5176</v>
      </c>
      <c r="E2131" s="33" t="s">
        <v>15032</v>
      </c>
      <c r="F2131" s="33">
        <v>321</v>
      </c>
      <c r="G2131" s="33">
        <v>334</v>
      </c>
      <c r="H2131" s="33">
        <v>40662</v>
      </c>
      <c r="I2131" t="s">
        <v>704</v>
      </c>
      <c r="N2131" s="37"/>
      <c r="O2131" s="36"/>
      <c r="P2131" s="36"/>
      <c r="Q2131" s="36"/>
      <c r="R2131" s="37"/>
      <c r="S2131" s="36"/>
      <c r="T2131" s="36"/>
    </row>
    <row r="2132" spans="1:20" ht="14.4" x14ac:dyDescent="0.3">
      <c r="A2132" s="33" t="s">
        <v>5177</v>
      </c>
      <c r="B2132" s="33" t="s">
        <v>14833</v>
      </c>
      <c r="C2132" s="33" t="s">
        <v>5178</v>
      </c>
      <c r="D2132" s="33" t="s">
        <v>5179</v>
      </c>
      <c r="E2132" s="33" t="s">
        <v>15002</v>
      </c>
      <c r="F2132" s="33">
        <v>201</v>
      </c>
      <c r="G2132" s="33">
        <v>197</v>
      </c>
      <c r="H2132" s="33">
        <v>41407</v>
      </c>
      <c r="I2132" t="s">
        <v>15302</v>
      </c>
      <c r="N2132" s="37"/>
      <c r="O2132" s="36"/>
      <c r="P2132" s="36"/>
      <c r="Q2132" s="36"/>
      <c r="R2132" s="37"/>
      <c r="S2132" s="36"/>
      <c r="T2132" s="36"/>
    </row>
    <row r="2133" spans="1:20" ht="14.4" x14ac:dyDescent="0.3">
      <c r="A2133" s="33" t="s">
        <v>5180</v>
      </c>
      <c r="B2133" s="33" t="s">
        <v>14833</v>
      </c>
      <c r="C2133" s="33" t="s">
        <v>16940</v>
      </c>
      <c r="D2133" s="33" t="s">
        <v>3232</v>
      </c>
      <c r="E2133" s="33" t="s">
        <v>15304</v>
      </c>
      <c r="F2133" s="33">
        <v>301</v>
      </c>
      <c r="G2133" s="33">
        <v>268</v>
      </c>
      <c r="H2133" s="33">
        <v>41528</v>
      </c>
      <c r="I2133" t="s">
        <v>15305</v>
      </c>
      <c r="N2133" s="37"/>
      <c r="O2133" s="36"/>
      <c r="P2133" s="36"/>
      <c r="Q2133" s="36"/>
      <c r="R2133" s="37"/>
      <c r="S2133" s="36"/>
      <c r="T2133" s="36"/>
    </row>
    <row r="2134" spans="1:20" ht="14.4" x14ac:dyDescent="0.3">
      <c r="A2134" s="33" t="s">
        <v>5181</v>
      </c>
      <c r="B2134" s="33" t="s">
        <v>14833</v>
      </c>
      <c r="C2134" s="33" t="s">
        <v>5182</v>
      </c>
      <c r="D2134" s="33" t="s">
        <v>5183</v>
      </c>
      <c r="E2134" s="33" t="s">
        <v>15505</v>
      </c>
      <c r="F2134" s="33">
        <v>228</v>
      </c>
      <c r="G2134" s="33">
        <v>239</v>
      </c>
      <c r="H2134" s="33">
        <v>41001</v>
      </c>
      <c r="I2134" t="s">
        <v>15678</v>
      </c>
      <c r="N2134" s="37"/>
      <c r="O2134" s="36"/>
      <c r="P2134" s="36"/>
      <c r="Q2134" s="36"/>
      <c r="R2134" s="37"/>
      <c r="S2134" s="36"/>
      <c r="T2134" s="36"/>
    </row>
    <row r="2135" spans="1:20" ht="14.4" x14ac:dyDescent="0.3">
      <c r="A2135" s="33" t="s">
        <v>5184</v>
      </c>
      <c r="B2135" s="33" t="s">
        <v>14833</v>
      </c>
      <c r="C2135" s="33" t="s">
        <v>16941</v>
      </c>
      <c r="D2135" s="33" t="s">
        <v>5185</v>
      </c>
      <c r="E2135" s="33" t="s">
        <v>14933</v>
      </c>
      <c r="F2135" s="33">
        <v>156</v>
      </c>
      <c r="G2135" s="33">
        <v>172</v>
      </c>
      <c r="H2135" s="33">
        <v>40803</v>
      </c>
      <c r="I2135" t="s">
        <v>276</v>
      </c>
      <c r="N2135" s="37"/>
      <c r="O2135" s="36"/>
      <c r="P2135" s="36"/>
      <c r="Q2135" s="36"/>
      <c r="R2135" s="37"/>
      <c r="S2135" s="36"/>
      <c r="T2135" s="36"/>
    </row>
    <row r="2136" spans="1:20" ht="14.4" x14ac:dyDescent="0.3">
      <c r="A2136" s="33" t="s">
        <v>5186</v>
      </c>
      <c r="B2136" s="33" t="s">
        <v>14833</v>
      </c>
      <c r="C2136" s="33" t="s">
        <v>5187</v>
      </c>
      <c r="D2136" s="33" t="s">
        <v>5188</v>
      </c>
      <c r="E2136" s="33" t="s">
        <v>15145</v>
      </c>
      <c r="F2136" s="33">
        <v>554</v>
      </c>
      <c r="G2136" s="33">
        <v>544</v>
      </c>
      <c r="H2136" s="33">
        <v>61284</v>
      </c>
      <c r="I2136" t="s">
        <v>15146</v>
      </c>
      <c r="N2136" s="37"/>
      <c r="O2136" s="36"/>
      <c r="P2136" s="36"/>
      <c r="Q2136" s="36"/>
      <c r="R2136" s="37"/>
      <c r="S2136" s="36"/>
      <c r="T2136" s="36"/>
    </row>
    <row r="2137" spans="1:20" ht="14.4" x14ac:dyDescent="0.3">
      <c r="A2137" s="33" t="s">
        <v>5189</v>
      </c>
      <c r="B2137" s="33" t="s">
        <v>14833</v>
      </c>
      <c r="C2137" s="33" t="s">
        <v>16942</v>
      </c>
      <c r="D2137" s="33" t="s">
        <v>5190</v>
      </c>
      <c r="E2137" s="33" t="s">
        <v>16212</v>
      </c>
      <c r="F2137" s="33">
        <v>325</v>
      </c>
      <c r="G2137" s="33">
        <v>327</v>
      </c>
      <c r="H2137" s="33">
        <v>41376</v>
      </c>
      <c r="I2137" t="s">
        <v>15614</v>
      </c>
      <c r="N2137" s="37"/>
      <c r="O2137" s="36"/>
      <c r="P2137" s="36"/>
      <c r="Q2137" s="36"/>
      <c r="R2137" s="37"/>
      <c r="S2137" s="36"/>
      <c r="T2137" s="36"/>
    </row>
    <row r="2138" spans="1:20" ht="14.4" x14ac:dyDescent="0.3">
      <c r="A2138" s="33" t="s">
        <v>5191</v>
      </c>
      <c r="B2138" s="33" t="s">
        <v>14833</v>
      </c>
      <c r="C2138" s="33" t="s">
        <v>16943</v>
      </c>
      <c r="D2138" s="33" t="s">
        <v>5192</v>
      </c>
      <c r="E2138" s="33" t="s">
        <v>14901</v>
      </c>
      <c r="F2138" s="33">
        <v>162</v>
      </c>
      <c r="G2138" s="33">
        <v>156</v>
      </c>
      <c r="H2138" s="33">
        <v>40765</v>
      </c>
      <c r="I2138" t="s">
        <v>15381</v>
      </c>
      <c r="N2138" s="37"/>
      <c r="O2138" s="36"/>
      <c r="P2138" s="36"/>
      <c r="Q2138" s="36"/>
      <c r="R2138" s="37"/>
      <c r="S2138" s="36"/>
      <c r="T2138" s="36"/>
    </row>
    <row r="2139" spans="1:20" ht="14.4" x14ac:dyDescent="0.3">
      <c r="A2139" s="33" t="s">
        <v>5193</v>
      </c>
      <c r="B2139" s="33" t="s">
        <v>14833</v>
      </c>
      <c r="C2139" s="33" t="s">
        <v>16944</v>
      </c>
      <c r="D2139" s="33" t="s">
        <v>5194</v>
      </c>
      <c r="E2139" s="33" t="s">
        <v>14885</v>
      </c>
      <c r="F2139" s="33">
        <v>308</v>
      </c>
      <c r="G2139" s="33">
        <v>286</v>
      </c>
      <c r="H2139" s="33">
        <v>27770</v>
      </c>
      <c r="I2139" t="s">
        <v>1632</v>
      </c>
      <c r="N2139" s="37"/>
      <c r="O2139" s="36"/>
      <c r="P2139" s="36"/>
      <c r="Q2139" s="36"/>
      <c r="R2139" s="37"/>
      <c r="S2139" s="36"/>
      <c r="T2139" s="36"/>
    </row>
    <row r="2140" spans="1:20" ht="14.4" x14ac:dyDescent="0.3">
      <c r="A2140" s="33" t="s">
        <v>5195</v>
      </c>
      <c r="B2140" s="33" t="s">
        <v>14833</v>
      </c>
      <c r="C2140" s="33" t="s">
        <v>16945</v>
      </c>
      <c r="D2140" s="33" t="s">
        <v>5196</v>
      </c>
      <c r="E2140" s="33" t="s">
        <v>16342</v>
      </c>
      <c r="F2140" s="33">
        <v>400</v>
      </c>
      <c r="G2140" s="33">
        <v>391</v>
      </c>
      <c r="H2140" s="33">
        <v>40967</v>
      </c>
      <c r="I2140" t="s">
        <v>15628</v>
      </c>
      <c r="N2140" s="37"/>
      <c r="O2140" s="36"/>
      <c r="P2140" s="36"/>
      <c r="Q2140" s="36"/>
      <c r="R2140" s="37"/>
      <c r="S2140" s="36"/>
      <c r="T2140" s="36"/>
    </row>
    <row r="2141" spans="1:20" ht="14.4" x14ac:dyDescent="0.3">
      <c r="A2141" s="33" t="s">
        <v>5197</v>
      </c>
      <c r="B2141" s="33" t="s">
        <v>14833</v>
      </c>
      <c r="C2141" s="33" t="s">
        <v>5198</v>
      </c>
      <c r="D2141" s="33" t="s">
        <v>5199</v>
      </c>
      <c r="E2141" s="33" t="s">
        <v>15499</v>
      </c>
      <c r="F2141" s="33">
        <v>94</v>
      </c>
      <c r="G2141" s="33">
        <v>83</v>
      </c>
      <c r="H2141" s="33">
        <v>40812</v>
      </c>
      <c r="I2141" t="s">
        <v>15512</v>
      </c>
      <c r="N2141" s="37"/>
      <c r="O2141" s="36"/>
      <c r="P2141" s="36"/>
      <c r="Q2141" s="36"/>
      <c r="R2141" s="37"/>
      <c r="S2141" s="36"/>
      <c r="T2141" s="36"/>
    </row>
    <row r="2142" spans="1:20" ht="14.4" x14ac:dyDescent="0.3">
      <c r="A2142" s="33" t="s">
        <v>5200</v>
      </c>
      <c r="B2142" s="33" t="s">
        <v>14833</v>
      </c>
      <c r="C2142" s="33" t="s">
        <v>16946</v>
      </c>
      <c r="D2142" s="33" t="s">
        <v>5201</v>
      </c>
      <c r="E2142" s="33" t="s">
        <v>14930</v>
      </c>
      <c r="F2142" s="33">
        <v>102</v>
      </c>
      <c r="G2142" s="33">
        <v>93</v>
      </c>
      <c r="H2142" s="33">
        <v>31017</v>
      </c>
      <c r="I2142" t="s">
        <v>439</v>
      </c>
      <c r="N2142" s="37"/>
      <c r="O2142" s="36"/>
      <c r="P2142" s="36"/>
      <c r="Q2142" s="36"/>
      <c r="R2142" s="37"/>
      <c r="S2142" s="36"/>
      <c r="T2142" s="36"/>
    </row>
    <row r="2143" spans="1:20" ht="14.4" x14ac:dyDescent="0.3">
      <c r="A2143" s="33" t="s">
        <v>5202</v>
      </c>
      <c r="B2143" s="33" t="s">
        <v>14833</v>
      </c>
      <c r="C2143" s="33" t="s">
        <v>5203</v>
      </c>
      <c r="D2143" s="33" t="s">
        <v>5204</v>
      </c>
      <c r="E2143" s="33" t="s">
        <v>15127</v>
      </c>
      <c r="F2143" s="33">
        <v>273</v>
      </c>
      <c r="G2143" s="33">
        <v>230</v>
      </c>
      <c r="H2143" s="33">
        <v>28147</v>
      </c>
      <c r="I2143" t="s">
        <v>15168</v>
      </c>
      <c r="N2143" s="37"/>
      <c r="O2143" s="36"/>
      <c r="P2143" s="36"/>
      <c r="Q2143" s="36"/>
      <c r="R2143" s="37"/>
      <c r="S2143" s="36"/>
      <c r="T2143" s="36"/>
    </row>
    <row r="2144" spans="1:20" ht="14.4" x14ac:dyDescent="0.3">
      <c r="A2144" s="33" t="s">
        <v>5205</v>
      </c>
      <c r="B2144" s="33" t="s">
        <v>14833</v>
      </c>
      <c r="C2144" s="33" t="s">
        <v>16947</v>
      </c>
      <c r="D2144" s="33" t="s">
        <v>5206</v>
      </c>
      <c r="E2144" s="33" t="s">
        <v>14930</v>
      </c>
      <c r="F2144" s="33">
        <v>190</v>
      </c>
      <c r="G2144" s="33">
        <v>214</v>
      </c>
      <c r="H2144" s="33">
        <v>31017</v>
      </c>
      <c r="I2144" t="s">
        <v>439</v>
      </c>
      <c r="N2144" s="37"/>
      <c r="O2144" s="36"/>
      <c r="P2144" s="36"/>
      <c r="Q2144" s="36"/>
      <c r="R2144" s="37"/>
      <c r="S2144" s="36"/>
      <c r="T2144" s="36"/>
    </row>
    <row r="2145" spans="1:20" ht="14.4" x14ac:dyDescent="0.3">
      <c r="A2145" s="33" t="s">
        <v>5207</v>
      </c>
      <c r="B2145" s="33" t="s">
        <v>14833</v>
      </c>
      <c r="C2145" s="33" t="s">
        <v>16948</v>
      </c>
      <c r="D2145" s="33" t="s">
        <v>5208</v>
      </c>
      <c r="E2145" s="33" t="s">
        <v>14957</v>
      </c>
      <c r="F2145" s="33">
        <v>291</v>
      </c>
      <c r="G2145" s="33">
        <v>303</v>
      </c>
      <c r="H2145" s="33">
        <v>42540</v>
      </c>
      <c r="I2145" t="s">
        <v>15315</v>
      </c>
      <c r="N2145" s="37"/>
      <c r="O2145" s="36"/>
      <c r="P2145" s="36"/>
      <c r="Q2145" s="36"/>
      <c r="R2145" s="37"/>
      <c r="S2145" s="36"/>
      <c r="T2145" s="36"/>
    </row>
    <row r="2146" spans="1:20" ht="14.4" x14ac:dyDescent="0.3">
      <c r="A2146" s="33" t="s">
        <v>5209</v>
      </c>
      <c r="B2146" s="33" t="s">
        <v>14833</v>
      </c>
      <c r="C2146" s="33" t="s">
        <v>16949</v>
      </c>
      <c r="D2146" s="33" t="s">
        <v>5210</v>
      </c>
      <c r="E2146" s="33" t="s">
        <v>14908</v>
      </c>
      <c r="F2146" s="33">
        <v>201</v>
      </c>
      <c r="G2146" s="33">
        <v>182</v>
      </c>
      <c r="H2146" s="33">
        <v>77195</v>
      </c>
      <c r="I2146" t="s">
        <v>16346</v>
      </c>
      <c r="N2146" s="37"/>
      <c r="O2146" s="36"/>
      <c r="P2146" s="36"/>
      <c r="Q2146" s="36"/>
      <c r="R2146" s="37"/>
      <c r="S2146" s="36"/>
      <c r="T2146" s="36"/>
    </row>
    <row r="2147" spans="1:20" ht="14.4" x14ac:dyDescent="0.3">
      <c r="A2147" s="33" t="s">
        <v>5211</v>
      </c>
      <c r="B2147" s="33" t="s">
        <v>14833</v>
      </c>
      <c r="C2147" s="33" t="s">
        <v>401</v>
      </c>
      <c r="D2147" s="33" t="s">
        <v>5212</v>
      </c>
      <c r="E2147" s="33" t="s">
        <v>15316</v>
      </c>
      <c r="F2147" s="33">
        <v>69</v>
      </c>
      <c r="G2147" s="33">
        <v>74</v>
      </c>
      <c r="H2147" s="33">
        <v>42669</v>
      </c>
      <c r="I2147" t="s">
        <v>15144</v>
      </c>
      <c r="N2147" s="37"/>
      <c r="O2147" s="36"/>
      <c r="P2147" s="36"/>
      <c r="Q2147" s="36"/>
      <c r="R2147" s="37"/>
      <c r="S2147" s="36"/>
      <c r="T2147" s="36"/>
    </row>
    <row r="2148" spans="1:20" ht="14.4" x14ac:dyDescent="0.3">
      <c r="A2148" s="33" t="s">
        <v>5213</v>
      </c>
      <c r="B2148" s="33" t="s">
        <v>14833</v>
      </c>
      <c r="C2148" s="33" t="s">
        <v>16950</v>
      </c>
      <c r="D2148" s="33" t="s">
        <v>5214</v>
      </c>
      <c r="E2148" s="33" t="s">
        <v>15769</v>
      </c>
      <c r="F2148" s="33">
        <v>245</v>
      </c>
      <c r="G2148" s="33">
        <v>247</v>
      </c>
      <c r="H2148" s="33">
        <v>41242</v>
      </c>
      <c r="I2148" t="s">
        <v>16350</v>
      </c>
      <c r="N2148" s="37"/>
      <c r="O2148" s="36"/>
      <c r="P2148" s="36"/>
      <c r="Q2148" s="36"/>
      <c r="R2148" s="37"/>
      <c r="S2148" s="36"/>
      <c r="T2148" s="36"/>
    </row>
    <row r="2149" spans="1:20" ht="14.4" x14ac:dyDescent="0.3">
      <c r="A2149" s="33" t="s">
        <v>5215</v>
      </c>
      <c r="B2149" s="33" t="s">
        <v>14833</v>
      </c>
      <c r="C2149" s="33" t="s">
        <v>16951</v>
      </c>
      <c r="D2149" s="33" t="s">
        <v>5216</v>
      </c>
      <c r="E2149" s="33" t="s">
        <v>15455</v>
      </c>
      <c r="F2149" s="33">
        <v>106</v>
      </c>
      <c r="G2149" s="33">
        <v>98</v>
      </c>
      <c r="H2149" s="33">
        <v>75753</v>
      </c>
      <c r="I2149" t="s">
        <v>16109</v>
      </c>
      <c r="N2149" s="37"/>
      <c r="O2149" s="36"/>
      <c r="P2149" s="36"/>
      <c r="Q2149" s="36"/>
      <c r="R2149" s="37"/>
      <c r="S2149" s="36"/>
      <c r="T2149" s="36"/>
    </row>
    <row r="2150" spans="1:20" ht="14.4" x14ac:dyDescent="0.3">
      <c r="A2150" s="33" t="s">
        <v>5217</v>
      </c>
      <c r="B2150" s="33" t="s">
        <v>14833</v>
      </c>
      <c r="C2150" s="33" t="s">
        <v>5218</v>
      </c>
      <c r="D2150" s="33" t="s">
        <v>5219</v>
      </c>
      <c r="E2150" s="33" t="s">
        <v>14875</v>
      </c>
      <c r="F2150" s="33">
        <v>197</v>
      </c>
      <c r="G2150" s="33">
        <v>185</v>
      </c>
      <c r="H2150" s="33">
        <v>41692</v>
      </c>
      <c r="I2150" t="s">
        <v>15333</v>
      </c>
      <c r="N2150" s="37"/>
      <c r="O2150" s="36"/>
      <c r="P2150" s="36"/>
      <c r="Q2150" s="36"/>
      <c r="R2150" s="37"/>
      <c r="S2150" s="36"/>
      <c r="T2150" s="36"/>
    </row>
    <row r="2151" spans="1:20" ht="14.4" x14ac:dyDescent="0.3">
      <c r="A2151" s="33" t="s">
        <v>5220</v>
      </c>
      <c r="B2151" s="33" t="s">
        <v>14833</v>
      </c>
      <c r="C2151" s="33" t="s">
        <v>16456</v>
      </c>
      <c r="D2151" s="33" t="s">
        <v>5221</v>
      </c>
      <c r="E2151" s="33" t="s">
        <v>14885</v>
      </c>
      <c r="F2151" s="33">
        <v>208</v>
      </c>
      <c r="G2151" s="33">
        <v>209</v>
      </c>
      <c r="H2151" s="33">
        <v>27770</v>
      </c>
      <c r="I2151" t="s">
        <v>1632</v>
      </c>
      <c r="N2151" s="37"/>
      <c r="O2151" s="36"/>
      <c r="P2151" s="36"/>
      <c r="Q2151" s="36"/>
      <c r="R2151" s="37"/>
      <c r="S2151" s="36"/>
      <c r="T2151" s="36"/>
    </row>
    <row r="2152" spans="1:20" ht="14.4" x14ac:dyDescent="0.3">
      <c r="A2152" s="33" t="s">
        <v>5222</v>
      </c>
      <c r="B2152" s="33" t="s">
        <v>14833</v>
      </c>
      <c r="C2152" s="33" t="s">
        <v>1997</v>
      </c>
      <c r="D2152" s="33" t="s">
        <v>5223</v>
      </c>
      <c r="E2152" s="33" t="s">
        <v>15074</v>
      </c>
      <c r="F2152" s="33">
        <v>167</v>
      </c>
      <c r="G2152" s="33">
        <v>150</v>
      </c>
      <c r="H2152" s="33">
        <v>50129</v>
      </c>
      <c r="I2152" t="s">
        <v>500</v>
      </c>
      <c r="N2152" s="37"/>
      <c r="O2152" s="36"/>
      <c r="P2152" s="36"/>
      <c r="Q2152" s="36"/>
      <c r="R2152" s="37"/>
      <c r="S2152" s="36"/>
      <c r="T2152" s="36"/>
    </row>
    <row r="2153" spans="1:20" ht="14.4" x14ac:dyDescent="0.3">
      <c r="A2153" s="33" t="s">
        <v>5224</v>
      </c>
      <c r="B2153" s="33" t="s">
        <v>14833</v>
      </c>
      <c r="C2153" s="33" t="s">
        <v>16952</v>
      </c>
      <c r="D2153" s="33" t="s">
        <v>5225</v>
      </c>
      <c r="E2153" s="33" t="s">
        <v>14960</v>
      </c>
      <c r="F2153" s="33">
        <v>255</v>
      </c>
      <c r="G2153" s="33">
        <v>270</v>
      </c>
      <c r="H2153" s="33">
        <v>40987</v>
      </c>
      <c r="I2153" t="s">
        <v>16385</v>
      </c>
      <c r="N2153" s="37"/>
      <c r="O2153" s="36"/>
      <c r="P2153" s="36"/>
      <c r="Q2153" s="36"/>
      <c r="R2153" s="37"/>
      <c r="S2153" s="36"/>
      <c r="T2153" s="36"/>
    </row>
    <row r="2154" spans="1:20" ht="14.4" x14ac:dyDescent="0.3">
      <c r="A2154" s="33" t="s">
        <v>5226</v>
      </c>
      <c r="B2154" s="33" t="s">
        <v>14833</v>
      </c>
      <c r="C2154" s="33" t="s">
        <v>16953</v>
      </c>
      <c r="D2154" s="33" t="s">
        <v>5227</v>
      </c>
      <c r="E2154" s="33" t="s">
        <v>15603</v>
      </c>
      <c r="F2154" s="33">
        <v>194</v>
      </c>
      <c r="G2154" s="33">
        <v>199</v>
      </c>
      <c r="H2154" s="33">
        <v>31384</v>
      </c>
      <c r="I2154" t="s">
        <v>15401</v>
      </c>
      <c r="N2154" s="37"/>
      <c r="O2154" s="36"/>
      <c r="P2154" s="36"/>
      <c r="Q2154" s="36"/>
      <c r="R2154" s="37"/>
      <c r="S2154" s="36"/>
      <c r="T2154" s="36"/>
    </row>
    <row r="2155" spans="1:20" ht="14.4" x14ac:dyDescent="0.3">
      <c r="A2155" s="33" t="s">
        <v>5228</v>
      </c>
      <c r="B2155" s="33" t="s">
        <v>14833</v>
      </c>
      <c r="C2155" s="33" t="s">
        <v>16954</v>
      </c>
      <c r="D2155" s="33" t="s">
        <v>5229</v>
      </c>
      <c r="E2155" s="33" t="s">
        <v>15033</v>
      </c>
      <c r="F2155" s="33">
        <v>152</v>
      </c>
      <c r="G2155" s="33">
        <v>140</v>
      </c>
      <c r="H2155" s="33">
        <v>31657</v>
      </c>
      <c r="I2155" t="s">
        <v>16354</v>
      </c>
      <c r="N2155" s="37"/>
      <c r="O2155" s="36"/>
      <c r="P2155" s="36"/>
      <c r="Q2155" s="36"/>
      <c r="R2155" s="37"/>
      <c r="S2155" s="36"/>
      <c r="T2155" s="36"/>
    </row>
    <row r="2156" spans="1:20" ht="14.4" x14ac:dyDescent="0.3">
      <c r="A2156" s="33" t="s">
        <v>5230</v>
      </c>
      <c r="B2156" s="33" t="s">
        <v>14833</v>
      </c>
      <c r="C2156" s="33" t="s">
        <v>16955</v>
      </c>
      <c r="D2156" s="33" t="s">
        <v>5231</v>
      </c>
      <c r="E2156" s="33" t="s">
        <v>14958</v>
      </c>
      <c r="F2156" s="33">
        <v>149</v>
      </c>
      <c r="G2156" s="33">
        <v>141</v>
      </c>
      <c r="H2156" s="33">
        <v>40557</v>
      </c>
      <c r="I2156" t="s">
        <v>15411</v>
      </c>
      <c r="N2156" s="37"/>
      <c r="O2156" s="36"/>
      <c r="P2156" s="36"/>
      <c r="Q2156" s="36"/>
      <c r="R2156" s="37"/>
      <c r="S2156" s="36"/>
      <c r="T2156" s="36"/>
    </row>
    <row r="2157" spans="1:20" ht="14.4" x14ac:dyDescent="0.3">
      <c r="A2157" s="33" t="s">
        <v>5232</v>
      </c>
      <c r="B2157" s="33" t="s">
        <v>14833</v>
      </c>
      <c r="C2157" s="33" t="s">
        <v>5233</v>
      </c>
      <c r="D2157" s="33" t="s">
        <v>5234</v>
      </c>
      <c r="E2157" s="33" t="s">
        <v>16360</v>
      </c>
      <c r="F2157" s="33">
        <v>86</v>
      </c>
      <c r="G2157" s="33">
        <v>62</v>
      </c>
      <c r="H2157" s="33">
        <v>32060</v>
      </c>
      <c r="I2157" t="s">
        <v>15372</v>
      </c>
      <c r="N2157" s="37"/>
      <c r="O2157" s="36"/>
      <c r="P2157" s="36"/>
      <c r="Q2157" s="36"/>
      <c r="R2157" s="37"/>
      <c r="S2157" s="36"/>
      <c r="T2157" s="36"/>
    </row>
    <row r="2158" spans="1:20" ht="14.4" x14ac:dyDescent="0.3">
      <c r="A2158" s="33" t="s">
        <v>5235</v>
      </c>
      <c r="B2158" s="33" t="s">
        <v>14833</v>
      </c>
      <c r="C2158" s="33" t="s">
        <v>16956</v>
      </c>
      <c r="D2158" s="33" t="s">
        <v>5236</v>
      </c>
      <c r="E2158" s="33" t="s">
        <v>14982</v>
      </c>
      <c r="F2158" s="33">
        <v>383</v>
      </c>
      <c r="G2158" s="33">
        <v>405</v>
      </c>
      <c r="H2158" s="33">
        <v>30240</v>
      </c>
      <c r="I2158" t="s">
        <v>15496</v>
      </c>
      <c r="N2158" s="37"/>
      <c r="O2158" s="36"/>
      <c r="P2158" s="36"/>
      <c r="Q2158" s="36"/>
      <c r="R2158" s="37"/>
      <c r="S2158" s="36"/>
      <c r="T2158" s="36"/>
    </row>
    <row r="2159" spans="1:20" ht="14.4" x14ac:dyDescent="0.3">
      <c r="A2159" s="33" t="s">
        <v>5237</v>
      </c>
      <c r="B2159" s="33" t="s">
        <v>14833</v>
      </c>
      <c r="C2159" s="33" t="s">
        <v>16957</v>
      </c>
      <c r="D2159" s="33" t="s">
        <v>5238</v>
      </c>
      <c r="E2159" s="33" t="s">
        <v>15010</v>
      </c>
      <c r="F2159" s="33">
        <v>710</v>
      </c>
      <c r="G2159" s="33">
        <v>697</v>
      </c>
      <c r="H2159" s="33">
        <v>35466</v>
      </c>
      <c r="I2159" t="s">
        <v>16958</v>
      </c>
      <c r="N2159" s="37"/>
      <c r="O2159" s="36"/>
      <c r="P2159" s="36"/>
      <c r="Q2159" s="36"/>
      <c r="R2159" s="37"/>
      <c r="S2159" s="36"/>
      <c r="T2159" s="36"/>
    </row>
    <row r="2160" spans="1:20" ht="14.4" x14ac:dyDescent="0.3">
      <c r="A2160" s="33" t="s">
        <v>5239</v>
      </c>
      <c r="B2160" s="33" t="s">
        <v>14833</v>
      </c>
      <c r="C2160" s="33" t="s">
        <v>5240</v>
      </c>
      <c r="D2160" s="33" t="s">
        <v>5241</v>
      </c>
      <c r="E2160" s="33" t="s">
        <v>15429</v>
      </c>
      <c r="F2160" s="33">
        <v>271</v>
      </c>
      <c r="G2160" s="33">
        <v>250</v>
      </c>
      <c r="H2160" s="33">
        <v>43967</v>
      </c>
      <c r="I2160" t="s">
        <v>15517</v>
      </c>
      <c r="N2160" s="37"/>
      <c r="O2160" s="36"/>
      <c r="P2160" s="36"/>
      <c r="Q2160" s="36"/>
      <c r="R2160" s="37"/>
      <c r="S2160" s="36"/>
      <c r="T2160" s="36"/>
    </row>
    <row r="2161" spans="1:20" ht="14.4" x14ac:dyDescent="0.3">
      <c r="A2161" s="33" t="s">
        <v>5242</v>
      </c>
      <c r="B2161" s="33" t="s">
        <v>14833</v>
      </c>
      <c r="C2161" s="33" t="s">
        <v>5243</v>
      </c>
      <c r="D2161" s="33" t="s">
        <v>5244</v>
      </c>
      <c r="E2161" s="33" t="s">
        <v>15059</v>
      </c>
      <c r="F2161" s="33">
        <v>221</v>
      </c>
      <c r="G2161" s="33">
        <v>232</v>
      </c>
      <c r="H2161" s="33">
        <v>41516</v>
      </c>
      <c r="I2161" t="s">
        <v>78</v>
      </c>
      <c r="N2161" s="37"/>
      <c r="O2161" s="36"/>
      <c r="P2161" s="36"/>
      <c r="Q2161" s="36"/>
      <c r="R2161" s="37"/>
      <c r="S2161" s="36"/>
      <c r="T2161" s="36"/>
    </row>
    <row r="2162" spans="1:20" ht="14.4" x14ac:dyDescent="0.3">
      <c r="A2162" s="33" t="s">
        <v>5245</v>
      </c>
      <c r="B2162" s="33" t="s">
        <v>14833</v>
      </c>
      <c r="C2162" s="33" t="s">
        <v>16959</v>
      </c>
      <c r="D2162" s="33" t="s">
        <v>5246</v>
      </c>
      <c r="E2162" s="33" t="s">
        <v>15436</v>
      </c>
      <c r="F2162" s="33">
        <v>359</v>
      </c>
      <c r="G2162" s="33">
        <v>345</v>
      </c>
      <c r="H2162" s="33">
        <v>37650</v>
      </c>
      <c r="I2162" t="s">
        <v>15895</v>
      </c>
      <c r="N2162" s="37"/>
      <c r="O2162" s="36"/>
      <c r="P2162" s="36"/>
      <c r="Q2162" s="36"/>
      <c r="R2162" s="37"/>
      <c r="S2162" s="36"/>
      <c r="T2162" s="36"/>
    </row>
    <row r="2163" spans="1:20" ht="14.4" x14ac:dyDescent="0.3">
      <c r="A2163" s="33" t="s">
        <v>5247</v>
      </c>
      <c r="B2163" s="33" t="s">
        <v>14833</v>
      </c>
      <c r="C2163" s="33" t="s">
        <v>906</v>
      </c>
      <c r="D2163" s="33" t="s">
        <v>5248</v>
      </c>
      <c r="E2163" s="33" t="s">
        <v>15360</v>
      </c>
      <c r="F2163" s="33">
        <v>267</v>
      </c>
      <c r="G2163" s="33">
        <v>248</v>
      </c>
      <c r="H2163" s="33">
        <v>37663</v>
      </c>
      <c r="I2163" t="s">
        <v>15299</v>
      </c>
      <c r="N2163" s="37"/>
      <c r="O2163" s="36"/>
      <c r="P2163" s="36"/>
      <c r="Q2163" s="36"/>
      <c r="R2163" s="37"/>
      <c r="S2163" s="36"/>
      <c r="T2163" s="36"/>
    </row>
    <row r="2164" spans="1:20" ht="14.4" x14ac:dyDescent="0.3">
      <c r="A2164" s="33" t="s">
        <v>5249</v>
      </c>
      <c r="B2164" s="33" t="s">
        <v>14833</v>
      </c>
      <c r="C2164" s="33" t="s">
        <v>16960</v>
      </c>
      <c r="D2164" s="33" t="s">
        <v>5250</v>
      </c>
      <c r="E2164" s="33" t="s">
        <v>15246</v>
      </c>
      <c r="F2164" s="33">
        <v>390</v>
      </c>
      <c r="G2164" s="33">
        <v>376</v>
      </c>
      <c r="H2164" s="33">
        <v>44201</v>
      </c>
      <c r="I2164" t="s">
        <v>984</v>
      </c>
      <c r="N2164" s="37"/>
      <c r="O2164" s="36"/>
      <c r="P2164" s="36"/>
      <c r="Q2164" s="36"/>
      <c r="R2164" s="37"/>
      <c r="S2164" s="36"/>
      <c r="T2164" s="36"/>
    </row>
    <row r="2165" spans="1:20" ht="14.4" x14ac:dyDescent="0.3">
      <c r="A2165" s="33" t="s">
        <v>5251</v>
      </c>
      <c r="B2165" s="33" t="s">
        <v>14833</v>
      </c>
      <c r="C2165" s="33" t="s">
        <v>5252</v>
      </c>
      <c r="D2165" s="33" t="s">
        <v>5253</v>
      </c>
      <c r="E2165" s="33" t="s">
        <v>14899</v>
      </c>
      <c r="F2165" s="33">
        <v>317</v>
      </c>
      <c r="G2165" s="33">
        <v>298</v>
      </c>
      <c r="H2165" s="33">
        <v>41582</v>
      </c>
      <c r="I2165" t="s">
        <v>15253</v>
      </c>
      <c r="N2165" s="37"/>
      <c r="O2165" s="36"/>
      <c r="P2165" s="36"/>
      <c r="Q2165" s="36"/>
      <c r="R2165" s="37"/>
      <c r="S2165" s="36"/>
      <c r="T2165" s="36"/>
    </row>
    <row r="2166" spans="1:20" ht="14.4" x14ac:dyDescent="0.3">
      <c r="A2166" s="33" t="s">
        <v>5254</v>
      </c>
      <c r="B2166" s="33" t="s">
        <v>14833</v>
      </c>
      <c r="C2166" s="33" t="s">
        <v>5255</v>
      </c>
      <c r="D2166" s="33" t="s">
        <v>5256</v>
      </c>
      <c r="E2166" s="33" t="s">
        <v>15002</v>
      </c>
      <c r="F2166" s="33">
        <v>326</v>
      </c>
      <c r="G2166" s="33">
        <v>314</v>
      </c>
      <c r="H2166" s="33">
        <v>41407</v>
      </c>
      <c r="I2166" t="s">
        <v>15302</v>
      </c>
      <c r="N2166" s="37"/>
      <c r="O2166" s="36"/>
      <c r="P2166" s="36"/>
      <c r="Q2166" s="36"/>
      <c r="R2166" s="37"/>
      <c r="S2166" s="36"/>
      <c r="T2166" s="36"/>
    </row>
    <row r="2167" spans="1:20" ht="14.4" x14ac:dyDescent="0.3">
      <c r="A2167" s="33" t="s">
        <v>5257</v>
      </c>
      <c r="B2167" s="33" t="s">
        <v>14833</v>
      </c>
      <c r="C2167" s="33" t="s">
        <v>5258</v>
      </c>
      <c r="D2167" s="33" t="s">
        <v>5259</v>
      </c>
      <c r="E2167" s="33" t="s">
        <v>14869</v>
      </c>
      <c r="F2167" s="33">
        <v>125</v>
      </c>
      <c r="G2167" s="33">
        <v>125</v>
      </c>
      <c r="H2167" s="33">
        <v>75597</v>
      </c>
      <c r="I2167" t="s">
        <v>15294</v>
      </c>
      <c r="N2167" s="37"/>
      <c r="O2167" s="36"/>
      <c r="P2167" s="36"/>
      <c r="Q2167" s="36"/>
      <c r="R2167" s="37"/>
      <c r="S2167" s="36"/>
      <c r="T2167" s="36"/>
    </row>
    <row r="2168" spans="1:20" ht="14.4" x14ac:dyDescent="0.3">
      <c r="A2168" s="33" t="s">
        <v>5260</v>
      </c>
      <c r="B2168" s="33" t="s">
        <v>14833</v>
      </c>
      <c r="C2168" s="33" t="s">
        <v>16494</v>
      </c>
      <c r="D2168" s="33" t="s">
        <v>5261</v>
      </c>
      <c r="E2168" s="33" t="s">
        <v>15534</v>
      </c>
      <c r="F2168" s="33">
        <v>253</v>
      </c>
      <c r="G2168" s="33">
        <v>227</v>
      </c>
      <c r="H2168" s="33">
        <v>40903</v>
      </c>
      <c r="I2168" t="s">
        <v>15929</v>
      </c>
      <c r="N2168" s="37"/>
      <c r="O2168" s="36"/>
      <c r="P2168" s="36"/>
      <c r="Q2168" s="36"/>
      <c r="R2168" s="37"/>
      <c r="S2168" s="36"/>
      <c r="T2168" s="36"/>
    </row>
    <row r="2169" spans="1:20" ht="14.4" x14ac:dyDescent="0.3">
      <c r="A2169" s="33" t="s">
        <v>5262</v>
      </c>
      <c r="B2169" s="33" t="s">
        <v>14833</v>
      </c>
      <c r="C2169" s="33" t="s">
        <v>16961</v>
      </c>
      <c r="D2169" s="33" t="s">
        <v>5263</v>
      </c>
      <c r="E2169" s="33" t="s">
        <v>14925</v>
      </c>
      <c r="F2169" s="33">
        <v>332</v>
      </c>
      <c r="G2169" s="33">
        <v>313</v>
      </c>
      <c r="H2169" s="33">
        <v>41340</v>
      </c>
      <c r="I2169" t="s">
        <v>15221</v>
      </c>
      <c r="N2169" s="37"/>
      <c r="O2169" s="36"/>
      <c r="P2169" s="36"/>
      <c r="Q2169" s="36"/>
      <c r="R2169" s="37"/>
      <c r="S2169" s="36"/>
      <c r="T2169" s="36"/>
    </row>
    <row r="2170" spans="1:20" ht="14.4" x14ac:dyDescent="0.3">
      <c r="A2170" s="33" t="s">
        <v>5264</v>
      </c>
      <c r="B2170" s="33" t="s">
        <v>14833</v>
      </c>
      <c r="C2170" s="33" t="s">
        <v>16962</v>
      </c>
      <c r="D2170" s="33" t="s">
        <v>5265</v>
      </c>
      <c r="E2170" s="33" t="s">
        <v>15640</v>
      </c>
      <c r="F2170" s="33">
        <v>149</v>
      </c>
      <c r="G2170" s="33">
        <v>142</v>
      </c>
      <c r="H2170" s="33">
        <v>40789</v>
      </c>
      <c r="I2170" t="s">
        <v>15641</v>
      </c>
      <c r="N2170" s="37"/>
      <c r="O2170" s="36"/>
      <c r="P2170" s="36"/>
      <c r="Q2170" s="36"/>
      <c r="R2170" s="37"/>
      <c r="S2170" s="36"/>
      <c r="T2170" s="36"/>
    </row>
    <row r="2171" spans="1:20" ht="14.4" x14ac:dyDescent="0.3">
      <c r="A2171" s="33" t="s">
        <v>5266</v>
      </c>
      <c r="B2171" s="33" t="s">
        <v>14833</v>
      </c>
      <c r="C2171" s="33" t="s">
        <v>16963</v>
      </c>
      <c r="D2171" s="33" t="s">
        <v>5267</v>
      </c>
      <c r="E2171" s="33" t="s">
        <v>15122</v>
      </c>
      <c r="F2171" s="33">
        <v>120</v>
      </c>
      <c r="G2171" s="33">
        <v>116</v>
      </c>
      <c r="H2171" s="33">
        <v>42577</v>
      </c>
      <c r="I2171" t="s">
        <v>15433</v>
      </c>
      <c r="N2171" s="37"/>
      <c r="O2171" s="36"/>
      <c r="P2171" s="36"/>
      <c r="Q2171" s="36"/>
      <c r="R2171" s="37"/>
      <c r="S2171" s="36"/>
      <c r="T2171" s="36"/>
    </row>
    <row r="2172" spans="1:20" ht="14.4" x14ac:dyDescent="0.3">
      <c r="A2172" s="33" t="s">
        <v>5268</v>
      </c>
      <c r="B2172" s="33" t="s">
        <v>14833</v>
      </c>
      <c r="C2172" s="33" t="s">
        <v>5269</v>
      </c>
      <c r="D2172" s="33" t="s">
        <v>5270</v>
      </c>
      <c r="E2172" s="33" t="s">
        <v>14875</v>
      </c>
      <c r="F2172" s="33">
        <v>219</v>
      </c>
      <c r="G2172" s="33">
        <v>195</v>
      </c>
      <c r="H2172" s="33">
        <v>41692</v>
      </c>
      <c r="I2172" t="s">
        <v>15333</v>
      </c>
      <c r="N2172" s="37"/>
      <c r="O2172" s="36"/>
      <c r="P2172" s="36"/>
      <c r="Q2172" s="36"/>
      <c r="R2172" s="37"/>
      <c r="S2172" s="36"/>
      <c r="T2172" s="36"/>
    </row>
    <row r="2173" spans="1:20" ht="14.4" x14ac:dyDescent="0.3">
      <c r="A2173" s="33" t="s">
        <v>5271</v>
      </c>
      <c r="B2173" s="33" t="s">
        <v>14833</v>
      </c>
      <c r="C2173" s="33" t="s">
        <v>16964</v>
      </c>
      <c r="D2173" s="33" t="s">
        <v>5272</v>
      </c>
      <c r="E2173" s="33" t="s">
        <v>14960</v>
      </c>
      <c r="F2173" s="33">
        <v>214</v>
      </c>
      <c r="G2173" s="33">
        <v>247</v>
      </c>
      <c r="H2173" s="33">
        <v>40987</v>
      </c>
      <c r="I2173" t="s">
        <v>16385</v>
      </c>
      <c r="N2173" s="37"/>
      <c r="O2173" s="36"/>
      <c r="P2173" s="36"/>
      <c r="Q2173" s="36"/>
      <c r="R2173" s="37"/>
      <c r="S2173" s="36"/>
      <c r="T2173" s="36"/>
    </row>
    <row r="2174" spans="1:20" ht="14.4" x14ac:dyDescent="0.3">
      <c r="A2174" s="33" t="s">
        <v>5273</v>
      </c>
      <c r="B2174" s="33" t="s">
        <v>14833</v>
      </c>
      <c r="C2174" s="33" t="s">
        <v>16965</v>
      </c>
      <c r="D2174" s="33" t="s">
        <v>5274</v>
      </c>
      <c r="E2174" s="33" t="s">
        <v>15407</v>
      </c>
      <c r="F2174" s="33">
        <v>248</v>
      </c>
      <c r="G2174" s="33">
        <v>262</v>
      </c>
      <c r="H2174" s="33">
        <v>40848</v>
      </c>
      <c r="I2174" t="s">
        <v>15408</v>
      </c>
      <c r="N2174" s="37"/>
      <c r="O2174" s="36"/>
      <c r="P2174" s="36"/>
      <c r="Q2174" s="36"/>
      <c r="R2174" s="37"/>
      <c r="S2174" s="36"/>
      <c r="T2174" s="36"/>
    </row>
    <row r="2175" spans="1:20" ht="14.4" x14ac:dyDescent="0.3">
      <c r="A2175" s="33" t="s">
        <v>5275</v>
      </c>
      <c r="B2175" s="33" t="s">
        <v>14833</v>
      </c>
      <c r="C2175" s="33" t="s">
        <v>16966</v>
      </c>
      <c r="D2175" s="33" t="s">
        <v>5276</v>
      </c>
      <c r="E2175" s="33" t="s">
        <v>15405</v>
      </c>
      <c r="F2175" s="33">
        <v>154</v>
      </c>
      <c r="G2175" s="33">
        <v>156</v>
      </c>
      <c r="H2175" s="33">
        <v>41782</v>
      </c>
      <c r="I2175" t="s">
        <v>716</v>
      </c>
      <c r="N2175" s="37"/>
      <c r="O2175" s="36"/>
      <c r="P2175" s="36"/>
      <c r="Q2175" s="36"/>
      <c r="R2175" s="37"/>
      <c r="S2175" s="36"/>
      <c r="T2175" s="36"/>
    </row>
    <row r="2176" spans="1:20" ht="14.4" x14ac:dyDescent="0.3">
      <c r="A2176" s="33" t="s">
        <v>5277</v>
      </c>
      <c r="B2176" s="33" t="s">
        <v>14833</v>
      </c>
      <c r="C2176" s="33" t="s">
        <v>16967</v>
      </c>
      <c r="D2176" s="33" t="s">
        <v>5278</v>
      </c>
      <c r="E2176" s="33" t="s">
        <v>14970</v>
      </c>
      <c r="F2176" s="33">
        <v>214</v>
      </c>
      <c r="G2176" s="33">
        <v>184</v>
      </c>
      <c r="H2176" s="33">
        <v>44397</v>
      </c>
      <c r="I2176" t="s">
        <v>15447</v>
      </c>
      <c r="N2176" s="37"/>
      <c r="O2176" s="36"/>
      <c r="P2176" s="36"/>
      <c r="Q2176" s="36"/>
      <c r="R2176" s="37"/>
      <c r="S2176" s="36"/>
      <c r="T2176" s="36"/>
    </row>
    <row r="2177" spans="1:20" ht="14.4" x14ac:dyDescent="0.3">
      <c r="A2177" s="33" t="s">
        <v>5279</v>
      </c>
      <c r="B2177" s="33" t="s">
        <v>14833</v>
      </c>
      <c r="C2177" s="33" t="s">
        <v>16968</v>
      </c>
      <c r="D2177" s="33" t="s">
        <v>5280</v>
      </c>
      <c r="E2177" s="33" t="s">
        <v>15440</v>
      </c>
      <c r="F2177" s="33">
        <v>183</v>
      </c>
      <c r="G2177" s="33">
        <v>188</v>
      </c>
      <c r="H2177" s="33">
        <v>42486</v>
      </c>
      <c r="I2177" t="s">
        <v>16092</v>
      </c>
      <c r="N2177" s="37"/>
      <c r="O2177" s="36"/>
      <c r="P2177" s="36"/>
      <c r="Q2177" s="36"/>
      <c r="R2177" s="37"/>
      <c r="S2177" s="36"/>
      <c r="T2177" s="36"/>
    </row>
    <row r="2178" spans="1:20" ht="14.4" x14ac:dyDescent="0.3">
      <c r="A2178" s="33" t="s">
        <v>5281</v>
      </c>
      <c r="B2178" s="33" t="s">
        <v>14833</v>
      </c>
      <c r="C2178" s="33" t="s">
        <v>16969</v>
      </c>
      <c r="D2178" s="33" t="s">
        <v>5282</v>
      </c>
      <c r="E2178" s="33" t="s">
        <v>15304</v>
      </c>
      <c r="F2178" s="33">
        <v>144</v>
      </c>
      <c r="G2178" s="33">
        <v>139</v>
      </c>
      <c r="H2178" s="33">
        <v>77975</v>
      </c>
      <c r="I2178" t="s">
        <v>15557</v>
      </c>
      <c r="N2178" s="37"/>
      <c r="O2178" s="36"/>
      <c r="P2178" s="36"/>
      <c r="Q2178" s="36"/>
      <c r="R2178" s="37"/>
      <c r="S2178" s="36"/>
      <c r="T2178" s="36"/>
    </row>
    <row r="2179" spans="1:20" ht="14.4" x14ac:dyDescent="0.3">
      <c r="A2179" s="33" t="s">
        <v>5283</v>
      </c>
      <c r="B2179" s="33" t="s">
        <v>14833</v>
      </c>
      <c r="C2179" s="33" t="s">
        <v>5284</v>
      </c>
      <c r="D2179" s="33" t="s">
        <v>5285</v>
      </c>
      <c r="E2179" s="33" t="s">
        <v>14865</v>
      </c>
      <c r="F2179" s="33">
        <v>83</v>
      </c>
      <c r="G2179" s="33">
        <v>80</v>
      </c>
      <c r="H2179" s="33">
        <v>43305</v>
      </c>
      <c r="I2179" t="s">
        <v>15442</v>
      </c>
      <c r="N2179" s="37"/>
      <c r="O2179" s="36"/>
      <c r="P2179" s="36"/>
      <c r="Q2179" s="36"/>
      <c r="R2179" s="37"/>
      <c r="S2179" s="36"/>
      <c r="T2179" s="36"/>
    </row>
    <row r="2180" spans="1:20" ht="14.4" x14ac:dyDescent="0.3">
      <c r="A2180" s="33" t="s">
        <v>5286</v>
      </c>
      <c r="B2180" s="33" t="s">
        <v>14833</v>
      </c>
      <c r="C2180" s="33" t="s">
        <v>16970</v>
      </c>
      <c r="D2180" s="33" t="s">
        <v>5287</v>
      </c>
      <c r="E2180" s="33" t="s">
        <v>15070</v>
      </c>
      <c r="F2180" s="33">
        <v>41</v>
      </c>
      <c r="G2180" s="33">
        <v>40</v>
      </c>
      <c r="H2180" s="33">
        <v>41090</v>
      </c>
      <c r="I2180" t="s">
        <v>15416</v>
      </c>
      <c r="N2180" s="37"/>
      <c r="O2180" s="36"/>
      <c r="P2180" s="36"/>
      <c r="Q2180" s="36"/>
      <c r="R2180" s="37"/>
      <c r="S2180" s="36"/>
      <c r="T2180" s="36"/>
    </row>
    <row r="2181" spans="1:20" ht="14.4" x14ac:dyDescent="0.3">
      <c r="A2181" s="33" t="s">
        <v>5288</v>
      </c>
      <c r="B2181" s="33" t="s">
        <v>14833</v>
      </c>
      <c r="C2181" s="33" t="s">
        <v>16971</v>
      </c>
      <c r="D2181" s="33" t="s">
        <v>5289</v>
      </c>
      <c r="E2181" s="33" t="s">
        <v>14871</v>
      </c>
      <c r="F2181" s="33">
        <v>133</v>
      </c>
      <c r="G2181" s="33">
        <v>128</v>
      </c>
      <c r="H2181" s="33">
        <v>75219</v>
      </c>
      <c r="I2181" t="s">
        <v>15451</v>
      </c>
      <c r="N2181" s="37"/>
      <c r="O2181" s="36"/>
      <c r="P2181" s="36"/>
      <c r="Q2181" s="36"/>
      <c r="R2181" s="37"/>
      <c r="S2181" s="36"/>
      <c r="T2181" s="36"/>
    </row>
    <row r="2182" spans="1:20" ht="14.4" x14ac:dyDescent="0.3">
      <c r="A2182" s="33" t="s">
        <v>5290</v>
      </c>
      <c r="B2182" s="33" t="s">
        <v>14833</v>
      </c>
      <c r="C2182" s="33" t="s">
        <v>1461</v>
      </c>
      <c r="D2182" s="33" t="s">
        <v>5291</v>
      </c>
      <c r="E2182" s="33" t="s">
        <v>14992</v>
      </c>
      <c r="F2182" s="33">
        <v>259</v>
      </c>
      <c r="G2182" s="33">
        <v>247</v>
      </c>
      <c r="H2182" s="33">
        <v>41516</v>
      </c>
      <c r="I2182" t="s">
        <v>78</v>
      </c>
      <c r="N2182" s="37"/>
      <c r="O2182" s="36"/>
      <c r="P2182" s="36"/>
      <c r="Q2182" s="36"/>
      <c r="R2182" s="37"/>
      <c r="S2182" s="36"/>
      <c r="T2182" s="36"/>
    </row>
    <row r="2183" spans="1:20" ht="14.4" x14ac:dyDescent="0.3">
      <c r="A2183" s="33" t="s">
        <v>5292</v>
      </c>
      <c r="B2183" s="33" t="s">
        <v>14833</v>
      </c>
      <c r="C2183" s="33" t="s">
        <v>5293</v>
      </c>
      <c r="D2183" s="33" t="s">
        <v>5294</v>
      </c>
      <c r="E2183" s="33" t="s">
        <v>15309</v>
      </c>
      <c r="F2183" s="33">
        <v>179</v>
      </c>
      <c r="G2183" s="33">
        <v>182</v>
      </c>
      <c r="H2183" s="33">
        <v>74049</v>
      </c>
      <c r="I2183" t="s">
        <v>432</v>
      </c>
      <c r="N2183" s="37"/>
      <c r="O2183" s="36"/>
      <c r="P2183" s="36"/>
      <c r="Q2183" s="36"/>
      <c r="R2183" s="37"/>
      <c r="S2183" s="36"/>
      <c r="T2183" s="36"/>
    </row>
    <row r="2184" spans="1:20" ht="14.4" x14ac:dyDescent="0.3">
      <c r="A2184" s="33" t="s">
        <v>5295</v>
      </c>
      <c r="B2184" s="33" t="s">
        <v>14833</v>
      </c>
      <c r="C2184" s="33" t="s">
        <v>5296</v>
      </c>
      <c r="D2184" s="33" t="s">
        <v>5297</v>
      </c>
      <c r="E2184" s="33" t="s">
        <v>14943</v>
      </c>
      <c r="F2184" s="33">
        <v>346</v>
      </c>
      <c r="G2184" s="33">
        <v>344</v>
      </c>
      <c r="H2184" s="33">
        <v>41516</v>
      </c>
      <c r="I2184" t="s">
        <v>78</v>
      </c>
      <c r="N2184" s="37"/>
      <c r="O2184" s="36"/>
      <c r="P2184" s="36"/>
      <c r="Q2184" s="36"/>
      <c r="R2184" s="37"/>
      <c r="S2184" s="36"/>
      <c r="T2184" s="36"/>
    </row>
    <row r="2185" spans="1:20" ht="14.4" x14ac:dyDescent="0.3">
      <c r="A2185" s="33" t="s">
        <v>5298</v>
      </c>
      <c r="B2185" s="33" t="s">
        <v>14833</v>
      </c>
      <c r="C2185" s="33" t="s">
        <v>16972</v>
      </c>
      <c r="D2185" s="33" t="s">
        <v>3818</v>
      </c>
      <c r="E2185" s="33" t="s">
        <v>15426</v>
      </c>
      <c r="F2185" s="33">
        <v>148</v>
      </c>
      <c r="G2185" s="33">
        <v>155</v>
      </c>
      <c r="H2185" s="33">
        <v>71956</v>
      </c>
      <c r="I2185" t="s">
        <v>15492</v>
      </c>
      <c r="N2185" s="37"/>
      <c r="O2185" s="36"/>
      <c r="P2185" s="36"/>
      <c r="Q2185" s="36"/>
      <c r="R2185" s="37"/>
      <c r="S2185" s="36"/>
      <c r="T2185" s="36"/>
    </row>
    <row r="2186" spans="1:20" ht="14.4" x14ac:dyDescent="0.3">
      <c r="A2186" s="33" t="s">
        <v>5299</v>
      </c>
      <c r="B2186" s="33" t="s">
        <v>14833</v>
      </c>
      <c r="C2186" s="33" t="s">
        <v>16973</v>
      </c>
      <c r="D2186" s="33" t="s">
        <v>5300</v>
      </c>
      <c r="E2186" s="33" t="s">
        <v>14950</v>
      </c>
      <c r="F2186" s="33">
        <v>244</v>
      </c>
      <c r="G2186" s="33">
        <v>235</v>
      </c>
      <c r="H2186" s="33">
        <v>75375</v>
      </c>
      <c r="I2186" t="s">
        <v>15917</v>
      </c>
      <c r="N2186" s="37"/>
      <c r="O2186" s="36"/>
      <c r="P2186" s="36"/>
      <c r="Q2186" s="36"/>
      <c r="R2186" s="37"/>
      <c r="S2186" s="36"/>
      <c r="T2186" s="36"/>
    </row>
    <row r="2187" spans="1:20" ht="14.4" x14ac:dyDescent="0.3">
      <c r="A2187" s="33" t="s">
        <v>5301</v>
      </c>
      <c r="B2187" s="33" t="s">
        <v>14833</v>
      </c>
      <c r="C2187" s="33" t="s">
        <v>5302</v>
      </c>
      <c r="D2187" s="33" t="s">
        <v>5303</v>
      </c>
      <c r="E2187" s="33" t="s">
        <v>14926</v>
      </c>
      <c r="F2187" s="33">
        <v>62</v>
      </c>
      <c r="G2187" s="33">
        <v>56</v>
      </c>
      <c r="H2187" s="33">
        <v>40803</v>
      </c>
      <c r="I2187" t="s">
        <v>276</v>
      </c>
      <c r="N2187" s="37"/>
      <c r="O2187" s="36"/>
      <c r="P2187" s="36"/>
      <c r="Q2187" s="36"/>
      <c r="R2187" s="37"/>
      <c r="S2187" s="36"/>
      <c r="T2187" s="36"/>
    </row>
    <row r="2188" spans="1:20" ht="14.4" x14ac:dyDescent="0.3">
      <c r="A2188" s="33" t="s">
        <v>5304</v>
      </c>
      <c r="B2188" s="33" t="s">
        <v>14833</v>
      </c>
      <c r="C2188" s="33" t="s">
        <v>16974</v>
      </c>
      <c r="D2188" s="33" t="s">
        <v>5305</v>
      </c>
      <c r="E2188" s="33" t="s">
        <v>15489</v>
      </c>
      <c r="F2188" s="33">
        <v>310</v>
      </c>
      <c r="G2188" s="33">
        <v>320</v>
      </c>
      <c r="H2188" s="33">
        <v>40894</v>
      </c>
      <c r="I2188" t="s">
        <v>15323</v>
      </c>
      <c r="N2188" s="37"/>
      <c r="O2188" s="36"/>
      <c r="P2188" s="36"/>
      <c r="Q2188" s="36"/>
      <c r="R2188" s="37"/>
      <c r="S2188" s="36"/>
      <c r="T2188" s="36"/>
    </row>
    <row r="2189" spans="1:20" ht="14.4" x14ac:dyDescent="0.3">
      <c r="A2189" s="33" t="s">
        <v>5306</v>
      </c>
      <c r="B2189" s="33" t="s">
        <v>14833</v>
      </c>
      <c r="C2189" s="33" t="s">
        <v>16975</v>
      </c>
      <c r="D2189" s="33" t="s">
        <v>5307</v>
      </c>
      <c r="E2189" s="33" t="s">
        <v>15205</v>
      </c>
      <c r="F2189" s="33">
        <v>289</v>
      </c>
      <c r="G2189" s="33">
        <v>261</v>
      </c>
      <c r="H2189" s="33">
        <v>25351</v>
      </c>
      <c r="I2189" t="s">
        <v>1017</v>
      </c>
      <c r="N2189" s="37"/>
      <c r="O2189" s="36"/>
      <c r="P2189" s="36"/>
      <c r="Q2189" s="36"/>
      <c r="R2189" s="37"/>
      <c r="S2189" s="36"/>
      <c r="T2189" s="36"/>
    </row>
    <row r="2190" spans="1:20" ht="14.4" x14ac:dyDescent="0.3">
      <c r="A2190" s="33" t="s">
        <v>5308</v>
      </c>
      <c r="B2190" s="33" t="s">
        <v>14833</v>
      </c>
      <c r="C2190" s="33" t="s">
        <v>16021</v>
      </c>
      <c r="D2190" s="33" t="s">
        <v>5309</v>
      </c>
      <c r="E2190" s="33" t="s">
        <v>14967</v>
      </c>
      <c r="F2190" s="33">
        <v>107</v>
      </c>
      <c r="G2190" s="33">
        <v>106</v>
      </c>
      <c r="H2190" s="33">
        <v>77975</v>
      </c>
      <c r="I2190" t="s">
        <v>15557</v>
      </c>
      <c r="N2190" s="37"/>
      <c r="O2190" s="36"/>
      <c r="P2190" s="36"/>
      <c r="Q2190" s="36"/>
      <c r="R2190" s="37"/>
      <c r="S2190" s="36"/>
      <c r="T2190" s="36"/>
    </row>
    <row r="2191" spans="1:20" ht="14.4" x14ac:dyDescent="0.3">
      <c r="A2191" s="33" t="s">
        <v>5310</v>
      </c>
      <c r="B2191" s="33" t="s">
        <v>14833</v>
      </c>
      <c r="C2191" s="33" t="s">
        <v>16976</v>
      </c>
      <c r="D2191" s="33" t="s">
        <v>5311</v>
      </c>
      <c r="E2191" s="33" t="s">
        <v>14938</v>
      </c>
      <c r="F2191" s="33">
        <v>315</v>
      </c>
      <c r="G2191" s="33">
        <v>311</v>
      </c>
      <c r="H2191" s="33">
        <v>20281</v>
      </c>
      <c r="I2191" t="s">
        <v>665</v>
      </c>
      <c r="N2191" s="37"/>
      <c r="O2191" s="36"/>
      <c r="P2191" s="36"/>
      <c r="Q2191" s="36"/>
      <c r="R2191" s="37"/>
      <c r="S2191" s="36"/>
      <c r="T2191" s="36"/>
    </row>
    <row r="2192" spans="1:20" ht="14.4" x14ac:dyDescent="0.3">
      <c r="A2192" s="33" t="s">
        <v>5312</v>
      </c>
      <c r="B2192" s="33" t="s">
        <v>14833</v>
      </c>
      <c r="C2192" s="33" t="s">
        <v>1461</v>
      </c>
      <c r="D2192" s="33" t="s">
        <v>5313</v>
      </c>
      <c r="E2192" s="33" t="s">
        <v>15499</v>
      </c>
      <c r="F2192" s="33">
        <v>153</v>
      </c>
      <c r="G2192" s="33">
        <v>141</v>
      </c>
      <c r="H2192" s="33">
        <v>46724</v>
      </c>
      <c r="I2192" t="s">
        <v>15500</v>
      </c>
      <c r="N2192" s="37"/>
      <c r="O2192" s="36"/>
      <c r="P2192" s="36"/>
      <c r="Q2192" s="36"/>
      <c r="R2192" s="37"/>
      <c r="S2192" s="36"/>
      <c r="T2192" s="36"/>
    </row>
    <row r="2193" spans="1:20" ht="14.4" x14ac:dyDescent="0.3">
      <c r="A2193" s="33" t="s">
        <v>5314</v>
      </c>
      <c r="B2193" s="33" t="s">
        <v>14833</v>
      </c>
      <c r="C2193" s="33" t="s">
        <v>5315</v>
      </c>
      <c r="D2193" s="33" t="s">
        <v>5316</v>
      </c>
      <c r="E2193" s="33" t="s">
        <v>14892</v>
      </c>
      <c r="F2193" s="33">
        <v>513</v>
      </c>
      <c r="G2193" s="33">
        <v>514</v>
      </c>
      <c r="H2193" s="33">
        <v>41447</v>
      </c>
      <c r="I2193" t="s">
        <v>15380</v>
      </c>
      <c r="N2193" s="37"/>
      <c r="O2193" s="36"/>
      <c r="P2193" s="36"/>
      <c r="Q2193" s="36"/>
      <c r="R2193" s="37"/>
      <c r="S2193" s="36"/>
      <c r="T2193" s="36"/>
    </row>
    <row r="2194" spans="1:20" ht="14.4" x14ac:dyDescent="0.3">
      <c r="A2194" s="33" t="s">
        <v>5317</v>
      </c>
      <c r="B2194" s="33" t="s">
        <v>14833</v>
      </c>
      <c r="C2194" s="33" t="s">
        <v>1997</v>
      </c>
      <c r="D2194" s="33" t="s">
        <v>5318</v>
      </c>
      <c r="E2194" s="33" t="s">
        <v>15301</v>
      </c>
      <c r="F2194" s="33">
        <v>644</v>
      </c>
      <c r="G2194" s="33">
        <v>575</v>
      </c>
      <c r="H2194" s="33">
        <v>26977</v>
      </c>
      <c r="I2194" t="s">
        <v>418</v>
      </c>
      <c r="N2194" s="37"/>
      <c r="O2194" s="36"/>
      <c r="P2194" s="36"/>
      <c r="Q2194" s="36"/>
      <c r="R2194" s="37"/>
      <c r="S2194" s="36"/>
      <c r="T2194" s="36"/>
    </row>
    <row r="2195" spans="1:20" ht="14.4" x14ac:dyDescent="0.3">
      <c r="A2195" s="33" t="s">
        <v>5319</v>
      </c>
      <c r="B2195" s="33" t="s">
        <v>14833</v>
      </c>
      <c r="C2195" s="33" t="s">
        <v>15536</v>
      </c>
      <c r="D2195" s="33" t="s">
        <v>4500</v>
      </c>
      <c r="E2195" s="33" t="s">
        <v>16256</v>
      </c>
      <c r="F2195" s="33">
        <v>90</v>
      </c>
      <c r="G2195" s="33">
        <v>131</v>
      </c>
      <c r="H2195" s="33">
        <v>75753</v>
      </c>
      <c r="I2195" t="s">
        <v>16109</v>
      </c>
      <c r="N2195" s="37"/>
      <c r="O2195" s="36"/>
      <c r="P2195" s="36"/>
      <c r="Q2195" s="36"/>
      <c r="R2195" s="37"/>
      <c r="S2195" s="36"/>
      <c r="T2195" s="36"/>
    </row>
    <row r="2196" spans="1:20" ht="14.4" x14ac:dyDescent="0.3">
      <c r="A2196" s="33" t="s">
        <v>5320</v>
      </c>
      <c r="B2196" s="33" t="s">
        <v>14833</v>
      </c>
      <c r="C2196" s="33" t="s">
        <v>16977</v>
      </c>
      <c r="D2196" s="33" t="s">
        <v>5321</v>
      </c>
      <c r="E2196" s="33" t="s">
        <v>15501</v>
      </c>
      <c r="F2196" s="33">
        <v>109</v>
      </c>
      <c r="G2196" s="33">
        <v>106</v>
      </c>
      <c r="H2196" s="33">
        <v>41223</v>
      </c>
      <c r="I2196" t="s">
        <v>15502</v>
      </c>
      <c r="N2196" s="37"/>
      <c r="O2196" s="36"/>
      <c r="P2196" s="36"/>
      <c r="Q2196" s="36"/>
      <c r="R2196" s="37"/>
      <c r="S2196" s="36"/>
      <c r="T2196" s="36"/>
    </row>
    <row r="2197" spans="1:20" ht="14.4" x14ac:dyDescent="0.3">
      <c r="A2197" s="33" t="s">
        <v>5322</v>
      </c>
      <c r="B2197" s="33" t="s">
        <v>14833</v>
      </c>
      <c r="C2197" s="33" t="s">
        <v>3866</v>
      </c>
      <c r="D2197" s="33" t="s">
        <v>5323</v>
      </c>
      <c r="E2197" s="33" t="s">
        <v>15501</v>
      </c>
      <c r="F2197" s="33">
        <v>140</v>
      </c>
      <c r="G2197" s="33">
        <v>127</v>
      </c>
      <c r="H2197" s="33">
        <v>41223</v>
      </c>
      <c r="I2197" t="s">
        <v>15502</v>
      </c>
      <c r="N2197" s="37"/>
      <c r="O2197" s="36"/>
      <c r="P2197" s="36"/>
      <c r="Q2197" s="36"/>
      <c r="R2197" s="37"/>
      <c r="S2197" s="36"/>
      <c r="T2197" s="36"/>
    </row>
    <row r="2198" spans="1:20" ht="14.4" x14ac:dyDescent="0.3">
      <c r="A2198" s="33" t="s">
        <v>5324</v>
      </c>
      <c r="B2198" s="33" t="s">
        <v>14833</v>
      </c>
      <c r="C2198" s="33" t="s">
        <v>16978</v>
      </c>
      <c r="D2198" s="33" t="s">
        <v>5326</v>
      </c>
      <c r="E2198" s="33" t="s">
        <v>14934</v>
      </c>
      <c r="F2198" s="33">
        <v>390</v>
      </c>
      <c r="G2198" s="33">
        <v>382</v>
      </c>
      <c r="H2198" s="33">
        <v>41228</v>
      </c>
      <c r="I2198" t="s">
        <v>15135</v>
      </c>
      <c r="N2198" s="37"/>
      <c r="O2198" s="36"/>
      <c r="P2198" s="36"/>
      <c r="Q2198" s="36"/>
      <c r="R2198" s="37"/>
      <c r="S2198" s="36"/>
      <c r="T2198" s="36"/>
    </row>
    <row r="2199" spans="1:20" ht="14.4" x14ac:dyDescent="0.3">
      <c r="A2199" s="33" t="s">
        <v>5327</v>
      </c>
      <c r="B2199" s="33" t="s">
        <v>14833</v>
      </c>
      <c r="C2199" s="33" t="s">
        <v>5328</v>
      </c>
      <c r="D2199" s="33" t="s">
        <v>5329</v>
      </c>
      <c r="E2199" s="33" t="s">
        <v>14971</v>
      </c>
      <c r="F2199" s="33">
        <v>355</v>
      </c>
      <c r="G2199" s="33">
        <v>447</v>
      </c>
      <c r="H2199" s="33">
        <v>73919</v>
      </c>
      <c r="I2199" t="s">
        <v>839</v>
      </c>
      <c r="N2199" s="37"/>
      <c r="O2199" s="36"/>
      <c r="P2199" s="36"/>
      <c r="Q2199" s="36"/>
      <c r="R2199" s="37"/>
      <c r="S2199" s="36"/>
      <c r="T2199" s="36"/>
    </row>
    <row r="2200" spans="1:20" ht="14.4" x14ac:dyDescent="0.3">
      <c r="A2200" s="33" t="s">
        <v>5330</v>
      </c>
      <c r="B2200" s="33" t="s">
        <v>14833</v>
      </c>
      <c r="C2200" s="33" t="s">
        <v>16312</v>
      </c>
      <c r="D2200" s="33" t="s">
        <v>5331</v>
      </c>
      <c r="E2200" s="33" t="s">
        <v>16068</v>
      </c>
      <c r="F2200" s="33">
        <v>116</v>
      </c>
      <c r="G2200" s="33">
        <v>119</v>
      </c>
      <c r="H2200" s="33">
        <v>41039</v>
      </c>
      <c r="I2200" t="s">
        <v>16069</v>
      </c>
      <c r="N2200" s="37"/>
      <c r="O2200" s="36"/>
      <c r="P2200" s="36"/>
      <c r="Q2200" s="36"/>
      <c r="R2200" s="37"/>
      <c r="S2200" s="36"/>
      <c r="T2200" s="36"/>
    </row>
    <row r="2201" spans="1:20" ht="14.4" x14ac:dyDescent="0.3">
      <c r="A2201" s="33" t="s">
        <v>5332</v>
      </c>
      <c r="B2201" s="33" t="s">
        <v>14833</v>
      </c>
      <c r="C2201" s="33" t="s">
        <v>16979</v>
      </c>
      <c r="D2201" s="33" t="s">
        <v>5333</v>
      </c>
      <c r="E2201" s="33" t="s">
        <v>14885</v>
      </c>
      <c r="F2201" s="33">
        <v>208</v>
      </c>
      <c r="G2201" s="33">
        <v>205</v>
      </c>
      <c r="H2201" s="33">
        <v>30320</v>
      </c>
      <c r="I2201" t="s">
        <v>16980</v>
      </c>
      <c r="N2201" s="37"/>
      <c r="O2201" s="36"/>
      <c r="P2201" s="36"/>
      <c r="Q2201" s="36"/>
      <c r="R2201" s="37"/>
      <c r="S2201" s="36"/>
      <c r="T2201" s="36"/>
    </row>
    <row r="2202" spans="1:20" ht="14.4" x14ac:dyDescent="0.3">
      <c r="A2202" s="33" t="s">
        <v>5334</v>
      </c>
      <c r="B2202" s="33" t="s">
        <v>14833</v>
      </c>
      <c r="C2202" s="33" t="s">
        <v>5335</v>
      </c>
      <c r="D2202" s="33" t="s">
        <v>5336</v>
      </c>
      <c r="E2202" s="33" t="s">
        <v>15077</v>
      </c>
      <c r="F2202" s="33">
        <v>234</v>
      </c>
      <c r="G2202" s="33">
        <v>230</v>
      </c>
      <c r="H2202" s="33">
        <v>40888</v>
      </c>
      <c r="I2202" t="s">
        <v>863</v>
      </c>
      <c r="N2202" s="37"/>
      <c r="O2202" s="36"/>
      <c r="P2202" s="36"/>
      <c r="Q2202" s="36"/>
      <c r="R2202" s="37"/>
      <c r="S2202" s="36"/>
      <c r="T2202" s="36"/>
    </row>
    <row r="2203" spans="1:20" ht="14.4" x14ac:dyDescent="0.3">
      <c r="A2203" s="33" t="s">
        <v>5337</v>
      </c>
      <c r="B2203" s="33" t="s">
        <v>14833</v>
      </c>
      <c r="C2203" s="33" t="s">
        <v>16981</v>
      </c>
      <c r="D2203" s="33" t="s">
        <v>5338</v>
      </c>
      <c r="E2203" s="33" t="s">
        <v>15017</v>
      </c>
      <c r="F2203" s="33">
        <v>86</v>
      </c>
      <c r="G2203" s="33">
        <v>97</v>
      </c>
      <c r="H2203" s="33">
        <v>41845</v>
      </c>
      <c r="I2203" t="s">
        <v>15525</v>
      </c>
      <c r="N2203" s="37"/>
      <c r="O2203" s="36"/>
      <c r="P2203" s="36"/>
      <c r="Q2203" s="36"/>
      <c r="R2203" s="37"/>
      <c r="S2203" s="36"/>
      <c r="T2203" s="36"/>
    </row>
    <row r="2204" spans="1:20" ht="14.4" x14ac:dyDescent="0.3">
      <c r="A2204" s="33" t="s">
        <v>5339</v>
      </c>
      <c r="B2204" s="33" t="s">
        <v>14833</v>
      </c>
      <c r="C2204" s="33" t="s">
        <v>16982</v>
      </c>
      <c r="D2204" s="33" t="s">
        <v>5340</v>
      </c>
      <c r="E2204" s="33" t="s">
        <v>15205</v>
      </c>
      <c r="F2204" s="33">
        <v>351</v>
      </c>
      <c r="G2204" s="33">
        <v>345</v>
      </c>
      <c r="H2204" s="33">
        <v>37650</v>
      </c>
      <c r="I2204" t="s">
        <v>15895</v>
      </c>
      <c r="N2204" s="37"/>
      <c r="O2204" s="36"/>
      <c r="P2204" s="36"/>
      <c r="Q2204" s="36"/>
      <c r="R2204" s="37"/>
      <c r="S2204" s="36"/>
      <c r="T2204" s="36"/>
    </row>
    <row r="2205" spans="1:20" ht="14.4" x14ac:dyDescent="0.3">
      <c r="A2205" s="33" t="s">
        <v>5341</v>
      </c>
      <c r="B2205" s="33" t="s">
        <v>14833</v>
      </c>
      <c r="C2205" s="33" t="s">
        <v>5342</v>
      </c>
      <c r="D2205" s="33" t="s">
        <v>5343</v>
      </c>
      <c r="E2205" s="33" t="s">
        <v>14884</v>
      </c>
      <c r="F2205" s="33">
        <v>529</v>
      </c>
      <c r="G2205" s="33">
        <v>596</v>
      </c>
      <c r="H2205" s="33">
        <v>48101</v>
      </c>
      <c r="I2205" t="s">
        <v>3810</v>
      </c>
      <c r="N2205" s="37"/>
      <c r="O2205" s="36"/>
      <c r="P2205" s="36"/>
      <c r="Q2205" s="36"/>
      <c r="R2205" s="37"/>
      <c r="S2205" s="36"/>
      <c r="T2205" s="36"/>
    </row>
    <row r="2206" spans="1:20" ht="14.4" x14ac:dyDescent="0.3">
      <c r="A2206" s="33" t="s">
        <v>5344</v>
      </c>
      <c r="B2206" s="33" t="s">
        <v>14833</v>
      </c>
      <c r="C2206" s="33" t="s">
        <v>15285</v>
      </c>
      <c r="D2206" s="33" t="s">
        <v>5345</v>
      </c>
      <c r="E2206" s="33" t="s">
        <v>14887</v>
      </c>
      <c r="F2206" s="33">
        <v>284</v>
      </c>
      <c r="G2206" s="33">
        <v>295</v>
      </c>
      <c r="H2206" s="33">
        <v>40648</v>
      </c>
      <c r="I2206" t="s">
        <v>15825</v>
      </c>
      <c r="N2206" s="37"/>
      <c r="O2206" s="36"/>
      <c r="P2206" s="36"/>
      <c r="Q2206" s="36"/>
      <c r="R2206" s="37"/>
      <c r="S2206" s="36"/>
      <c r="T2206" s="36"/>
    </row>
    <row r="2207" spans="1:20" ht="14.4" x14ac:dyDescent="0.3">
      <c r="A2207" s="33" t="s">
        <v>5346</v>
      </c>
      <c r="B2207" s="33" t="s">
        <v>14833</v>
      </c>
      <c r="C2207" s="33" t="s">
        <v>16983</v>
      </c>
      <c r="D2207" s="33" t="s">
        <v>5347</v>
      </c>
      <c r="E2207" s="33" t="s">
        <v>15014</v>
      </c>
      <c r="F2207" s="33">
        <v>589</v>
      </c>
      <c r="G2207" s="33">
        <v>610</v>
      </c>
      <c r="H2207" s="33">
        <v>50195</v>
      </c>
      <c r="I2207" t="s">
        <v>16984</v>
      </c>
      <c r="N2207" s="37"/>
      <c r="O2207" s="36"/>
      <c r="P2207" s="36"/>
      <c r="Q2207" s="36"/>
      <c r="R2207" s="37"/>
      <c r="S2207" s="36"/>
      <c r="T2207" s="36"/>
    </row>
    <row r="2208" spans="1:20" ht="14.4" x14ac:dyDescent="0.3">
      <c r="A2208" s="33" t="s">
        <v>5348</v>
      </c>
      <c r="B2208" s="33" t="s">
        <v>14833</v>
      </c>
      <c r="C2208" s="33" t="s">
        <v>5349</v>
      </c>
      <c r="D2208" s="33" t="s">
        <v>5350</v>
      </c>
      <c r="E2208" s="33" t="s">
        <v>14869</v>
      </c>
      <c r="F2208" s="33">
        <v>215</v>
      </c>
      <c r="G2208" s="33">
        <v>211</v>
      </c>
      <c r="H2208" s="33">
        <v>75597</v>
      </c>
      <c r="I2208" t="s">
        <v>15294</v>
      </c>
      <c r="N2208" s="37"/>
      <c r="O2208" s="36"/>
      <c r="P2208" s="36"/>
      <c r="Q2208" s="36"/>
      <c r="R2208" s="37"/>
      <c r="S2208" s="36"/>
      <c r="T2208" s="36"/>
    </row>
    <row r="2209" spans="1:20" ht="14.4" x14ac:dyDescent="0.3">
      <c r="A2209" s="33" t="s">
        <v>5351</v>
      </c>
      <c r="B2209" s="33" t="s">
        <v>14833</v>
      </c>
      <c r="C2209" s="33" t="s">
        <v>5352</v>
      </c>
      <c r="D2209" s="33" t="s">
        <v>5353</v>
      </c>
      <c r="E2209" s="33" t="s">
        <v>15996</v>
      </c>
      <c r="F2209" s="33">
        <v>365</v>
      </c>
      <c r="G2209" s="33">
        <v>372</v>
      </c>
      <c r="H2209" s="33">
        <v>75375</v>
      </c>
      <c r="I2209" t="s">
        <v>15917</v>
      </c>
      <c r="N2209" s="37"/>
      <c r="O2209" s="36"/>
      <c r="P2209" s="36"/>
      <c r="Q2209" s="36"/>
      <c r="R2209" s="37"/>
      <c r="S2209" s="36"/>
      <c r="T2209" s="36"/>
    </row>
    <row r="2210" spans="1:20" ht="14.4" x14ac:dyDescent="0.3">
      <c r="A2210" s="33" t="s">
        <v>5354</v>
      </c>
      <c r="B2210" s="33" t="s">
        <v>14833</v>
      </c>
      <c r="C2210" s="33" t="s">
        <v>5355</v>
      </c>
      <c r="D2210" s="33" t="s">
        <v>5356</v>
      </c>
      <c r="E2210" s="33" t="s">
        <v>14878</v>
      </c>
      <c r="F2210" s="33">
        <v>124</v>
      </c>
      <c r="G2210" s="33">
        <v>121</v>
      </c>
      <c r="H2210" s="33">
        <v>50819</v>
      </c>
      <c r="I2210" t="s">
        <v>15268</v>
      </c>
      <c r="N2210" s="37"/>
      <c r="O2210" s="36"/>
      <c r="P2210" s="36"/>
      <c r="Q2210" s="36"/>
      <c r="R2210" s="37"/>
      <c r="S2210" s="36"/>
      <c r="T2210" s="36"/>
    </row>
    <row r="2211" spans="1:20" ht="14.4" x14ac:dyDescent="0.3">
      <c r="A2211" s="33" t="s">
        <v>5357</v>
      </c>
      <c r="B2211" s="33" t="s">
        <v>14833</v>
      </c>
      <c r="C2211" s="33" t="s">
        <v>5358</v>
      </c>
      <c r="D2211" s="33" t="s">
        <v>5359</v>
      </c>
      <c r="E2211" s="33" t="s">
        <v>14950</v>
      </c>
      <c r="F2211" s="33">
        <v>79</v>
      </c>
      <c r="G2211" s="33">
        <v>82</v>
      </c>
      <c r="H2211" s="33">
        <v>79874</v>
      </c>
      <c r="I2211" t="s">
        <v>483</v>
      </c>
      <c r="N2211" s="37"/>
      <c r="O2211" s="36"/>
      <c r="P2211" s="36"/>
      <c r="Q2211" s="36"/>
      <c r="R2211" s="37"/>
      <c r="S2211" s="36"/>
      <c r="T2211" s="36"/>
    </row>
    <row r="2212" spans="1:20" ht="14.4" x14ac:dyDescent="0.3">
      <c r="A2212" s="33" t="s">
        <v>5360</v>
      </c>
      <c r="B2212" s="33" t="s">
        <v>14833</v>
      </c>
      <c r="C2212" s="33" t="s">
        <v>16985</v>
      </c>
      <c r="D2212" s="33" t="s">
        <v>5361</v>
      </c>
      <c r="E2212" s="33" t="s">
        <v>15272</v>
      </c>
      <c r="F2212" s="33">
        <v>270</v>
      </c>
      <c r="G2212" s="33">
        <v>264</v>
      </c>
      <c r="H2212" s="33">
        <v>23961</v>
      </c>
      <c r="I2212" t="s">
        <v>15273</v>
      </c>
      <c r="N2212" s="37"/>
      <c r="O2212" s="36"/>
      <c r="P2212" s="36"/>
      <c r="Q2212" s="36"/>
      <c r="R2212" s="37"/>
      <c r="S2212" s="36"/>
      <c r="T2212" s="36"/>
    </row>
    <row r="2213" spans="1:20" ht="14.4" x14ac:dyDescent="0.3">
      <c r="A2213" s="33" t="s">
        <v>5362</v>
      </c>
      <c r="B2213" s="33" t="s">
        <v>14833</v>
      </c>
      <c r="C2213" s="33" t="s">
        <v>5363</v>
      </c>
      <c r="D2213" s="33" t="s">
        <v>5364</v>
      </c>
      <c r="E2213" s="33" t="s">
        <v>15322</v>
      </c>
      <c r="F2213" s="33">
        <v>155</v>
      </c>
      <c r="G2213" s="33">
        <v>150</v>
      </c>
      <c r="H2213" s="33">
        <v>40894</v>
      </c>
      <c r="I2213" t="s">
        <v>15323</v>
      </c>
      <c r="N2213" s="37"/>
      <c r="O2213" s="36"/>
      <c r="P2213" s="36"/>
      <c r="Q2213" s="36"/>
      <c r="R2213" s="37"/>
      <c r="S2213" s="36"/>
      <c r="T2213" s="36"/>
    </row>
    <row r="2214" spans="1:20" ht="14.4" x14ac:dyDescent="0.3">
      <c r="A2214" s="33" t="s">
        <v>5365</v>
      </c>
      <c r="B2214" s="33" t="s">
        <v>14833</v>
      </c>
      <c r="C2214" s="33" t="s">
        <v>16986</v>
      </c>
      <c r="D2214" s="33" t="s">
        <v>5366</v>
      </c>
      <c r="E2214" s="33" t="s">
        <v>14975</v>
      </c>
      <c r="F2214" s="33">
        <v>209</v>
      </c>
      <c r="G2214" s="33">
        <v>193</v>
      </c>
      <c r="H2214" s="33">
        <v>43318</v>
      </c>
      <c r="I2214" t="s">
        <v>15495</v>
      </c>
      <c r="N2214" s="37"/>
      <c r="O2214" s="36"/>
      <c r="P2214" s="36"/>
      <c r="Q2214" s="36"/>
      <c r="R2214" s="37"/>
      <c r="S2214" s="36"/>
      <c r="T2214" s="36"/>
    </row>
    <row r="2215" spans="1:20" ht="14.4" x14ac:dyDescent="0.3">
      <c r="A2215" s="33" t="s">
        <v>5367</v>
      </c>
      <c r="B2215" s="33" t="s">
        <v>14833</v>
      </c>
      <c r="C2215" s="33" t="s">
        <v>5368</v>
      </c>
      <c r="D2215" s="33" t="s">
        <v>231</v>
      </c>
      <c r="E2215" s="33" t="s">
        <v>14972</v>
      </c>
      <c r="F2215" s="33">
        <v>135</v>
      </c>
      <c r="G2215" s="33">
        <v>142</v>
      </c>
      <c r="H2215" s="33">
        <v>41286</v>
      </c>
      <c r="I2215" t="s">
        <v>15748</v>
      </c>
      <c r="N2215" s="37"/>
      <c r="O2215" s="36"/>
      <c r="P2215" s="36"/>
      <c r="Q2215" s="36"/>
      <c r="R2215" s="37"/>
      <c r="S2215" s="36"/>
      <c r="T2215" s="36"/>
    </row>
    <row r="2216" spans="1:20" ht="14.4" x14ac:dyDescent="0.3">
      <c r="A2216" s="33" t="s">
        <v>5369</v>
      </c>
      <c r="B2216" s="33" t="s">
        <v>14833</v>
      </c>
      <c r="C2216" s="33" t="s">
        <v>16987</v>
      </c>
      <c r="D2216" s="33" t="s">
        <v>5370</v>
      </c>
      <c r="E2216" s="33" t="s">
        <v>14917</v>
      </c>
      <c r="F2216" s="33">
        <v>231</v>
      </c>
      <c r="G2216" s="33">
        <v>228</v>
      </c>
      <c r="H2216" s="33">
        <v>77456</v>
      </c>
      <c r="I2216" t="s">
        <v>115</v>
      </c>
      <c r="N2216" s="37"/>
      <c r="O2216" s="36"/>
      <c r="P2216" s="36"/>
      <c r="Q2216" s="36"/>
      <c r="R2216" s="37"/>
      <c r="S2216" s="36"/>
      <c r="T2216" s="36"/>
    </row>
    <row r="2217" spans="1:20" ht="14.4" x14ac:dyDescent="0.3">
      <c r="A2217" s="33" t="s">
        <v>5371</v>
      </c>
      <c r="B2217" s="33" t="s">
        <v>14833</v>
      </c>
      <c r="C2217" s="33" t="s">
        <v>16690</v>
      </c>
      <c r="D2217" s="33" t="s">
        <v>5373</v>
      </c>
      <c r="E2217" s="33" t="s">
        <v>15009</v>
      </c>
      <c r="F2217" s="33">
        <v>169</v>
      </c>
      <c r="G2217" s="33">
        <v>166</v>
      </c>
      <c r="H2217" s="33">
        <v>61661</v>
      </c>
      <c r="I2217" t="s">
        <v>16988</v>
      </c>
      <c r="N2217" s="37"/>
      <c r="O2217" s="36"/>
      <c r="P2217" s="36"/>
      <c r="Q2217" s="36"/>
      <c r="R2217" s="37"/>
      <c r="S2217" s="36"/>
      <c r="T2217" s="36"/>
    </row>
    <row r="2218" spans="1:20" ht="14.4" x14ac:dyDescent="0.3">
      <c r="A2218" s="33" t="s">
        <v>5374</v>
      </c>
      <c r="B2218" s="33" t="s">
        <v>14833</v>
      </c>
      <c r="C2218" s="33" t="s">
        <v>16989</v>
      </c>
      <c r="D2218" s="33" t="s">
        <v>5375</v>
      </c>
      <c r="E2218" s="33" t="s">
        <v>14890</v>
      </c>
      <c r="F2218" s="33">
        <v>351</v>
      </c>
      <c r="G2218" s="33">
        <v>335</v>
      </c>
      <c r="H2218" s="33">
        <v>74154</v>
      </c>
      <c r="I2218" t="s">
        <v>15498</v>
      </c>
      <c r="N2218" s="37"/>
      <c r="O2218" s="36"/>
      <c r="P2218" s="36"/>
      <c r="Q2218" s="36"/>
      <c r="R2218" s="37"/>
      <c r="S2218" s="36"/>
      <c r="T2218" s="36"/>
    </row>
    <row r="2219" spans="1:20" ht="14.4" x14ac:dyDescent="0.3">
      <c r="A2219" s="33" t="s">
        <v>5376</v>
      </c>
      <c r="B2219" s="33" t="s">
        <v>14833</v>
      </c>
      <c r="C2219" s="33" t="s">
        <v>15592</v>
      </c>
      <c r="D2219" s="33" t="s">
        <v>5377</v>
      </c>
      <c r="E2219" s="33" t="s">
        <v>15455</v>
      </c>
      <c r="F2219" s="33">
        <v>182</v>
      </c>
      <c r="G2219" s="33">
        <v>184</v>
      </c>
      <c r="H2219" s="33">
        <v>75753</v>
      </c>
      <c r="I2219" t="s">
        <v>16109</v>
      </c>
      <c r="N2219" s="37"/>
      <c r="O2219" s="36"/>
      <c r="P2219" s="36"/>
      <c r="Q2219" s="36"/>
      <c r="R2219" s="37"/>
      <c r="S2219" s="36"/>
      <c r="T2219" s="36"/>
    </row>
    <row r="2220" spans="1:20" ht="14.4" x14ac:dyDescent="0.3">
      <c r="A2220" s="33" t="s">
        <v>5378</v>
      </c>
      <c r="B2220" s="33" t="s">
        <v>14833</v>
      </c>
      <c r="C2220" s="33" t="s">
        <v>16312</v>
      </c>
      <c r="D2220" s="33" t="s">
        <v>5379</v>
      </c>
      <c r="E2220" s="33" t="s">
        <v>15214</v>
      </c>
      <c r="F2220" s="33">
        <v>190</v>
      </c>
      <c r="G2220" s="33">
        <v>190</v>
      </c>
      <c r="H2220" s="33">
        <v>40946</v>
      </c>
      <c r="I2220" t="s">
        <v>15772</v>
      </c>
      <c r="N2220" s="37"/>
      <c r="O2220" s="36"/>
      <c r="P2220" s="36"/>
      <c r="Q2220" s="36"/>
      <c r="R2220" s="37"/>
      <c r="S2220" s="36"/>
      <c r="T2220" s="36"/>
    </row>
    <row r="2221" spans="1:20" ht="14.4" x14ac:dyDescent="0.3">
      <c r="A2221" s="33" t="s">
        <v>5380</v>
      </c>
      <c r="B2221" s="33" t="s">
        <v>14833</v>
      </c>
      <c r="C2221" s="33" t="s">
        <v>15285</v>
      </c>
      <c r="D2221" s="33" t="s">
        <v>5381</v>
      </c>
      <c r="E2221" s="33" t="s">
        <v>15084</v>
      </c>
      <c r="F2221" s="33">
        <v>178</v>
      </c>
      <c r="G2221" s="33">
        <v>176</v>
      </c>
      <c r="H2221" s="33">
        <v>41005</v>
      </c>
      <c r="I2221" t="s">
        <v>1280</v>
      </c>
      <c r="N2221" s="37"/>
      <c r="O2221" s="36"/>
      <c r="P2221" s="36"/>
      <c r="Q2221" s="36"/>
      <c r="R2221" s="37"/>
      <c r="S2221" s="36"/>
      <c r="T2221" s="36"/>
    </row>
    <row r="2222" spans="1:20" ht="14.4" x14ac:dyDescent="0.3">
      <c r="A2222" s="33" t="s">
        <v>5382</v>
      </c>
      <c r="B2222" s="33" t="s">
        <v>14833</v>
      </c>
      <c r="C2222" s="33" t="s">
        <v>16990</v>
      </c>
      <c r="D2222" s="33" t="s">
        <v>5383</v>
      </c>
      <c r="E2222" s="33" t="s">
        <v>15667</v>
      </c>
      <c r="F2222" s="33">
        <v>143</v>
      </c>
      <c r="G2222" s="33">
        <v>133</v>
      </c>
      <c r="H2222" s="33">
        <v>42656</v>
      </c>
      <c r="I2222" t="s">
        <v>15662</v>
      </c>
      <c r="N2222" s="37"/>
      <c r="O2222" s="36"/>
      <c r="P2222" s="36"/>
      <c r="Q2222" s="36"/>
      <c r="R2222" s="37"/>
      <c r="S2222" s="36"/>
      <c r="T2222" s="36"/>
    </row>
    <row r="2223" spans="1:20" ht="14.4" x14ac:dyDescent="0.3">
      <c r="A2223" s="33" t="s">
        <v>5384</v>
      </c>
      <c r="B2223" s="33" t="s">
        <v>14833</v>
      </c>
      <c r="C2223" s="33" t="s">
        <v>5385</v>
      </c>
      <c r="D2223" s="33" t="s">
        <v>5386</v>
      </c>
      <c r="E2223" s="33" t="s">
        <v>15402</v>
      </c>
      <c r="F2223" s="33">
        <v>241</v>
      </c>
      <c r="G2223" s="33">
        <v>246</v>
      </c>
      <c r="H2223" s="33">
        <v>41001</v>
      </c>
      <c r="I2223" t="s">
        <v>15678</v>
      </c>
      <c r="N2223" s="37"/>
      <c r="O2223" s="36"/>
      <c r="P2223" s="36"/>
      <c r="Q2223" s="36"/>
      <c r="R2223" s="37"/>
      <c r="S2223" s="36"/>
      <c r="T2223" s="36"/>
    </row>
    <row r="2224" spans="1:20" ht="14.4" x14ac:dyDescent="0.3">
      <c r="A2224" s="33" t="s">
        <v>5387</v>
      </c>
      <c r="B2224" s="33" t="s">
        <v>14833</v>
      </c>
      <c r="C2224" s="33" t="s">
        <v>5388</v>
      </c>
      <c r="D2224" s="33" t="s">
        <v>5389</v>
      </c>
      <c r="E2224" s="33" t="s">
        <v>15026</v>
      </c>
      <c r="F2224" s="33">
        <v>50</v>
      </c>
      <c r="G2224" s="33">
        <v>42</v>
      </c>
      <c r="H2224" s="33">
        <v>45000</v>
      </c>
      <c r="I2224" t="s">
        <v>15159</v>
      </c>
      <c r="N2224" s="37"/>
      <c r="O2224" s="36"/>
      <c r="P2224" s="36"/>
      <c r="Q2224" s="36"/>
      <c r="R2224" s="37"/>
      <c r="S2224" s="36"/>
      <c r="T2224" s="36"/>
    </row>
    <row r="2225" spans="1:20" ht="14.4" x14ac:dyDescent="0.3">
      <c r="A2225" s="33" t="s">
        <v>5390</v>
      </c>
      <c r="B2225" s="33" t="s">
        <v>14833</v>
      </c>
      <c r="C2225" s="33" t="s">
        <v>1997</v>
      </c>
      <c r="D2225" s="33" t="s">
        <v>5391</v>
      </c>
      <c r="E2225" s="33" t="s">
        <v>15026</v>
      </c>
      <c r="F2225" s="33">
        <v>192</v>
      </c>
      <c r="G2225" s="33">
        <v>191</v>
      </c>
      <c r="H2225" s="33">
        <v>45000</v>
      </c>
      <c r="I2225" t="s">
        <v>15159</v>
      </c>
      <c r="N2225" s="37"/>
      <c r="O2225" s="36"/>
      <c r="P2225" s="36"/>
      <c r="Q2225" s="36"/>
      <c r="R2225" s="37"/>
      <c r="S2225" s="36"/>
      <c r="T2225" s="36"/>
    </row>
    <row r="2226" spans="1:20" ht="14.4" x14ac:dyDescent="0.3">
      <c r="A2226" s="33" t="s">
        <v>5392</v>
      </c>
      <c r="B2226" s="33" t="s">
        <v>14833</v>
      </c>
      <c r="C2226" s="33" t="s">
        <v>16991</v>
      </c>
      <c r="D2226" s="33" t="s">
        <v>5393</v>
      </c>
      <c r="E2226" s="33" t="s">
        <v>15069</v>
      </c>
      <c r="F2226" s="33">
        <v>270</v>
      </c>
      <c r="G2226" s="33">
        <v>270</v>
      </c>
      <c r="H2226" s="33">
        <v>41020</v>
      </c>
      <c r="I2226" t="s">
        <v>15468</v>
      </c>
      <c r="N2226" s="37"/>
      <c r="O2226" s="36"/>
      <c r="P2226" s="36"/>
      <c r="Q2226" s="36"/>
      <c r="R2226" s="37"/>
      <c r="S2226" s="36"/>
      <c r="T2226" s="36"/>
    </row>
    <row r="2227" spans="1:20" ht="14.4" x14ac:dyDescent="0.3">
      <c r="A2227" s="33" t="s">
        <v>5394</v>
      </c>
      <c r="B2227" s="33" t="s">
        <v>14833</v>
      </c>
      <c r="C2227" s="33" t="s">
        <v>16992</v>
      </c>
      <c r="D2227" s="33" t="s">
        <v>5395</v>
      </c>
      <c r="E2227" s="33" t="s">
        <v>14873</v>
      </c>
      <c r="F2227" s="33">
        <v>287</v>
      </c>
      <c r="G2227" s="33">
        <v>276</v>
      </c>
      <c r="H2227" s="33">
        <v>32073</v>
      </c>
      <c r="I2227" t="s">
        <v>15835</v>
      </c>
      <c r="N2227" s="37"/>
      <c r="O2227" s="36"/>
      <c r="P2227" s="36"/>
      <c r="Q2227" s="36"/>
      <c r="R2227" s="37"/>
      <c r="S2227" s="36"/>
      <c r="T2227" s="36"/>
    </row>
    <row r="2228" spans="1:20" ht="14.4" x14ac:dyDescent="0.3">
      <c r="A2228" s="33" t="s">
        <v>5396</v>
      </c>
      <c r="B2228" s="33" t="s">
        <v>14833</v>
      </c>
      <c r="C2228" s="33" t="s">
        <v>16993</v>
      </c>
      <c r="D2228" s="33" t="s">
        <v>5397</v>
      </c>
      <c r="E2228" s="33" t="s">
        <v>14987</v>
      </c>
      <c r="F2228" s="33">
        <v>57</v>
      </c>
      <c r="G2228" s="33">
        <v>56</v>
      </c>
      <c r="H2228" s="33">
        <v>41196</v>
      </c>
      <c r="I2228" t="s">
        <v>15876</v>
      </c>
      <c r="N2228" s="37"/>
      <c r="O2228" s="36"/>
      <c r="P2228" s="36"/>
      <c r="Q2228" s="36"/>
      <c r="R2228" s="37"/>
      <c r="S2228" s="36"/>
      <c r="T2228" s="36"/>
    </row>
    <row r="2229" spans="1:20" ht="14.4" x14ac:dyDescent="0.3">
      <c r="A2229" s="33" t="s">
        <v>5398</v>
      </c>
      <c r="B2229" s="33" t="s">
        <v>14833</v>
      </c>
      <c r="C2229" s="33" t="s">
        <v>5399</v>
      </c>
      <c r="D2229" s="33" t="s">
        <v>5400</v>
      </c>
      <c r="E2229" s="33" t="s">
        <v>15082</v>
      </c>
      <c r="F2229" s="33">
        <v>182</v>
      </c>
      <c r="G2229" s="33">
        <v>179</v>
      </c>
      <c r="H2229" s="33">
        <v>40712</v>
      </c>
      <c r="I2229" t="s">
        <v>876</v>
      </c>
      <c r="N2229" s="37"/>
      <c r="O2229" s="36"/>
      <c r="P2229" s="36"/>
      <c r="Q2229" s="36"/>
      <c r="R2229" s="37"/>
      <c r="S2229" s="36"/>
      <c r="T2229" s="36"/>
    </row>
    <row r="2230" spans="1:20" ht="14.4" x14ac:dyDescent="0.3">
      <c r="A2230" s="33" t="s">
        <v>5401</v>
      </c>
      <c r="B2230" s="33" t="s">
        <v>14833</v>
      </c>
      <c r="C2230" s="33" t="s">
        <v>16994</v>
      </c>
      <c r="D2230" s="33" t="s">
        <v>5402</v>
      </c>
      <c r="E2230" s="33" t="s">
        <v>15884</v>
      </c>
      <c r="F2230" s="33">
        <v>112</v>
      </c>
      <c r="G2230" s="33">
        <v>108</v>
      </c>
      <c r="H2230" s="33">
        <v>48348</v>
      </c>
      <c r="I2230" t="s">
        <v>15151</v>
      </c>
      <c r="N2230" s="37"/>
      <c r="O2230" s="36"/>
      <c r="P2230" s="36"/>
      <c r="Q2230" s="36"/>
      <c r="R2230" s="37"/>
      <c r="S2230" s="36"/>
      <c r="T2230" s="36"/>
    </row>
    <row r="2231" spans="1:20" ht="14.4" x14ac:dyDescent="0.3">
      <c r="A2231" s="33" t="s">
        <v>5403</v>
      </c>
      <c r="B2231" s="33" t="s">
        <v>14833</v>
      </c>
      <c r="C2231" s="33" t="s">
        <v>16995</v>
      </c>
      <c r="D2231" s="33" t="s">
        <v>5404</v>
      </c>
      <c r="E2231" s="33" t="s">
        <v>14966</v>
      </c>
      <c r="F2231" s="33">
        <v>65</v>
      </c>
      <c r="G2231" s="33">
        <v>61</v>
      </c>
      <c r="H2231" s="33">
        <v>31384</v>
      </c>
      <c r="I2231" t="s">
        <v>15401</v>
      </c>
      <c r="N2231" s="37"/>
      <c r="O2231" s="36"/>
      <c r="P2231" s="36"/>
      <c r="Q2231" s="36"/>
      <c r="R2231" s="37"/>
      <c r="S2231" s="36"/>
      <c r="T2231" s="36"/>
    </row>
    <row r="2232" spans="1:20" ht="14.4" x14ac:dyDescent="0.3">
      <c r="A2232" s="33" t="s">
        <v>5405</v>
      </c>
      <c r="B2232" s="33" t="s">
        <v>14833</v>
      </c>
      <c r="C2232" s="33" t="s">
        <v>16996</v>
      </c>
      <c r="D2232" s="33" t="s">
        <v>5406</v>
      </c>
      <c r="E2232" s="33" t="s">
        <v>14938</v>
      </c>
      <c r="F2232" s="33">
        <v>353</v>
      </c>
      <c r="G2232" s="33">
        <v>369</v>
      </c>
      <c r="H2232" s="33">
        <v>20281</v>
      </c>
      <c r="I2232" t="s">
        <v>665</v>
      </c>
      <c r="N2232" s="37"/>
      <c r="O2232" s="36"/>
      <c r="P2232" s="36"/>
      <c r="Q2232" s="36"/>
      <c r="R2232" s="37"/>
      <c r="S2232" s="36"/>
      <c r="T2232" s="36"/>
    </row>
    <row r="2233" spans="1:20" ht="14.4" x14ac:dyDescent="0.3">
      <c r="A2233" s="33" t="s">
        <v>5407</v>
      </c>
      <c r="B2233" s="33" t="s">
        <v>14833</v>
      </c>
      <c r="C2233" s="33" t="s">
        <v>5408</v>
      </c>
      <c r="D2233" s="33" t="s">
        <v>5409</v>
      </c>
      <c r="E2233" s="33" t="s">
        <v>14865</v>
      </c>
      <c r="F2233" s="33">
        <v>155</v>
      </c>
      <c r="G2233" s="33">
        <v>139</v>
      </c>
      <c r="H2233" s="33">
        <v>48348</v>
      </c>
      <c r="I2233" t="s">
        <v>15151</v>
      </c>
      <c r="N2233" s="37"/>
      <c r="O2233" s="36"/>
      <c r="P2233" s="36"/>
      <c r="Q2233" s="36"/>
      <c r="R2233" s="37"/>
      <c r="S2233" s="36"/>
      <c r="T2233" s="36"/>
    </row>
    <row r="2234" spans="1:20" ht="14.4" x14ac:dyDescent="0.3">
      <c r="A2234" s="33" t="s">
        <v>5410</v>
      </c>
      <c r="B2234" s="33" t="s">
        <v>14833</v>
      </c>
      <c r="C2234" s="33" t="s">
        <v>5411</v>
      </c>
      <c r="D2234" s="33" t="s">
        <v>5412</v>
      </c>
      <c r="E2234" s="33" t="s">
        <v>14936</v>
      </c>
      <c r="F2234" s="33">
        <v>162</v>
      </c>
      <c r="G2234" s="33">
        <v>159</v>
      </c>
      <c r="H2234" s="33">
        <v>85255</v>
      </c>
      <c r="I2234" t="s">
        <v>15740</v>
      </c>
      <c r="N2234" s="37"/>
      <c r="O2234" s="36"/>
      <c r="P2234" s="36"/>
      <c r="Q2234" s="36"/>
      <c r="R2234" s="37"/>
      <c r="S2234" s="36"/>
      <c r="T2234" s="36"/>
    </row>
    <row r="2235" spans="1:20" ht="14.4" x14ac:dyDescent="0.3">
      <c r="A2235" s="33" t="s">
        <v>5413</v>
      </c>
      <c r="B2235" s="33" t="s">
        <v>14833</v>
      </c>
      <c r="C2235" s="33" t="s">
        <v>2601</v>
      </c>
      <c r="D2235" s="33" t="s">
        <v>5414</v>
      </c>
      <c r="E2235" s="33" t="s">
        <v>15405</v>
      </c>
      <c r="F2235" s="33">
        <v>44</v>
      </c>
      <c r="G2235" s="33">
        <v>37</v>
      </c>
      <c r="H2235" s="33">
        <v>41782</v>
      </c>
      <c r="I2235" t="s">
        <v>716</v>
      </c>
      <c r="N2235" s="37"/>
      <c r="O2235" s="36"/>
      <c r="P2235" s="36"/>
      <c r="Q2235" s="36"/>
      <c r="R2235" s="37"/>
      <c r="S2235" s="36"/>
      <c r="T2235" s="36"/>
    </row>
    <row r="2236" spans="1:20" ht="14.4" x14ac:dyDescent="0.3">
      <c r="A2236" s="33" t="s">
        <v>5415</v>
      </c>
      <c r="B2236" s="33" t="s">
        <v>14833</v>
      </c>
      <c r="C2236" s="33" t="s">
        <v>16997</v>
      </c>
      <c r="D2236" s="33" t="s">
        <v>5416</v>
      </c>
      <c r="E2236" s="33" t="s">
        <v>14973</v>
      </c>
      <c r="F2236" s="33">
        <v>231</v>
      </c>
      <c r="G2236" s="33">
        <v>228</v>
      </c>
      <c r="H2236" s="33">
        <v>83280</v>
      </c>
      <c r="I2236" t="s">
        <v>15211</v>
      </c>
      <c r="N2236" s="37"/>
      <c r="O2236" s="36"/>
      <c r="P2236" s="36"/>
      <c r="Q2236" s="36"/>
      <c r="R2236" s="37"/>
      <c r="S2236" s="36"/>
      <c r="T2236" s="36"/>
    </row>
    <row r="2237" spans="1:20" ht="14.4" x14ac:dyDescent="0.3">
      <c r="A2237" s="33" t="s">
        <v>5417</v>
      </c>
      <c r="B2237" s="33" t="s">
        <v>14833</v>
      </c>
      <c r="C2237" s="33" t="s">
        <v>16998</v>
      </c>
      <c r="D2237" s="33" t="s">
        <v>5418</v>
      </c>
      <c r="E2237" s="33" t="s">
        <v>14916</v>
      </c>
      <c r="F2237" s="33">
        <v>242</v>
      </c>
      <c r="G2237" s="33">
        <v>242</v>
      </c>
      <c r="H2237" s="33">
        <v>41373</v>
      </c>
      <c r="I2237" t="s">
        <v>15297</v>
      </c>
      <c r="N2237" s="37"/>
      <c r="O2237" s="36"/>
      <c r="P2237" s="36"/>
      <c r="Q2237" s="36"/>
      <c r="R2237" s="37"/>
      <c r="S2237" s="36"/>
      <c r="T2237" s="36"/>
    </row>
    <row r="2238" spans="1:20" ht="14.4" x14ac:dyDescent="0.3">
      <c r="A2238" s="33" t="s">
        <v>5419</v>
      </c>
      <c r="B2238" s="33" t="s">
        <v>14833</v>
      </c>
      <c r="C2238" s="33" t="s">
        <v>3626</v>
      </c>
      <c r="D2238" s="33" t="s">
        <v>5420</v>
      </c>
      <c r="E2238" s="33" t="s">
        <v>15905</v>
      </c>
      <c r="F2238" s="33">
        <v>208</v>
      </c>
      <c r="G2238" s="33">
        <v>190</v>
      </c>
      <c r="H2238" s="33">
        <v>60204</v>
      </c>
      <c r="I2238" t="s">
        <v>15906</v>
      </c>
      <c r="N2238" s="37"/>
      <c r="O2238" s="36"/>
      <c r="P2238" s="36"/>
      <c r="Q2238" s="36"/>
      <c r="R2238" s="37"/>
      <c r="S2238" s="36"/>
      <c r="T2238" s="36"/>
    </row>
    <row r="2239" spans="1:20" ht="14.4" x14ac:dyDescent="0.3">
      <c r="A2239" s="33" t="s">
        <v>5421</v>
      </c>
      <c r="B2239" s="33" t="s">
        <v>14833</v>
      </c>
      <c r="C2239" s="33" t="s">
        <v>5422</v>
      </c>
      <c r="D2239" s="33" t="s">
        <v>5423</v>
      </c>
      <c r="E2239" s="33" t="s">
        <v>14952</v>
      </c>
      <c r="F2239" s="33">
        <v>276</v>
      </c>
      <c r="G2239" s="33">
        <v>263</v>
      </c>
      <c r="H2239" s="33">
        <v>83280</v>
      </c>
      <c r="I2239" t="s">
        <v>15211</v>
      </c>
      <c r="N2239" s="37"/>
      <c r="O2239" s="36"/>
      <c r="P2239" s="36"/>
      <c r="Q2239" s="36"/>
      <c r="R2239" s="37"/>
      <c r="S2239" s="36"/>
      <c r="T2239" s="36"/>
    </row>
    <row r="2240" spans="1:20" ht="14.4" x14ac:dyDescent="0.3">
      <c r="A2240" s="33" t="s">
        <v>5424</v>
      </c>
      <c r="B2240" s="33" t="s">
        <v>14833</v>
      </c>
      <c r="C2240" s="33" t="s">
        <v>5425</v>
      </c>
      <c r="D2240" s="33" t="s">
        <v>5426</v>
      </c>
      <c r="E2240" s="33" t="s">
        <v>14943</v>
      </c>
      <c r="F2240" s="33">
        <v>296</v>
      </c>
      <c r="G2240" s="33">
        <v>305</v>
      </c>
      <c r="H2240" s="33">
        <v>41516</v>
      </c>
      <c r="I2240" t="s">
        <v>78</v>
      </c>
      <c r="N2240" s="37"/>
      <c r="O2240" s="36"/>
      <c r="P2240" s="36"/>
      <c r="Q2240" s="36"/>
      <c r="R2240" s="37"/>
      <c r="S2240" s="36"/>
      <c r="T2240" s="36"/>
    </row>
    <row r="2241" spans="1:20" ht="14.4" x14ac:dyDescent="0.3">
      <c r="A2241" s="33" t="s">
        <v>5427</v>
      </c>
      <c r="B2241" s="33" t="s">
        <v>14833</v>
      </c>
      <c r="C2241" s="33" t="s">
        <v>682</v>
      </c>
      <c r="D2241" s="33" t="s">
        <v>5428</v>
      </c>
      <c r="E2241" s="33" t="s">
        <v>15410</v>
      </c>
      <c r="F2241" s="33">
        <v>130</v>
      </c>
      <c r="G2241" s="33">
        <v>99</v>
      </c>
      <c r="H2241" s="33">
        <v>40557</v>
      </c>
      <c r="I2241" t="s">
        <v>15411</v>
      </c>
      <c r="N2241" s="37"/>
      <c r="O2241" s="36"/>
      <c r="P2241" s="36"/>
      <c r="Q2241" s="36"/>
      <c r="R2241" s="37"/>
      <c r="S2241" s="36"/>
      <c r="T2241" s="36"/>
    </row>
    <row r="2242" spans="1:20" ht="14.4" x14ac:dyDescent="0.3">
      <c r="A2242" s="33" t="s">
        <v>5429</v>
      </c>
      <c r="B2242" s="33" t="s">
        <v>14833</v>
      </c>
      <c r="C2242" s="33" t="s">
        <v>16999</v>
      </c>
      <c r="D2242" s="33" t="s">
        <v>5430</v>
      </c>
      <c r="E2242" s="33" t="s">
        <v>14973</v>
      </c>
      <c r="F2242" s="33">
        <v>244</v>
      </c>
      <c r="G2242" s="33">
        <v>240</v>
      </c>
      <c r="H2242" s="33">
        <v>83280</v>
      </c>
      <c r="I2242" t="s">
        <v>15211</v>
      </c>
      <c r="N2242" s="37"/>
      <c r="O2242" s="36"/>
      <c r="P2242" s="36"/>
      <c r="Q2242" s="36"/>
      <c r="R2242" s="37"/>
      <c r="S2242" s="36"/>
      <c r="T2242" s="36"/>
    </row>
    <row r="2243" spans="1:20" ht="14.4" x14ac:dyDescent="0.3">
      <c r="A2243" s="33" t="s">
        <v>5431</v>
      </c>
      <c r="B2243" s="33" t="s">
        <v>14833</v>
      </c>
      <c r="C2243" s="33" t="s">
        <v>669</v>
      </c>
      <c r="D2243" s="33" t="s">
        <v>5432</v>
      </c>
      <c r="E2243" s="33" t="s">
        <v>15603</v>
      </c>
      <c r="F2243" s="33">
        <v>133</v>
      </c>
      <c r="G2243" s="33">
        <v>113</v>
      </c>
      <c r="H2243" s="33">
        <v>31384</v>
      </c>
      <c r="I2243" t="s">
        <v>15401</v>
      </c>
      <c r="N2243" s="37"/>
      <c r="O2243" s="36"/>
      <c r="P2243" s="36"/>
      <c r="Q2243" s="36"/>
      <c r="R2243" s="37"/>
      <c r="S2243" s="36"/>
      <c r="T2243" s="36"/>
    </row>
    <row r="2244" spans="1:20" ht="14.4" x14ac:dyDescent="0.3">
      <c r="A2244" s="33" t="s">
        <v>5433</v>
      </c>
      <c r="B2244" s="33" t="s">
        <v>14833</v>
      </c>
      <c r="C2244" s="33" t="s">
        <v>5434</v>
      </c>
      <c r="D2244" s="33" t="s">
        <v>5435</v>
      </c>
      <c r="E2244" s="33" t="s">
        <v>14933</v>
      </c>
      <c r="F2244" s="33">
        <v>77</v>
      </c>
      <c r="G2244" s="33">
        <v>71</v>
      </c>
      <c r="H2244" s="33">
        <v>41241</v>
      </c>
      <c r="I2244" t="s">
        <v>15755</v>
      </c>
      <c r="N2244" s="37"/>
      <c r="O2244" s="36"/>
      <c r="P2244" s="36"/>
      <c r="Q2244" s="36"/>
      <c r="R2244" s="37"/>
      <c r="S2244" s="36"/>
      <c r="T2244" s="36"/>
    </row>
    <row r="2245" spans="1:20" ht="14.4" x14ac:dyDescent="0.3">
      <c r="A2245" s="33" t="s">
        <v>5436</v>
      </c>
      <c r="B2245" s="33" t="s">
        <v>14833</v>
      </c>
      <c r="C2245" s="33" t="s">
        <v>5437</v>
      </c>
      <c r="D2245" s="33" t="s">
        <v>5438</v>
      </c>
      <c r="E2245" s="33" t="s">
        <v>15298</v>
      </c>
      <c r="F2245" s="33">
        <v>160</v>
      </c>
      <c r="G2245" s="33">
        <v>155</v>
      </c>
      <c r="H2245" s="33">
        <v>37663</v>
      </c>
      <c r="I2245" t="s">
        <v>15299</v>
      </c>
      <c r="N2245" s="37"/>
      <c r="O2245" s="36"/>
      <c r="P2245" s="36"/>
      <c r="Q2245" s="36"/>
      <c r="R2245" s="37"/>
      <c r="S2245" s="36"/>
      <c r="T2245" s="36"/>
    </row>
    <row r="2246" spans="1:20" ht="14.4" x14ac:dyDescent="0.3">
      <c r="A2246" s="33" t="s">
        <v>5439</v>
      </c>
      <c r="B2246" s="33" t="s">
        <v>14833</v>
      </c>
      <c r="C2246" s="33" t="s">
        <v>17000</v>
      </c>
      <c r="D2246" s="33" t="s">
        <v>5440</v>
      </c>
      <c r="E2246" s="33" t="s">
        <v>14976</v>
      </c>
      <c r="F2246" s="33">
        <v>409</v>
      </c>
      <c r="G2246" s="33">
        <v>395</v>
      </c>
      <c r="H2246" s="33">
        <v>74973</v>
      </c>
      <c r="I2246" t="s">
        <v>17001</v>
      </c>
      <c r="N2246" s="37"/>
      <c r="O2246" s="36"/>
      <c r="P2246" s="36"/>
      <c r="Q2246" s="36"/>
      <c r="R2246" s="37"/>
      <c r="S2246" s="36"/>
      <c r="T2246" s="36"/>
    </row>
    <row r="2247" spans="1:20" ht="14.4" x14ac:dyDescent="0.3">
      <c r="A2247" s="33" t="s">
        <v>5441</v>
      </c>
      <c r="B2247" s="33" t="s">
        <v>14833</v>
      </c>
      <c r="C2247" s="33" t="s">
        <v>5442</v>
      </c>
      <c r="D2247" s="33" t="s">
        <v>5443</v>
      </c>
      <c r="E2247" s="33" t="s">
        <v>15058</v>
      </c>
      <c r="F2247" s="33">
        <v>300</v>
      </c>
      <c r="G2247" s="33">
        <v>295</v>
      </c>
      <c r="H2247" s="33">
        <v>41516</v>
      </c>
      <c r="I2247" t="s">
        <v>78</v>
      </c>
      <c r="N2247" s="37"/>
      <c r="O2247" s="36"/>
      <c r="P2247" s="36"/>
      <c r="Q2247" s="36"/>
      <c r="R2247" s="37"/>
      <c r="S2247" s="36"/>
      <c r="T2247" s="36"/>
    </row>
    <row r="2248" spans="1:20" ht="14.4" x14ac:dyDescent="0.3">
      <c r="A2248" s="33" t="s">
        <v>5444</v>
      </c>
      <c r="B2248" s="33" t="s">
        <v>14833</v>
      </c>
      <c r="C2248" s="33" t="s">
        <v>5445</v>
      </c>
      <c r="D2248" s="33" t="s">
        <v>5446</v>
      </c>
      <c r="E2248" s="33" t="s">
        <v>15012</v>
      </c>
      <c r="F2248" s="33">
        <v>190</v>
      </c>
      <c r="G2248" s="33">
        <v>197</v>
      </c>
      <c r="H2248" s="33">
        <v>75974</v>
      </c>
      <c r="I2248" t="s">
        <v>17002</v>
      </c>
      <c r="N2248" s="37"/>
      <c r="O2248" s="36"/>
      <c r="P2248" s="36"/>
      <c r="Q2248" s="36"/>
      <c r="R2248" s="37"/>
      <c r="S2248" s="36"/>
      <c r="T2248" s="36"/>
    </row>
    <row r="2249" spans="1:20" ht="14.4" x14ac:dyDescent="0.3">
      <c r="A2249" s="33" t="s">
        <v>5447</v>
      </c>
      <c r="B2249" s="33" t="s">
        <v>14833</v>
      </c>
      <c r="C2249" s="33" t="s">
        <v>16128</v>
      </c>
      <c r="D2249" s="33" t="s">
        <v>5448</v>
      </c>
      <c r="E2249" s="33" t="s">
        <v>14882</v>
      </c>
      <c r="F2249" s="33">
        <v>331</v>
      </c>
      <c r="G2249" s="33">
        <v>326</v>
      </c>
      <c r="H2249" s="33">
        <v>41787</v>
      </c>
      <c r="I2249" t="s">
        <v>1581</v>
      </c>
      <c r="N2249" s="37"/>
      <c r="O2249" s="36"/>
      <c r="P2249" s="36"/>
      <c r="Q2249" s="36"/>
      <c r="R2249" s="37"/>
      <c r="S2249" s="36"/>
      <c r="T2249" s="36"/>
    </row>
    <row r="2250" spans="1:20" ht="14.4" x14ac:dyDescent="0.3">
      <c r="A2250" s="33" t="s">
        <v>5449</v>
      </c>
      <c r="B2250" s="33" t="s">
        <v>14833</v>
      </c>
      <c r="C2250" s="33" t="s">
        <v>1517</v>
      </c>
      <c r="D2250" s="33" t="s">
        <v>5450</v>
      </c>
      <c r="E2250" s="33" t="s">
        <v>15913</v>
      </c>
      <c r="F2250" s="33">
        <v>415</v>
      </c>
      <c r="G2250" s="33">
        <v>421</v>
      </c>
      <c r="H2250" s="33">
        <v>76715</v>
      </c>
      <c r="I2250" t="s">
        <v>15261</v>
      </c>
      <c r="N2250" s="37"/>
      <c r="O2250" s="36"/>
      <c r="P2250" s="36"/>
      <c r="Q2250" s="36"/>
      <c r="R2250" s="37"/>
      <c r="S2250" s="36"/>
      <c r="T2250" s="36"/>
    </row>
    <row r="2251" spans="1:20" ht="14.4" x14ac:dyDescent="0.3">
      <c r="A2251" s="33" t="s">
        <v>5451</v>
      </c>
      <c r="B2251" s="33" t="s">
        <v>14833</v>
      </c>
      <c r="C2251" s="33" t="s">
        <v>5452</v>
      </c>
      <c r="D2251" s="33" t="s">
        <v>5453</v>
      </c>
      <c r="E2251" s="33" t="s">
        <v>15166</v>
      </c>
      <c r="F2251" s="33">
        <v>343</v>
      </c>
      <c r="G2251" s="33">
        <v>348</v>
      </c>
      <c r="H2251" s="33">
        <v>50949</v>
      </c>
      <c r="I2251" t="s">
        <v>145</v>
      </c>
      <c r="N2251" s="37"/>
      <c r="O2251" s="36"/>
      <c r="P2251" s="36"/>
      <c r="Q2251" s="36"/>
      <c r="R2251" s="37"/>
      <c r="S2251" s="36"/>
      <c r="T2251" s="36"/>
    </row>
    <row r="2252" spans="1:20" ht="14.4" x14ac:dyDescent="0.3">
      <c r="A2252" s="33" t="s">
        <v>5454</v>
      </c>
      <c r="B2252" s="33" t="s">
        <v>14833</v>
      </c>
      <c r="C2252" s="33" t="s">
        <v>5455</v>
      </c>
      <c r="D2252" s="33" t="s">
        <v>5456</v>
      </c>
      <c r="E2252" s="33" t="s">
        <v>14997</v>
      </c>
      <c r="F2252" s="33">
        <v>369</v>
      </c>
      <c r="G2252" s="33">
        <v>365</v>
      </c>
      <c r="H2252" s="33">
        <v>76793</v>
      </c>
      <c r="I2252" t="s">
        <v>17003</v>
      </c>
      <c r="N2252" s="37"/>
      <c r="O2252" s="36"/>
      <c r="P2252" s="36"/>
      <c r="Q2252" s="36"/>
      <c r="R2252" s="37"/>
      <c r="S2252" s="36"/>
      <c r="T2252" s="36"/>
    </row>
    <row r="2253" spans="1:20" ht="14.4" x14ac:dyDescent="0.3">
      <c r="A2253" s="33" t="s">
        <v>5457</v>
      </c>
      <c r="B2253" s="33" t="s">
        <v>14833</v>
      </c>
      <c r="C2253" s="33" t="s">
        <v>5355</v>
      </c>
      <c r="D2253" s="33" t="s">
        <v>5458</v>
      </c>
      <c r="E2253" s="33" t="s">
        <v>15127</v>
      </c>
      <c r="F2253" s="33">
        <v>148</v>
      </c>
      <c r="G2253" s="33">
        <v>186</v>
      </c>
      <c r="H2253" s="33">
        <v>28147</v>
      </c>
      <c r="I2253" t="s">
        <v>15168</v>
      </c>
      <c r="N2253" s="37"/>
      <c r="O2253" s="36"/>
      <c r="P2253" s="36"/>
      <c r="Q2253" s="36"/>
      <c r="R2253" s="37"/>
      <c r="S2253" s="36"/>
      <c r="T2253" s="36"/>
    </row>
    <row r="2254" spans="1:20" ht="14.4" x14ac:dyDescent="0.3">
      <c r="A2254" s="33" t="s">
        <v>5459</v>
      </c>
      <c r="B2254" s="33" t="s">
        <v>14833</v>
      </c>
      <c r="C2254" s="33" t="s">
        <v>5460</v>
      </c>
      <c r="D2254" s="33" t="s">
        <v>5461</v>
      </c>
      <c r="E2254" s="33" t="s">
        <v>15093</v>
      </c>
      <c r="F2254" s="33">
        <v>441</v>
      </c>
      <c r="G2254" s="33">
        <v>447</v>
      </c>
      <c r="H2254" s="33">
        <v>41632</v>
      </c>
      <c r="I2254" t="s">
        <v>15148</v>
      </c>
      <c r="N2254" s="37"/>
      <c r="O2254" s="36"/>
      <c r="P2254" s="36"/>
      <c r="Q2254" s="36"/>
      <c r="R2254" s="37"/>
      <c r="S2254" s="36"/>
      <c r="T2254" s="36"/>
    </row>
    <row r="2255" spans="1:20" ht="14.4" x14ac:dyDescent="0.3">
      <c r="A2255" s="33" t="s">
        <v>5462</v>
      </c>
      <c r="B2255" s="33" t="s">
        <v>14833</v>
      </c>
      <c r="C2255" s="33" t="s">
        <v>16623</v>
      </c>
      <c r="D2255" s="33" t="s">
        <v>5463</v>
      </c>
      <c r="E2255" s="33" t="s">
        <v>15499</v>
      </c>
      <c r="F2255" s="33">
        <v>100</v>
      </c>
      <c r="G2255" s="33">
        <v>92</v>
      </c>
      <c r="H2255" s="33">
        <v>46724</v>
      </c>
      <c r="I2255" t="s">
        <v>15500</v>
      </c>
      <c r="N2255" s="37"/>
      <c r="O2255" s="36"/>
      <c r="P2255" s="36"/>
      <c r="Q2255" s="36"/>
      <c r="R2255" s="37"/>
      <c r="S2255" s="36"/>
      <c r="T2255" s="36"/>
    </row>
    <row r="2256" spans="1:20" ht="14.4" x14ac:dyDescent="0.3">
      <c r="A2256" s="33" t="s">
        <v>5464</v>
      </c>
      <c r="B2256" s="33" t="s">
        <v>14833</v>
      </c>
      <c r="C2256" s="33" t="s">
        <v>17004</v>
      </c>
      <c r="D2256" s="33" t="s">
        <v>5465</v>
      </c>
      <c r="E2256" s="33" t="s">
        <v>15371</v>
      </c>
      <c r="F2256" s="33">
        <v>311</v>
      </c>
      <c r="G2256" s="33">
        <v>308</v>
      </c>
      <c r="H2256" s="33">
        <v>32060</v>
      </c>
      <c r="I2256" t="s">
        <v>15372</v>
      </c>
      <c r="N2256" s="37"/>
      <c r="O2256" s="36"/>
      <c r="P2256" s="36"/>
      <c r="Q2256" s="36"/>
      <c r="R2256" s="37"/>
      <c r="S2256" s="36"/>
      <c r="T2256" s="36"/>
    </row>
    <row r="2257" spans="1:20" ht="14.4" x14ac:dyDescent="0.3">
      <c r="A2257" s="33" t="s">
        <v>5466</v>
      </c>
      <c r="B2257" s="33" t="s">
        <v>14833</v>
      </c>
      <c r="C2257" s="33" t="s">
        <v>5467</v>
      </c>
      <c r="D2257" s="33" t="s">
        <v>5468</v>
      </c>
      <c r="E2257" s="33" t="s">
        <v>14949</v>
      </c>
      <c r="F2257" s="33">
        <v>118</v>
      </c>
      <c r="G2257" s="33">
        <v>113</v>
      </c>
      <c r="H2257" s="33">
        <v>41359</v>
      </c>
      <c r="I2257" t="s">
        <v>16426</v>
      </c>
      <c r="N2257" s="37"/>
      <c r="O2257" s="36"/>
      <c r="P2257" s="36"/>
      <c r="Q2257" s="36"/>
      <c r="R2257" s="37"/>
      <c r="S2257" s="36"/>
      <c r="T2257" s="36"/>
    </row>
    <row r="2258" spans="1:20" ht="14.4" x14ac:dyDescent="0.3">
      <c r="A2258" s="33" t="s">
        <v>5469</v>
      </c>
      <c r="B2258" s="33" t="s">
        <v>14833</v>
      </c>
      <c r="C2258" s="33" t="s">
        <v>17005</v>
      </c>
      <c r="D2258" s="33" t="s">
        <v>5471</v>
      </c>
      <c r="E2258" s="33" t="s">
        <v>14865</v>
      </c>
      <c r="F2258" s="33">
        <v>131</v>
      </c>
      <c r="G2258" s="33">
        <v>126</v>
      </c>
      <c r="H2258" s="33">
        <v>71749</v>
      </c>
      <c r="I2258" t="s">
        <v>15548</v>
      </c>
      <c r="N2258" s="37"/>
      <c r="O2258" s="36"/>
      <c r="P2258" s="36"/>
      <c r="Q2258" s="36"/>
      <c r="R2258" s="37"/>
      <c r="S2258" s="36"/>
      <c r="T2258" s="36"/>
    </row>
    <row r="2259" spans="1:20" ht="14.4" x14ac:dyDescent="0.3">
      <c r="A2259" s="33" t="s">
        <v>5472</v>
      </c>
      <c r="B2259" s="33" t="s">
        <v>14833</v>
      </c>
      <c r="C2259" s="33" t="s">
        <v>1498</v>
      </c>
      <c r="D2259" s="33" t="s">
        <v>5473</v>
      </c>
      <c r="E2259" s="33" t="s">
        <v>15022</v>
      </c>
      <c r="F2259" s="33">
        <v>435</v>
      </c>
      <c r="G2259" s="33">
        <v>379</v>
      </c>
      <c r="H2259" s="33">
        <v>22725</v>
      </c>
      <c r="I2259" t="s">
        <v>17006</v>
      </c>
      <c r="N2259" s="37"/>
      <c r="O2259" s="36"/>
      <c r="P2259" s="36"/>
      <c r="Q2259" s="36"/>
      <c r="R2259" s="37"/>
      <c r="S2259" s="36"/>
      <c r="T2259" s="36"/>
    </row>
    <row r="2260" spans="1:20" ht="14.4" x14ac:dyDescent="0.3">
      <c r="A2260" s="33" t="s">
        <v>5474</v>
      </c>
      <c r="B2260" s="33" t="s">
        <v>14833</v>
      </c>
      <c r="C2260" s="33" t="s">
        <v>17007</v>
      </c>
      <c r="D2260" s="33" t="s">
        <v>5475</v>
      </c>
      <c r="E2260" s="33" t="s">
        <v>15455</v>
      </c>
      <c r="F2260" s="33">
        <v>268</v>
      </c>
      <c r="G2260" s="33">
        <v>252</v>
      </c>
      <c r="H2260" s="33">
        <v>75753</v>
      </c>
      <c r="I2260" t="s">
        <v>16109</v>
      </c>
      <c r="N2260" s="37"/>
      <c r="O2260" s="36"/>
      <c r="P2260" s="36"/>
      <c r="Q2260" s="36"/>
      <c r="R2260" s="37"/>
      <c r="S2260" s="36"/>
      <c r="T2260" s="36"/>
    </row>
    <row r="2261" spans="1:20" ht="14.4" x14ac:dyDescent="0.3">
      <c r="A2261" s="33" t="s">
        <v>5476</v>
      </c>
      <c r="B2261" s="33" t="s">
        <v>14833</v>
      </c>
      <c r="C2261" s="33" t="s">
        <v>5477</v>
      </c>
      <c r="D2261" s="33" t="s">
        <v>5478</v>
      </c>
      <c r="E2261" s="33" t="s">
        <v>15342</v>
      </c>
      <c r="F2261" s="33">
        <v>133</v>
      </c>
      <c r="G2261" s="33">
        <v>122</v>
      </c>
      <c r="H2261" s="33">
        <v>41571</v>
      </c>
      <c r="I2261" t="s">
        <v>509</v>
      </c>
      <c r="N2261" s="37"/>
      <c r="O2261" s="36"/>
      <c r="P2261" s="36"/>
      <c r="Q2261" s="36"/>
      <c r="R2261" s="37"/>
      <c r="S2261" s="36"/>
      <c r="T2261" s="36"/>
    </row>
    <row r="2262" spans="1:20" ht="14.4" x14ac:dyDescent="0.3">
      <c r="A2262" s="33" t="s">
        <v>5479</v>
      </c>
      <c r="B2262" s="33" t="s">
        <v>14833</v>
      </c>
      <c r="C2262" s="33" t="s">
        <v>17008</v>
      </c>
      <c r="D2262" s="33" t="s">
        <v>5480</v>
      </c>
      <c r="E2262" s="33" t="s">
        <v>16123</v>
      </c>
      <c r="F2262" s="33">
        <v>182</v>
      </c>
      <c r="G2262" s="33">
        <v>189</v>
      </c>
      <c r="H2262" s="33">
        <v>41780</v>
      </c>
      <c r="I2262" t="s">
        <v>16244</v>
      </c>
      <c r="N2262" s="37"/>
      <c r="O2262" s="36"/>
      <c r="P2262" s="36"/>
      <c r="Q2262" s="36"/>
      <c r="R2262" s="37"/>
      <c r="S2262" s="36"/>
      <c r="T2262" s="36"/>
    </row>
    <row r="2263" spans="1:20" ht="14.4" x14ac:dyDescent="0.3">
      <c r="A2263" s="33" t="s">
        <v>5481</v>
      </c>
      <c r="B2263" s="33" t="s">
        <v>14833</v>
      </c>
      <c r="C2263" s="33" t="s">
        <v>17009</v>
      </c>
      <c r="D2263" s="33" t="s">
        <v>5482</v>
      </c>
      <c r="E2263" s="33" t="s">
        <v>14988</v>
      </c>
      <c r="F2263" s="33">
        <v>208</v>
      </c>
      <c r="G2263" s="33">
        <v>201</v>
      </c>
      <c r="H2263" s="33">
        <v>41191</v>
      </c>
      <c r="I2263" t="s">
        <v>15604</v>
      </c>
      <c r="N2263" s="37"/>
      <c r="O2263" s="36"/>
      <c r="P2263" s="36"/>
      <c r="Q2263" s="36"/>
      <c r="R2263" s="37"/>
      <c r="S2263" s="36"/>
      <c r="T2263" s="36"/>
    </row>
    <row r="2264" spans="1:20" ht="14.4" x14ac:dyDescent="0.3">
      <c r="A2264" s="33" t="s">
        <v>5483</v>
      </c>
      <c r="B2264" s="33" t="s">
        <v>14833</v>
      </c>
      <c r="C2264" s="33" t="s">
        <v>17010</v>
      </c>
      <c r="D2264" s="33" t="s">
        <v>5484</v>
      </c>
      <c r="E2264" s="33" t="s">
        <v>15036</v>
      </c>
      <c r="F2264" s="33">
        <v>140</v>
      </c>
      <c r="G2264" s="33">
        <v>143</v>
      </c>
      <c r="H2264" s="33">
        <v>41435</v>
      </c>
      <c r="I2264" t="s">
        <v>1191</v>
      </c>
      <c r="N2264" s="37"/>
      <c r="O2264" s="36"/>
      <c r="P2264" s="36"/>
      <c r="Q2264" s="36"/>
      <c r="R2264" s="37"/>
      <c r="S2264" s="36"/>
      <c r="T2264" s="36"/>
    </row>
    <row r="2265" spans="1:20" ht="14.4" x14ac:dyDescent="0.3">
      <c r="A2265" s="33" t="s">
        <v>5485</v>
      </c>
      <c r="B2265" s="33" t="s">
        <v>14833</v>
      </c>
      <c r="C2265" s="33" t="s">
        <v>17011</v>
      </c>
      <c r="D2265" s="33" t="s">
        <v>5486</v>
      </c>
      <c r="E2265" s="33" t="s">
        <v>15031</v>
      </c>
      <c r="F2265" s="33">
        <v>307</v>
      </c>
      <c r="G2265" s="33">
        <v>308</v>
      </c>
      <c r="H2265" s="33">
        <v>30010</v>
      </c>
      <c r="I2265" t="s">
        <v>15188</v>
      </c>
      <c r="N2265" s="37"/>
      <c r="O2265" s="36"/>
      <c r="P2265" s="36"/>
      <c r="Q2265" s="36"/>
      <c r="R2265" s="37"/>
      <c r="S2265" s="36"/>
      <c r="T2265" s="36"/>
    </row>
    <row r="2266" spans="1:20" ht="14.4" x14ac:dyDescent="0.3">
      <c r="A2266" s="33" t="s">
        <v>5487</v>
      </c>
      <c r="B2266" s="33" t="s">
        <v>14833</v>
      </c>
      <c r="C2266" s="33" t="s">
        <v>5488</v>
      </c>
      <c r="D2266" s="33" t="s">
        <v>5489</v>
      </c>
      <c r="E2266" s="33" t="s">
        <v>15072</v>
      </c>
      <c r="F2266" s="33">
        <v>46</v>
      </c>
      <c r="G2266" s="33">
        <v>84</v>
      </c>
      <c r="H2266" s="33">
        <v>41638</v>
      </c>
      <c r="I2266" t="s">
        <v>15125</v>
      </c>
      <c r="N2266" s="37"/>
      <c r="O2266" s="36"/>
      <c r="P2266" s="36"/>
      <c r="Q2266" s="36"/>
      <c r="R2266" s="37"/>
      <c r="S2266" s="36"/>
      <c r="T2266" s="36"/>
    </row>
    <row r="2267" spans="1:20" ht="14.4" x14ac:dyDescent="0.3">
      <c r="A2267" s="33" t="s">
        <v>5490</v>
      </c>
      <c r="B2267" s="33" t="s">
        <v>14833</v>
      </c>
      <c r="C2267" s="33" t="s">
        <v>17012</v>
      </c>
      <c r="D2267" s="33" t="s">
        <v>5491</v>
      </c>
      <c r="E2267" s="33" t="s">
        <v>15179</v>
      </c>
      <c r="F2267" s="33">
        <v>185</v>
      </c>
      <c r="G2267" s="33">
        <v>171</v>
      </c>
      <c r="H2267" s="33">
        <v>41476</v>
      </c>
      <c r="I2267" t="s">
        <v>2911</v>
      </c>
      <c r="N2267" s="37"/>
      <c r="O2267" s="36"/>
      <c r="P2267" s="36"/>
      <c r="Q2267" s="36"/>
      <c r="R2267" s="37"/>
      <c r="S2267" s="36"/>
      <c r="T2267" s="36"/>
    </row>
    <row r="2268" spans="1:20" ht="14.4" x14ac:dyDescent="0.3">
      <c r="A2268" s="33" t="s">
        <v>5492</v>
      </c>
      <c r="B2268" s="33" t="s">
        <v>14833</v>
      </c>
      <c r="C2268" s="33" t="s">
        <v>17013</v>
      </c>
      <c r="D2268" s="33" t="s">
        <v>5493</v>
      </c>
      <c r="E2268" s="33" t="s">
        <v>15035</v>
      </c>
      <c r="F2268" s="33">
        <v>143</v>
      </c>
      <c r="G2268" s="33">
        <v>130</v>
      </c>
      <c r="H2268" s="33">
        <v>41191</v>
      </c>
      <c r="I2268" t="s">
        <v>15604</v>
      </c>
      <c r="N2268" s="37"/>
      <c r="O2268" s="36"/>
      <c r="P2268" s="36"/>
      <c r="Q2268" s="36"/>
      <c r="R2268" s="37"/>
      <c r="S2268" s="36"/>
      <c r="T2268" s="36"/>
    </row>
    <row r="2269" spans="1:20" ht="14.4" x14ac:dyDescent="0.3">
      <c r="A2269" s="33" t="s">
        <v>5494</v>
      </c>
      <c r="B2269" s="33" t="s">
        <v>14833</v>
      </c>
      <c r="C2269" s="33" t="s">
        <v>17014</v>
      </c>
      <c r="D2269" s="33" t="s">
        <v>5495</v>
      </c>
      <c r="E2269" s="33" t="s">
        <v>14873</v>
      </c>
      <c r="F2269" s="33">
        <v>121</v>
      </c>
      <c r="G2269" s="33">
        <v>110</v>
      </c>
      <c r="H2269" s="33">
        <v>41812</v>
      </c>
      <c r="I2269" t="s">
        <v>16646</v>
      </c>
      <c r="N2269" s="37"/>
      <c r="O2269" s="36"/>
      <c r="P2269" s="36"/>
      <c r="Q2269" s="36"/>
      <c r="R2269" s="37"/>
      <c r="S2269" s="36"/>
      <c r="T2269" s="36"/>
    </row>
    <row r="2270" spans="1:20" ht="14.4" x14ac:dyDescent="0.3">
      <c r="A2270" s="33" t="s">
        <v>5496</v>
      </c>
      <c r="B2270" s="33" t="s">
        <v>14833</v>
      </c>
      <c r="C2270" s="33" t="s">
        <v>5497</v>
      </c>
      <c r="D2270" s="33" t="s">
        <v>5498</v>
      </c>
      <c r="E2270" s="33" t="s">
        <v>15560</v>
      </c>
      <c r="F2270" s="33">
        <v>399</v>
      </c>
      <c r="G2270" s="33">
        <v>398</v>
      </c>
      <c r="H2270" s="33">
        <v>41829</v>
      </c>
      <c r="I2270" t="s">
        <v>17015</v>
      </c>
      <c r="N2270" s="37"/>
      <c r="O2270" s="36"/>
      <c r="P2270" s="36"/>
      <c r="Q2270" s="36"/>
      <c r="R2270" s="37"/>
      <c r="S2270" s="36"/>
      <c r="T2270" s="36"/>
    </row>
    <row r="2271" spans="1:20" ht="14.4" x14ac:dyDescent="0.3">
      <c r="A2271" s="33" t="s">
        <v>5499</v>
      </c>
      <c r="B2271" s="33" t="s">
        <v>14833</v>
      </c>
      <c r="C2271" s="33" t="s">
        <v>5500</v>
      </c>
      <c r="D2271" s="33" t="s">
        <v>5501</v>
      </c>
      <c r="E2271" s="33" t="s">
        <v>15859</v>
      </c>
      <c r="F2271" s="33">
        <v>212</v>
      </c>
      <c r="G2271" s="33">
        <v>231</v>
      </c>
      <c r="H2271" s="33">
        <v>41476</v>
      </c>
      <c r="I2271" t="s">
        <v>2911</v>
      </c>
      <c r="N2271" s="37"/>
      <c r="O2271" s="36"/>
      <c r="P2271" s="36"/>
      <c r="Q2271" s="36"/>
      <c r="R2271" s="37"/>
      <c r="S2271" s="36"/>
      <c r="T2271" s="36"/>
    </row>
    <row r="2272" spans="1:20" ht="14.4" x14ac:dyDescent="0.3">
      <c r="A2272" s="33" t="s">
        <v>5502</v>
      </c>
      <c r="B2272" s="33" t="s">
        <v>14833</v>
      </c>
      <c r="C2272" s="33" t="s">
        <v>17016</v>
      </c>
      <c r="D2272" s="33" t="s">
        <v>5503</v>
      </c>
      <c r="E2272" s="33" t="s">
        <v>15039</v>
      </c>
      <c r="F2272" s="33">
        <v>211</v>
      </c>
      <c r="G2272" s="33">
        <v>224</v>
      </c>
      <c r="H2272" s="33">
        <v>41500</v>
      </c>
      <c r="I2272" t="s">
        <v>15217</v>
      </c>
      <c r="N2272" s="37"/>
      <c r="O2272" s="36"/>
      <c r="P2272" s="36"/>
      <c r="Q2272" s="36"/>
      <c r="R2272" s="37"/>
      <c r="S2272" s="36"/>
      <c r="T2272" s="36"/>
    </row>
    <row r="2273" spans="1:20" ht="14.4" x14ac:dyDescent="0.3">
      <c r="A2273" s="33" t="s">
        <v>5504</v>
      </c>
      <c r="B2273" s="33" t="s">
        <v>14833</v>
      </c>
      <c r="C2273" s="33" t="s">
        <v>5505</v>
      </c>
      <c r="D2273" s="33" t="s">
        <v>5506</v>
      </c>
      <c r="E2273" s="33" t="s">
        <v>15069</v>
      </c>
      <c r="F2273" s="33">
        <v>404</v>
      </c>
      <c r="G2273" s="33">
        <v>388</v>
      </c>
      <c r="H2273" s="33">
        <v>41020</v>
      </c>
      <c r="I2273" t="s">
        <v>15468</v>
      </c>
      <c r="N2273" s="37"/>
      <c r="O2273" s="36"/>
      <c r="P2273" s="36"/>
      <c r="Q2273" s="36"/>
      <c r="R2273" s="37"/>
      <c r="S2273" s="36"/>
      <c r="T2273" s="36"/>
    </row>
    <row r="2274" spans="1:20" ht="14.4" x14ac:dyDescent="0.3">
      <c r="A2274" s="33" t="s">
        <v>5507</v>
      </c>
      <c r="B2274" s="33" t="s">
        <v>14833</v>
      </c>
      <c r="C2274" s="33" t="s">
        <v>3967</v>
      </c>
      <c r="D2274" s="33" t="s">
        <v>5508</v>
      </c>
      <c r="E2274" s="33" t="s">
        <v>15075</v>
      </c>
      <c r="F2274" s="33">
        <v>74</v>
      </c>
      <c r="G2274" s="33">
        <v>74</v>
      </c>
      <c r="H2274" s="33">
        <v>41638</v>
      </c>
      <c r="I2274" t="s">
        <v>15125</v>
      </c>
      <c r="N2274" s="37"/>
      <c r="O2274" s="36"/>
      <c r="P2274" s="36"/>
      <c r="Q2274" s="36"/>
      <c r="R2274" s="37"/>
      <c r="S2274" s="36"/>
      <c r="T2274" s="36"/>
    </row>
    <row r="2275" spans="1:20" ht="14.4" x14ac:dyDescent="0.3">
      <c r="A2275" s="33" t="s">
        <v>5509</v>
      </c>
      <c r="B2275" s="33" t="s">
        <v>14833</v>
      </c>
      <c r="C2275" s="33" t="s">
        <v>17017</v>
      </c>
      <c r="D2275" s="33" t="s">
        <v>5510</v>
      </c>
      <c r="E2275" s="33" t="s">
        <v>14916</v>
      </c>
      <c r="F2275" s="33">
        <v>181</v>
      </c>
      <c r="G2275" s="33">
        <v>212</v>
      </c>
      <c r="H2275" s="33">
        <v>42669</v>
      </c>
      <c r="I2275" t="s">
        <v>15144</v>
      </c>
      <c r="N2275" s="37"/>
      <c r="O2275" s="36"/>
      <c r="P2275" s="36"/>
      <c r="Q2275" s="36"/>
      <c r="R2275" s="37"/>
      <c r="S2275" s="36"/>
      <c r="T2275" s="36"/>
    </row>
    <row r="2276" spans="1:20" ht="14.4" x14ac:dyDescent="0.3">
      <c r="A2276" s="33" t="s">
        <v>5511</v>
      </c>
      <c r="B2276" s="33" t="s">
        <v>14833</v>
      </c>
      <c r="C2276" s="33" t="s">
        <v>5512</v>
      </c>
      <c r="D2276" s="33" t="s">
        <v>5513</v>
      </c>
      <c r="E2276" s="33" t="s">
        <v>15053</v>
      </c>
      <c r="F2276" s="33">
        <v>121</v>
      </c>
      <c r="G2276" s="33">
        <v>109</v>
      </c>
      <c r="H2276" s="33">
        <v>41574</v>
      </c>
      <c r="I2276" t="s">
        <v>16895</v>
      </c>
      <c r="N2276" s="37"/>
      <c r="O2276" s="36"/>
      <c r="P2276" s="36"/>
      <c r="Q2276" s="36"/>
      <c r="R2276" s="37"/>
      <c r="S2276" s="36"/>
      <c r="T2276" s="36"/>
    </row>
    <row r="2277" spans="1:20" ht="14.4" x14ac:dyDescent="0.3">
      <c r="A2277" s="33" t="s">
        <v>5514</v>
      </c>
      <c r="B2277" s="33" t="s">
        <v>14833</v>
      </c>
      <c r="C2277" s="33" t="s">
        <v>17018</v>
      </c>
      <c r="D2277" s="33" t="s">
        <v>5515</v>
      </c>
      <c r="E2277" s="33" t="s">
        <v>15630</v>
      </c>
      <c r="F2277" s="33">
        <v>41</v>
      </c>
      <c r="G2277" s="33">
        <v>39</v>
      </c>
      <c r="H2277" s="33">
        <v>40635</v>
      </c>
      <c r="I2277" t="s">
        <v>15631</v>
      </c>
      <c r="N2277" s="37"/>
      <c r="O2277" s="36"/>
      <c r="P2277" s="36"/>
      <c r="Q2277" s="36"/>
      <c r="R2277" s="37"/>
      <c r="S2277" s="36"/>
      <c r="T2277" s="36"/>
    </row>
    <row r="2278" spans="1:20" ht="14.4" x14ac:dyDescent="0.3">
      <c r="A2278" s="33" t="s">
        <v>5516</v>
      </c>
      <c r="B2278" s="33" t="s">
        <v>14833</v>
      </c>
      <c r="C2278" s="33" t="s">
        <v>4704</v>
      </c>
      <c r="D2278" s="33" t="s">
        <v>5517</v>
      </c>
      <c r="E2278" s="33" t="s">
        <v>14962</v>
      </c>
      <c r="F2278" s="33">
        <v>124</v>
      </c>
      <c r="G2278" s="33">
        <v>138</v>
      </c>
      <c r="H2278" s="33">
        <v>41558</v>
      </c>
      <c r="I2278" t="s">
        <v>15616</v>
      </c>
      <c r="N2278" s="37"/>
      <c r="O2278" s="36"/>
      <c r="P2278" s="36"/>
      <c r="Q2278" s="36"/>
      <c r="R2278" s="37"/>
      <c r="S2278" s="36"/>
      <c r="T2278" s="36"/>
    </row>
    <row r="2279" spans="1:20" ht="14.4" x14ac:dyDescent="0.3">
      <c r="A2279" s="33" t="s">
        <v>5518</v>
      </c>
      <c r="B2279" s="33" t="s">
        <v>14833</v>
      </c>
      <c r="C2279" s="33" t="s">
        <v>5519</v>
      </c>
      <c r="D2279" s="33" t="s">
        <v>5520</v>
      </c>
      <c r="E2279" s="33" t="s">
        <v>15022</v>
      </c>
      <c r="F2279" s="33">
        <v>483</v>
      </c>
      <c r="G2279" s="33">
        <v>430</v>
      </c>
      <c r="H2279" s="33">
        <v>22725</v>
      </c>
      <c r="I2279" t="s">
        <v>17006</v>
      </c>
      <c r="N2279" s="37"/>
      <c r="O2279" s="36"/>
      <c r="P2279" s="36"/>
      <c r="Q2279" s="36"/>
      <c r="R2279" s="37"/>
      <c r="S2279" s="36"/>
      <c r="T2279" s="36"/>
    </row>
    <row r="2280" spans="1:20" ht="14.4" x14ac:dyDescent="0.3">
      <c r="A2280" s="33" t="s">
        <v>5521</v>
      </c>
      <c r="B2280" s="33" t="s">
        <v>14833</v>
      </c>
      <c r="C2280" s="33" t="s">
        <v>17019</v>
      </c>
      <c r="D2280" s="33" t="s">
        <v>5522</v>
      </c>
      <c r="E2280" s="33" t="s">
        <v>14917</v>
      </c>
      <c r="F2280" s="33">
        <v>272</v>
      </c>
      <c r="G2280" s="33">
        <v>258</v>
      </c>
      <c r="H2280" s="33">
        <v>23128</v>
      </c>
      <c r="I2280" t="s">
        <v>15728</v>
      </c>
      <c r="N2280" s="37"/>
      <c r="O2280" s="36"/>
      <c r="P2280" s="36"/>
      <c r="Q2280" s="36"/>
      <c r="R2280" s="37"/>
      <c r="S2280" s="36"/>
      <c r="T2280" s="36"/>
    </row>
    <row r="2281" spans="1:20" ht="14.4" x14ac:dyDescent="0.3">
      <c r="A2281" s="33" t="s">
        <v>5523</v>
      </c>
      <c r="B2281" s="33" t="s">
        <v>14833</v>
      </c>
      <c r="C2281" s="33" t="s">
        <v>17020</v>
      </c>
      <c r="D2281" s="33" t="s">
        <v>5525</v>
      </c>
      <c r="E2281" s="33" t="s">
        <v>14929</v>
      </c>
      <c r="F2281" s="33">
        <v>164</v>
      </c>
      <c r="G2281" s="33">
        <v>168</v>
      </c>
      <c r="H2281" s="33">
        <v>23674</v>
      </c>
      <c r="I2281" t="s">
        <v>16824</v>
      </c>
      <c r="N2281" s="37"/>
      <c r="O2281" s="36"/>
      <c r="P2281" s="36"/>
      <c r="Q2281" s="36"/>
      <c r="R2281" s="37"/>
      <c r="S2281" s="36"/>
      <c r="T2281" s="36"/>
    </row>
    <row r="2282" spans="1:20" ht="14.4" x14ac:dyDescent="0.3">
      <c r="A2282" s="33" t="s">
        <v>5526</v>
      </c>
      <c r="B2282" s="33" t="s">
        <v>14833</v>
      </c>
      <c r="C2282" s="33" t="s">
        <v>17021</v>
      </c>
      <c r="D2282" s="33" t="s">
        <v>5527</v>
      </c>
      <c r="E2282" s="33" t="s">
        <v>15055</v>
      </c>
      <c r="F2282" s="33">
        <v>131</v>
      </c>
      <c r="G2282" s="33">
        <v>134</v>
      </c>
      <c r="H2282" s="33">
        <v>24844</v>
      </c>
      <c r="I2282" t="s">
        <v>2407</v>
      </c>
      <c r="N2282" s="37"/>
      <c r="O2282" s="36"/>
      <c r="P2282" s="36"/>
      <c r="Q2282" s="36"/>
      <c r="R2282" s="37"/>
      <c r="S2282" s="36"/>
      <c r="T2282" s="36"/>
    </row>
    <row r="2283" spans="1:20" ht="14.4" x14ac:dyDescent="0.3">
      <c r="A2283" s="33" t="s">
        <v>5528</v>
      </c>
      <c r="B2283" s="33" t="s">
        <v>14833</v>
      </c>
      <c r="C2283" s="33" t="s">
        <v>17022</v>
      </c>
      <c r="D2283" s="33" t="s">
        <v>5529</v>
      </c>
      <c r="E2283" s="33" t="s">
        <v>15340</v>
      </c>
      <c r="F2283" s="33">
        <v>214</v>
      </c>
      <c r="G2283" s="33">
        <v>215</v>
      </c>
      <c r="H2283" s="33">
        <v>80433</v>
      </c>
      <c r="I2283" t="s">
        <v>15657</v>
      </c>
      <c r="N2283" s="37"/>
      <c r="O2283" s="36"/>
      <c r="P2283" s="36"/>
      <c r="Q2283" s="36"/>
      <c r="R2283" s="37"/>
      <c r="S2283" s="36"/>
      <c r="T2283" s="36"/>
    </row>
    <row r="2284" spans="1:20" ht="14.4" x14ac:dyDescent="0.3">
      <c r="A2284" s="33" t="s">
        <v>5530</v>
      </c>
      <c r="B2284" s="33" t="s">
        <v>14833</v>
      </c>
      <c r="C2284" s="33" t="s">
        <v>5531</v>
      </c>
      <c r="D2284" s="33" t="s">
        <v>5532</v>
      </c>
      <c r="E2284" s="33" t="s">
        <v>15951</v>
      </c>
      <c r="F2284" s="33">
        <v>163</v>
      </c>
      <c r="G2284" s="33">
        <v>161</v>
      </c>
      <c r="H2284" s="33">
        <v>27067</v>
      </c>
      <c r="I2284" t="s">
        <v>16118</v>
      </c>
      <c r="N2284" s="37"/>
      <c r="O2284" s="36"/>
      <c r="P2284" s="36"/>
      <c r="Q2284" s="36"/>
      <c r="R2284" s="37"/>
      <c r="S2284" s="36"/>
      <c r="T2284" s="36"/>
    </row>
    <row r="2285" spans="1:20" ht="14.4" x14ac:dyDescent="0.3">
      <c r="A2285" s="33" t="s">
        <v>5533</v>
      </c>
      <c r="B2285" s="33" t="s">
        <v>14833</v>
      </c>
      <c r="C2285" s="33" t="s">
        <v>17023</v>
      </c>
      <c r="D2285" s="33" t="s">
        <v>5534</v>
      </c>
      <c r="E2285" s="33" t="s">
        <v>15316</v>
      </c>
      <c r="F2285" s="33">
        <v>239</v>
      </c>
      <c r="G2285" s="33">
        <v>240</v>
      </c>
      <c r="H2285" s="33">
        <v>42669</v>
      </c>
      <c r="I2285" t="s">
        <v>15144</v>
      </c>
      <c r="N2285" s="37"/>
      <c r="O2285" s="36"/>
      <c r="P2285" s="36"/>
      <c r="Q2285" s="36"/>
      <c r="R2285" s="37"/>
      <c r="S2285" s="36"/>
      <c r="T2285" s="36"/>
    </row>
    <row r="2286" spans="1:20" ht="14.4" x14ac:dyDescent="0.3">
      <c r="A2286" s="33" t="s">
        <v>5535</v>
      </c>
      <c r="B2286" s="33" t="s">
        <v>14833</v>
      </c>
      <c r="C2286" s="33" t="s">
        <v>17024</v>
      </c>
      <c r="D2286" s="33" t="s">
        <v>5536</v>
      </c>
      <c r="E2286" s="33" t="s">
        <v>14907</v>
      </c>
      <c r="F2286" s="33">
        <v>254</v>
      </c>
      <c r="G2286" s="33">
        <v>234</v>
      </c>
      <c r="H2286" s="33">
        <v>74531</v>
      </c>
      <c r="I2286" t="s">
        <v>15531</v>
      </c>
      <c r="N2286" s="37"/>
      <c r="O2286" s="36"/>
      <c r="P2286" s="36"/>
      <c r="Q2286" s="36"/>
      <c r="R2286" s="37"/>
      <c r="S2286" s="36"/>
      <c r="T2286" s="36"/>
    </row>
    <row r="2287" spans="1:20" ht="14.4" x14ac:dyDescent="0.3">
      <c r="A2287" s="33" t="s">
        <v>5537</v>
      </c>
      <c r="B2287" s="33" t="s">
        <v>14833</v>
      </c>
      <c r="C2287" s="33" t="s">
        <v>17025</v>
      </c>
      <c r="D2287" s="33" t="s">
        <v>5538</v>
      </c>
      <c r="E2287" s="33" t="s">
        <v>14885</v>
      </c>
      <c r="F2287" s="33">
        <v>219</v>
      </c>
      <c r="G2287" s="33">
        <v>226</v>
      </c>
      <c r="H2287" s="33">
        <v>28614</v>
      </c>
      <c r="I2287" t="s">
        <v>16671</v>
      </c>
      <c r="N2287" s="37"/>
      <c r="O2287" s="36"/>
      <c r="P2287" s="36"/>
      <c r="Q2287" s="36"/>
      <c r="R2287" s="37"/>
      <c r="S2287" s="36"/>
      <c r="T2287" s="36"/>
    </row>
    <row r="2288" spans="1:20" ht="14.4" x14ac:dyDescent="0.3">
      <c r="A2288" s="33" t="s">
        <v>5539</v>
      </c>
      <c r="B2288" s="33" t="s">
        <v>14833</v>
      </c>
      <c r="C2288" s="33" t="s">
        <v>3957</v>
      </c>
      <c r="D2288" s="33" t="s">
        <v>5540</v>
      </c>
      <c r="E2288" s="33" t="s">
        <v>15275</v>
      </c>
      <c r="F2288" s="33">
        <v>303</v>
      </c>
      <c r="G2288" s="33">
        <v>296</v>
      </c>
      <c r="H2288" s="33">
        <v>29056</v>
      </c>
      <c r="I2288" t="s">
        <v>17026</v>
      </c>
      <c r="N2288" s="37"/>
      <c r="O2288" s="36"/>
      <c r="P2288" s="36"/>
      <c r="Q2288" s="36"/>
      <c r="R2288" s="37"/>
      <c r="S2288" s="36"/>
      <c r="T2288" s="36"/>
    </row>
    <row r="2289" spans="1:20" ht="14.4" x14ac:dyDescent="0.3">
      <c r="A2289" s="33" t="s">
        <v>5541</v>
      </c>
      <c r="B2289" s="33" t="s">
        <v>14833</v>
      </c>
      <c r="C2289" s="33" t="s">
        <v>17027</v>
      </c>
      <c r="D2289" s="33" t="s">
        <v>5542</v>
      </c>
      <c r="E2289" s="33" t="s">
        <v>15037</v>
      </c>
      <c r="F2289" s="33">
        <v>234</v>
      </c>
      <c r="G2289" s="33">
        <v>207</v>
      </c>
      <c r="H2289" s="33">
        <v>45000</v>
      </c>
      <c r="I2289" t="s">
        <v>15159</v>
      </c>
      <c r="N2289" s="37"/>
      <c r="O2289" s="36"/>
      <c r="P2289" s="36"/>
      <c r="Q2289" s="36"/>
      <c r="R2289" s="37"/>
      <c r="S2289" s="36"/>
      <c r="T2289" s="36"/>
    </row>
    <row r="2290" spans="1:20" ht="14.4" x14ac:dyDescent="0.3">
      <c r="A2290" s="33" t="s">
        <v>5543</v>
      </c>
      <c r="B2290" s="33" t="s">
        <v>14833</v>
      </c>
      <c r="C2290" s="33" t="s">
        <v>5544</v>
      </c>
      <c r="D2290" s="33" t="s">
        <v>5545</v>
      </c>
      <c r="E2290" s="33" t="s">
        <v>15436</v>
      </c>
      <c r="F2290" s="33">
        <v>250</v>
      </c>
      <c r="G2290" s="33">
        <v>228</v>
      </c>
      <c r="H2290" s="33">
        <v>27910</v>
      </c>
      <c r="I2290" t="s">
        <v>15389</v>
      </c>
      <c r="N2290" s="37"/>
      <c r="O2290" s="36"/>
      <c r="P2290" s="36"/>
      <c r="Q2290" s="36"/>
      <c r="R2290" s="37"/>
      <c r="S2290" s="36"/>
      <c r="T2290" s="36"/>
    </row>
    <row r="2291" spans="1:20" ht="14.4" x14ac:dyDescent="0.3">
      <c r="A2291" s="33" t="s">
        <v>5546</v>
      </c>
      <c r="B2291" s="33" t="s">
        <v>14833</v>
      </c>
      <c r="C2291" s="33" t="s">
        <v>3634</v>
      </c>
      <c r="D2291" s="33" t="s">
        <v>5547</v>
      </c>
      <c r="E2291" s="33" t="s">
        <v>14929</v>
      </c>
      <c r="F2291" s="33">
        <v>244</v>
      </c>
      <c r="G2291" s="33">
        <v>236</v>
      </c>
      <c r="H2291" s="33">
        <v>41483</v>
      </c>
      <c r="I2291" t="s">
        <v>17028</v>
      </c>
      <c r="N2291" s="37"/>
      <c r="O2291" s="36"/>
      <c r="P2291" s="36"/>
      <c r="Q2291" s="36"/>
      <c r="R2291" s="37"/>
      <c r="S2291" s="36"/>
      <c r="T2291" s="36"/>
    </row>
    <row r="2292" spans="1:20" ht="14.4" x14ac:dyDescent="0.3">
      <c r="A2292" s="33" t="s">
        <v>5548</v>
      </c>
      <c r="B2292" s="33" t="s">
        <v>14833</v>
      </c>
      <c r="C2292" s="33" t="s">
        <v>15184</v>
      </c>
      <c r="D2292" s="33" t="s">
        <v>5549</v>
      </c>
      <c r="E2292" s="33" t="s">
        <v>15055</v>
      </c>
      <c r="F2292" s="33">
        <v>228</v>
      </c>
      <c r="G2292" s="33">
        <v>220</v>
      </c>
      <c r="H2292" s="33">
        <v>41624</v>
      </c>
      <c r="I2292" t="s">
        <v>15157</v>
      </c>
      <c r="N2292" s="37"/>
      <c r="O2292" s="36"/>
      <c r="P2292" s="36"/>
      <c r="Q2292" s="36"/>
      <c r="R2292" s="37"/>
      <c r="S2292" s="36"/>
      <c r="T2292" s="36"/>
    </row>
    <row r="2293" spans="1:20" ht="14.4" x14ac:dyDescent="0.3">
      <c r="A2293" s="33" t="s">
        <v>5550</v>
      </c>
      <c r="B2293" s="33" t="s">
        <v>14833</v>
      </c>
      <c r="C2293" s="33" t="s">
        <v>17029</v>
      </c>
      <c r="D2293" s="33" t="s">
        <v>5551</v>
      </c>
      <c r="E2293" s="33" t="s">
        <v>15073</v>
      </c>
      <c r="F2293" s="33">
        <v>203</v>
      </c>
      <c r="G2293" s="33">
        <v>188</v>
      </c>
      <c r="H2293" s="33">
        <v>41736</v>
      </c>
      <c r="I2293" t="s">
        <v>15729</v>
      </c>
      <c r="N2293" s="37"/>
      <c r="O2293" s="36"/>
      <c r="P2293" s="36"/>
      <c r="Q2293" s="36"/>
      <c r="R2293" s="37"/>
      <c r="S2293" s="36"/>
      <c r="T2293" s="36"/>
    </row>
    <row r="2294" spans="1:20" ht="14.4" x14ac:dyDescent="0.3">
      <c r="A2294" s="33" t="s">
        <v>5552</v>
      </c>
      <c r="B2294" s="33" t="s">
        <v>14833</v>
      </c>
      <c r="C2294" s="33" t="s">
        <v>17011</v>
      </c>
      <c r="D2294" s="33" t="s">
        <v>5553</v>
      </c>
      <c r="E2294" s="33" t="s">
        <v>14909</v>
      </c>
      <c r="F2294" s="33">
        <v>326</v>
      </c>
      <c r="G2294" s="33">
        <v>297</v>
      </c>
      <c r="H2294" s="33">
        <v>41487</v>
      </c>
      <c r="I2294" t="s">
        <v>16053</v>
      </c>
      <c r="N2294" s="37"/>
      <c r="O2294" s="36"/>
      <c r="P2294" s="36"/>
      <c r="Q2294" s="36"/>
      <c r="R2294" s="37"/>
      <c r="S2294" s="36"/>
      <c r="T2294" s="36"/>
    </row>
    <row r="2295" spans="1:20" ht="14.4" x14ac:dyDescent="0.3">
      <c r="A2295" s="33" t="s">
        <v>5554</v>
      </c>
      <c r="B2295" s="33" t="s">
        <v>14833</v>
      </c>
      <c r="C2295" s="33" t="s">
        <v>5555</v>
      </c>
      <c r="D2295" s="33" t="s">
        <v>5556</v>
      </c>
      <c r="E2295" s="33" t="s">
        <v>15173</v>
      </c>
      <c r="F2295" s="33">
        <v>135</v>
      </c>
      <c r="G2295" s="33">
        <v>130</v>
      </c>
      <c r="H2295" s="33">
        <v>40959</v>
      </c>
      <c r="I2295" t="s">
        <v>993</v>
      </c>
      <c r="N2295" s="37"/>
      <c r="O2295" s="36"/>
      <c r="P2295" s="36"/>
      <c r="Q2295" s="36"/>
      <c r="R2295" s="37"/>
      <c r="S2295" s="36"/>
      <c r="T2295" s="36"/>
    </row>
    <row r="2296" spans="1:20" ht="14.4" x14ac:dyDescent="0.3">
      <c r="A2296" s="33" t="s">
        <v>5557</v>
      </c>
      <c r="B2296" s="33" t="s">
        <v>14833</v>
      </c>
      <c r="C2296" s="33" t="s">
        <v>5558</v>
      </c>
      <c r="D2296" s="33" t="s">
        <v>5559</v>
      </c>
      <c r="E2296" s="33" t="s">
        <v>14876</v>
      </c>
      <c r="F2296" s="33">
        <v>276</v>
      </c>
      <c r="G2296" s="33">
        <v>295</v>
      </c>
      <c r="H2296" s="33">
        <v>40508</v>
      </c>
      <c r="I2296" t="s">
        <v>15747</v>
      </c>
      <c r="N2296" s="37"/>
      <c r="O2296" s="36"/>
      <c r="P2296" s="36"/>
      <c r="Q2296" s="36"/>
      <c r="R2296" s="37"/>
      <c r="S2296" s="36"/>
      <c r="T2296" s="36"/>
    </row>
    <row r="2297" spans="1:20" ht="14.4" x14ac:dyDescent="0.3">
      <c r="A2297" s="33" t="s">
        <v>5560</v>
      </c>
      <c r="B2297" s="33" t="s">
        <v>14833</v>
      </c>
      <c r="C2297" s="33" t="s">
        <v>17030</v>
      </c>
      <c r="D2297" s="33" t="s">
        <v>5561</v>
      </c>
      <c r="E2297" s="33" t="s">
        <v>14907</v>
      </c>
      <c r="F2297" s="33">
        <v>230</v>
      </c>
      <c r="G2297" s="33">
        <v>217</v>
      </c>
      <c r="H2297" s="33">
        <v>47595</v>
      </c>
      <c r="I2297" t="s">
        <v>15863</v>
      </c>
      <c r="N2297" s="37"/>
      <c r="O2297" s="36"/>
      <c r="P2297" s="36"/>
      <c r="Q2297" s="36"/>
      <c r="R2297" s="37"/>
      <c r="S2297" s="36"/>
      <c r="T2297" s="36"/>
    </row>
    <row r="2298" spans="1:20" ht="14.4" x14ac:dyDescent="0.3">
      <c r="A2298" s="33" t="s">
        <v>5562</v>
      </c>
      <c r="B2298" s="33" t="s">
        <v>14833</v>
      </c>
      <c r="C2298" s="33" t="s">
        <v>5563</v>
      </c>
      <c r="D2298" s="33" t="s">
        <v>5564</v>
      </c>
      <c r="E2298" s="33" t="s">
        <v>15216</v>
      </c>
      <c r="F2298" s="33">
        <v>140</v>
      </c>
      <c r="G2298" s="33">
        <v>125</v>
      </c>
      <c r="H2298" s="33">
        <v>40775</v>
      </c>
      <c r="I2298" t="s">
        <v>15368</v>
      </c>
      <c r="N2298" s="37"/>
      <c r="O2298" s="36"/>
      <c r="P2298" s="36"/>
      <c r="Q2298" s="36"/>
      <c r="R2298" s="37"/>
      <c r="S2298" s="36"/>
      <c r="T2298" s="36"/>
    </row>
    <row r="2299" spans="1:20" ht="14.4" x14ac:dyDescent="0.3">
      <c r="A2299" s="33" t="s">
        <v>5565</v>
      </c>
      <c r="B2299" s="33" t="s">
        <v>14833</v>
      </c>
      <c r="C2299" s="33" t="s">
        <v>1162</v>
      </c>
      <c r="D2299" s="33" t="s">
        <v>5566</v>
      </c>
      <c r="E2299" s="33" t="s">
        <v>14901</v>
      </c>
      <c r="F2299" s="33">
        <v>407</v>
      </c>
      <c r="G2299" s="33">
        <v>412</v>
      </c>
      <c r="H2299" s="33">
        <v>36479</v>
      </c>
      <c r="I2299" t="s">
        <v>15753</v>
      </c>
      <c r="N2299" s="37"/>
      <c r="O2299" s="36"/>
      <c r="P2299" s="36"/>
      <c r="Q2299" s="36"/>
      <c r="R2299" s="37"/>
      <c r="S2299" s="36"/>
      <c r="T2299" s="36"/>
    </row>
    <row r="2300" spans="1:20" ht="14.4" x14ac:dyDescent="0.3">
      <c r="A2300" s="33" t="s">
        <v>5567</v>
      </c>
      <c r="B2300" s="33" t="s">
        <v>14833</v>
      </c>
      <c r="C2300" s="33" t="s">
        <v>5568</v>
      </c>
      <c r="D2300" s="33" t="s">
        <v>5569</v>
      </c>
      <c r="E2300" s="33" t="s">
        <v>14962</v>
      </c>
      <c r="F2300" s="33">
        <v>115</v>
      </c>
      <c r="G2300" s="33">
        <v>117</v>
      </c>
      <c r="H2300" s="33">
        <v>41558</v>
      </c>
      <c r="I2300" t="s">
        <v>15616</v>
      </c>
      <c r="N2300" s="37"/>
      <c r="O2300" s="36"/>
      <c r="P2300" s="36"/>
      <c r="Q2300" s="36"/>
      <c r="R2300" s="37"/>
      <c r="S2300" s="36"/>
      <c r="T2300" s="36"/>
    </row>
    <row r="2301" spans="1:20" ht="14.4" x14ac:dyDescent="0.3">
      <c r="A2301" s="33" t="s">
        <v>5570</v>
      </c>
      <c r="B2301" s="33" t="s">
        <v>14833</v>
      </c>
      <c r="C2301" s="33" t="s">
        <v>17031</v>
      </c>
      <c r="D2301" s="33" t="s">
        <v>5571</v>
      </c>
      <c r="E2301" s="33" t="s">
        <v>14892</v>
      </c>
      <c r="F2301" s="33">
        <v>194</v>
      </c>
      <c r="G2301" s="33">
        <v>205</v>
      </c>
      <c r="H2301" s="33">
        <v>20281</v>
      </c>
      <c r="I2301" t="s">
        <v>665</v>
      </c>
      <c r="N2301" s="37"/>
      <c r="O2301" s="36"/>
      <c r="P2301" s="36"/>
      <c r="Q2301" s="36"/>
      <c r="R2301" s="37"/>
      <c r="S2301" s="36"/>
      <c r="T2301" s="36"/>
    </row>
    <row r="2302" spans="1:20" ht="14.4" x14ac:dyDescent="0.3">
      <c r="A2302" s="33" t="s">
        <v>5572</v>
      </c>
      <c r="B2302" s="33" t="s">
        <v>14833</v>
      </c>
      <c r="C2302" s="33" t="s">
        <v>5573</v>
      </c>
      <c r="D2302" s="33" t="s">
        <v>5574</v>
      </c>
      <c r="E2302" s="33" t="s">
        <v>15214</v>
      </c>
      <c r="F2302" s="33">
        <v>203</v>
      </c>
      <c r="G2302" s="33">
        <v>195</v>
      </c>
      <c r="H2302" s="33">
        <v>41624</v>
      </c>
      <c r="I2302" t="s">
        <v>15157</v>
      </c>
      <c r="N2302" s="37"/>
      <c r="O2302" s="36"/>
      <c r="P2302" s="36"/>
      <c r="Q2302" s="36"/>
      <c r="R2302" s="37"/>
      <c r="S2302" s="36"/>
      <c r="T2302" s="36"/>
    </row>
    <row r="2303" spans="1:20" ht="14.4" x14ac:dyDescent="0.3">
      <c r="A2303" s="33" t="s">
        <v>5575</v>
      </c>
      <c r="B2303" s="33" t="s">
        <v>14833</v>
      </c>
      <c r="C2303" s="33" t="s">
        <v>5576</v>
      </c>
      <c r="D2303" s="33" t="s">
        <v>5577</v>
      </c>
      <c r="E2303" s="33" t="s">
        <v>15127</v>
      </c>
      <c r="F2303" s="33">
        <v>234</v>
      </c>
      <c r="G2303" s="33">
        <v>255</v>
      </c>
      <c r="H2303" s="33">
        <v>41460</v>
      </c>
      <c r="I2303" t="s">
        <v>1325</v>
      </c>
      <c r="N2303" s="37"/>
      <c r="O2303" s="36"/>
      <c r="P2303" s="36"/>
      <c r="Q2303" s="36"/>
      <c r="R2303" s="37"/>
      <c r="S2303" s="36"/>
      <c r="T2303" s="36"/>
    </row>
    <row r="2304" spans="1:20" ht="14.4" x14ac:dyDescent="0.3">
      <c r="A2304" s="33" t="s">
        <v>5578</v>
      </c>
      <c r="B2304" s="33" t="s">
        <v>14833</v>
      </c>
      <c r="C2304" s="33" t="s">
        <v>5579</v>
      </c>
      <c r="D2304" s="33" t="s">
        <v>5580</v>
      </c>
      <c r="E2304" s="33" t="s">
        <v>14986</v>
      </c>
      <c r="F2304" s="33">
        <v>130</v>
      </c>
      <c r="G2304" s="33">
        <v>119</v>
      </c>
      <c r="H2304" s="33">
        <v>20671</v>
      </c>
      <c r="I2304" t="s">
        <v>16770</v>
      </c>
      <c r="N2304" s="37"/>
      <c r="O2304" s="36"/>
      <c r="P2304" s="36"/>
      <c r="Q2304" s="36"/>
      <c r="R2304" s="37"/>
      <c r="S2304" s="36"/>
      <c r="T2304" s="36"/>
    </row>
    <row r="2305" spans="1:20" ht="14.4" x14ac:dyDescent="0.3">
      <c r="A2305" s="33" t="s">
        <v>5581</v>
      </c>
      <c r="B2305" s="33" t="s">
        <v>14833</v>
      </c>
      <c r="C2305" s="33" t="s">
        <v>17032</v>
      </c>
      <c r="D2305" s="33" t="s">
        <v>5582</v>
      </c>
      <c r="E2305" s="33" t="s">
        <v>14946</v>
      </c>
      <c r="F2305" s="33">
        <v>129</v>
      </c>
      <c r="G2305" s="33">
        <v>139</v>
      </c>
      <c r="H2305" s="33">
        <v>38819</v>
      </c>
      <c r="I2305" t="s">
        <v>17033</v>
      </c>
      <c r="N2305" s="37"/>
      <c r="O2305" s="36"/>
      <c r="P2305" s="36"/>
      <c r="Q2305" s="36"/>
      <c r="R2305" s="37"/>
      <c r="S2305" s="36"/>
      <c r="T2305" s="36"/>
    </row>
    <row r="2306" spans="1:20" ht="14.4" x14ac:dyDescent="0.3">
      <c r="A2306" s="33" t="s">
        <v>5583</v>
      </c>
      <c r="B2306" s="33" t="s">
        <v>14833</v>
      </c>
      <c r="C2306" s="33" t="s">
        <v>2601</v>
      </c>
      <c r="D2306" s="33" t="s">
        <v>5584</v>
      </c>
      <c r="E2306" s="33" t="s">
        <v>16435</v>
      </c>
      <c r="F2306" s="33">
        <v>190</v>
      </c>
      <c r="G2306" s="33">
        <v>185</v>
      </c>
      <c r="H2306" s="33">
        <v>41886</v>
      </c>
      <c r="I2306" t="s">
        <v>17034</v>
      </c>
      <c r="N2306" s="37"/>
      <c r="O2306" s="36"/>
      <c r="P2306" s="36"/>
      <c r="Q2306" s="36"/>
      <c r="R2306" s="37"/>
      <c r="S2306" s="36"/>
      <c r="T2306" s="36"/>
    </row>
    <row r="2307" spans="1:20" ht="14.4" x14ac:dyDescent="0.3">
      <c r="A2307" s="33" t="s">
        <v>5585</v>
      </c>
      <c r="B2307" s="33" t="s">
        <v>14833</v>
      </c>
      <c r="C2307" s="33" t="s">
        <v>2623</v>
      </c>
      <c r="D2307" s="33" t="s">
        <v>5586</v>
      </c>
      <c r="E2307" s="33" t="s">
        <v>15046</v>
      </c>
      <c r="F2307" s="33">
        <v>258</v>
      </c>
      <c r="G2307" s="33">
        <v>272</v>
      </c>
      <c r="H2307" s="33">
        <v>41424</v>
      </c>
      <c r="I2307" t="s">
        <v>15283</v>
      </c>
      <c r="N2307" s="37"/>
      <c r="O2307" s="36"/>
      <c r="P2307" s="36"/>
      <c r="Q2307" s="36"/>
      <c r="R2307" s="37"/>
      <c r="S2307" s="36"/>
      <c r="T2307" s="36"/>
    </row>
    <row r="2308" spans="1:20" ht="14.4" x14ac:dyDescent="0.3">
      <c r="A2308" s="33" t="s">
        <v>5587</v>
      </c>
      <c r="B2308" s="33" t="s">
        <v>14833</v>
      </c>
      <c r="C2308" s="33" t="s">
        <v>17035</v>
      </c>
      <c r="D2308" s="33" t="s">
        <v>5589</v>
      </c>
      <c r="E2308" s="33" t="s">
        <v>16636</v>
      </c>
      <c r="F2308" s="33">
        <v>163</v>
      </c>
      <c r="G2308" s="33">
        <v>164</v>
      </c>
      <c r="H2308" s="33">
        <v>40712</v>
      </c>
      <c r="I2308" t="s">
        <v>876</v>
      </c>
      <c r="N2308" s="37"/>
      <c r="O2308" s="36"/>
      <c r="P2308" s="36"/>
      <c r="Q2308" s="36"/>
      <c r="R2308" s="37"/>
      <c r="S2308" s="36"/>
      <c r="T2308" s="36"/>
    </row>
    <row r="2309" spans="1:20" ht="14.4" x14ac:dyDescent="0.3">
      <c r="A2309" s="33" t="s">
        <v>5590</v>
      </c>
      <c r="B2309" s="33" t="s">
        <v>14833</v>
      </c>
      <c r="C2309" s="33" t="s">
        <v>4246</v>
      </c>
      <c r="D2309" s="33" t="s">
        <v>5591</v>
      </c>
      <c r="E2309" s="33" t="s">
        <v>15048</v>
      </c>
      <c r="F2309" s="33">
        <v>244</v>
      </c>
      <c r="G2309" s="33">
        <v>234</v>
      </c>
      <c r="H2309" s="33">
        <v>30582</v>
      </c>
      <c r="I2309" t="s">
        <v>15648</v>
      </c>
      <c r="N2309" s="37"/>
      <c r="O2309" s="36"/>
      <c r="P2309" s="36"/>
      <c r="Q2309" s="36"/>
      <c r="R2309" s="37"/>
      <c r="S2309" s="36"/>
      <c r="T2309" s="36"/>
    </row>
    <row r="2310" spans="1:20" ht="14.4" x14ac:dyDescent="0.3">
      <c r="A2310" s="33" t="s">
        <v>5592</v>
      </c>
      <c r="B2310" s="33" t="s">
        <v>14833</v>
      </c>
      <c r="C2310" s="33" t="s">
        <v>17036</v>
      </c>
      <c r="D2310" s="33" t="s">
        <v>5593</v>
      </c>
      <c r="E2310" s="33" t="s">
        <v>14963</v>
      </c>
      <c r="F2310" s="33">
        <v>391</v>
      </c>
      <c r="G2310" s="33">
        <v>338</v>
      </c>
      <c r="H2310" s="33">
        <v>39352</v>
      </c>
      <c r="I2310" t="s">
        <v>1578</v>
      </c>
      <c r="N2310" s="37"/>
      <c r="O2310" s="36"/>
      <c r="P2310" s="36"/>
      <c r="Q2310" s="36"/>
      <c r="R2310" s="37"/>
      <c r="S2310" s="36"/>
      <c r="T2310" s="36"/>
    </row>
    <row r="2311" spans="1:20" ht="14.4" x14ac:dyDescent="0.3">
      <c r="A2311" s="33" t="s">
        <v>5594</v>
      </c>
      <c r="B2311" s="33" t="s">
        <v>14833</v>
      </c>
      <c r="C2311" s="33" t="s">
        <v>17037</v>
      </c>
      <c r="D2311" s="33" t="s">
        <v>5595</v>
      </c>
      <c r="E2311" s="33" t="s">
        <v>14979</v>
      </c>
      <c r="F2311" s="33">
        <v>89</v>
      </c>
      <c r="G2311" s="33">
        <v>90</v>
      </c>
      <c r="H2311" s="33">
        <v>41583</v>
      </c>
      <c r="I2311" t="s">
        <v>16115</v>
      </c>
      <c r="N2311" s="37"/>
      <c r="O2311" s="36"/>
      <c r="P2311" s="36"/>
      <c r="Q2311" s="36"/>
      <c r="R2311" s="37"/>
      <c r="S2311" s="36"/>
      <c r="T2311" s="36"/>
    </row>
    <row r="2312" spans="1:20" ht="14.4" x14ac:dyDescent="0.3">
      <c r="A2312" s="33" t="s">
        <v>5596</v>
      </c>
      <c r="B2312" s="33" t="s">
        <v>14833</v>
      </c>
      <c r="C2312" s="33" t="s">
        <v>17038</v>
      </c>
      <c r="D2312" s="33" t="s">
        <v>5597</v>
      </c>
      <c r="E2312" s="33" t="s">
        <v>15074</v>
      </c>
      <c r="F2312" s="33">
        <v>306</v>
      </c>
      <c r="G2312" s="33">
        <v>298</v>
      </c>
      <c r="H2312" s="33">
        <v>41787</v>
      </c>
      <c r="I2312" t="s">
        <v>1581</v>
      </c>
      <c r="N2312" s="37"/>
      <c r="O2312" s="36"/>
      <c r="P2312" s="36"/>
      <c r="Q2312" s="36"/>
      <c r="R2312" s="37"/>
      <c r="S2312" s="36"/>
      <c r="T2312" s="36"/>
    </row>
    <row r="2313" spans="1:20" ht="14.4" x14ac:dyDescent="0.3">
      <c r="A2313" s="33" t="s">
        <v>5598</v>
      </c>
      <c r="B2313" s="33" t="s">
        <v>14833</v>
      </c>
      <c r="C2313" s="33" t="s">
        <v>5599</v>
      </c>
      <c r="D2313" s="33" t="s">
        <v>5600</v>
      </c>
      <c r="E2313" s="33" t="s">
        <v>15050</v>
      </c>
      <c r="F2313" s="33">
        <v>230</v>
      </c>
      <c r="G2313" s="33">
        <v>240</v>
      </c>
      <c r="H2313" s="33">
        <v>31237</v>
      </c>
      <c r="I2313" t="s">
        <v>15823</v>
      </c>
      <c r="N2313" s="37"/>
      <c r="O2313" s="36"/>
      <c r="P2313" s="36"/>
      <c r="Q2313" s="36"/>
      <c r="R2313" s="37"/>
      <c r="S2313" s="36"/>
      <c r="T2313" s="36"/>
    </row>
    <row r="2314" spans="1:20" ht="14.4" x14ac:dyDescent="0.3">
      <c r="A2314" s="33" t="s">
        <v>5601</v>
      </c>
      <c r="B2314" s="33" t="s">
        <v>14833</v>
      </c>
      <c r="C2314" s="33" t="s">
        <v>17039</v>
      </c>
      <c r="D2314" s="33" t="s">
        <v>5183</v>
      </c>
      <c r="E2314" s="33" t="s">
        <v>15505</v>
      </c>
      <c r="F2314" s="33">
        <v>200</v>
      </c>
      <c r="G2314" s="33">
        <v>283</v>
      </c>
      <c r="H2314" s="33">
        <v>40278</v>
      </c>
      <c r="I2314" t="s">
        <v>902</v>
      </c>
      <c r="N2314" s="37"/>
      <c r="O2314" s="36"/>
      <c r="P2314" s="36"/>
      <c r="Q2314" s="36"/>
      <c r="R2314" s="37"/>
      <c r="S2314" s="36"/>
      <c r="T2314" s="36"/>
    </row>
    <row r="2315" spans="1:20" ht="14.4" x14ac:dyDescent="0.3">
      <c r="A2315" s="33" t="s">
        <v>5602</v>
      </c>
      <c r="B2315" s="33" t="s">
        <v>14833</v>
      </c>
      <c r="C2315" s="33" t="s">
        <v>5603</v>
      </c>
      <c r="D2315" s="33" t="s">
        <v>5604</v>
      </c>
      <c r="E2315" s="33" t="s">
        <v>16932</v>
      </c>
      <c r="F2315" s="33">
        <v>81</v>
      </c>
      <c r="G2315" s="33">
        <v>78</v>
      </c>
      <c r="H2315" s="33">
        <v>37949</v>
      </c>
      <c r="I2315" t="s">
        <v>17040</v>
      </c>
      <c r="N2315" s="37"/>
      <c r="O2315" s="36"/>
      <c r="P2315" s="36"/>
      <c r="Q2315" s="36"/>
      <c r="R2315" s="37"/>
      <c r="S2315" s="36"/>
      <c r="T2315" s="36"/>
    </row>
    <row r="2316" spans="1:20" ht="14.4" x14ac:dyDescent="0.3">
      <c r="A2316" s="33" t="s">
        <v>5605</v>
      </c>
      <c r="B2316" s="33" t="s">
        <v>14833</v>
      </c>
      <c r="C2316" s="33" t="s">
        <v>1867</v>
      </c>
      <c r="D2316" s="33" t="s">
        <v>5606</v>
      </c>
      <c r="E2316" s="33" t="s">
        <v>14961</v>
      </c>
      <c r="F2316" s="33">
        <v>124</v>
      </c>
      <c r="G2316" s="33">
        <v>118</v>
      </c>
      <c r="H2316" s="33">
        <v>41337</v>
      </c>
      <c r="I2316" t="s">
        <v>15665</v>
      </c>
      <c r="N2316" s="37"/>
      <c r="O2316" s="36"/>
      <c r="P2316" s="36"/>
      <c r="Q2316" s="36"/>
      <c r="R2316" s="37"/>
      <c r="S2316" s="36"/>
      <c r="T2316" s="36"/>
    </row>
    <row r="2317" spans="1:20" ht="14.4" x14ac:dyDescent="0.3">
      <c r="A2317" s="33" t="s">
        <v>5607</v>
      </c>
      <c r="B2317" s="33" t="s">
        <v>14833</v>
      </c>
      <c r="C2317" s="33" t="s">
        <v>17041</v>
      </c>
      <c r="D2317" s="33" t="s">
        <v>5608</v>
      </c>
      <c r="E2317" s="33" t="s">
        <v>14884</v>
      </c>
      <c r="F2317" s="33">
        <v>468</v>
      </c>
      <c r="G2317" s="33">
        <v>500</v>
      </c>
      <c r="H2317" s="33">
        <v>48101</v>
      </c>
      <c r="I2317" t="s">
        <v>3810</v>
      </c>
      <c r="N2317" s="37"/>
      <c r="O2317" s="36"/>
      <c r="P2317" s="36"/>
      <c r="Q2317" s="36"/>
      <c r="R2317" s="37"/>
      <c r="S2317" s="36"/>
      <c r="T2317" s="36"/>
    </row>
    <row r="2318" spans="1:20" ht="14.4" x14ac:dyDescent="0.3">
      <c r="A2318" s="33" t="s">
        <v>5609</v>
      </c>
      <c r="B2318" s="33" t="s">
        <v>14833</v>
      </c>
      <c r="C2318" s="33" t="s">
        <v>17042</v>
      </c>
      <c r="D2318" s="33" t="s">
        <v>5610</v>
      </c>
      <c r="E2318" s="33" t="s">
        <v>15429</v>
      </c>
      <c r="F2318" s="33">
        <v>482</v>
      </c>
      <c r="G2318" s="33">
        <v>487</v>
      </c>
      <c r="H2318" s="33">
        <v>43967</v>
      </c>
      <c r="I2318" t="s">
        <v>15517</v>
      </c>
      <c r="N2318" s="37"/>
      <c r="O2318" s="36"/>
      <c r="P2318" s="36"/>
      <c r="Q2318" s="36"/>
      <c r="R2318" s="37"/>
      <c r="S2318" s="36"/>
      <c r="T2318" s="36"/>
    </row>
    <row r="2319" spans="1:20" ht="14.4" x14ac:dyDescent="0.3">
      <c r="A2319" s="33" t="s">
        <v>5611</v>
      </c>
      <c r="B2319" s="33" t="s">
        <v>14833</v>
      </c>
      <c r="C2319" s="33" t="s">
        <v>5612</v>
      </c>
      <c r="D2319" s="33" t="s">
        <v>5613</v>
      </c>
      <c r="E2319" s="33" t="s">
        <v>14876</v>
      </c>
      <c r="F2319" s="33">
        <v>220</v>
      </c>
      <c r="G2319" s="33">
        <v>223</v>
      </c>
      <c r="H2319" s="33">
        <v>43980</v>
      </c>
      <c r="I2319" t="s">
        <v>15851</v>
      </c>
      <c r="N2319" s="37"/>
      <c r="O2319" s="36"/>
      <c r="P2319" s="36"/>
      <c r="Q2319" s="36"/>
      <c r="R2319" s="37"/>
      <c r="S2319" s="36"/>
      <c r="T2319" s="36"/>
    </row>
    <row r="2320" spans="1:20" ht="14.4" x14ac:dyDescent="0.3">
      <c r="A2320" s="33" t="s">
        <v>5614</v>
      </c>
      <c r="B2320" s="33" t="s">
        <v>14833</v>
      </c>
      <c r="C2320" s="33" t="s">
        <v>1461</v>
      </c>
      <c r="D2320" s="33" t="s">
        <v>5615</v>
      </c>
      <c r="E2320" s="33" t="s">
        <v>15011</v>
      </c>
      <c r="F2320" s="33">
        <v>241</v>
      </c>
      <c r="G2320" s="33">
        <v>231</v>
      </c>
      <c r="H2320" s="33">
        <v>41338</v>
      </c>
      <c r="I2320" t="s">
        <v>4438</v>
      </c>
      <c r="N2320" s="37"/>
      <c r="O2320" s="36"/>
      <c r="P2320" s="36"/>
      <c r="Q2320" s="36"/>
      <c r="R2320" s="37"/>
      <c r="S2320" s="36"/>
      <c r="T2320" s="36"/>
    </row>
    <row r="2321" spans="1:20" ht="14.4" x14ac:dyDescent="0.3">
      <c r="A2321" s="33" t="s">
        <v>5616</v>
      </c>
      <c r="B2321" s="33" t="s">
        <v>14833</v>
      </c>
      <c r="C2321" s="33" t="s">
        <v>17043</v>
      </c>
      <c r="D2321" s="33" t="s">
        <v>5617</v>
      </c>
      <c r="E2321" s="33" t="s">
        <v>14937</v>
      </c>
      <c r="F2321" s="33">
        <v>166</v>
      </c>
      <c r="G2321" s="33">
        <v>156</v>
      </c>
      <c r="H2321" s="33">
        <v>44201</v>
      </c>
      <c r="I2321" t="s">
        <v>984</v>
      </c>
      <c r="N2321" s="37"/>
      <c r="O2321" s="36"/>
      <c r="P2321" s="36"/>
      <c r="Q2321" s="36"/>
      <c r="R2321" s="37"/>
      <c r="S2321" s="36"/>
      <c r="T2321" s="36"/>
    </row>
    <row r="2322" spans="1:20" ht="14.4" x14ac:dyDescent="0.3">
      <c r="A2322" s="33" t="s">
        <v>5618</v>
      </c>
      <c r="B2322" s="33" t="s">
        <v>14833</v>
      </c>
      <c r="C2322" s="33" t="s">
        <v>17044</v>
      </c>
      <c r="D2322" s="33" t="s">
        <v>5619</v>
      </c>
      <c r="E2322" s="33" t="s">
        <v>15009</v>
      </c>
      <c r="F2322" s="33">
        <v>169</v>
      </c>
      <c r="G2322" s="33">
        <v>177</v>
      </c>
      <c r="H2322" s="33">
        <v>44318</v>
      </c>
      <c r="I2322" t="s">
        <v>15856</v>
      </c>
      <c r="N2322" s="37"/>
      <c r="O2322" s="36"/>
      <c r="P2322" s="36"/>
      <c r="Q2322" s="36"/>
      <c r="R2322" s="37"/>
      <c r="S2322" s="36"/>
      <c r="T2322" s="36"/>
    </row>
    <row r="2323" spans="1:20" ht="14.4" x14ac:dyDescent="0.3">
      <c r="A2323" s="33" t="s">
        <v>5620</v>
      </c>
      <c r="B2323" s="33" t="s">
        <v>14833</v>
      </c>
      <c r="C2323" s="33" t="s">
        <v>5621</v>
      </c>
      <c r="D2323" s="33" t="s">
        <v>5622</v>
      </c>
      <c r="E2323" s="33" t="s">
        <v>15002</v>
      </c>
      <c r="F2323" s="33">
        <v>366</v>
      </c>
      <c r="G2323" s="33">
        <v>370</v>
      </c>
      <c r="H2323" s="33">
        <v>41407</v>
      </c>
      <c r="I2323" t="s">
        <v>15302</v>
      </c>
      <c r="N2323" s="37"/>
      <c r="O2323" s="36"/>
      <c r="P2323" s="36"/>
      <c r="Q2323" s="36"/>
      <c r="R2323" s="37"/>
      <c r="S2323" s="36"/>
      <c r="T2323" s="36"/>
    </row>
    <row r="2324" spans="1:20" ht="14.4" x14ac:dyDescent="0.3">
      <c r="A2324" s="33" t="s">
        <v>5623</v>
      </c>
      <c r="B2324" s="33" t="s">
        <v>14833</v>
      </c>
      <c r="C2324" s="33" t="s">
        <v>17045</v>
      </c>
      <c r="D2324" s="33" t="s">
        <v>3701</v>
      </c>
      <c r="E2324" s="33" t="s">
        <v>15041</v>
      </c>
      <c r="F2324" s="33">
        <v>212</v>
      </c>
      <c r="G2324" s="33">
        <v>244</v>
      </c>
      <c r="H2324" s="33">
        <v>40517</v>
      </c>
      <c r="I2324" t="s">
        <v>324</v>
      </c>
      <c r="N2324" s="37"/>
      <c r="O2324" s="36"/>
      <c r="P2324" s="36"/>
      <c r="Q2324" s="36"/>
      <c r="R2324" s="37"/>
      <c r="S2324" s="36"/>
      <c r="T2324" s="36"/>
    </row>
    <row r="2325" spans="1:20" ht="14.4" x14ac:dyDescent="0.3">
      <c r="A2325" s="33" t="s">
        <v>5624</v>
      </c>
      <c r="B2325" s="33" t="s">
        <v>14833</v>
      </c>
      <c r="C2325" s="33" t="s">
        <v>5625</v>
      </c>
      <c r="D2325" s="33" t="s">
        <v>5626</v>
      </c>
      <c r="E2325" s="33" t="s">
        <v>15410</v>
      </c>
      <c r="F2325" s="33">
        <v>188</v>
      </c>
      <c r="G2325" s="33">
        <v>190</v>
      </c>
      <c r="H2325" s="33">
        <v>40557</v>
      </c>
      <c r="I2325" t="s">
        <v>15411</v>
      </c>
      <c r="N2325" s="37"/>
      <c r="O2325" s="36"/>
      <c r="P2325" s="36"/>
      <c r="Q2325" s="36"/>
      <c r="R2325" s="37"/>
      <c r="S2325" s="36"/>
      <c r="T2325" s="36"/>
    </row>
    <row r="2326" spans="1:20" ht="14.4" x14ac:dyDescent="0.3">
      <c r="A2326" s="33" t="s">
        <v>5627</v>
      </c>
      <c r="B2326" s="33" t="s">
        <v>14833</v>
      </c>
      <c r="C2326" s="33" t="s">
        <v>5628</v>
      </c>
      <c r="D2326" s="33" t="s">
        <v>5629</v>
      </c>
      <c r="E2326" s="33" t="s">
        <v>15868</v>
      </c>
      <c r="F2326" s="33">
        <v>250</v>
      </c>
      <c r="G2326" s="33">
        <v>254</v>
      </c>
      <c r="H2326" s="33">
        <v>40777</v>
      </c>
      <c r="I2326" t="s">
        <v>15869</v>
      </c>
      <c r="N2326" s="37"/>
      <c r="O2326" s="36"/>
      <c r="P2326" s="36"/>
      <c r="Q2326" s="36"/>
      <c r="R2326" s="37"/>
      <c r="S2326" s="36"/>
      <c r="T2326" s="36"/>
    </row>
    <row r="2327" spans="1:20" ht="14.4" x14ac:dyDescent="0.3">
      <c r="A2327" s="33" t="s">
        <v>5630</v>
      </c>
      <c r="B2327" s="33" t="s">
        <v>14833</v>
      </c>
      <c r="C2327" s="33" t="s">
        <v>5631</v>
      </c>
      <c r="D2327" s="33" t="s">
        <v>5632</v>
      </c>
      <c r="E2327" s="33" t="s">
        <v>15083</v>
      </c>
      <c r="F2327" s="33">
        <v>364</v>
      </c>
      <c r="G2327" s="33">
        <v>362</v>
      </c>
      <c r="H2327" s="33">
        <v>40941</v>
      </c>
      <c r="I2327" t="s">
        <v>15550</v>
      </c>
      <c r="N2327" s="37"/>
      <c r="O2327" s="36"/>
      <c r="P2327" s="36"/>
      <c r="Q2327" s="36"/>
      <c r="R2327" s="37"/>
      <c r="S2327" s="36"/>
      <c r="T2327" s="36"/>
    </row>
    <row r="2328" spans="1:20" ht="14.4" x14ac:dyDescent="0.3">
      <c r="A2328" s="33" t="s">
        <v>5633</v>
      </c>
      <c r="B2328" s="33" t="s">
        <v>14833</v>
      </c>
      <c r="C2328" s="33" t="s">
        <v>5252</v>
      </c>
      <c r="D2328" s="33" t="s">
        <v>5634</v>
      </c>
      <c r="E2328" s="33" t="s">
        <v>15043</v>
      </c>
      <c r="F2328" s="33">
        <v>143</v>
      </c>
      <c r="G2328" s="33">
        <v>117</v>
      </c>
      <c r="H2328" s="33">
        <v>41138</v>
      </c>
      <c r="I2328" t="s">
        <v>16046</v>
      </c>
      <c r="N2328" s="37"/>
      <c r="O2328" s="36"/>
      <c r="P2328" s="36"/>
      <c r="Q2328" s="36"/>
      <c r="R2328" s="37"/>
      <c r="S2328" s="36"/>
      <c r="T2328" s="36"/>
    </row>
    <row r="2329" spans="1:20" ht="14.4" x14ac:dyDescent="0.3">
      <c r="A2329" s="33" t="s">
        <v>5635</v>
      </c>
      <c r="B2329" s="33" t="s">
        <v>14833</v>
      </c>
      <c r="C2329" s="33" t="s">
        <v>2380</v>
      </c>
      <c r="D2329" s="33" t="s">
        <v>5636</v>
      </c>
      <c r="E2329" s="33" t="s">
        <v>15075</v>
      </c>
      <c r="F2329" s="33">
        <v>194</v>
      </c>
      <c r="G2329" s="33">
        <v>204</v>
      </c>
      <c r="H2329" s="33">
        <v>46060</v>
      </c>
      <c r="I2329" t="s">
        <v>17046</v>
      </c>
      <c r="N2329" s="37"/>
      <c r="O2329" s="36"/>
      <c r="P2329" s="36"/>
      <c r="Q2329" s="36"/>
      <c r="R2329" s="37"/>
      <c r="S2329" s="36"/>
      <c r="T2329" s="36"/>
    </row>
    <row r="2330" spans="1:20" ht="14.4" x14ac:dyDescent="0.3">
      <c r="A2330" s="33" t="s">
        <v>5637</v>
      </c>
      <c r="B2330" s="33" t="s">
        <v>14833</v>
      </c>
      <c r="C2330" s="33" t="s">
        <v>5638</v>
      </c>
      <c r="D2330" s="33" t="s">
        <v>5639</v>
      </c>
      <c r="E2330" s="33" t="s">
        <v>15337</v>
      </c>
      <c r="F2330" s="33">
        <v>230</v>
      </c>
      <c r="G2330" s="33">
        <v>246</v>
      </c>
      <c r="H2330" s="33">
        <v>41621</v>
      </c>
      <c r="I2330" t="s">
        <v>15731</v>
      </c>
      <c r="N2330" s="37"/>
      <c r="O2330" s="36"/>
      <c r="P2330" s="36"/>
      <c r="Q2330" s="36"/>
      <c r="R2330" s="37"/>
      <c r="S2330" s="36"/>
      <c r="T2330" s="36"/>
    </row>
    <row r="2331" spans="1:20" ht="14.4" x14ac:dyDescent="0.3">
      <c r="A2331" s="33" t="s">
        <v>5640</v>
      </c>
      <c r="B2331" s="33" t="s">
        <v>14833</v>
      </c>
      <c r="C2331" s="33" t="s">
        <v>5641</v>
      </c>
      <c r="D2331" s="33" t="s">
        <v>5642</v>
      </c>
      <c r="E2331" s="33" t="s">
        <v>15407</v>
      </c>
      <c r="F2331" s="33">
        <v>506</v>
      </c>
      <c r="G2331" s="33">
        <v>491</v>
      </c>
      <c r="H2331" s="33">
        <v>40848</v>
      </c>
      <c r="I2331" t="s">
        <v>15408</v>
      </c>
      <c r="N2331" s="37"/>
      <c r="O2331" s="36"/>
      <c r="P2331" s="36"/>
      <c r="Q2331" s="36"/>
      <c r="R2331" s="37"/>
      <c r="S2331" s="36"/>
      <c r="T2331" s="36"/>
    </row>
    <row r="2332" spans="1:20" ht="14.4" x14ac:dyDescent="0.3">
      <c r="A2332" s="33" t="s">
        <v>5643</v>
      </c>
      <c r="B2332" s="33" t="s">
        <v>14833</v>
      </c>
      <c r="C2332" s="33" t="s">
        <v>17047</v>
      </c>
      <c r="D2332" s="33" t="s">
        <v>5644</v>
      </c>
      <c r="E2332" s="33" t="s">
        <v>14907</v>
      </c>
      <c r="F2332" s="33">
        <v>380</v>
      </c>
      <c r="G2332" s="33">
        <v>379</v>
      </c>
      <c r="H2332" s="33">
        <v>46723</v>
      </c>
      <c r="I2332" t="s">
        <v>16743</v>
      </c>
      <c r="N2332" s="37"/>
      <c r="O2332" s="36"/>
      <c r="P2332" s="36"/>
      <c r="Q2332" s="36"/>
      <c r="R2332" s="37"/>
      <c r="S2332" s="36"/>
      <c r="T2332" s="36"/>
    </row>
    <row r="2333" spans="1:20" ht="14.4" x14ac:dyDescent="0.3">
      <c r="A2333" s="33" t="s">
        <v>5645</v>
      </c>
      <c r="B2333" s="33" t="s">
        <v>14833</v>
      </c>
      <c r="C2333" s="33" t="s">
        <v>17048</v>
      </c>
      <c r="D2333" s="33" t="s">
        <v>5646</v>
      </c>
      <c r="E2333" s="33" t="s">
        <v>15048</v>
      </c>
      <c r="F2333" s="33">
        <v>214</v>
      </c>
      <c r="G2333" s="33">
        <v>216</v>
      </c>
      <c r="H2333" s="33">
        <v>47867</v>
      </c>
      <c r="I2333" t="s">
        <v>15161</v>
      </c>
      <c r="N2333" s="37"/>
      <c r="O2333" s="36"/>
      <c r="P2333" s="36"/>
      <c r="Q2333" s="36"/>
      <c r="R2333" s="37"/>
      <c r="S2333" s="36"/>
      <c r="T2333" s="36"/>
    </row>
    <row r="2334" spans="1:20" ht="14.4" x14ac:dyDescent="0.3">
      <c r="A2334" s="33" t="s">
        <v>5647</v>
      </c>
      <c r="B2334" s="33" t="s">
        <v>14833</v>
      </c>
      <c r="C2334" s="33" t="s">
        <v>5648</v>
      </c>
      <c r="D2334" s="33" t="s">
        <v>5649</v>
      </c>
      <c r="E2334" s="33" t="s">
        <v>15027</v>
      </c>
      <c r="F2334" s="33">
        <v>74</v>
      </c>
      <c r="G2334" s="33">
        <v>73</v>
      </c>
      <c r="H2334" s="33">
        <v>45000</v>
      </c>
      <c r="I2334" t="s">
        <v>15159</v>
      </c>
      <c r="N2334" s="37"/>
      <c r="O2334" s="36"/>
      <c r="P2334" s="36"/>
      <c r="Q2334" s="36"/>
      <c r="R2334" s="37"/>
      <c r="S2334" s="36"/>
      <c r="T2334" s="36"/>
    </row>
    <row r="2335" spans="1:20" ht="14.4" x14ac:dyDescent="0.3">
      <c r="A2335" s="33" t="s">
        <v>5650</v>
      </c>
      <c r="B2335" s="33" t="s">
        <v>14833</v>
      </c>
      <c r="C2335" s="33" t="s">
        <v>5651</v>
      </c>
      <c r="D2335" s="33" t="s">
        <v>5652</v>
      </c>
      <c r="E2335" s="33" t="s">
        <v>14865</v>
      </c>
      <c r="F2335" s="33">
        <v>141</v>
      </c>
      <c r="G2335" s="33">
        <v>136</v>
      </c>
      <c r="H2335" s="33">
        <v>48348</v>
      </c>
      <c r="I2335" t="s">
        <v>15151</v>
      </c>
      <c r="N2335" s="37"/>
      <c r="O2335" s="36"/>
      <c r="P2335" s="36"/>
      <c r="Q2335" s="36"/>
      <c r="R2335" s="37"/>
      <c r="S2335" s="36"/>
      <c r="T2335" s="36"/>
    </row>
    <row r="2336" spans="1:20" ht="14.4" x14ac:dyDescent="0.3">
      <c r="A2336" s="33" t="s">
        <v>5653</v>
      </c>
      <c r="B2336" s="33" t="s">
        <v>14833</v>
      </c>
      <c r="C2336" s="33" t="s">
        <v>17049</v>
      </c>
      <c r="D2336" s="33" t="s">
        <v>5654</v>
      </c>
      <c r="E2336" s="33" t="s">
        <v>15907</v>
      </c>
      <c r="F2336" s="33">
        <v>188</v>
      </c>
      <c r="G2336" s="33">
        <v>181</v>
      </c>
      <c r="H2336" s="33">
        <v>83280</v>
      </c>
      <c r="I2336" t="s">
        <v>15211</v>
      </c>
      <c r="N2336" s="37"/>
      <c r="O2336" s="36"/>
      <c r="P2336" s="36"/>
      <c r="Q2336" s="36"/>
      <c r="R2336" s="37"/>
      <c r="S2336" s="36"/>
      <c r="T2336" s="36"/>
    </row>
    <row r="2337" spans="1:20" ht="14.4" x14ac:dyDescent="0.3">
      <c r="A2337" s="33" t="s">
        <v>5655</v>
      </c>
      <c r="B2337" s="33" t="s">
        <v>14833</v>
      </c>
      <c r="C2337" s="33" t="s">
        <v>17050</v>
      </c>
      <c r="D2337" s="33" t="s">
        <v>5656</v>
      </c>
      <c r="E2337" s="33" t="s">
        <v>14911</v>
      </c>
      <c r="F2337" s="33">
        <v>300</v>
      </c>
      <c r="G2337" s="33">
        <v>306</v>
      </c>
      <c r="H2337" s="33">
        <v>41251</v>
      </c>
      <c r="I2337" t="s">
        <v>15479</v>
      </c>
      <c r="N2337" s="37"/>
      <c r="O2337" s="36"/>
      <c r="P2337" s="36"/>
      <c r="Q2337" s="36"/>
      <c r="R2337" s="37"/>
      <c r="S2337" s="36"/>
      <c r="T2337" s="36"/>
    </row>
    <row r="2338" spans="1:20" ht="14.4" x14ac:dyDescent="0.3">
      <c r="A2338" s="33" t="s">
        <v>5657</v>
      </c>
      <c r="B2338" s="33" t="s">
        <v>14833</v>
      </c>
      <c r="C2338" s="33" t="s">
        <v>5658</v>
      </c>
      <c r="D2338" s="33" t="s">
        <v>5659</v>
      </c>
      <c r="E2338" s="33" t="s">
        <v>14963</v>
      </c>
      <c r="F2338" s="33">
        <v>266</v>
      </c>
      <c r="G2338" s="33">
        <v>265</v>
      </c>
      <c r="H2338" s="33">
        <v>40557</v>
      </c>
      <c r="I2338" t="s">
        <v>15411</v>
      </c>
      <c r="N2338" s="37"/>
      <c r="O2338" s="36"/>
      <c r="P2338" s="36"/>
      <c r="Q2338" s="36"/>
      <c r="R2338" s="37"/>
      <c r="S2338" s="36"/>
      <c r="T2338" s="36"/>
    </row>
    <row r="2339" spans="1:20" ht="14.4" x14ac:dyDescent="0.3">
      <c r="A2339" s="33" t="s">
        <v>5660</v>
      </c>
      <c r="B2339" s="33" t="s">
        <v>14833</v>
      </c>
      <c r="C2339" s="33" t="s">
        <v>5661</v>
      </c>
      <c r="D2339" s="33" t="s">
        <v>231</v>
      </c>
      <c r="E2339" s="33" t="s">
        <v>14972</v>
      </c>
      <c r="F2339" s="33">
        <v>371</v>
      </c>
      <c r="G2339" s="33">
        <v>349</v>
      </c>
      <c r="H2339" s="33">
        <v>70002</v>
      </c>
      <c r="I2339" t="s">
        <v>15469</v>
      </c>
      <c r="N2339" s="37"/>
      <c r="O2339" s="36"/>
      <c r="P2339" s="36"/>
      <c r="Q2339" s="36"/>
      <c r="R2339" s="37"/>
      <c r="S2339" s="36"/>
      <c r="T2339" s="36"/>
    </row>
    <row r="2340" spans="1:20" ht="14.4" x14ac:dyDescent="0.3">
      <c r="A2340" s="33" t="s">
        <v>5662</v>
      </c>
      <c r="B2340" s="33" t="s">
        <v>14833</v>
      </c>
      <c r="C2340" s="33" t="s">
        <v>17051</v>
      </c>
      <c r="D2340" s="33" t="s">
        <v>5663</v>
      </c>
      <c r="E2340" s="33" t="s">
        <v>15063</v>
      </c>
      <c r="F2340" s="33">
        <v>359</v>
      </c>
      <c r="G2340" s="33">
        <v>342</v>
      </c>
      <c r="H2340" s="33">
        <v>61284</v>
      </c>
      <c r="I2340" t="s">
        <v>15146</v>
      </c>
      <c r="N2340" s="37"/>
      <c r="O2340" s="36"/>
      <c r="P2340" s="36"/>
      <c r="Q2340" s="36"/>
      <c r="R2340" s="37"/>
      <c r="S2340" s="36"/>
      <c r="T2340" s="36"/>
    </row>
    <row r="2341" spans="1:20" ht="14.4" x14ac:dyDescent="0.3">
      <c r="A2341" s="33" t="s">
        <v>5664</v>
      </c>
      <c r="B2341" s="33" t="s">
        <v>14833</v>
      </c>
      <c r="C2341" s="33" t="s">
        <v>17052</v>
      </c>
      <c r="D2341" s="33" t="s">
        <v>5665</v>
      </c>
      <c r="E2341" s="33" t="s">
        <v>14904</v>
      </c>
      <c r="F2341" s="33">
        <v>184</v>
      </c>
      <c r="G2341" s="33">
        <v>182</v>
      </c>
      <c r="H2341" s="33">
        <v>55238</v>
      </c>
      <c r="I2341" t="s">
        <v>955</v>
      </c>
      <c r="N2341" s="37"/>
      <c r="O2341" s="36"/>
      <c r="P2341" s="36"/>
      <c r="Q2341" s="36"/>
      <c r="R2341" s="37"/>
      <c r="S2341" s="36"/>
      <c r="T2341" s="36"/>
    </row>
    <row r="2342" spans="1:20" ht="14.4" x14ac:dyDescent="0.3">
      <c r="A2342" s="33" t="s">
        <v>5666</v>
      </c>
      <c r="B2342" s="33" t="s">
        <v>14833</v>
      </c>
      <c r="C2342" s="33" t="s">
        <v>17053</v>
      </c>
      <c r="D2342" s="33" t="s">
        <v>5667</v>
      </c>
      <c r="E2342" s="33" t="s">
        <v>17054</v>
      </c>
      <c r="F2342" s="33">
        <v>822</v>
      </c>
      <c r="G2342" s="33">
        <v>802</v>
      </c>
      <c r="H2342" s="33">
        <v>55303</v>
      </c>
      <c r="I2342" t="s">
        <v>17055</v>
      </c>
      <c r="N2342" s="37"/>
      <c r="O2342" s="36"/>
      <c r="P2342" s="36"/>
      <c r="Q2342" s="36"/>
      <c r="R2342" s="37"/>
      <c r="S2342" s="36"/>
      <c r="T2342" s="36"/>
    </row>
    <row r="2343" spans="1:20" ht="14.4" x14ac:dyDescent="0.3">
      <c r="A2343" s="33" t="s">
        <v>5668</v>
      </c>
      <c r="B2343" s="33" t="s">
        <v>14833</v>
      </c>
      <c r="C2343" s="33" t="s">
        <v>17056</v>
      </c>
      <c r="D2343" s="33" t="s">
        <v>3302</v>
      </c>
      <c r="E2343" s="33" t="s">
        <v>16256</v>
      </c>
      <c r="F2343" s="33">
        <v>266</v>
      </c>
      <c r="G2343" s="33">
        <v>260</v>
      </c>
      <c r="H2343" s="33">
        <v>78912</v>
      </c>
      <c r="I2343" t="s">
        <v>15456</v>
      </c>
      <c r="N2343" s="37"/>
      <c r="O2343" s="36"/>
      <c r="P2343" s="36"/>
      <c r="Q2343" s="36"/>
      <c r="R2343" s="37"/>
      <c r="S2343" s="36"/>
      <c r="T2343" s="36"/>
    </row>
    <row r="2344" spans="1:20" ht="14.4" x14ac:dyDescent="0.3">
      <c r="A2344" s="33" t="s">
        <v>5669</v>
      </c>
      <c r="B2344" s="33" t="s">
        <v>14833</v>
      </c>
      <c r="C2344" s="33" t="s">
        <v>5010</v>
      </c>
      <c r="D2344" s="33" t="s">
        <v>5670</v>
      </c>
      <c r="E2344" s="33" t="s">
        <v>15076</v>
      </c>
      <c r="F2344" s="33">
        <v>335</v>
      </c>
      <c r="G2344" s="33">
        <v>323</v>
      </c>
      <c r="H2344" s="33">
        <v>40982</v>
      </c>
      <c r="I2344" t="s">
        <v>16765</v>
      </c>
      <c r="N2344" s="37"/>
      <c r="O2344" s="36"/>
      <c r="P2344" s="36"/>
      <c r="Q2344" s="36"/>
      <c r="R2344" s="37"/>
      <c r="S2344" s="36"/>
      <c r="T2344" s="36"/>
    </row>
    <row r="2345" spans="1:20" ht="14.4" x14ac:dyDescent="0.3">
      <c r="A2345" s="33" t="s">
        <v>5671</v>
      </c>
      <c r="B2345" s="33" t="s">
        <v>14833</v>
      </c>
      <c r="C2345" s="33" t="s">
        <v>15382</v>
      </c>
      <c r="D2345" s="33" t="s">
        <v>5672</v>
      </c>
      <c r="E2345" s="33" t="s">
        <v>14985</v>
      </c>
      <c r="F2345" s="33">
        <v>346</v>
      </c>
      <c r="G2345" s="33">
        <v>375</v>
      </c>
      <c r="H2345" s="33">
        <v>40775</v>
      </c>
      <c r="I2345" t="s">
        <v>15368</v>
      </c>
      <c r="N2345" s="37"/>
      <c r="O2345" s="36"/>
      <c r="P2345" s="36"/>
      <c r="Q2345" s="36"/>
      <c r="R2345" s="37"/>
      <c r="S2345" s="36"/>
      <c r="T2345" s="36"/>
    </row>
    <row r="2346" spans="1:20" ht="14.4" x14ac:dyDescent="0.3">
      <c r="A2346" s="33" t="s">
        <v>5673</v>
      </c>
      <c r="B2346" s="33" t="s">
        <v>14833</v>
      </c>
      <c r="C2346" s="33" t="s">
        <v>4356</v>
      </c>
      <c r="D2346" s="33" t="s">
        <v>5674</v>
      </c>
      <c r="E2346" s="33" t="s">
        <v>15078</v>
      </c>
      <c r="F2346" s="33">
        <v>473</v>
      </c>
      <c r="G2346" s="33">
        <v>427</v>
      </c>
      <c r="H2346" s="33">
        <v>41154</v>
      </c>
      <c r="I2346" t="s">
        <v>16134</v>
      </c>
      <c r="N2346" s="37"/>
      <c r="O2346" s="36"/>
      <c r="P2346" s="36"/>
      <c r="Q2346" s="36"/>
      <c r="R2346" s="37"/>
      <c r="S2346" s="36"/>
      <c r="T2346" s="36"/>
    </row>
    <row r="2347" spans="1:20" ht="14.4" x14ac:dyDescent="0.3">
      <c r="A2347" s="33" t="s">
        <v>5675</v>
      </c>
      <c r="B2347" s="33" t="s">
        <v>14833</v>
      </c>
      <c r="C2347" s="33" t="s">
        <v>5676</v>
      </c>
      <c r="D2347" s="33" t="s">
        <v>5677</v>
      </c>
      <c r="E2347" s="33" t="s">
        <v>14911</v>
      </c>
      <c r="F2347" s="33">
        <v>451</v>
      </c>
      <c r="G2347" s="33">
        <v>431</v>
      </c>
      <c r="H2347" s="33">
        <v>41251</v>
      </c>
      <c r="I2347" t="s">
        <v>15479</v>
      </c>
      <c r="N2347" s="37"/>
      <c r="O2347" s="36"/>
      <c r="P2347" s="36"/>
      <c r="Q2347" s="36"/>
      <c r="R2347" s="37"/>
      <c r="S2347" s="36"/>
      <c r="T2347" s="36"/>
    </row>
    <row r="2348" spans="1:20" ht="14.4" x14ac:dyDescent="0.3">
      <c r="A2348" s="33" t="s">
        <v>5678</v>
      </c>
      <c r="B2348" s="33" t="s">
        <v>14833</v>
      </c>
      <c r="C2348" s="33" t="s">
        <v>1867</v>
      </c>
      <c r="D2348" s="33" t="s">
        <v>5679</v>
      </c>
      <c r="E2348" s="33" t="s">
        <v>14911</v>
      </c>
      <c r="F2348" s="33">
        <v>423</v>
      </c>
      <c r="G2348" s="33">
        <v>406</v>
      </c>
      <c r="H2348" s="33">
        <v>41251</v>
      </c>
      <c r="I2348" t="s">
        <v>15479</v>
      </c>
      <c r="N2348" s="37"/>
      <c r="O2348" s="36"/>
      <c r="P2348" s="36"/>
      <c r="Q2348" s="36"/>
      <c r="R2348" s="37"/>
      <c r="S2348" s="36"/>
      <c r="T2348" s="36"/>
    </row>
    <row r="2349" spans="1:20" ht="14.4" x14ac:dyDescent="0.3">
      <c r="A2349" s="33" t="s">
        <v>5680</v>
      </c>
      <c r="B2349" s="33" t="s">
        <v>14833</v>
      </c>
      <c r="C2349" s="33" t="s">
        <v>5681</v>
      </c>
      <c r="D2349" s="33" t="s">
        <v>5682</v>
      </c>
      <c r="E2349" s="33" t="s">
        <v>15262</v>
      </c>
      <c r="F2349" s="33">
        <v>373</v>
      </c>
      <c r="G2349" s="33">
        <v>361</v>
      </c>
      <c r="H2349" s="33">
        <v>40967</v>
      </c>
      <c r="I2349" t="s">
        <v>15628</v>
      </c>
      <c r="N2349" s="37"/>
      <c r="O2349" s="36"/>
      <c r="P2349" s="36"/>
      <c r="Q2349" s="36"/>
      <c r="R2349" s="37"/>
      <c r="S2349" s="36"/>
      <c r="T2349" s="36"/>
    </row>
    <row r="2350" spans="1:20" ht="14.4" x14ac:dyDescent="0.3">
      <c r="A2350" s="33" t="s">
        <v>5683</v>
      </c>
      <c r="B2350" s="33" t="s">
        <v>14833</v>
      </c>
      <c r="C2350" s="33" t="s">
        <v>5684</v>
      </c>
      <c r="D2350" s="33" t="s">
        <v>17057</v>
      </c>
      <c r="E2350" s="33" t="s">
        <v>15071</v>
      </c>
      <c r="F2350" s="33">
        <v>298</v>
      </c>
      <c r="G2350" s="33">
        <v>287</v>
      </c>
      <c r="H2350" s="33">
        <v>50819</v>
      </c>
      <c r="I2350" t="s">
        <v>15268</v>
      </c>
      <c r="N2350" s="37"/>
      <c r="O2350" s="36"/>
      <c r="P2350" s="36"/>
      <c r="Q2350" s="36"/>
      <c r="R2350" s="37"/>
      <c r="S2350" s="36"/>
      <c r="T2350" s="36"/>
    </row>
    <row r="2351" spans="1:20" ht="14.4" x14ac:dyDescent="0.3">
      <c r="A2351" s="33" t="s">
        <v>5685</v>
      </c>
      <c r="B2351" s="33" t="s">
        <v>14833</v>
      </c>
      <c r="C2351" s="33" t="s">
        <v>17058</v>
      </c>
      <c r="D2351" s="33" t="s">
        <v>5686</v>
      </c>
      <c r="E2351" s="33" t="s">
        <v>15687</v>
      </c>
      <c r="F2351" s="33">
        <v>82</v>
      </c>
      <c r="G2351" s="33">
        <v>85</v>
      </c>
      <c r="H2351" s="33">
        <v>25351</v>
      </c>
      <c r="I2351" t="s">
        <v>1017</v>
      </c>
      <c r="N2351" s="37"/>
      <c r="O2351" s="36"/>
      <c r="P2351" s="36"/>
      <c r="Q2351" s="36"/>
      <c r="R2351" s="37"/>
      <c r="S2351" s="36"/>
      <c r="T2351" s="36"/>
    </row>
    <row r="2352" spans="1:20" ht="14.4" x14ac:dyDescent="0.3">
      <c r="A2352" s="33" t="s">
        <v>5687</v>
      </c>
      <c r="B2352" s="33" t="s">
        <v>14833</v>
      </c>
      <c r="C2352" s="33" t="s">
        <v>17059</v>
      </c>
      <c r="D2352" s="33" t="s">
        <v>5688</v>
      </c>
      <c r="E2352" s="33" t="s">
        <v>15088</v>
      </c>
      <c r="F2352" s="33">
        <v>192</v>
      </c>
      <c r="G2352" s="33">
        <v>209</v>
      </c>
      <c r="H2352" s="33">
        <v>55238</v>
      </c>
      <c r="I2352" t="s">
        <v>955</v>
      </c>
      <c r="N2352" s="37"/>
      <c r="O2352" s="36"/>
      <c r="P2352" s="36"/>
      <c r="Q2352" s="36"/>
      <c r="R2352" s="37"/>
      <c r="S2352" s="36"/>
      <c r="T2352" s="36"/>
    </row>
    <row r="2353" spans="1:20" ht="14.4" x14ac:dyDescent="0.3">
      <c r="A2353" s="33" t="s">
        <v>5689</v>
      </c>
      <c r="B2353" s="33" t="s">
        <v>14833</v>
      </c>
      <c r="C2353" s="33" t="s">
        <v>17060</v>
      </c>
      <c r="D2353" s="33" t="s">
        <v>5691</v>
      </c>
      <c r="E2353" s="33" t="s">
        <v>14980</v>
      </c>
      <c r="F2353" s="33">
        <v>573</v>
      </c>
      <c r="G2353" s="33">
        <v>551</v>
      </c>
      <c r="H2353" s="33">
        <v>24597</v>
      </c>
      <c r="I2353" t="s">
        <v>15364</v>
      </c>
      <c r="N2353" s="37"/>
      <c r="O2353" s="36"/>
      <c r="P2353" s="36"/>
      <c r="Q2353" s="36"/>
      <c r="R2353" s="37"/>
      <c r="S2353" s="36"/>
      <c r="T2353" s="36"/>
    </row>
    <row r="2354" spans="1:20" ht="14.4" x14ac:dyDescent="0.3">
      <c r="A2354" s="33" t="s">
        <v>5692</v>
      </c>
      <c r="B2354" s="33" t="s">
        <v>14833</v>
      </c>
      <c r="C2354" s="33" t="s">
        <v>17061</v>
      </c>
      <c r="D2354" s="33" t="s">
        <v>5693</v>
      </c>
      <c r="E2354" s="33" t="s">
        <v>14981</v>
      </c>
      <c r="F2354" s="33">
        <v>283</v>
      </c>
      <c r="G2354" s="33">
        <v>292</v>
      </c>
      <c r="H2354" s="33">
        <v>41223</v>
      </c>
      <c r="I2354" t="s">
        <v>15502</v>
      </c>
      <c r="N2354" s="37"/>
      <c r="O2354" s="36"/>
      <c r="P2354" s="36"/>
      <c r="Q2354" s="36"/>
      <c r="R2354" s="37"/>
      <c r="S2354" s="36"/>
      <c r="T2354" s="36"/>
    </row>
    <row r="2355" spans="1:20" ht="14.4" x14ac:dyDescent="0.3">
      <c r="A2355" s="33" t="s">
        <v>5694</v>
      </c>
      <c r="B2355" s="33" t="s">
        <v>14833</v>
      </c>
      <c r="C2355" s="33" t="s">
        <v>17062</v>
      </c>
      <c r="D2355" s="33" t="s">
        <v>5695</v>
      </c>
      <c r="E2355" s="33" t="s">
        <v>15094</v>
      </c>
      <c r="F2355" s="33">
        <v>245</v>
      </c>
      <c r="G2355" s="33">
        <v>245</v>
      </c>
      <c r="H2355" s="33">
        <v>71749</v>
      </c>
      <c r="I2355" t="s">
        <v>15548</v>
      </c>
      <c r="N2355" s="37"/>
      <c r="O2355" s="36"/>
      <c r="P2355" s="36"/>
      <c r="Q2355" s="36"/>
      <c r="R2355" s="37"/>
      <c r="S2355" s="36"/>
      <c r="T2355" s="36"/>
    </row>
    <row r="2356" spans="1:20" ht="14.4" x14ac:dyDescent="0.3">
      <c r="A2356" s="33" t="s">
        <v>5696</v>
      </c>
      <c r="B2356" s="33" t="s">
        <v>14833</v>
      </c>
      <c r="C2356" s="33" t="s">
        <v>17063</v>
      </c>
      <c r="D2356" s="33" t="s">
        <v>5697</v>
      </c>
      <c r="E2356" s="33" t="s">
        <v>15859</v>
      </c>
      <c r="F2356" s="33">
        <v>163</v>
      </c>
      <c r="G2356" s="33">
        <v>151</v>
      </c>
      <c r="H2356" s="33">
        <v>68836</v>
      </c>
      <c r="I2356" t="s">
        <v>15344</v>
      </c>
      <c r="N2356" s="37"/>
      <c r="O2356" s="36"/>
      <c r="P2356" s="36"/>
      <c r="Q2356" s="36"/>
      <c r="R2356" s="37"/>
      <c r="S2356" s="36"/>
      <c r="T2356" s="36"/>
    </row>
    <row r="2357" spans="1:20" ht="14.4" x14ac:dyDescent="0.3">
      <c r="A2357" s="33" t="s">
        <v>5698</v>
      </c>
      <c r="B2357" s="33" t="s">
        <v>14833</v>
      </c>
      <c r="C2357" s="33" t="s">
        <v>401</v>
      </c>
      <c r="D2357" s="33" t="s">
        <v>5699</v>
      </c>
      <c r="E2357" s="33" t="s">
        <v>14964</v>
      </c>
      <c r="F2357" s="33">
        <v>215</v>
      </c>
      <c r="G2357" s="33">
        <v>194</v>
      </c>
      <c r="H2357" s="33">
        <v>42616</v>
      </c>
      <c r="I2357" t="s">
        <v>15952</v>
      </c>
      <c r="N2357" s="37"/>
      <c r="O2357" s="36"/>
      <c r="P2357" s="36"/>
      <c r="Q2357" s="36"/>
      <c r="R2357" s="37"/>
      <c r="S2357" s="36"/>
      <c r="T2357" s="36"/>
    </row>
    <row r="2358" spans="1:20" ht="14.4" x14ac:dyDescent="0.3">
      <c r="A2358" s="33" t="s">
        <v>5700</v>
      </c>
      <c r="B2358" s="33" t="s">
        <v>14833</v>
      </c>
      <c r="C2358" s="33" t="s">
        <v>5701</v>
      </c>
      <c r="D2358" s="33" t="s">
        <v>5702</v>
      </c>
      <c r="E2358" s="33" t="s">
        <v>15088</v>
      </c>
      <c r="F2358" s="33">
        <v>217</v>
      </c>
      <c r="G2358" s="33">
        <v>218</v>
      </c>
      <c r="H2358" s="33">
        <v>55238</v>
      </c>
      <c r="I2358" t="s">
        <v>955</v>
      </c>
      <c r="N2358" s="37"/>
      <c r="O2358" s="36"/>
      <c r="P2358" s="36"/>
      <c r="Q2358" s="36"/>
      <c r="R2358" s="37"/>
      <c r="S2358" s="36"/>
      <c r="T2358" s="36"/>
    </row>
    <row r="2359" spans="1:20" ht="14.4" x14ac:dyDescent="0.3">
      <c r="A2359" s="33" t="s">
        <v>5703</v>
      </c>
      <c r="B2359" s="33" t="s">
        <v>14833</v>
      </c>
      <c r="C2359" s="33" t="s">
        <v>17064</v>
      </c>
      <c r="D2359" s="33" t="s">
        <v>5704</v>
      </c>
      <c r="E2359" s="33" t="s">
        <v>14885</v>
      </c>
      <c r="F2359" s="33">
        <v>254</v>
      </c>
      <c r="G2359" s="33">
        <v>245</v>
      </c>
      <c r="H2359" s="33">
        <v>41023</v>
      </c>
      <c r="I2359" t="s">
        <v>15485</v>
      </c>
      <c r="N2359" s="37"/>
      <c r="O2359" s="36"/>
      <c r="P2359" s="36"/>
      <c r="Q2359" s="36"/>
      <c r="R2359" s="37"/>
      <c r="S2359" s="36"/>
      <c r="T2359" s="36"/>
    </row>
    <row r="2360" spans="1:20" ht="14.4" x14ac:dyDescent="0.3">
      <c r="A2360" s="33" t="s">
        <v>5705</v>
      </c>
      <c r="B2360" s="33" t="s">
        <v>14833</v>
      </c>
      <c r="C2360" s="33" t="s">
        <v>17065</v>
      </c>
      <c r="D2360" s="33" t="s">
        <v>5706</v>
      </c>
      <c r="E2360" s="33" t="s">
        <v>15410</v>
      </c>
      <c r="F2360" s="33">
        <v>195</v>
      </c>
      <c r="G2360" s="33">
        <v>191</v>
      </c>
      <c r="H2360" s="33">
        <v>40557</v>
      </c>
      <c r="I2360" t="s">
        <v>15411</v>
      </c>
      <c r="N2360" s="37"/>
      <c r="O2360" s="36"/>
      <c r="P2360" s="36"/>
      <c r="Q2360" s="36"/>
      <c r="R2360" s="37"/>
      <c r="S2360" s="36"/>
      <c r="T2360" s="36"/>
    </row>
    <row r="2361" spans="1:20" ht="14.4" x14ac:dyDescent="0.3">
      <c r="A2361" s="33" t="s">
        <v>5707</v>
      </c>
      <c r="B2361" s="33" t="s">
        <v>14833</v>
      </c>
      <c r="C2361" s="33" t="s">
        <v>5708</v>
      </c>
      <c r="D2361" s="33" t="s">
        <v>5709</v>
      </c>
      <c r="E2361" s="33" t="s">
        <v>15426</v>
      </c>
      <c r="F2361" s="33">
        <v>322</v>
      </c>
      <c r="G2361" s="33">
        <v>309</v>
      </c>
      <c r="H2361" s="33">
        <v>71956</v>
      </c>
      <c r="I2361" t="s">
        <v>15492</v>
      </c>
      <c r="N2361" s="37"/>
      <c r="O2361" s="36"/>
      <c r="P2361" s="36"/>
      <c r="Q2361" s="36"/>
      <c r="R2361" s="37"/>
      <c r="S2361" s="36"/>
      <c r="T2361" s="36"/>
    </row>
    <row r="2362" spans="1:20" ht="14.4" x14ac:dyDescent="0.3">
      <c r="A2362" s="33" t="s">
        <v>5710</v>
      </c>
      <c r="B2362" s="33" t="s">
        <v>14833</v>
      </c>
      <c r="C2362" s="33" t="s">
        <v>17066</v>
      </c>
      <c r="D2362" s="33" t="s">
        <v>5711</v>
      </c>
      <c r="E2362" s="33" t="s">
        <v>15252</v>
      </c>
      <c r="F2362" s="33">
        <v>177</v>
      </c>
      <c r="G2362" s="33">
        <v>172</v>
      </c>
      <c r="H2362" s="33">
        <v>40765</v>
      </c>
      <c r="I2362" t="s">
        <v>15381</v>
      </c>
      <c r="N2362" s="37"/>
      <c r="O2362" s="36"/>
      <c r="P2362" s="36"/>
      <c r="Q2362" s="36"/>
      <c r="R2362" s="37"/>
      <c r="S2362" s="36"/>
      <c r="T2362" s="36"/>
    </row>
    <row r="2363" spans="1:20" ht="14.4" x14ac:dyDescent="0.3">
      <c r="A2363" s="33" t="s">
        <v>5712</v>
      </c>
      <c r="B2363" s="33" t="s">
        <v>14833</v>
      </c>
      <c r="C2363" s="33" t="s">
        <v>17067</v>
      </c>
      <c r="D2363" s="33" t="s">
        <v>5713</v>
      </c>
      <c r="E2363" s="33" t="s">
        <v>14960</v>
      </c>
      <c r="F2363" s="33">
        <v>234</v>
      </c>
      <c r="G2363" s="33">
        <v>222</v>
      </c>
      <c r="H2363" s="33">
        <v>41506</v>
      </c>
      <c r="I2363" t="s">
        <v>15267</v>
      </c>
      <c r="N2363" s="37"/>
      <c r="O2363" s="36"/>
      <c r="P2363" s="36"/>
      <c r="Q2363" s="36"/>
      <c r="R2363" s="37"/>
      <c r="S2363" s="36"/>
      <c r="T2363" s="36"/>
    </row>
    <row r="2364" spans="1:20" ht="14.4" x14ac:dyDescent="0.3">
      <c r="A2364" s="33" t="s">
        <v>5714</v>
      </c>
      <c r="B2364" s="33" t="s">
        <v>14833</v>
      </c>
      <c r="C2364" s="33" t="s">
        <v>17068</v>
      </c>
      <c r="D2364" s="33" t="s">
        <v>5715</v>
      </c>
      <c r="E2364" s="33" t="s">
        <v>15056</v>
      </c>
      <c r="F2364" s="33">
        <v>218</v>
      </c>
      <c r="G2364" s="33">
        <v>218</v>
      </c>
      <c r="H2364" s="33">
        <v>72554</v>
      </c>
      <c r="I2364" t="s">
        <v>16790</v>
      </c>
      <c r="N2364" s="37"/>
      <c r="O2364" s="36"/>
      <c r="P2364" s="36"/>
      <c r="Q2364" s="36"/>
      <c r="R2364" s="37"/>
      <c r="S2364" s="36"/>
      <c r="T2364" s="36"/>
    </row>
    <row r="2365" spans="1:20" ht="14.4" x14ac:dyDescent="0.3">
      <c r="A2365" s="33" t="s">
        <v>5716</v>
      </c>
      <c r="B2365" s="33" t="s">
        <v>14833</v>
      </c>
      <c r="C2365" s="33" t="s">
        <v>1461</v>
      </c>
      <c r="D2365" s="33" t="s">
        <v>5717</v>
      </c>
      <c r="E2365" s="33" t="s">
        <v>15884</v>
      </c>
      <c r="F2365" s="33">
        <v>195</v>
      </c>
      <c r="G2365" s="33">
        <v>153</v>
      </c>
      <c r="H2365" s="33">
        <v>48348</v>
      </c>
      <c r="I2365" t="s">
        <v>15151</v>
      </c>
      <c r="N2365" s="37"/>
      <c r="O2365" s="36"/>
      <c r="P2365" s="36"/>
      <c r="Q2365" s="36"/>
      <c r="R2365" s="37"/>
      <c r="S2365" s="36"/>
      <c r="T2365" s="36"/>
    </row>
    <row r="2366" spans="1:20" ht="14.4" x14ac:dyDescent="0.3">
      <c r="A2366" s="33" t="s">
        <v>5718</v>
      </c>
      <c r="B2366" s="33" t="s">
        <v>14833</v>
      </c>
      <c r="C2366" s="33" t="s">
        <v>15518</v>
      </c>
      <c r="D2366" s="33" t="s">
        <v>5719</v>
      </c>
      <c r="E2366" s="33" t="s">
        <v>14960</v>
      </c>
      <c r="F2366" s="33">
        <v>154</v>
      </c>
      <c r="G2366" s="33">
        <v>140</v>
      </c>
      <c r="H2366" s="33">
        <v>40987</v>
      </c>
      <c r="I2366" t="s">
        <v>16385</v>
      </c>
      <c r="N2366" s="37"/>
      <c r="O2366" s="36"/>
      <c r="P2366" s="36"/>
      <c r="Q2366" s="36"/>
      <c r="R2366" s="37"/>
      <c r="S2366" s="36"/>
      <c r="T2366" s="36"/>
    </row>
    <row r="2367" spans="1:20" ht="14.4" x14ac:dyDescent="0.3">
      <c r="A2367" s="33" t="s">
        <v>5720</v>
      </c>
      <c r="B2367" s="33" t="s">
        <v>14833</v>
      </c>
      <c r="C2367" s="33" t="s">
        <v>17069</v>
      </c>
      <c r="D2367" s="33" t="s">
        <v>5721</v>
      </c>
      <c r="E2367" s="33" t="s">
        <v>14899</v>
      </c>
      <c r="F2367" s="33">
        <v>242</v>
      </c>
      <c r="G2367" s="33">
        <v>241</v>
      </c>
      <c r="H2367" s="33">
        <v>77533</v>
      </c>
      <c r="I2367" t="s">
        <v>15222</v>
      </c>
      <c r="N2367" s="37"/>
      <c r="O2367" s="36"/>
      <c r="P2367" s="36"/>
      <c r="Q2367" s="36"/>
      <c r="R2367" s="37"/>
      <c r="S2367" s="36"/>
      <c r="T2367" s="36"/>
    </row>
    <row r="2368" spans="1:20" ht="14.4" x14ac:dyDescent="0.3">
      <c r="A2368" s="33" t="s">
        <v>5722</v>
      </c>
      <c r="B2368" s="33" t="s">
        <v>14833</v>
      </c>
      <c r="C2368" s="33" t="s">
        <v>5723</v>
      </c>
      <c r="D2368" s="33" t="s">
        <v>5724</v>
      </c>
      <c r="E2368" s="33" t="s">
        <v>14881</v>
      </c>
      <c r="F2368" s="33">
        <v>250</v>
      </c>
      <c r="G2368" s="33">
        <v>250</v>
      </c>
      <c r="H2368" s="33">
        <v>48348</v>
      </c>
      <c r="I2368" t="s">
        <v>15151</v>
      </c>
      <c r="N2368" s="37"/>
      <c r="O2368" s="36"/>
      <c r="P2368" s="36"/>
      <c r="Q2368" s="36"/>
      <c r="R2368" s="37"/>
      <c r="S2368" s="36"/>
      <c r="T2368" s="36"/>
    </row>
    <row r="2369" spans="1:20" ht="14.4" x14ac:dyDescent="0.3">
      <c r="A2369" s="33" t="s">
        <v>5725</v>
      </c>
      <c r="B2369" s="33" t="s">
        <v>14833</v>
      </c>
      <c r="C2369" s="33" t="s">
        <v>5726</v>
      </c>
      <c r="D2369" s="33" t="s">
        <v>5727</v>
      </c>
      <c r="E2369" s="33" t="s">
        <v>14938</v>
      </c>
      <c r="F2369" s="33">
        <v>274</v>
      </c>
      <c r="G2369" s="33">
        <v>270</v>
      </c>
      <c r="H2369" s="33">
        <v>20281</v>
      </c>
      <c r="I2369" t="s">
        <v>665</v>
      </c>
      <c r="N2369" s="37"/>
      <c r="O2369" s="36"/>
      <c r="P2369" s="36"/>
      <c r="Q2369" s="36"/>
      <c r="R2369" s="37"/>
      <c r="S2369" s="36"/>
      <c r="T2369" s="36"/>
    </row>
    <row r="2370" spans="1:20" ht="14.4" x14ac:dyDescent="0.3">
      <c r="A2370" s="33" t="s">
        <v>5728</v>
      </c>
      <c r="B2370" s="33" t="s">
        <v>14833</v>
      </c>
      <c r="C2370" s="33" t="s">
        <v>5729</v>
      </c>
      <c r="D2370" s="33" t="s">
        <v>5730</v>
      </c>
      <c r="E2370" s="33" t="s">
        <v>14942</v>
      </c>
      <c r="F2370" s="33">
        <v>196</v>
      </c>
      <c r="G2370" s="33">
        <v>209</v>
      </c>
      <c r="H2370" s="33">
        <v>40712</v>
      </c>
      <c r="I2370" t="s">
        <v>876</v>
      </c>
      <c r="N2370" s="37"/>
      <c r="O2370" s="36"/>
      <c r="P2370" s="36"/>
      <c r="Q2370" s="36"/>
      <c r="R2370" s="37"/>
      <c r="S2370" s="36"/>
      <c r="T2370" s="36"/>
    </row>
    <row r="2371" spans="1:20" ht="14.4" x14ac:dyDescent="0.3">
      <c r="A2371" s="33" t="s">
        <v>5731</v>
      </c>
      <c r="B2371" s="33" t="s">
        <v>14833</v>
      </c>
      <c r="C2371" s="33" t="s">
        <v>5732</v>
      </c>
      <c r="D2371" s="33" t="s">
        <v>229</v>
      </c>
      <c r="E2371" s="33" t="s">
        <v>15218</v>
      </c>
      <c r="F2371" s="33">
        <v>257</v>
      </c>
      <c r="G2371" s="33">
        <v>241</v>
      </c>
      <c r="H2371" s="33">
        <v>40557</v>
      </c>
      <c r="I2371" t="s">
        <v>15411</v>
      </c>
      <c r="N2371" s="37"/>
      <c r="O2371" s="36"/>
      <c r="P2371" s="36"/>
      <c r="Q2371" s="36"/>
      <c r="R2371" s="37"/>
      <c r="S2371" s="36"/>
      <c r="T2371" s="36"/>
    </row>
    <row r="2372" spans="1:20" ht="14.4" x14ac:dyDescent="0.3">
      <c r="A2372" s="33" t="s">
        <v>5733</v>
      </c>
      <c r="B2372" s="33" t="s">
        <v>14833</v>
      </c>
      <c r="C2372" s="33" t="s">
        <v>5734</v>
      </c>
      <c r="D2372" s="33" t="s">
        <v>5735</v>
      </c>
      <c r="E2372" s="33" t="s">
        <v>16636</v>
      </c>
      <c r="F2372" s="33">
        <v>304</v>
      </c>
      <c r="G2372" s="33">
        <v>303</v>
      </c>
      <c r="H2372" s="33">
        <v>73919</v>
      </c>
      <c r="I2372" t="s">
        <v>839</v>
      </c>
      <c r="N2372" s="37"/>
      <c r="O2372" s="36"/>
      <c r="P2372" s="36"/>
      <c r="Q2372" s="36"/>
      <c r="R2372" s="37"/>
      <c r="S2372" s="36"/>
      <c r="T2372" s="36"/>
    </row>
    <row r="2373" spans="1:20" ht="14.4" x14ac:dyDescent="0.3">
      <c r="A2373" s="33" t="s">
        <v>5736</v>
      </c>
      <c r="B2373" s="33" t="s">
        <v>14833</v>
      </c>
      <c r="C2373" s="33" t="s">
        <v>5737</v>
      </c>
      <c r="D2373" s="33" t="s">
        <v>5738</v>
      </c>
      <c r="E2373" s="33" t="s">
        <v>15448</v>
      </c>
      <c r="F2373" s="33">
        <v>299</v>
      </c>
      <c r="G2373" s="33">
        <v>291</v>
      </c>
      <c r="H2373" s="33">
        <v>40814</v>
      </c>
      <c r="I2373" t="s">
        <v>15441</v>
      </c>
      <c r="N2373" s="37"/>
      <c r="O2373" s="36"/>
      <c r="P2373" s="36"/>
      <c r="Q2373" s="36"/>
      <c r="R2373" s="37"/>
      <c r="S2373" s="36"/>
      <c r="T2373" s="36"/>
    </row>
    <row r="2374" spans="1:20" ht="14.4" x14ac:dyDescent="0.3">
      <c r="A2374" s="33" t="s">
        <v>5739</v>
      </c>
      <c r="B2374" s="33" t="s">
        <v>14833</v>
      </c>
      <c r="C2374" s="33" t="s">
        <v>5740</v>
      </c>
      <c r="D2374" s="33" t="s">
        <v>5741</v>
      </c>
      <c r="E2374" s="33" t="s">
        <v>15967</v>
      </c>
      <c r="F2374" s="33">
        <v>316</v>
      </c>
      <c r="G2374" s="33">
        <v>317</v>
      </c>
      <c r="H2374" s="33">
        <v>28563</v>
      </c>
      <c r="I2374" t="s">
        <v>15968</v>
      </c>
      <c r="N2374" s="37"/>
      <c r="O2374" s="36"/>
      <c r="P2374" s="36"/>
      <c r="Q2374" s="36"/>
      <c r="R2374" s="37"/>
      <c r="S2374" s="36"/>
      <c r="T2374" s="36"/>
    </row>
    <row r="2375" spans="1:20" ht="14.4" x14ac:dyDescent="0.3">
      <c r="A2375" s="33" t="s">
        <v>5742</v>
      </c>
      <c r="B2375" s="33" t="s">
        <v>14833</v>
      </c>
      <c r="C2375" s="33" t="s">
        <v>17070</v>
      </c>
      <c r="D2375" s="33" t="s">
        <v>5743</v>
      </c>
      <c r="E2375" s="33" t="s">
        <v>15033</v>
      </c>
      <c r="F2375" s="33">
        <v>216</v>
      </c>
      <c r="G2375" s="33">
        <v>226</v>
      </c>
      <c r="H2375" s="33">
        <v>31657</v>
      </c>
      <c r="I2375" t="s">
        <v>16354</v>
      </c>
      <c r="N2375" s="37"/>
      <c r="O2375" s="36"/>
      <c r="P2375" s="36"/>
      <c r="Q2375" s="36"/>
      <c r="R2375" s="37"/>
      <c r="S2375" s="36"/>
      <c r="T2375" s="36"/>
    </row>
    <row r="2376" spans="1:20" ht="14.4" x14ac:dyDescent="0.3">
      <c r="A2376" s="33" t="s">
        <v>5744</v>
      </c>
      <c r="B2376" s="33" t="s">
        <v>14833</v>
      </c>
      <c r="C2376" s="33" t="s">
        <v>17071</v>
      </c>
      <c r="D2376" s="33" t="s">
        <v>5745</v>
      </c>
      <c r="E2376" s="33" t="s">
        <v>16212</v>
      </c>
      <c r="F2376" s="33">
        <v>475</v>
      </c>
      <c r="G2376" s="33">
        <v>453</v>
      </c>
      <c r="H2376" s="33">
        <v>74426</v>
      </c>
      <c r="I2376" t="s">
        <v>17072</v>
      </c>
      <c r="N2376" s="37"/>
      <c r="O2376" s="36"/>
      <c r="P2376" s="36"/>
      <c r="Q2376" s="36"/>
      <c r="R2376" s="37"/>
      <c r="S2376" s="36"/>
      <c r="T2376" s="36"/>
    </row>
    <row r="2377" spans="1:20" ht="14.4" x14ac:dyDescent="0.3">
      <c r="A2377" s="33" t="s">
        <v>5746</v>
      </c>
      <c r="B2377" s="33" t="s">
        <v>14833</v>
      </c>
      <c r="C2377" s="33" t="s">
        <v>17073</v>
      </c>
      <c r="D2377" s="33" t="s">
        <v>5747</v>
      </c>
      <c r="E2377" s="33" t="s">
        <v>15822</v>
      </c>
      <c r="F2377" s="33">
        <v>285</v>
      </c>
      <c r="G2377" s="33">
        <v>275</v>
      </c>
      <c r="H2377" s="33">
        <v>71008</v>
      </c>
      <c r="I2377" t="s">
        <v>624</v>
      </c>
      <c r="N2377" s="37"/>
      <c r="O2377" s="36"/>
      <c r="P2377" s="36"/>
      <c r="Q2377" s="36"/>
      <c r="R2377" s="37"/>
      <c r="S2377" s="36"/>
      <c r="T2377" s="36"/>
    </row>
    <row r="2378" spans="1:20" ht="14.4" x14ac:dyDescent="0.3">
      <c r="A2378" s="33" t="s">
        <v>5748</v>
      </c>
      <c r="B2378" s="33" t="s">
        <v>14833</v>
      </c>
      <c r="C2378" s="33" t="s">
        <v>5749</v>
      </c>
      <c r="D2378" s="33" t="s">
        <v>5750</v>
      </c>
      <c r="E2378" s="33" t="s">
        <v>15011</v>
      </c>
      <c r="F2378" s="33">
        <v>139</v>
      </c>
      <c r="G2378" s="33">
        <v>137</v>
      </c>
      <c r="H2378" s="33">
        <v>41240</v>
      </c>
      <c r="I2378" t="s">
        <v>1924</v>
      </c>
      <c r="N2378" s="37"/>
      <c r="O2378" s="36"/>
      <c r="P2378" s="36"/>
      <c r="Q2378" s="36"/>
      <c r="R2378" s="37"/>
      <c r="S2378" s="36"/>
      <c r="T2378" s="36"/>
    </row>
    <row r="2379" spans="1:20" ht="14.4" x14ac:dyDescent="0.3">
      <c r="A2379" s="33" t="s">
        <v>5751</v>
      </c>
      <c r="B2379" s="33" t="s">
        <v>14833</v>
      </c>
      <c r="C2379" s="33" t="s">
        <v>17074</v>
      </c>
      <c r="D2379" s="33" t="s">
        <v>5752</v>
      </c>
      <c r="E2379" s="33" t="s">
        <v>15232</v>
      </c>
      <c r="F2379" s="33">
        <v>529</v>
      </c>
      <c r="G2379" s="33">
        <v>533</v>
      </c>
      <c r="H2379" s="33">
        <v>74868</v>
      </c>
      <c r="I2379" t="s">
        <v>17075</v>
      </c>
      <c r="N2379" s="37"/>
      <c r="O2379" s="36"/>
      <c r="P2379" s="36"/>
      <c r="Q2379" s="36"/>
      <c r="R2379" s="37"/>
      <c r="S2379" s="36"/>
      <c r="T2379" s="36"/>
    </row>
    <row r="2380" spans="1:20" ht="14.4" x14ac:dyDescent="0.3">
      <c r="A2380" s="33" t="s">
        <v>5753</v>
      </c>
      <c r="B2380" s="33" t="s">
        <v>14833</v>
      </c>
      <c r="C2380" s="33" t="s">
        <v>5754</v>
      </c>
      <c r="D2380" s="33" t="s">
        <v>5755</v>
      </c>
      <c r="E2380" s="33" t="s">
        <v>15992</v>
      </c>
      <c r="F2380" s="33">
        <v>66</v>
      </c>
      <c r="G2380" s="33">
        <v>67</v>
      </c>
      <c r="H2380" s="33">
        <v>37663</v>
      </c>
      <c r="I2380" t="s">
        <v>15299</v>
      </c>
      <c r="N2380" s="37"/>
      <c r="O2380" s="36"/>
      <c r="P2380" s="36"/>
      <c r="Q2380" s="36"/>
      <c r="R2380" s="37"/>
      <c r="S2380" s="36"/>
      <c r="T2380" s="36"/>
    </row>
    <row r="2381" spans="1:20" ht="14.4" x14ac:dyDescent="0.3">
      <c r="A2381" s="33" t="s">
        <v>5756</v>
      </c>
      <c r="B2381" s="33" t="s">
        <v>14833</v>
      </c>
      <c r="C2381" s="33" t="s">
        <v>5757</v>
      </c>
      <c r="D2381" s="33" t="s">
        <v>5758</v>
      </c>
      <c r="E2381" s="33" t="s">
        <v>15371</v>
      </c>
      <c r="F2381" s="33">
        <v>88</v>
      </c>
      <c r="G2381" s="33">
        <v>90</v>
      </c>
      <c r="H2381" s="33">
        <v>32060</v>
      </c>
      <c r="I2381" t="s">
        <v>15372</v>
      </c>
      <c r="N2381" s="37"/>
      <c r="O2381" s="36"/>
      <c r="P2381" s="36"/>
      <c r="Q2381" s="36"/>
      <c r="R2381" s="37"/>
      <c r="S2381" s="36"/>
      <c r="T2381" s="36"/>
    </row>
    <row r="2382" spans="1:20" ht="14.4" x14ac:dyDescent="0.3">
      <c r="A2382" s="33" t="s">
        <v>5759</v>
      </c>
      <c r="B2382" s="33" t="s">
        <v>14833</v>
      </c>
      <c r="C2382" s="33" t="s">
        <v>5760</v>
      </c>
      <c r="D2382" s="33" t="s">
        <v>5761</v>
      </c>
      <c r="E2382" s="33" t="s">
        <v>16580</v>
      </c>
      <c r="F2382" s="33">
        <v>200</v>
      </c>
      <c r="G2382" s="33">
        <v>182</v>
      </c>
      <c r="H2382" s="33">
        <v>75375</v>
      </c>
      <c r="I2382" t="s">
        <v>15917</v>
      </c>
      <c r="N2382" s="37"/>
      <c r="O2382" s="36"/>
      <c r="P2382" s="36"/>
      <c r="Q2382" s="36"/>
      <c r="R2382" s="37"/>
      <c r="S2382" s="36"/>
      <c r="T2382" s="36"/>
    </row>
    <row r="2383" spans="1:20" ht="14.4" x14ac:dyDescent="0.3">
      <c r="A2383" s="33" t="s">
        <v>5762</v>
      </c>
      <c r="B2383" s="33" t="s">
        <v>14833</v>
      </c>
      <c r="C2383" s="33" t="s">
        <v>17076</v>
      </c>
      <c r="D2383" s="33" t="s">
        <v>5763</v>
      </c>
      <c r="E2383" s="33" t="s">
        <v>14944</v>
      </c>
      <c r="F2383" s="33">
        <v>220</v>
      </c>
      <c r="G2383" s="33">
        <v>196</v>
      </c>
      <c r="H2383" s="33">
        <v>75531</v>
      </c>
      <c r="I2383" t="s">
        <v>16004</v>
      </c>
      <c r="N2383" s="37"/>
      <c r="O2383" s="36"/>
      <c r="P2383" s="36"/>
      <c r="Q2383" s="36"/>
      <c r="R2383" s="37"/>
      <c r="S2383" s="36"/>
      <c r="T2383" s="36"/>
    </row>
    <row r="2384" spans="1:20" ht="14.4" x14ac:dyDescent="0.3">
      <c r="A2384" s="33" t="s">
        <v>5764</v>
      </c>
      <c r="B2384" s="33" t="s">
        <v>14833</v>
      </c>
      <c r="C2384" s="33" t="s">
        <v>5765</v>
      </c>
      <c r="D2384" s="33" t="s">
        <v>5766</v>
      </c>
      <c r="E2384" s="33" t="s">
        <v>15224</v>
      </c>
      <c r="F2384" s="33">
        <v>402</v>
      </c>
      <c r="G2384" s="33">
        <v>423</v>
      </c>
      <c r="H2384" s="33">
        <v>55238</v>
      </c>
      <c r="I2384" t="s">
        <v>955</v>
      </c>
      <c r="N2384" s="37"/>
      <c r="O2384" s="36"/>
      <c r="P2384" s="36"/>
      <c r="Q2384" s="36"/>
      <c r="R2384" s="37"/>
      <c r="S2384" s="36"/>
      <c r="T2384" s="36"/>
    </row>
    <row r="2385" spans="1:20" ht="14.4" x14ac:dyDescent="0.3">
      <c r="A2385" s="33" t="s">
        <v>5767</v>
      </c>
      <c r="B2385" s="33" t="s">
        <v>14833</v>
      </c>
      <c r="C2385" s="33" t="s">
        <v>5768</v>
      </c>
      <c r="D2385" s="33" t="s">
        <v>5769</v>
      </c>
      <c r="E2385" s="33" t="s">
        <v>15286</v>
      </c>
      <c r="F2385" s="33">
        <v>386</v>
      </c>
      <c r="G2385" s="33">
        <v>412</v>
      </c>
      <c r="H2385" s="33">
        <v>41000</v>
      </c>
      <c r="I2385" t="s">
        <v>796</v>
      </c>
      <c r="N2385" s="37"/>
      <c r="O2385" s="36"/>
      <c r="P2385" s="36"/>
      <c r="Q2385" s="36"/>
      <c r="R2385" s="37"/>
      <c r="S2385" s="36"/>
      <c r="T2385" s="36"/>
    </row>
    <row r="2386" spans="1:20" ht="14.4" x14ac:dyDescent="0.3">
      <c r="A2386" s="33" t="s">
        <v>5770</v>
      </c>
      <c r="B2386" s="33" t="s">
        <v>14833</v>
      </c>
      <c r="C2386" s="33" t="s">
        <v>5771</v>
      </c>
      <c r="D2386" s="33" t="s">
        <v>5772</v>
      </c>
      <c r="E2386" s="33" t="s">
        <v>16802</v>
      </c>
      <c r="F2386" s="33">
        <v>148</v>
      </c>
      <c r="G2386" s="33">
        <v>130</v>
      </c>
      <c r="H2386" s="33">
        <v>40712</v>
      </c>
      <c r="I2386" t="s">
        <v>876</v>
      </c>
      <c r="N2386" s="37"/>
      <c r="O2386" s="36"/>
      <c r="P2386" s="36"/>
      <c r="Q2386" s="36"/>
      <c r="R2386" s="37"/>
      <c r="S2386" s="36"/>
      <c r="T2386" s="36"/>
    </row>
    <row r="2387" spans="1:20" ht="14.4" x14ac:dyDescent="0.3">
      <c r="A2387" s="33" t="s">
        <v>5773</v>
      </c>
      <c r="B2387" s="33" t="s">
        <v>14833</v>
      </c>
      <c r="C2387" s="33" t="s">
        <v>17077</v>
      </c>
      <c r="D2387" s="33" t="s">
        <v>5774</v>
      </c>
      <c r="E2387" s="33" t="s">
        <v>15182</v>
      </c>
      <c r="F2387" s="33">
        <v>235</v>
      </c>
      <c r="G2387" s="33">
        <v>219</v>
      </c>
      <c r="H2387" s="33">
        <v>77533</v>
      </c>
      <c r="I2387" t="s">
        <v>15222</v>
      </c>
      <c r="N2387" s="37"/>
      <c r="O2387" s="36"/>
      <c r="P2387" s="36"/>
      <c r="Q2387" s="36"/>
      <c r="R2387" s="37"/>
      <c r="S2387" s="36"/>
      <c r="T2387" s="36"/>
    </row>
    <row r="2388" spans="1:20" ht="14.4" x14ac:dyDescent="0.3">
      <c r="A2388" s="33" t="s">
        <v>5775</v>
      </c>
      <c r="B2388" s="33" t="s">
        <v>14833</v>
      </c>
      <c r="C2388" s="33" t="s">
        <v>5776</v>
      </c>
      <c r="D2388" s="33" t="s">
        <v>5777</v>
      </c>
      <c r="E2388" s="33" t="s">
        <v>14878</v>
      </c>
      <c r="F2388" s="33">
        <v>339</v>
      </c>
      <c r="G2388" s="33">
        <v>342</v>
      </c>
      <c r="H2388" s="33">
        <v>50819</v>
      </c>
      <c r="I2388" t="s">
        <v>15268</v>
      </c>
      <c r="N2388" s="37"/>
      <c r="O2388" s="36"/>
      <c r="P2388" s="36"/>
      <c r="Q2388" s="36"/>
      <c r="R2388" s="37"/>
      <c r="S2388" s="36"/>
      <c r="T2388" s="36"/>
    </row>
    <row r="2389" spans="1:20" ht="14.4" x14ac:dyDescent="0.3">
      <c r="A2389" s="33" t="s">
        <v>5778</v>
      </c>
      <c r="B2389" s="33" t="s">
        <v>14833</v>
      </c>
      <c r="C2389" s="33" t="s">
        <v>17078</v>
      </c>
      <c r="D2389" s="33" t="s">
        <v>5779</v>
      </c>
      <c r="E2389" s="33" t="s">
        <v>14883</v>
      </c>
      <c r="F2389" s="33">
        <v>72</v>
      </c>
      <c r="G2389" s="33">
        <v>126</v>
      </c>
      <c r="H2389" s="33">
        <v>41506</v>
      </c>
      <c r="I2389" t="s">
        <v>15267</v>
      </c>
      <c r="N2389" s="37"/>
      <c r="O2389" s="36"/>
      <c r="P2389" s="36"/>
      <c r="Q2389" s="36"/>
      <c r="R2389" s="37"/>
      <c r="S2389" s="36"/>
      <c r="T2389" s="36"/>
    </row>
    <row r="2390" spans="1:20" ht="14.4" x14ac:dyDescent="0.3">
      <c r="A2390" s="33" t="s">
        <v>5780</v>
      </c>
      <c r="B2390" s="33" t="s">
        <v>14833</v>
      </c>
      <c r="C2390" s="33" t="s">
        <v>17079</v>
      </c>
      <c r="D2390" s="33" t="s">
        <v>5781</v>
      </c>
      <c r="E2390" s="33" t="s">
        <v>14978</v>
      </c>
      <c r="F2390" s="33">
        <v>202</v>
      </c>
      <c r="G2390" s="33">
        <v>193</v>
      </c>
      <c r="H2390" s="33">
        <v>77975</v>
      </c>
      <c r="I2390" t="s">
        <v>15557</v>
      </c>
      <c r="N2390" s="37"/>
      <c r="O2390" s="36"/>
      <c r="P2390" s="36"/>
      <c r="Q2390" s="36"/>
      <c r="R2390" s="37"/>
      <c r="S2390" s="36"/>
      <c r="T2390" s="36"/>
    </row>
    <row r="2391" spans="1:20" ht="14.4" x14ac:dyDescent="0.3">
      <c r="A2391" s="33" t="s">
        <v>5782</v>
      </c>
      <c r="B2391" s="33" t="s">
        <v>14833</v>
      </c>
      <c r="C2391" s="33" t="s">
        <v>5783</v>
      </c>
      <c r="D2391" s="33" t="s">
        <v>5784</v>
      </c>
      <c r="E2391" s="33" t="s">
        <v>15066</v>
      </c>
      <c r="F2391" s="33">
        <v>139</v>
      </c>
      <c r="G2391" s="33">
        <v>150</v>
      </c>
      <c r="H2391" s="33">
        <v>57266</v>
      </c>
      <c r="I2391" t="s">
        <v>15832</v>
      </c>
      <c r="N2391" s="37"/>
      <c r="O2391" s="36"/>
      <c r="P2391" s="36"/>
      <c r="Q2391" s="36"/>
      <c r="R2391" s="37"/>
      <c r="S2391" s="36"/>
      <c r="T2391" s="36"/>
    </row>
    <row r="2392" spans="1:20" ht="14.4" x14ac:dyDescent="0.3">
      <c r="A2392" s="33" t="s">
        <v>5785</v>
      </c>
      <c r="B2392" s="33" t="s">
        <v>14833</v>
      </c>
      <c r="C2392" s="33" t="s">
        <v>17080</v>
      </c>
      <c r="D2392" s="33" t="s">
        <v>5786</v>
      </c>
      <c r="E2392" s="33" t="s">
        <v>15103</v>
      </c>
      <c r="F2392" s="33">
        <v>224</v>
      </c>
      <c r="G2392" s="33">
        <v>206</v>
      </c>
      <c r="H2392" s="33">
        <v>77338</v>
      </c>
      <c r="I2392" t="s">
        <v>15787</v>
      </c>
      <c r="N2392" s="37"/>
      <c r="O2392" s="36"/>
      <c r="P2392" s="36"/>
      <c r="Q2392" s="36"/>
      <c r="R2392" s="37"/>
      <c r="S2392" s="36"/>
      <c r="T2392" s="36"/>
    </row>
    <row r="2393" spans="1:20" ht="14.4" x14ac:dyDescent="0.3">
      <c r="A2393" s="33" t="s">
        <v>5787</v>
      </c>
      <c r="B2393" s="33" t="s">
        <v>14833</v>
      </c>
      <c r="C2393" s="33" t="s">
        <v>17081</v>
      </c>
      <c r="D2393" s="33" t="s">
        <v>5788</v>
      </c>
      <c r="E2393" s="33" t="s">
        <v>14983</v>
      </c>
      <c r="F2393" s="33">
        <v>219</v>
      </c>
      <c r="G2393" s="33">
        <v>203</v>
      </c>
      <c r="H2393" s="33">
        <v>78222</v>
      </c>
      <c r="I2393" t="s">
        <v>15601</v>
      </c>
      <c r="N2393" s="37"/>
      <c r="O2393" s="36"/>
      <c r="P2393" s="36"/>
      <c r="Q2393" s="36"/>
      <c r="R2393" s="37"/>
      <c r="S2393" s="36"/>
      <c r="T2393" s="36"/>
    </row>
    <row r="2394" spans="1:20" ht="14.4" x14ac:dyDescent="0.3">
      <c r="A2394" s="33" t="s">
        <v>5789</v>
      </c>
      <c r="B2394" s="33" t="s">
        <v>14833</v>
      </c>
      <c r="C2394" s="33" t="s">
        <v>5790</v>
      </c>
      <c r="D2394" s="33" t="s">
        <v>5791</v>
      </c>
      <c r="E2394" s="33" t="s">
        <v>15398</v>
      </c>
      <c r="F2394" s="33">
        <v>359</v>
      </c>
      <c r="G2394" s="33">
        <v>353</v>
      </c>
      <c r="H2394" s="33">
        <v>41516</v>
      </c>
      <c r="I2394" t="s">
        <v>78</v>
      </c>
      <c r="N2394" s="37"/>
      <c r="O2394" s="36"/>
      <c r="P2394" s="36"/>
      <c r="Q2394" s="36"/>
      <c r="R2394" s="37"/>
      <c r="S2394" s="36"/>
      <c r="T2394" s="36"/>
    </row>
    <row r="2395" spans="1:20" ht="14.4" x14ac:dyDescent="0.3">
      <c r="A2395" s="33" t="s">
        <v>5792</v>
      </c>
      <c r="B2395" s="33" t="s">
        <v>14833</v>
      </c>
      <c r="C2395" s="33" t="s">
        <v>17082</v>
      </c>
      <c r="D2395" s="33" t="s">
        <v>5794</v>
      </c>
      <c r="E2395" s="33" t="s">
        <v>14871</v>
      </c>
      <c r="F2395" s="33">
        <v>476</v>
      </c>
      <c r="G2395" s="33">
        <v>433</v>
      </c>
      <c r="H2395" s="33">
        <v>75219</v>
      </c>
      <c r="I2395" t="s">
        <v>15451</v>
      </c>
      <c r="N2395" s="37"/>
      <c r="O2395" s="36"/>
      <c r="P2395" s="36"/>
      <c r="Q2395" s="36"/>
      <c r="R2395" s="37"/>
      <c r="S2395" s="36"/>
      <c r="T2395" s="36"/>
    </row>
    <row r="2396" spans="1:20" ht="14.4" x14ac:dyDescent="0.3">
      <c r="A2396" s="33" t="s">
        <v>5795</v>
      </c>
      <c r="B2396" s="33" t="s">
        <v>14833</v>
      </c>
      <c r="C2396" s="33" t="s">
        <v>5796</v>
      </c>
      <c r="D2396" s="33" t="s">
        <v>5797</v>
      </c>
      <c r="E2396" s="33" t="s">
        <v>14988</v>
      </c>
      <c r="F2396" s="33">
        <v>111</v>
      </c>
      <c r="G2396" s="33">
        <v>93</v>
      </c>
      <c r="H2396" s="33">
        <v>60997</v>
      </c>
      <c r="I2396" t="s">
        <v>17083</v>
      </c>
      <c r="N2396" s="37"/>
      <c r="O2396" s="36"/>
      <c r="P2396" s="36"/>
      <c r="Q2396" s="36"/>
      <c r="R2396" s="37"/>
      <c r="S2396" s="36"/>
      <c r="T2396" s="36"/>
    </row>
    <row r="2397" spans="1:20" ht="14.4" x14ac:dyDescent="0.3">
      <c r="A2397" s="33" t="s">
        <v>5798</v>
      </c>
      <c r="B2397" s="33" t="s">
        <v>14833</v>
      </c>
      <c r="C2397" s="33" t="s">
        <v>17084</v>
      </c>
      <c r="D2397" s="33" t="s">
        <v>5799</v>
      </c>
      <c r="E2397" s="33" t="s">
        <v>15041</v>
      </c>
      <c r="F2397" s="33">
        <v>226</v>
      </c>
      <c r="G2397" s="33">
        <v>223</v>
      </c>
      <c r="H2397" s="33">
        <v>40517</v>
      </c>
      <c r="I2397" t="s">
        <v>324</v>
      </c>
      <c r="N2397" s="37"/>
      <c r="O2397" s="36"/>
      <c r="P2397" s="36"/>
      <c r="Q2397" s="36"/>
      <c r="R2397" s="37"/>
      <c r="S2397" s="36"/>
      <c r="T2397" s="36"/>
    </row>
    <row r="2398" spans="1:20" ht="14.4" x14ac:dyDescent="0.3">
      <c r="A2398" s="33" t="s">
        <v>5800</v>
      </c>
      <c r="B2398" s="33" t="s">
        <v>14833</v>
      </c>
      <c r="C2398" s="33" t="s">
        <v>17085</v>
      </c>
      <c r="D2398" s="33" t="s">
        <v>5801</v>
      </c>
      <c r="E2398" s="33" t="s">
        <v>15026</v>
      </c>
      <c r="F2398" s="33">
        <v>200</v>
      </c>
      <c r="G2398" s="33">
        <v>195</v>
      </c>
      <c r="H2398" s="33">
        <v>41358</v>
      </c>
      <c r="I2398" t="s">
        <v>2309</v>
      </c>
      <c r="N2398" s="37"/>
      <c r="O2398" s="36"/>
      <c r="P2398" s="36"/>
      <c r="Q2398" s="36"/>
      <c r="R2398" s="37"/>
      <c r="S2398" s="36"/>
      <c r="T2398" s="36"/>
    </row>
    <row r="2399" spans="1:20" ht="14.4" x14ac:dyDescent="0.3">
      <c r="A2399" s="33" t="s">
        <v>5802</v>
      </c>
      <c r="B2399" s="33" t="s">
        <v>14833</v>
      </c>
      <c r="C2399" s="33" t="s">
        <v>17086</v>
      </c>
      <c r="D2399" s="33" t="s">
        <v>5803</v>
      </c>
      <c r="E2399" s="33" t="s">
        <v>14985</v>
      </c>
      <c r="F2399" s="33">
        <v>179</v>
      </c>
      <c r="G2399" s="33">
        <v>180</v>
      </c>
      <c r="H2399" s="33">
        <v>40775</v>
      </c>
      <c r="I2399" t="s">
        <v>15368</v>
      </c>
      <c r="N2399" s="37"/>
      <c r="O2399" s="36"/>
      <c r="P2399" s="36"/>
      <c r="Q2399" s="36"/>
      <c r="R2399" s="37"/>
      <c r="S2399" s="36"/>
      <c r="T2399" s="36"/>
    </row>
    <row r="2400" spans="1:20" ht="14.4" x14ac:dyDescent="0.3">
      <c r="A2400" s="33" t="s">
        <v>5804</v>
      </c>
      <c r="B2400" s="33" t="s">
        <v>14833</v>
      </c>
      <c r="C2400" s="33" t="s">
        <v>17087</v>
      </c>
      <c r="D2400" s="33" t="s">
        <v>5805</v>
      </c>
      <c r="E2400" s="33" t="s">
        <v>15769</v>
      </c>
      <c r="F2400" s="33">
        <v>193</v>
      </c>
      <c r="G2400" s="33">
        <v>186</v>
      </c>
      <c r="H2400" s="33">
        <v>41242</v>
      </c>
      <c r="I2400" t="s">
        <v>16350</v>
      </c>
      <c r="N2400" s="37"/>
      <c r="O2400" s="36"/>
      <c r="P2400" s="36"/>
      <c r="Q2400" s="36"/>
      <c r="R2400" s="37"/>
      <c r="S2400" s="36"/>
      <c r="T2400" s="36"/>
    </row>
    <row r="2401" spans="1:20" ht="14.4" x14ac:dyDescent="0.3">
      <c r="A2401" s="33" t="s">
        <v>5806</v>
      </c>
      <c r="B2401" s="33" t="s">
        <v>14833</v>
      </c>
      <c r="C2401" s="33" t="s">
        <v>5807</v>
      </c>
      <c r="D2401" s="33" t="s">
        <v>1327</v>
      </c>
      <c r="E2401" s="33" t="s">
        <v>14961</v>
      </c>
      <c r="F2401" s="33">
        <v>175</v>
      </c>
      <c r="G2401" s="33">
        <v>199</v>
      </c>
      <c r="H2401" s="33">
        <v>41337</v>
      </c>
      <c r="I2401" t="s">
        <v>15665</v>
      </c>
      <c r="N2401" s="37"/>
      <c r="O2401" s="36"/>
      <c r="P2401" s="36"/>
      <c r="Q2401" s="36"/>
      <c r="R2401" s="37"/>
      <c r="S2401" s="36"/>
      <c r="T2401" s="36"/>
    </row>
    <row r="2402" spans="1:20" ht="14.4" x14ac:dyDescent="0.3">
      <c r="A2402" s="33" t="s">
        <v>5809</v>
      </c>
      <c r="B2402" s="33" t="s">
        <v>14833</v>
      </c>
      <c r="C2402" s="33" t="s">
        <v>16124</v>
      </c>
      <c r="D2402" s="33" t="s">
        <v>5810</v>
      </c>
      <c r="E2402" s="33" t="s">
        <v>16028</v>
      </c>
      <c r="F2402" s="33">
        <v>257</v>
      </c>
      <c r="G2402" s="33">
        <v>245</v>
      </c>
      <c r="H2402" s="33">
        <v>41261</v>
      </c>
      <c r="I2402" t="s">
        <v>15325</v>
      </c>
      <c r="N2402" s="37"/>
      <c r="O2402" s="36"/>
      <c r="P2402" s="36"/>
      <c r="Q2402" s="36"/>
      <c r="R2402" s="37"/>
      <c r="S2402" s="36"/>
      <c r="T2402" s="36"/>
    </row>
    <row r="2403" spans="1:20" ht="14.4" x14ac:dyDescent="0.3">
      <c r="A2403" s="33" t="s">
        <v>5811</v>
      </c>
      <c r="B2403" s="33" t="s">
        <v>14833</v>
      </c>
      <c r="C2403" s="33" t="s">
        <v>5812</v>
      </c>
      <c r="D2403" s="33" t="s">
        <v>5813</v>
      </c>
      <c r="E2403" s="33" t="s">
        <v>15252</v>
      </c>
      <c r="F2403" s="33">
        <v>269</v>
      </c>
      <c r="G2403" s="33">
        <v>267</v>
      </c>
      <c r="H2403" s="33">
        <v>41194</v>
      </c>
      <c r="I2403" t="s">
        <v>15726</v>
      </c>
      <c r="N2403" s="37"/>
      <c r="O2403" s="36"/>
      <c r="P2403" s="36"/>
      <c r="Q2403" s="36"/>
      <c r="R2403" s="37"/>
      <c r="S2403" s="36"/>
      <c r="T2403" s="36"/>
    </row>
    <row r="2404" spans="1:20" ht="14.4" x14ac:dyDescent="0.3">
      <c r="A2404" s="33" t="s">
        <v>5814</v>
      </c>
      <c r="B2404" s="33" t="s">
        <v>14833</v>
      </c>
      <c r="C2404" s="33" t="s">
        <v>3805</v>
      </c>
      <c r="D2404" s="33" t="s">
        <v>5815</v>
      </c>
      <c r="E2404" s="33" t="s">
        <v>14949</v>
      </c>
      <c r="F2404" s="33">
        <v>345</v>
      </c>
      <c r="G2404" s="33">
        <v>341</v>
      </c>
      <c r="H2404" s="33">
        <v>82785</v>
      </c>
      <c r="I2404" t="s">
        <v>16819</v>
      </c>
      <c r="N2404" s="37"/>
      <c r="O2404" s="36"/>
      <c r="P2404" s="36"/>
      <c r="Q2404" s="36"/>
      <c r="R2404" s="37"/>
      <c r="S2404" s="36"/>
      <c r="T2404" s="36"/>
    </row>
    <row r="2405" spans="1:20" ht="14.4" x14ac:dyDescent="0.3">
      <c r="A2405" s="33" t="s">
        <v>5816</v>
      </c>
      <c r="B2405" s="33" t="s">
        <v>14833</v>
      </c>
      <c r="C2405" s="33" t="s">
        <v>5817</v>
      </c>
      <c r="D2405" s="33" t="s">
        <v>5818</v>
      </c>
      <c r="E2405" s="33" t="s">
        <v>15930</v>
      </c>
      <c r="F2405" s="33">
        <v>109</v>
      </c>
      <c r="G2405" s="33">
        <v>111</v>
      </c>
      <c r="H2405" s="33">
        <v>41507</v>
      </c>
      <c r="I2405" t="s">
        <v>15838</v>
      </c>
      <c r="N2405" s="37"/>
      <c r="O2405" s="36"/>
      <c r="P2405" s="36"/>
      <c r="Q2405" s="36"/>
      <c r="R2405" s="37"/>
      <c r="S2405" s="36"/>
      <c r="T2405" s="36"/>
    </row>
    <row r="2406" spans="1:20" ht="14.4" x14ac:dyDescent="0.3">
      <c r="A2406" s="33" t="s">
        <v>5819</v>
      </c>
      <c r="B2406" s="33" t="s">
        <v>14833</v>
      </c>
      <c r="C2406" s="33" t="s">
        <v>15713</v>
      </c>
      <c r="D2406" s="33" t="s">
        <v>5820</v>
      </c>
      <c r="E2406" s="33" t="s">
        <v>14968</v>
      </c>
      <c r="F2406" s="33">
        <v>232</v>
      </c>
      <c r="G2406" s="33">
        <v>224</v>
      </c>
      <c r="H2406" s="33">
        <v>83149</v>
      </c>
      <c r="I2406" t="s">
        <v>17088</v>
      </c>
      <c r="N2406" s="37"/>
      <c r="O2406" s="36"/>
      <c r="P2406" s="36"/>
      <c r="Q2406" s="36"/>
      <c r="R2406" s="37"/>
      <c r="S2406" s="36"/>
      <c r="T2406" s="36"/>
    </row>
    <row r="2407" spans="1:20" ht="14.4" x14ac:dyDescent="0.3">
      <c r="A2407" s="33" t="s">
        <v>5821</v>
      </c>
      <c r="B2407" s="33" t="s">
        <v>14833</v>
      </c>
      <c r="C2407" s="33" t="s">
        <v>5822</v>
      </c>
      <c r="D2407" s="33" t="s">
        <v>5823</v>
      </c>
      <c r="E2407" s="33" t="s">
        <v>15077</v>
      </c>
      <c r="F2407" s="33">
        <v>267</v>
      </c>
      <c r="G2407" s="33">
        <v>276</v>
      </c>
      <c r="H2407" s="33">
        <v>40988</v>
      </c>
      <c r="I2407" t="s">
        <v>15593</v>
      </c>
      <c r="N2407" s="37"/>
      <c r="O2407" s="36"/>
      <c r="P2407" s="36"/>
      <c r="Q2407" s="36"/>
      <c r="R2407" s="37"/>
      <c r="S2407" s="36"/>
      <c r="T2407" s="36"/>
    </row>
    <row r="2408" spans="1:20" ht="14.4" x14ac:dyDescent="0.3">
      <c r="A2408" s="33" t="s">
        <v>5824</v>
      </c>
      <c r="B2408" s="33" t="s">
        <v>14833</v>
      </c>
      <c r="C2408" s="33" t="s">
        <v>5825</v>
      </c>
      <c r="D2408" s="33" t="s">
        <v>5826</v>
      </c>
      <c r="E2408" s="33" t="s">
        <v>15051</v>
      </c>
      <c r="F2408" s="33">
        <v>157</v>
      </c>
      <c r="G2408" s="33">
        <v>167</v>
      </c>
      <c r="H2408" s="33">
        <v>83968</v>
      </c>
      <c r="I2408" t="s">
        <v>16074</v>
      </c>
      <c r="N2408" s="37"/>
      <c r="O2408" s="36"/>
      <c r="P2408" s="36"/>
      <c r="Q2408" s="36"/>
      <c r="R2408" s="37"/>
      <c r="S2408" s="36"/>
      <c r="T2408" s="36"/>
    </row>
    <row r="2409" spans="1:20" ht="14.4" x14ac:dyDescent="0.3">
      <c r="A2409" s="33" t="s">
        <v>5827</v>
      </c>
      <c r="B2409" s="33" t="s">
        <v>14833</v>
      </c>
      <c r="C2409" s="33" t="s">
        <v>3361</v>
      </c>
      <c r="D2409" s="33" t="s">
        <v>5828</v>
      </c>
      <c r="E2409" s="33" t="s">
        <v>15687</v>
      </c>
      <c r="F2409" s="33">
        <v>82</v>
      </c>
      <c r="G2409" s="33">
        <v>71</v>
      </c>
      <c r="H2409" s="33">
        <v>24844</v>
      </c>
      <c r="I2409" t="s">
        <v>2407</v>
      </c>
      <c r="N2409" s="37"/>
      <c r="O2409" s="36"/>
      <c r="P2409" s="36"/>
      <c r="Q2409" s="36"/>
      <c r="R2409" s="37"/>
      <c r="S2409" s="36"/>
      <c r="T2409" s="36"/>
    </row>
    <row r="2410" spans="1:20" ht="14.4" x14ac:dyDescent="0.3">
      <c r="A2410" s="33" t="s">
        <v>5829</v>
      </c>
      <c r="B2410" s="33" t="s">
        <v>14833</v>
      </c>
      <c r="C2410" s="33" t="s">
        <v>17089</v>
      </c>
      <c r="D2410" s="33" t="s">
        <v>5830</v>
      </c>
      <c r="E2410" s="33" t="s">
        <v>14887</v>
      </c>
      <c r="F2410" s="33">
        <v>186</v>
      </c>
      <c r="G2410" s="33">
        <v>192</v>
      </c>
      <c r="H2410" s="33">
        <v>40648</v>
      </c>
      <c r="I2410" t="s">
        <v>15825</v>
      </c>
      <c r="N2410" s="37"/>
      <c r="O2410" s="36"/>
      <c r="P2410" s="36"/>
      <c r="Q2410" s="36"/>
      <c r="R2410" s="37"/>
      <c r="S2410" s="36"/>
      <c r="T2410" s="36"/>
    </row>
    <row r="2411" spans="1:20" ht="14.4" x14ac:dyDescent="0.3">
      <c r="A2411" s="33" t="s">
        <v>5831</v>
      </c>
      <c r="B2411" s="33" t="s">
        <v>14833</v>
      </c>
      <c r="C2411" s="33" t="s">
        <v>2508</v>
      </c>
      <c r="D2411" s="33" t="s">
        <v>5832</v>
      </c>
      <c r="E2411" s="33" t="s">
        <v>15854</v>
      </c>
      <c r="F2411" s="33">
        <v>239</v>
      </c>
      <c r="G2411" s="33">
        <v>246</v>
      </c>
      <c r="H2411" s="33">
        <v>41439</v>
      </c>
      <c r="I2411" t="s">
        <v>15709</v>
      </c>
      <c r="N2411" s="37"/>
      <c r="O2411" s="36"/>
      <c r="P2411" s="36"/>
      <c r="Q2411" s="36"/>
      <c r="R2411" s="37"/>
      <c r="S2411" s="36"/>
      <c r="T2411" s="36"/>
    </row>
    <row r="2412" spans="1:20" ht="14.4" x14ac:dyDescent="0.3">
      <c r="A2412" s="33" t="s">
        <v>5833</v>
      </c>
      <c r="B2412" s="33" t="s">
        <v>14833</v>
      </c>
      <c r="C2412" s="33" t="s">
        <v>17090</v>
      </c>
      <c r="D2412" s="33" t="s">
        <v>5834</v>
      </c>
      <c r="E2412" s="33" t="s">
        <v>14901</v>
      </c>
      <c r="F2412" s="33">
        <v>305</v>
      </c>
      <c r="G2412" s="33">
        <v>313</v>
      </c>
      <c r="H2412" s="33">
        <v>41194</v>
      </c>
      <c r="I2412" t="s">
        <v>15726</v>
      </c>
      <c r="N2412" s="37"/>
      <c r="O2412" s="36"/>
      <c r="P2412" s="36"/>
      <c r="Q2412" s="36"/>
      <c r="R2412" s="37"/>
      <c r="S2412" s="36"/>
      <c r="T2412" s="36"/>
    </row>
    <row r="2413" spans="1:20" ht="14.4" x14ac:dyDescent="0.3">
      <c r="A2413" s="33" t="s">
        <v>5835</v>
      </c>
      <c r="B2413" s="33" t="s">
        <v>14833</v>
      </c>
      <c r="C2413" s="33" t="s">
        <v>5836</v>
      </c>
      <c r="D2413" s="33" t="s">
        <v>5837</v>
      </c>
      <c r="E2413" s="33" t="s">
        <v>15791</v>
      </c>
      <c r="F2413" s="33">
        <v>209</v>
      </c>
      <c r="G2413" s="33">
        <v>199</v>
      </c>
      <c r="H2413" s="33">
        <v>41473</v>
      </c>
      <c r="I2413" t="s">
        <v>2452</v>
      </c>
      <c r="N2413" s="37"/>
      <c r="O2413" s="36"/>
      <c r="P2413" s="36"/>
      <c r="Q2413" s="36"/>
      <c r="R2413" s="37"/>
      <c r="S2413" s="36"/>
      <c r="T2413" s="36"/>
    </row>
    <row r="2414" spans="1:20" ht="14.4" x14ac:dyDescent="0.3">
      <c r="A2414" s="33" t="s">
        <v>5838</v>
      </c>
      <c r="B2414" s="33" t="s">
        <v>14833</v>
      </c>
      <c r="C2414" s="33" t="s">
        <v>17091</v>
      </c>
      <c r="D2414" s="33" t="s">
        <v>5839</v>
      </c>
      <c r="E2414" s="33" t="s">
        <v>15008</v>
      </c>
      <c r="F2414" s="33">
        <v>327</v>
      </c>
      <c r="G2414" s="33">
        <v>327</v>
      </c>
      <c r="H2414" s="33">
        <v>41473</v>
      </c>
      <c r="I2414" t="s">
        <v>2452</v>
      </c>
      <c r="N2414" s="37"/>
      <c r="O2414" s="36"/>
      <c r="P2414" s="36"/>
      <c r="Q2414" s="36"/>
      <c r="R2414" s="37"/>
      <c r="S2414" s="36"/>
      <c r="T2414" s="36"/>
    </row>
    <row r="2415" spans="1:20" ht="14.4" x14ac:dyDescent="0.3">
      <c r="A2415" s="33" t="s">
        <v>5840</v>
      </c>
      <c r="B2415" s="33" t="s">
        <v>14833</v>
      </c>
      <c r="C2415" s="33" t="s">
        <v>5841</v>
      </c>
      <c r="D2415" s="33" t="s">
        <v>5842</v>
      </c>
      <c r="E2415" s="33" t="s">
        <v>15127</v>
      </c>
      <c r="F2415" s="33">
        <v>157</v>
      </c>
      <c r="G2415" s="33">
        <v>164</v>
      </c>
      <c r="H2415" s="33">
        <v>41460</v>
      </c>
      <c r="I2415" t="s">
        <v>1325</v>
      </c>
      <c r="N2415" s="37"/>
      <c r="O2415" s="36"/>
      <c r="P2415" s="36"/>
      <c r="Q2415" s="36"/>
      <c r="R2415" s="37"/>
      <c r="S2415" s="36"/>
      <c r="T2415" s="36"/>
    </row>
    <row r="2416" spans="1:20" ht="14.4" x14ac:dyDescent="0.3">
      <c r="A2416" s="33" t="s">
        <v>5843</v>
      </c>
      <c r="B2416" s="33" t="s">
        <v>14833</v>
      </c>
      <c r="C2416" s="33" t="s">
        <v>1543</v>
      </c>
      <c r="D2416" s="33" t="s">
        <v>5844</v>
      </c>
      <c r="E2416" s="33" t="s">
        <v>15054</v>
      </c>
      <c r="F2416" s="33">
        <v>173</v>
      </c>
      <c r="G2416" s="33">
        <v>170</v>
      </c>
      <c r="H2416" s="33">
        <v>85476</v>
      </c>
      <c r="I2416" t="s">
        <v>17092</v>
      </c>
      <c r="N2416" s="37"/>
      <c r="O2416" s="36"/>
      <c r="P2416" s="36"/>
      <c r="Q2416" s="36"/>
      <c r="R2416" s="37"/>
      <c r="S2416" s="36"/>
      <c r="T2416" s="36"/>
    </row>
    <row r="2417" spans="1:20" ht="14.4" x14ac:dyDescent="0.3">
      <c r="A2417" s="33" t="s">
        <v>5845</v>
      </c>
      <c r="B2417" s="33" t="s">
        <v>14833</v>
      </c>
      <c r="C2417" s="33" t="s">
        <v>17093</v>
      </c>
      <c r="D2417" s="33" t="s">
        <v>5846</v>
      </c>
      <c r="E2417" s="33" t="s">
        <v>15023</v>
      </c>
      <c r="F2417" s="33">
        <v>52</v>
      </c>
      <c r="G2417" s="33">
        <v>49</v>
      </c>
      <c r="H2417" s="33">
        <v>41282</v>
      </c>
      <c r="I2417" t="s">
        <v>15537</v>
      </c>
      <c r="N2417" s="37"/>
      <c r="O2417" s="36"/>
      <c r="P2417" s="36"/>
      <c r="Q2417" s="36"/>
      <c r="R2417" s="37"/>
      <c r="S2417" s="36"/>
      <c r="T2417" s="36"/>
    </row>
    <row r="2418" spans="1:20" ht="14.4" x14ac:dyDescent="0.3">
      <c r="A2418" s="33" t="s">
        <v>5847</v>
      </c>
      <c r="B2418" s="33" t="s">
        <v>14833</v>
      </c>
      <c r="C2418" s="33" t="s">
        <v>5848</v>
      </c>
      <c r="D2418" s="33" t="s">
        <v>5849</v>
      </c>
      <c r="E2418" s="33" t="s">
        <v>15286</v>
      </c>
      <c r="F2418" s="33">
        <v>86</v>
      </c>
      <c r="G2418" s="33">
        <v>87</v>
      </c>
      <c r="H2418" s="33">
        <v>42545</v>
      </c>
      <c r="I2418" t="s">
        <v>1309</v>
      </c>
      <c r="N2418" s="37"/>
      <c r="O2418" s="36"/>
      <c r="P2418" s="36"/>
      <c r="Q2418" s="36"/>
      <c r="R2418" s="37"/>
      <c r="S2418" s="36"/>
      <c r="T2418" s="36"/>
    </row>
    <row r="2419" spans="1:20" ht="14.4" x14ac:dyDescent="0.3">
      <c r="A2419" s="33" t="s">
        <v>5850</v>
      </c>
      <c r="B2419" s="33" t="s">
        <v>14833</v>
      </c>
      <c r="C2419" s="33" t="s">
        <v>17094</v>
      </c>
      <c r="D2419" s="33" t="s">
        <v>5851</v>
      </c>
      <c r="E2419" s="33" t="s">
        <v>15405</v>
      </c>
      <c r="F2419" s="33">
        <v>75</v>
      </c>
      <c r="G2419" s="33">
        <v>80</v>
      </c>
      <c r="H2419" s="33">
        <v>41782</v>
      </c>
      <c r="I2419" t="s">
        <v>716</v>
      </c>
      <c r="N2419" s="37"/>
      <c r="O2419" s="36"/>
      <c r="P2419" s="36"/>
      <c r="Q2419" s="36"/>
      <c r="R2419" s="37"/>
      <c r="S2419" s="36"/>
      <c r="T2419" s="36"/>
    </row>
    <row r="2420" spans="1:20" ht="14.4" x14ac:dyDescent="0.3">
      <c r="A2420" s="33" t="s">
        <v>5852</v>
      </c>
      <c r="B2420" s="33" t="s">
        <v>14833</v>
      </c>
      <c r="C2420" s="33" t="s">
        <v>17095</v>
      </c>
      <c r="D2420" s="33" t="s">
        <v>5853</v>
      </c>
      <c r="E2420" s="33" t="s">
        <v>14911</v>
      </c>
      <c r="F2420" s="33">
        <v>315</v>
      </c>
      <c r="G2420" s="33">
        <v>301</v>
      </c>
      <c r="H2420" s="33">
        <v>41251</v>
      </c>
      <c r="I2420" t="s">
        <v>15479</v>
      </c>
      <c r="N2420" s="37"/>
      <c r="O2420" s="36"/>
      <c r="P2420" s="36"/>
      <c r="Q2420" s="36"/>
      <c r="R2420" s="37"/>
      <c r="S2420" s="36"/>
      <c r="T2420" s="36"/>
    </row>
    <row r="2421" spans="1:20" ht="14.4" x14ac:dyDescent="0.3">
      <c r="A2421" s="33" t="s">
        <v>5854</v>
      </c>
      <c r="B2421" s="33" t="s">
        <v>14833</v>
      </c>
      <c r="C2421" s="33" t="s">
        <v>377</v>
      </c>
      <c r="D2421" s="33" t="s">
        <v>5855</v>
      </c>
      <c r="E2421" s="33" t="s">
        <v>15110</v>
      </c>
      <c r="F2421" s="33">
        <v>227</v>
      </c>
      <c r="G2421" s="33">
        <v>230</v>
      </c>
      <c r="H2421" s="33">
        <v>75753</v>
      </c>
      <c r="I2421" t="s">
        <v>16109</v>
      </c>
      <c r="N2421" s="37"/>
      <c r="O2421" s="36"/>
      <c r="P2421" s="36"/>
      <c r="Q2421" s="36"/>
      <c r="R2421" s="37"/>
      <c r="S2421" s="36"/>
      <c r="T2421" s="36"/>
    </row>
    <row r="2422" spans="1:20" ht="14.4" x14ac:dyDescent="0.3">
      <c r="A2422" s="33" t="s">
        <v>5856</v>
      </c>
      <c r="B2422" s="33" t="s">
        <v>14833</v>
      </c>
      <c r="C2422" s="33" t="s">
        <v>377</v>
      </c>
      <c r="D2422" s="33" t="s">
        <v>175</v>
      </c>
      <c r="E2422" s="33" t="s">
        <v>14980</v>
      </c>
      <c r="F2422" s="33">
        <v>162</v>
      </c>
      <c r="G2422" s="33">
        <v>151</v>
      </c>
      <c r="H2422" s="33">
        <v>41898</v>
      </c>
      <c r="I2422" t="s">
        <v>17096</v>
      </c>
      <c r="N2422" s="37"/>
      <c r="O2422" s="36"/>
      <c r="P2422" s="36"/>
      <c r="Q2422" s="36"/>
      <c r="R2422" s="37"/>
      <c r="S2422" s="36"/>
      <c r="T2422" s="36"/>
    </row>
    <row r="2423" spans="1:20" ht="14.4" x14ac:dyDescent="0.3">
      <c r="A2423" s="33" t="s">
        <v>5857</v>
      </c>
      <c r="B2423" s="33" t="s">
        <v>14833</v>
      </c>
      <c r="C2423" s="33" t="s">
        <v>17097</v>
      </c>
      <c r="D2423" s="33" t="s">
        <v>5858</v>
      </c>
      <c r="E2423" s="33" t="s">
        <v>14927</v>
      </c>
      <c r="F2423" s="33">
        <v>146</v>
      </c>
      <c r="G2423" s="33">
        <v>140</v>
      </c>
      <c r="H2423" s="33">
        <v>41416</v>
      </c>
      <c r="I2423" t="s">
        <v>16841</v>
      </c>
      <c r="N2423" s="37"/>
      <c r="O2423" s="36"/>
      <c r="P2423" s="36"/>
      <c r="Q2423" s="36"/>
      <c r="R2423" s="37"/>
      <c r="S2423" s="36"/>
      <c r="T2423" s="36"/>
    </row>
    <row r="2424" spans="1:20" ht="14.4" x14ac:dyDescent="0.3">
      <c r="A2424" s="33" t="s">
        <v>5859</v>
      </c>
      <c r="B2424" s="33" t="s">
        <v>14833</v>
      </c>
      <c r="C2424" s="33" t="s">
        <v>17098</v>
      </c>
      <c r="D2424" s="33" t="s">
        <v>2949</v>
      </c>
      <c r="E2424" s="33" t="s">
        <v>15130</v>
      </c>
      <c r="F2424" s="33">
        <v>142</v>
      </c>
      <c r="G2424" s="33">
        <v>150</v>
      </c>
      <c r="H2424" s="33">
        <v>41845</v>
      </c>
      <c r="I2424" t="s">
        <v>15525</v>
      </c>
      <c r="N2424" s="37"/>
      <c r="O2424" s="36"/>
      <c r="P2424" s="36"/>
      <c r="Q2424" s="36"/>
      <c r="R2424" s="37"/>
      <c r="S2424" s="36"/>
      <c r="T2424" s="36"/>
    </row>
    <row r="2425" spans="1:20" ht="14.4" x14ac:dyDescent="0.3">
      <c r="A2425" s="33" t="s">
        <v>5861</v>
      </c>
      <c r="B2425" s="33" t="s">
        <v>14833</v>
      </c>
      <c r="C2425" s="33" t="s">
        <v>5862</v>
      </c>
      <c r="D2425" s="33" t="s">
        <v>5863</v>
      </c>
      <c r="E2425" s="33" t="s">
        <v>15630</v>
      </c>
      <c r="F2425" s="33">
        <v>160</v>
      </c>
      <c r="G2425" s="33">
        <v>146</v>
      </c>
      <c r="H2425" s="33">
        <v>40635</v>
      </c>
      <c r="I2425" t="s">
        <v>15631</v>
      </c>
      <c r="N2425" s="37"/>
      <c r="O2425" s="36"/>
      <c r="P2425" s="36"/>
      <c r="Q2425" s="36"/>
      <c r="R2425" s="37"/>
      <c r="S2425" s="36"/>
      <c r="T2425" s="36"/>
    </row>
    <row r="2426" spans="1:20" ht="14.4" x14ac:dyDescent="0.3">
      <c r="A2426" s="33" t="s">
        <v>5864</v>
      </c>
      <c r="B2426" s="33" t="s">
        <v>14833</v>
      </c>
      <c r="C2426" s="33" t="s">
        <v>17099</v>
      </c>
      <c r="D2426" s="33" t="s">
        <v>5865</v>
      </c>
      <c r="E2426" s="33" t="s">
        <v>15016</v>
      </c>
      <c r="F2426" s="33">
        <v>206</v>
      </c>
      <c r="G2426" s="33">
        <v>196</v>
      </c>
      <c r="H2426" s="33">
        <v>90169</v>
      </c>
      <c r="I2426" t="s">
        <v>16149</v>
      </c>
      <c r="N2426" s="37"/>
      <c r="O2426" s="36"/>
      <c r="P2426" s="36"/>
      <c r="Q2426" s="36"/>
      <c r="R2426" s="37"/>
      <c r="S2426" s="36"/>
      <c r="T2426" s="36"/>
    </row>
    <row r="2427" spans="1:20" ht="14.4" x14ac:dyDescent="0.3">
      <c r="A2427" s="33" t="s">
        <v>5866</v>
      </c>
      <c r="B2427" s="33" t="s">
        <v>14833</v>
      </c>
      <c r="C2427" s="33" t="s">
        <v>17100</v>
      </c>
      <c r="D2427" s="33" t="s">
        <v>5867</v>
      </c>
      <c r="E2427" s="33" t="s">
        <v>14907</v>
      </c>
      <c r="F2427" s="33">
        <v>311</v>
      </c>
      <c r="G2427" s="33">
        <v>319</v>
      </c>
      <c r="H2427" s="33">
        <v>47595</v>
      </c>
      <c r="I2427" t="s">
        <v>15863</v>
      </c>
      <c r="N2427" s="37"/>
      <c r="O2427" s="36"/>
      <c r="P2427" s="36"/>
      <c r="Q2427" s="36"/>
      <c r="R2427" s="37"/>
      <c r="S2427" s="36"/>
      <c r="T2427" s="36"/>
    </row>
    <row r="2428" spans="1:20" ht="14.4" x14ac:dyDescent="0.3">
      <c r="A2428" s="33" t="s">
        <v>5868</v>
      </c>
      <c r="B2428" s="33" t="s">
        <v>14833</v>
      </c>
      <c r="C2428" s="33" t="s">
        <v>17101</v>
      </c>
      <c r="D2428" s="33" t="s">
        <v>5869</v>
      </c>
      <c r="E2428" s="33" t="s">
        <v>14907</v>
      </c>
      <c r="F2428" s="33">
        <v>264</v>
      </c>
      <c r="G2428" s="33">
        <v>275</v>
      </c>
      <c r="H2428" s="33">
        <v>40237</v>
      </c>
      <c r="I2428" t="s">
        <v>315</v>
      </c>
      <c r="N2428" s="37"/>
      <c r="O2428" s="36"/>
      <c r="P2428" s="36"/>
      <c r="Q2428" s="36"/>
      <c r="R2428" s="37"/>
      <c r="S2428" s="36"/>
      <c r="T2428" s="36"/>
    </row>
    <row r="2429" spans="1:20" ht="14.4" x14ac:dyDescent="0.3">
      <c r="A2429" s="33" t="s">
        <v>5870</v>
      </c>
      <c r="B2429" s="33" t="s">
        <v>14833</v>
      </c>
      <c r="C2429" s="33" t="s">
        <v>5871</v>
      </c>
      <c r="D2429" s="33" t="s">
        <v>399</v>
      </c>
      <c r="E2429" s="33" t="s">
        <v>15099</v>
      </c>
      <c r="F2429" s="33">
        <v>200</v>
      </c>
      <c r="G2429" s="33">
        <v>208</v>
      </c>
      <c r="H2429" s="33">
        <v>40794</v>
      </c>
      <c r="I2429" t="s">
        <v>15645</v>
      </c>
      <c r="N2429" s="37"/>
      <c r="O2429" s="36"/>
      <c r="P2429" s="36"/>
      <c r="Q2429" s="36"/>
      <c r="R2429" s="37"/>
      <c r="S2429" s="36"/>
      <c r="T2429" s="36"/>
    </row>
    <row r="2430" spans="1:20" ht="14.4" x14ac:dyDescent="0.3">
      <c r="A2430" s="33" t="s">
        <v>5872</v>
      </c>
      <c r="B2430" s="33" t="s">
        <v>14833</v>
      </c>
      <c r="C2430" s="33" t="s">
        <v>5873</v>
      </c>
      <c r="D2430" s="33" t="s">
        <v>5874</v>
      </c>
      <c r="E2430" s="33" t="s">
        <v>14961</v>
      </c>
      <c r="F2430" s="33">
        <v>269</v>
      </c>
      <c r="G2430" s="33">
        <v>258</v>
      </c>
      <c r="H2430" s="33">
        <v>30673</v>
      </c>
      <c r="I2430" t="s">
        <v>16866</v>
      </c>
      <c r="N2430" s="37"/>
      <c r="O2430" s="36"/>
      <c r="P2430" s="36"/>
      <c r="Q2430" s="36"/>
      <c r="R2430" s="37"/>
      <c r="S2430" s="36"/>
      <c r="T2430" s="36"/>
    </row>
    <row r="2431" spans="1:20" ht="14.4" x14ac:dyDescent="0.3">
      <c r="A2431" s="33" t="s">
        <v>5875</v>
      </c>
      <c r="B2431" s="33" t="s">
        <v>14833</v>
      </c>
      <c r="C2431" s="33" t="s">
        <v>5876</v>
      </c>
      <c r="D2431" s="33" t="s">
        <v>5877</v>
      </c>
      <c r="E2431" s="33" t="s">
        <v>15130</v>
      </c>
      <c r="F2431" s="33">
        <v>191</v>
      </c>
      <c r="G2431" s="33">
        <v>182</v>
      </c>
      <c r="H2431" s="33">
        <v>41845</v>
      </c>
      <c r="I2431" t="s">
        <v>15525</v>
      </c>
      <c r="N2431" s="37"/>
      <c r="O2431" s="36"/>
      <c r="P2431" s="36"/>
      <c r="Q2431" s="36"/>
      <c r="R2431" s="37"/>
      <c r="S2431" s="36"/>
      <c r="T2431" s="36"/>
    </row>
    <row r="2432" spans="1:20" ht="14.4" x14ac:dyDescent="0.3">
      <c r="A2432" s="33" t="s">
        <v>5878</v>
      </c>
      <c r="B2432" s="33" t="s">
        <v>14833</v>
      </c>
      <c r="C2432" s="33" t="s">
        <v>5879</v>
      </c>
      <c r="D2432" s="33" t="s">
        <v>5880</v>
      </c>
      <c r="E2432" s="33" t="s">
        <v>14913</v>
      </c>
      <c r="F2432" s="33">
        <v>230</v>
      </c>
      <c r="G2432" s="33">
        <v>228</v>
      </c>
      <c r="H2432" s="33">
        <v>41011</v>
      </c>
      <c r="I2432" t="s">
        <v>15443</v>
      </c>
      <c r="N2432" s="37"/>
      <c r="O2432" s="36"/>
      <c r="P2432" s="36"/>
      <c r="Q2432" s="36"/>
      <c r="R2432" s="37"/>
      <c r="S2432" s="36"/>
      <c r="T2432" s="36"/>
    </row>
    <row r="2433" spans="1:20" ht="14.4" x14ac:dyDescent="0.3">
      <c r="A2433" s="33" t="s">
        <v>5881</v>
      </c>
      <c r="B2433" s="33" t="s">
        <v>14833</v>
      </c>
      <c r="C2433" s="33" t="s">
        <v>4945</v>
      </c>
      <c r="D2433" s="33" t="s">
        <v>5538</v>
      </c>
      <c r="E2433" s="33" t="s">
        <v>14885</v>
      </c>
      <c r="F2433" s="33">
        <v>228</v>
      </c>
      <c r="G2433" s="33">
        <v>234</v>
      </c>
      <c r="H2433" s="33">
        <v>94433</v>
      </c>
      <c r="I2433" t="s">
        <v>4947</v>
      </c>
      <c r="N2433" s="37"/>
      <c r="O2433" s="36"/>
      <c r="P2433" s="36"/>
      <c r="Q2433" s="36"/>
      <c r="R2433" s="37"/>
      <c r="S2433" s="36"/>
      <c r="T2433" s="36"/>
    </row>
    <row r="2434" spans="1:20" ht="14.4" x14ac:dyDescent="0.3">
      <c r="A2434" s="33" t="s">
        <v>5882</v>
      </c>
      <c r="B2434" s="33" t="s">
        <v>14833</v>
      </c>
      <c r="C2434" s="33" t="s">
        <v>5883</v>
      </c>
      <c r="D2434" s="33" t="s">
        <v>5884</v>
      </c>
      <c r="E2434" s="33" t="s">
        <v>15002</v>
      </c>
      <c r="F2434" s="33">
        <v>224</v>
      </c>
      <c r="G2434" s="33">
        <v>217</v>
      </c>
      <c r="H2434" s="33">
        <v>40637</v>
      </c>
      <c r="I2434" t="s">
        <v>5885</v>
      </c>
      <c r="N2434" s="37"/>
      <c r="O2434" s="36"/>
      <c r="P2434" s="36"/>
      <c r="Q2434" s="36"/>
      <c r="R2434" s="37"/>
      <c r="S2434" s="36"/>
      <c r="T2434" s="36"/>
    </row>
    <row r="2435" spans="1:20" ht="14.4" x14ac:dyDescent="0.3">
      <c r="A2435" s="33" t="s">
        <v>5886</v>
      </c>
      <c r="B2435" s="33" t="s">
        <v>14833</v>
      </c>
      <c r="C2435" s="33" t="s">
        <v>17102</v>
      </c>
      <c r="D2435" s="33" t="s">
        <v>5887</v>
      </c>
      <c r="E2435" s="33" t="s">
        <v>15034</v>
      </c>
      <c r="F2435" s="33">
        <v>404</v>
      </c>
      <c r="G2435" s="33">
        <v>426</v>
      </c>
      <c r="H2435" s="33">
        <v>41296</v>
      </c>
      <c r="I2435" t="s">
        <v>1410</v>
      </c>
      <c r="N2435" s="37"/>
      <c r="O2435" s="36"/>
      <c r="P2435" s="36"/>
      <c r="Q2435" s="36"/>
      <c r="R2435" s="37"/>
      <c r="S2435" s="36"/>
      <c r="T2435" s="36"/>
    </row>
    <row r="2436" spans="1:20" ht="14.4" x14ac:dyDescent="0.3">
      <c r="A2436" s="33" t="s">
        <v>5888</v>
      </c>
      <c r="B2436" s="33" t="s">
        <v>14833</v>
      </c>
      <c r="C2436" s="33" t="s">
        <v>5889</v>
      </c>
      <c r="D2436" s="33" t="s">
        <v>5890</v>
      </c>
      <c r="E2436" s="33" t="s">
        <v>14907</v>
      </c>
      <c r="F2436" s="33">
        <v>224</v>
      </c>
      <c r="G2436" s="33">
        <v>299</v>
      </c>
      <c r="H2436" s="33">
        <v>61960</v>
      </c>
      <c r="I2436" t="s">
        <v>16477</v>
      </c>
      <c r="N2436" s="37"/>
      <c r="O2436" s="36"/>
      <c r="P2436" s="36"/>
      <c r="Q2436" s="36"/>
      <c r="R2436" s="37"/>
      <c r="S2436" s="36"/>
      <c r="T2436" s="36"/>
    </row>
    <row r="2437" spans="1:20" ht="14.4" x14ac:dyDescent="0.3">
      <c r="A2437" s="33" t="s">
        <v>5891</v>
      </c>
      <c r="B2437" s="33" t="s">
        <v>14833</v>
      </c>
      <c r="C2437" s="33" t="s">
        <v>17103</v>
      </c>
      <c r="D2437" s="33" t="s">
        <v>5892</v>
      </c>
      <c r="E2437" s="33" t="s">
        <v>16521</v>
      </c>
      <c r="F2437" s="33">
        <v>222</v>
      </c>
      <c r="G2437" s="33">
        <v>222</v>
      </c>
      <c r="H2437" s="33">
        <v>97358</v>
      </c>
      <c r="I2437" t="s">
        <v>16884</v>
      </c>
      <c r="N2437" s="37"/>
      <c r="O2437" s="36"/>
      <c r="P2437" s="36"/>
      <c r="Q2437" s="36"/>
      <c r="R2437" s="37"/>
      <c r="S2437" s="36"/>
      <c r="T2437" s="36"/>
    </row>
    <row r="2438" spans="1:20" ht="14.4" x14ac:dyDescent="0.3">
      <c r="A2438" s="33" t="s">
        <v>5893</v>
      </c>
      <c r="B2438" s="33" t="s">
        <v>14833</v>
      </c>
      <c r="C2438" s="33" t="s">
        <v>17104</v>
      </c>
      <c r="D2438" s="33" t="s">
        <v>5894</v>
      </c>
      <c r="E2438" s="33" t="s">
        <v>14882</v>
      </c>
      <c r="F2438" s="33">
        <v>400</v>
      </c>
      <c r="G2438" s="33">
        <v>398</v>
      </c>
      <c r="H2438" s="33">
        <v>41787</v>
      </c>
      <c r="I2438" t="s">
        <v>1581</v>
      </c>
      <c r="N2438" s="37"/>
      <c r="O2438" s="36"/>
      <c r="P2438" s="36"/>
      <c r="Q2438" s="36"/>
      <c r="R2438" s="37"/>
      <c r="S2438" s="36"/>
      <c r="T2438" s="36"/>
    </row>
    <row r="2439" spans="1:20" ht="14.4" x14ac:dyDescent="0.3">
      <c r="A2439" s="33" t="s">
        <v>5895</v>
      </c>
      <c r="B2439" s="33" t="s">
        <v>14833</v>
      </c>
      <c r="C2439" s="33" t="s">
        <v>17105</v>
      </c>
      <c r="D2439" s="33" t="s">
        <v>5896</v>
      </c>
      <c r="E2439" s="33" t="s">
        <v>16489</v>
      </c>
      <c r="F2439" s="33">
        <v>62</v>
      </c>
      <c r="G2439" s="33">
        <v>58</v>
      </c>
      <c r="H2439" s="33">
        <v>13878</v>
      </c>
      <c r="I2439" t="s">
        <v>16892</v>
      </c>
      <c r="N2439" s="37"/>
      <c r="O2439" s="36"/>
      <c r="P2439" s="36"/>
      <c r="Q2439" s="36"/>
      <c r="R2439" s="37"/>
      <c r="S2439" s="36"/>
      <c r="T2439" s="36"/>
    </row>
    <row r="2440" spans="1:20" ht="14.4" x14ac:dyDescent="0.3">
      <c r="A2440" s="33" t="s">
        <v>5897</v>
      </c>
      <c r="B2440" s="33" t="s">
        <v>14833</v>
      </c>
      <c r="C2440" s="33" t="s">
        <v>17106</v>
      </c>
      <c r="D2440" s="33" t="s">
        <v>5898</v>
      </c>
      <c r="E2440" s="33" t="s">
        <v>15130</v>
      </c>
      <c r="F2440" s="33">
        <v>114</v>
      </c>
      <c r="G2440" s="33">
        <v>117</v>
      </c>
      <c r="H2440" s="33">
        <v>41613</v>
      </c>
      <c r="I2440" t="s">
        <v>15131</v>
      </c>
      <c r="N2440" s="37"/>
      <c r="O2440" s="36"/>
      <c r="P2440" s="36"/>
      <c r="Q2440" s="36"/>
      <c r="R2440" s="37"/>
      <c r="S2440" s="36"/>
      <c r="T2440" s="36"/>
    </row>
    <row r="2441" spans="1:20" ht="14.4" x14ac:dyDescent="0.3">
      <c r="A2441" s="33" t="s">
        <v>5899</v>
      </c>
      <c r="B2441" s="33" t="s">
        <v>14833</v>
      </c>
      <c r="C2441" s="33" t="s">
        <v>5900</v>
      </c>
      <c r="D2441" s="33" t="s">
        <v>5901</v>
      </c>
      <c r="E2441" s="33" t="s">
        <v>16167</v>
      </c>
      <c r="F2441" s="33">
        <v>40</v>
      </c>
      <c r="G2441" s="33">
        <v>37</v>
      </c>
      <c r="H2441" s="33">
        <v>41574</v>
      </c>
      <c r="I2441" t="s">
        <v>16895</v>
      </c>
      <c r="N2441" s="37"/>
      <c r="O2441" s="36"/>
      <c r="P2441" s="36"/>
      <c r="Q2441" s="36"/>
      <c r="R2441" s="37"/>
      <c r="S2441" s="36"/>
      <c r="T2441" s="36"/>
    </row>
    <row r="2442" spans="1:20" ht="14.4" x14ac:dyDescent="0.3">
      <c r="A2442" s="33" t="s">
        <v>5902</v>
      </c>
      <c r="B2442" s="33" t="s">
        <v>14833</v>
      </c>
      <c r="C2442" s="33" t="s">
        <v>17107</v>
      </c>
      <c r="D2442" s="33" t="s">
        <v>5652</v>
      </c>
      <c r="E2442" s="33" t="s">
        <v>14865</v>
      </c>
      <c r="F2442" s="33">
        <v>142</v>
      </c>
      <c r="G2442" s="33">
        <v>139</v>
      </c>
      <c r="H2442" s="33">
        <v>41443</v>
      </c>
      <c r="I2442" t="s">
        <v>15249</v>
      </c>
      <c r="N2442" s="37"/>
      <c r="O2442" s="36"/>
      <c r="P2442" s="36"/>
      <c r="Q2442" s="36"/>
      <c r="R2442" s="37"/>
      <c r="S2442" s="36"/>
      <c r="T2442" s="36"/>
    </row>
    <row r="2443" spans="1:20" ht="14.4" x14ac:dyDescent="0.3">
      <c r="A2443" s="33" t="s">
        <v>5903</v>
      </c>
      <c r="B2443" s="33" t="s">
        <v>14833</v>
      </c>
      <c r="C2443" s="33" t="s">
        <v>5904</v>
      </c>
      <c r="D2443" s="33" t="s">
        <v>5905</v>
      </c>
      <c r="E2443" s="33" t="s">
        <v>15415</v>
      </c>
      <c r="F2443" s="33">
        <v>208</v>
      </c>
      <c r="G2443" s="33">
        <v>207</v>
      </c>
      <c r="H2443" s="33">
        <v>41434</v>
      </c>
      <c r="I2443" t="s">
        <v>15624</v>
      </c>
      <c r="N2443" s="37"/>
      <c r="O2443" s="36"/>
      <c r="P2443" s="36"/>
      <c r="Q2443" s="36"/>
      <c r="R2443" s="37"/>
      <c r="S2443" s="36"/>
      <c r="T2443" s="36"/>
    </row>
    <row r="2444" spans="1:20" ht="14.4" x14ac:dyDescent="0.3">
      <c r="A2444" s="33" t="s">
        <v>5906</v>
      </c>
      <c r="B2444" s="33" t="s">
        <v>14833</v>
      </c>
      <c r="C2444" s="33" t="s">
        <v>17108</v>
      </c>
      <c r="D2444" s="33" t="s">
        <v>5908</v>
      </c>
      <c r="E2444" s="33" t="s">
        <v>15104</v>
      </c>
      <c r="F2444" s="33">
        <v>339</v>
      </c>
      <c r="G2444" s="33">
        <v>350</v>
      </c>
      <c r="H2444" s="33">
        <v>41362</v>
      </c>
      <c r="I2444" t="s">
        <v>16239</v>
      </c>
      <c r="N2444" s="37"/>
      <c r="O2444" s="36"/>
      <c r="P2444" s="36"/>
      <c r="Q2444" s="36"/>
      <c r="R2444" s="37"/>
      <c r="S2444" s="36"/>
      <c r="T2444" s="36"/>
    </row>
    <row r="2445" spans="1:20" ht="14.4" x14ac:dyDescent="0.3">
      <c r="A2445" s="33" t="s">
        <v>5909</v>
      </c>
      <c r="B2445" s="33" t="s">
        <v>14833</v>
      </c>
      <c r="C2445" s="33" t="s">
        <v>5910</v>
      </c>
      <c r="D2445" s="33" t="s">
        <v>5911</v>
      </c>
      <c r="E2445" s="33" t="s">
        <v>15127</v>
      </c>
      <c r="F2445" s="33">
        <v>93</v>
      </c>
      <c r="G2445" s="33">
        <v>86</v>
      </c>
      <c r="H2445" s="33">
        <v>41530</v>
      </c>
      <c r="I2445" t="s">
        <v>15128</v>
      </c>
      <c r="N2445" s="37"/>
      <c r="O2445" s="36"/>
      <c r="P2445" s="36"/>
      <c r="Q2445" s="36"/>
      <c r="R2445" s="37"/>
      <c r="S2445" s="36"/>
      <c r="T2445" s="36"/>
    </row>
    <row r="2446" spans="1:20" ht="14.4" x14ac:dyDescent="0.3">
      <c r="A2446" s="33" t="s">
        <v>5912</v>
      </c>
      <c r="B2446" s="33" t="s">
        <v>14833</v>
      </c>
      <c r="C2446" s="33" t="s">
        <v>5913</v>
      </c>
      <c r="D2446" s="33" t="s">
        <v>5914</v>
      </c>
      <c r="E2446" s="33" t="s">
        <v>15057</v>
      </c>
      <c r="F2446" s="33">
        <v>207</v>
      </c>
      <c r="G2446" s="33">
        <v>208</v>
      </c>
      <c r="H2446" s="33">
        <v>42567</v>
      </c>
      <c r="I2446" t="s">
        <v>15617</v>
      </c>
      <c r="N2446" s="37"/>
      <c r="O2446" s="36"/>
      <c r="P2446" s="36"/>
      <c r="Q2446" s="36"/>
      <c r="R2446" s="37"/>
      <c r="S2446" s="36"/>
      <c r="T2446" s="36"/>
    </row>
    <row r="2447" spans="1:20" ht="14.4" x14ac:dyDescent="0.3">
      <c r="A2447" s="33" t="s">
        <v>5915</v>
      </c>
      <c r="B2447" s="33" t="s">
        <v>14833</v>
      </c>
      <c r="C2447" s="33" t="s">
        <v>17109</v>
      </c>
      <c r="D2447" s="33" t="s">
        <v>5916</v>
      </c>
      <c r="E2447" s="33" t="s">
        <v>15640</v>
      </c>
      <c r="F2447" s="33">
        <v>54</v>
      </c>
      <c r="G2447" s="33">
        <v>51</v>
      </c>
      <c r="H2447" s="33">
        <v>41693</v>
      </c>
      <c r="I2447" t="s">
        <v>15654</v>
      </c>
      <c r="N2447" s="37"/>
      <c r="O2447" s="36"/>
      <c r="P2447" s="36"/>
      <c r="Q2447" s="36"/>
      <c r="R2447" s="37"/>
      <c r="S2447" s="36"/>
      <c r="T2447" s="36"/>
    </row>
    <row r="2448" spans="1:20" ht="14.4" x14ac:dyDescent="0.3">
      <c r="A2448" s="33" t="s">
        <v>5917</v>
      </c>
      <c r="B2448" s="33" t="s">
        <v>14833</v>
      </c>
      <c r="C2448" s="33" t="s">
        <v>17110</v>
      </c>
      <c r="D2448" s="33" t="s">
        <v>5918</v>
      </c>
      <c r="E2448" s="33" t="s">
        <v>15079</v>
      </c>
      <c r="F2448" s="33">
        <v>197</v>
      </c>
      <c r="G2448" s="33">
        <v>193</v>
      </c>
      <c r="H2448" s="33">
        <v>41669</v>
      </c>
      <c r="I2448" t="s">
        <v>17111</v>
      </c>
      <c r="N2448" s="37"/>
      <c r="O2448" s="36"/>
      <c r="P2448" s="36"/>
      <c r="Q2448" s="36"/>
      <c r="R2448" s="37"/>
      <c r="S2448" s="36"/>
      <c r="T2448" s="36"/>
    </row>
    <row r="2449" spans="1:20" ht="14.4" x14ac:dyDescent="0.3">
      <c r="A2449" s="33" t="s">
        <v>5919</v>
      </c>
      <c r="B2449" s="33" t="s">
        <v>14833</v>
      </c>
      <c r="C2449" s="33" t="s">
        <v>5920</v>
      </c>
      <c r="D2449" s="33" t="s">
        <v>5921</v>
      </c>
      <c r="E2449" s="33" t="s">
        <v>14894</v>
      </c>
      <c r="F2449" s="33">
        <v>41</v>
      </c>
      <c r="G2449" s="33">
        <v>37</v>
      </c>
      <c r="H2449" s="33">
        <v>42623</v>
      </c>
      <c r="I2449" t="s">
        <v>15606</v>
      </c>
      <c r="N2449" s="37"/>
      <c r="O2449" s="36"/>
      <c r="P2449" s="36"/>
      <c r="Q2449" s="36"/>
      <c r="R2449" s="37"/>
      <c r="S2449" s="36"/>
      <c r="T2449" s="36"/>
    </row>
    <row r="2450" spans="1:20" ht="14.4" x14ac:dyDescent="0.3">
      <c r="A2450" s="33" t="s">
        <v>5922</v>
      </c>
      <c r="B2450" s="33" t="s">
        <v>14833</v>
      </c>
      <c r="C2450" s="33" t="s">
        <v>17112</v>
      </c>
      <c r="D2450" s="33" t="s">
        <v>5923</v>
      </c>
      <c r="E2450" s="33" t="s">
        <v>15036</v>
      </c>
      <c r="F2450" s="33">
        <v>86</v>
      </c>
      <c r="G2450" s="33">
        <v>77</v>
      </c>
      <c r="H2450" s="33">
        <v>41435</v>
      </c>
      <c r="I2450" t="s">
        <v>1191</v>
      </c>
      <c r="N2450" s="37"/>
      <c r="O2450" s="36"/>
      <c r="P2450" s="36"/>
      <c r="Q2450" s="36"/>
      <c r="R2450" s="37"/>
      <c r="S2450" s="36"/>
      <c r="T2450" s="36"/>
    </row>
    <row r="2451" spans="1:20" ht="14.4" x14ac:dyDescent="0.3">
      <c r="A2451" s="33" t="s">
        <v>5924</v>
      </c>
      <c r="B2451" s="33" t="s">
        <v>14833</v>
      </c>
      <c r="C2451" s="33" t="s">
        <v>16281</v>
      </c>
      <c r="D2451" s="33" t="s">
        <v>5926</v>
      </c>
      <c r="E2451" s="33" t="s">
        <v>16575</v>
      </c>
      <c r="F2451" s="33">
        <v>222</v>
      </c>
      <c r="G2451" s="33">
        <v>187</v>
      </c>
      <c r="H2451" s="33">
        <v>41434</v>
      </c>
      <c r="I2451" t="s">
        <v>15624</v>
      </c>
      <c r="N2451" s="37"/>
      <c r="O2451" s="36"/>
      <c r="P2451" s="36"/>
      <c r="Q2451" s="36"/>
      <c r="R2451" s="37"/>
      <c r="S2451" s="36"/>
      <c r="T2451" s="36"/>
    </row>
    <row r="2452" spans="1:20" ht="14.4" x14ac:dyDescent="0.3">
      <c r="A2452" s="33" t="s">
        <v>5927</v>
      </c>
      <c r="B2452" s="33" t="s">
        <v>14833</v>
      </c>
      <c r="C2452" s="33" t="s">
        <v>5928</v>
      </c>
      <c r="D2452" s="33" t="s">
        <v>5929</v>
      </c>
      <c r="E2452" s="33" t="s">
        <v>14941</v>
      </c>
      <c r="F2452" s="33">
        <v>163</v>
      </c>
      <c r="G2452" s="33">
        <v>161</v>
      </c>
      <c r="H2452" s="33">
        <v>41662</v>
      </c>
      <c r="I2452" t="s">
        <v>15207</v>
      </c>
      <c r="N2452" s="37"/>
      <c r="O2452" s="36"/>
      <c r="P2452" s="36"/>
      <c r="Q2452" s="36"/>
      <c r="R2452" s="37"/>
      <c r="S2452" s="36"/>
      <c r="T2452" s="36"/>
    </row>
    <row r="2453" spans="1:20" ht="14.4" x14ac:dyDescent="0.3">
      <c r="A2453" s="33" t="s">
        <v>5930</v>
      </c>
      <c r="B2453" s="33" t="s">
        <v>14833</v>
      </c>
      <c r="C2453" s="33" t="s">
        <v>17113</v>
      </c>
      <c r="D2453" s="33" t="s">
        <v>5931</v>
      </c>
      <c r="E2453" s="33" t="s">
        <v>15130</v>
      </c>
      <c r="F2453" s="33">
        <v>97</v>
      </c>
      <c r="G2453" s="33">
        <v>80</v>
      </c>
      <c r="H2453" s="33">
        <v>41613</v>
      </c>
      <c r="I2453" t="s">
        <v>15131</v>
      </c>
      <c r="N2453" s="37"/>
      <c r="O2453" s="36"/>
      <c r="P2453" s="36"/>
      <c r="Q2453" s="36"/>
      <c r="R2453" s="37"/>
      <c r="S2453" s="36"/>
      <c r="T2453" s="36"/>
    </row>
    <row r="2454" spans="1:20" ht="14.4" x14ac:dyDescent="0.3">
      <c r="A2454" s="33" t="s">
        <v>5932</v>
      </c>
      <c r="B2454" s="33" t="s">
        <v>14833</v>
      </c>
      <c r="C2454" s="33" t="s">
        <v>17114</v>
      </c>
      <c r="D2454" s="33" t="s">
        <v>5933</v>
      </c>
      <c r="E2454" s="33" t="s">
        <v>15092</v>
      </c>
      <c r="F2454" s="33">
        <v>73</v>
      </c>
      <c r="G2454" s="33">
        <v>64</v>
      </c>
      <c r="H2454" s="33">
        <v>41816</v>
      </c>
      <c r="I2454" t="s">
        <v>15250</v>
      </c>
      <c r="N2454" s="37"/>
      <c r="O2454" s="36"/>
      <c r="P2454" s="36"/>
      <c r="Q2454" s="36"/>
      <c r="R2454" s="37"/>
      <c r="S2454" s="36"/>
      <c r="T2454" s="36"/>
    </row>
    <row r="2455" spans="1:20" ht="14.4" x14ac:dyDescent="0.3">
      <c r="A2455" s="33" t="s">
        <v>5934</v>
      </c>
      <c r="B2455" s="33" t="s">
        <v>14833</v>
      </c>
      <c r="C2455" s="33" t="s">
        <v>17115</v>
      </c>
      <c r="D2455" s="33" t="s">
        <v>5935</v>
      </c>
      <c r="E2455" s="33" t="s">
        <v>15884</v>
      </c>
      <c r="F2455" s="33">
        <v>233</v>
      </c>
      <c r="G2455" s="33">
        <v>236</v>
      </c>
      <c r="H2455" s="33">
        <v>41443</v>
      </c>
      <c r="I2455" t="s">
        <v>15249</v>
      </c>
      <c r="N2455" s="37"/>
      <c r="O2455" s="36"/>
      <c r="P2455" s="36"/>
      <c r="Q2455" s="36"/>
      <c r="R2455" s="37"/>
      <c r="S2455" s="36"/>
      <c r="T2455" s="36"/>
    </row>
    <row r="2456" spans="1:20" ht="14.4" x14ac:dyDescent="0.3">
      <c r="A2456" s="33" t="s">
        <v>5936</v>
      </c>
      <c r="B2456" s="33" t="s">
        <v>14833</v>
      </c>
      <c r="C2456" s="33" t="s">
        <v>17116</v>
      </c>
      <c r="D2456" s="33" t="s">
        <v>5937</v>
      </c>
      <c r="E2456" s="33" t="s">
        <v>15127</v>
      </c>
      <c r="F2456" s="33">
        <v>278</v>
      </c>
      <c r="G2456" s="33">
        <v>268</v>
      </c>
      <c r="H2456" s="33">
        <v>41530</v>
      </c>
      <c r="I2456" t="s">
        <v>15128</v>
      </c>
      <c r="N2456" s="37"/>
      <c r="O2456" s="36"/>
      <c r="P2456" s="36"/>
      <c r="Q2456" s="36"/>
      <c r="R2456" s="37"/>
      <c r="S2456" s="36"/>
      <c r="T2456" s="36"/>
    </row>
    <row r="2457" spans="1:20" ht="14.4" x14ac:dyDescent="0.3">
      <c r="A2457" s="33" t="s">
        <v>5938</v>
      </c>
      <c r="B2457" s="33" t="s">
        <v>14833</v>
      </c>
      <c r="C2457" s="33" t="s">
        <v>17117</v>
      </c>
      <c r="D2457" s="33" t="s">
        <v>5939</v>
      </c>
      <c r="E2457" s="33" t="s">
        <v>16084</v>
      </c>
      <c r="F2457" s="33">
        <v>90</v>
      </c>
      <c r="G2457" s="33">
        <v>89</v>
      </c>
      <c r="H2457" s="33">
        <v>41899</v>
      </c>
      <c r="I2457" t="s">
        <v>16907</v>
      </c>
      <c r="N2457" s="37"/>
      <c r="O2457" s="36"/>
      <c r="P2457" s="36"/>
      <c r="Q2457" s="36"/>
      <c r="R2457" s="37"/>
      <c r="S2457" s="36"/>
      <c r="T2457" s="36"/>
    </row>
    <row r="2458" spans="1:20" ht="14.4" x14ac:dyDescent="0.3">
      <c r="A2458" s="33" t="s">
        <v>5940</v>
      </c>
      <c r="B2458" s="33" t="s">
        <v>14833</v>
      </c>
      <c r="C2458" s="33" t="s">
        <v>17118</v>
      </c>
      <c r="D2458" s="33" t="s">
        <v>5941</v>
      </c>
      <c r="E2458" s="33" t="s">
        <v>14889</v>
      </c>
      <c r="F2458" s="33">
        <v>247</v>
      </c>
      <c r="G2458" s="33">
        <v>237</v>
      </c>
      <c r="H2458" s="33">
        <v>41444</v>
      </c>
      <c r="I2458" t="s">
        <v>17119</v>
      </c>
      <c r="N2458" s="37"/>
      <c r="O2458" s="36"/>
      <c r="P2458" s="36"/>
      <c r="Q2458" s="36"/>
      <c r="R2458" s="37"/>
      <c r="S2458" s="36"/>
      <c r="T2458" s="36"/>
    </row>
    <row r="2459" spans="1:20" ht="14.4" x14ac:dyDescent="0.3">
      <c r="A2459" s="33" t="s">
        <v>5942</v>
      </c>
      <c r="B2459" s="33" t="s">
        <v>14833</v>
      </c>
      <c r="C2459" s="33" t="s">
        <v>5943</v>
      </c>
      <c r="D2459" s="33" t="s">
        <v>5944</v>
      </c>
      <c r="E2459" s="33" t="s">
        <v>14939</v>
      </c>
      <c r="F2459" s="33">
        <v>144</v>
      </c>
      <c r="G2459" s="33">
        <v>127</v>
      </c>
      <c r="H2459" s="33">
        <v>41371</v>
      </c>
      <c r="I2459" t="s">
        <v>266</v>
      </c>
      <c r="N2459" s="37"/>
      <c r="O2459" s="36"/>
      <c r="P2459" s="36"/>
      <c r="Q2459" s="36"/>
      <c r="R2459" s="37"/>
      <c r="S2459" s="36"/>
      <c r="T2459" s="36"/>
    </row>
    <row r="2460" spans="1:20" ht="14.4" x14ac:dyDescent="0.3">
      <c r="A2460" s="33" t="s">
        <v>5945</v>
      </c>
      <c r="B2460" s="33" t="s">
        <v>14833</v>
      </c>
      <c r="C2460" s="33" t="s">
        <v>5946</v>
      </c>
      <c r="D2460" s="33" t="s">
        <v>5947</v>
      </c>
      <c r="E2460" s="33" t="s">
        <v>14969</v>
      </c>
      <c r="F2460" s="33">
        <v>192</v>
      </c>
      <c r="G2460" s="33">
        <v>182</v>
      </c>
      <c r="H2460" s="33">
        <v>41538</v>
      </c>
      <c r="I2460" t="s">
        <v>16909</v>
      </c>
      <c r="N2460" s="37"/>
      <c r="O2460" s="36"/>
      <c r="P2460" s="36"/>
      <c r="Q2460" s="36"/>
      <c r="R2460" s="37"/>
      <c r="S2460" s="36"/>
      <c r="T2460" s="36"/>
    </row>
    <row r="2461" spans="1:20" ht="14.4" x14ac:dyDescent="0.3">
      <c r="A2461" s="33" t="s">
        <v>5948</v>
      </c>
      <c r="B2461" s="33" t="s">
        <v>14833</v>
      </c>
      <c r="C2461" s="33" t="s">
        <v>5949</v>
      </c>
      <c r="D2461" s="33" t="s">
        <v>5950</v>
      </c>
      <c r="E2461" s="33" t="s">
        <v>15205</v>
      </c>
      <c r="F2461" s="33">
        <v>101</v>
      </c>
      <c r="G2461" s="33">
        <v>101</v>
      </c>
      <c r="H2461" s="33">
        <v>41785</v>
      </c>
      <c r="I2461" t="s">
        <v>15206</v>
      </c>
      <c r="N2461" s="37"/>
      <c r="O2461" s="36"/>
      <c r="P2461" s="36"/>
      <c r="Q2461" s="36"/>
      <c r="R2461" s="37"/>
      <c r="S2461" s="36"/>
      <c r="T2461" s="36"/>
    </row>
    <row r="2462" spans="1:20" ht="14.4" x14ac:dyDescent="0.3">
      <c r="A2462" s="33" t="s">
        <v>5951</v>
      </c>
      <c r="B2462" s="33" t="s">
        <v>14833</v>
      </c>
      <c r="C2462" s="33" t="s">
        <v>5952</v>
      </c>
      <c r="D2462" s="33" t="s">
        <v>5953</v>
      </c>
      <c r="E2462" s="33" t="s">
        <v>15286</v>
      </c>
      <c r="F2462" s="33">
        <v>42</v>
      </c>
      <c r="G2462" s="33">
        <v>37</v>
      </c>
      <c r="H2462" s="33">
        <v>41856</v>
      </c>
      <c r="I2462" t="s">
        <v>15165</v>
      </c>
      <c r="N2462" s="37"/>
      <c r="O2462" s="36"/>
      <c r="P2462" s="36"/>
      <c r="Q2462" s="36"/>
      <c r="R2462" s="37"/>
      <c r="S2462" s="36"/>
      <c r="T2462" s="36"/>
    </row>
    <row r="2463" spans="1:20" ht="14.4" x14ac:dyDescent="0.3">
      <c r="A2463" s="33" t="s">
        <v>5954</v>
      </c>
      <c r="B2463" s="33" t="s">
        <v>14833</v>
      </c>
      <c r="C2463" s="33" t="s">
        <v>17120</v>
      </c>
      <c r="D2463" s="33" t="s">
        <v>5955</v>
      </c>
      <c r="E2463" s="33" t="s">
        <v>16075</v>
      </c>
      <c r="F2463" s="33">
        <v>142</v>
      </c>
      <c r="G2463" s="33">
        <v>126</v>
      </c>
      <c r="H2463" s="33">
        <v>41851</v>
      </c>
      <c r="I2463" t="s">
        <v>17121</v>
      </c>
      <c r="N2463" s="37"/>
      <c r="O2463" s="36"/>
      <c r="P2463" s="36"/>
      <c r="Q2463" s="36"/>
      <c r="R2463" s="37"/>
      <c r="S2463" s="36"/>
      <c r="T2463" s="36"/>
    </row>
    <row r="2464" spans="1:20" ht="14.4" x14ac:dyDescent="0.3">
      <c r="A2464" s="33" t="s">
        <v>5956</v>
      </c>
      <c r="B2464" s="33" t="s">
        <v>14833</v>
      </c>
      <c r="C2464" s="33" t="s">
        <v>17122</v>
      </c>
      <c r="D2464" s="33" t="s">
        <v>5957</v>
      </c>
      <c r="E2464" s="33" t="s">
        <v>14979</v>
      </c>
      <c r="F2464" s="33">
        <v>80</v>
      </c>
      <c r="G2464" s="33">
        <v>75</v>
      </c>
      <c r="H2464" s="33">
        <v>41557</v>
      </c>
      <c r="I2464" t="s">
        <v>5075</v>
      </c>
      <c r="N2464" s="37"/>
      <c r="O2464" s="36"/>
      <c r="P2464" s="36"/>
      <c r="Q2464" s="36"/>
      <c r="R2464" s="37"/>
      <c r="S2464" s="36"/>
      <c r="T2464" s="36"/>
    </row>
    <row r="2465" spans="1:20" ht="14.4" x14ac:dyDescent="0.3">
      <c r="A2465" s="33" t="s">
        <v>5958</v>
      </c>
      <c r="B2465" s="33" t="s">
        <v>14833</v>
      </c>
      <c r="C2465" s="33" t="s">
        <v>17123</v>
      </c>
      <c r="D2465" s="33" t="s">
        <v>5959</v>
      </c>
      <c r="E2465" s="33" t="s">
        <v>15193</v>
      </c>
      <c r="F2465" s="33">
        <v>205</v>
      </c>
      <c r="G2465" s="33">
        <v>218</v>
      </c>
      <c r="H2465" s="33">
        <v>11711</v>
      </c>
      <c r="I2465" t="s">
        <v>16273</v>
      </c>
      <c r="N2465" s="37"/>
      <c r="O2465" s="36"/>
      <c r="P2465" s="36"/>
      <c r="Q2465" s="36"/>
      <c r="R2465" s="37"/>
      <c r="S2465" s="36"/>
      <c r="T2465" s="36"/>
    </row>
    <row r="2466" spans="1:20" ht="14.4" x14ac:dyDescent="0.3">
      <c r="A2466" s="33" t="s">
        <v>5960</v>
      </c>
      <c r="B2466" s="33" t="s">
        <v>14833</v>
      </c>
      <c r="C2466" s="33" t="s">
        <v>17124</v>
      </c>
      <c r="D2466" s="33" t="s">
        <v>5961</v>
      </c>
      <c r="E2466" s="33" t="s">
        <v>15322</v>
      </c>
      <c r="F2466" s="33">
        <v>120</v>
      </c>
      <c r="G2466" s="33">
        <v>114</v>
      </c>
      <c r="H2466" s="33">
        <v>41491</v>
      </c>
      <c r="I2466" t="s">
        <v>16232</v>
      </c>
      <c r="N2466" s="37"/>
      <c r="O2466" s="36"/>
      <c r="P2466" s="36"/>
      <c r="Q2466" s="36"/>
      <c r="R2466" s="37"/>
      <c r="S2466" s="36"/>
      <c r="T2466" s="36"/>
    </row>
    <row r="2467" spans="1:20" ht="14.4" x14ac:dyDescent="0.3">
      <c r="A2467" s="33" t="s">
        <v>5962</v>
      </c>
      <c r="B2467" s="33" t="s">
        <v>14833</v>
      </c>
      <c r="C2467" s="33" t="s">
        <v>5963</v>
      </c>
      <c r="D2467" s="33" t="s">
        <v>5964</v>
      </c>
      <c r="E2467" s="33" t="s">
        <v>14890</v>
      </c>
      <c r="F2467" s="33">
        <v>523</v>
      </c>
      <c r="G2467" s="33">
        <v>514</v>
      </c>
      <c r="H2467" s="33">
        <v>41471</v>
      </c>
      <c r="I2467" t="s">
        <v>15612</v>
      </c>
      <c r="N2467" s="37"/>
      <c r="O2467" s="36"/>
      <c r="P2467" s="36"/>
      <c r="Q2467" s="36"/>
      <c r="R2467" s="37"/>
      <c r="S2467" s="36"/>
      <c r="T2467" s="36"/>
    </row>
    <row r="2468" spans="1:20" ht="14.4" x14ac:dyDescent="0.3">
      <c r="A2468" s="33" t="s">
        <v>5965</v>
      </c>
      <c r="B2468" s="33" t="s">
        <v>14833</v>
      </c>
      <c r="C2468" s="33" t="s">
        <v>17125</v>
      </c>
      <c r="D2468" s="33" t="s">
        <v>5966</v>
      </c>
      <c r="E2468" s="33" t="s">
        <v>15907</v>
      </c>
      <c r="F2468" s="33">
        <v>335</v>
      </c>
      <c r="G2468" s="33">
        <v>379</v>
      </c>
      <c r="H2468" s="33">
        <v>83280</v>
      </c>
      <c r="I2468" t="s">
        <v>15211</v>
      </c>
      <c r="N2468" s="37"/>
      <c r="O2468" s="36"/>
      <c r="P2468" s="36"/>
      <c r="Q2468" s="36"/>
      <c r="R2468" s="37"/>
      <c r="S2468" s="36"/>
      <c r="T2468" s="36"/>
    </row>
    <row r="2469" spans="1:20" ht="14.4" x14ac:dyDescent="0.3">
      <c r="A2469" s="33" t="s">
        <v>5967</v>
      </c>
      <c r="B2469" s="33" t="s">
        <v>14833</v>
      </c>
      <c r="C2469" s="33" t="s">
        <v>5968</v>
      </c>
      <c r="D2469" s="33" t="s">
        <v>5969</v>
      </c>
      <c r="E2469" s="33" t="s">
        <v>14869</v>
      </c>
      <c r="F2469" s="33">
        <v>115</v>
      </c>
      <c r="G2469" s="33">
        <v>117</v>
      </c>
      <c r="H2469" s="33">
        <v>41398</v>
      </c>
      <c r="I2469" t="s">
        <v>15233</v>
      </c>
      <c r="N2469" s="37"/>
      <c r="O2469" s="36"/>
      <c r="P2469" s="36"/>
      <c r="Q2469" s="36"/>
      <c r="R2469" s="37"/>
      <c r="S2469" s="36"/>
      <c r="T2469" s="36"/>
    </row>
    <row r="2470" spans="1:20" ht="14.4" x14ac:dyDescent="0.3">
      <c r="A2470" s="33" t="s">
        <v>5970</v>
      </c>
      <c r="B2470" s="33" t="s">
        <v>14833</v>
      </c>
      <c r="C2470" s="33" t="s">
        <v>17126</v>
      </c>
      <c r="D2470" s="33" t="s">
        <v>5971</v>
      </c>
      <c r="E2470" s="33" t="s">
        <v>14913</v>
      </c>
      <c r="F2470" s="33">
        <v>256</v>
      </c>
      <c r="G2470" s="33">
        <v>265</v>
      </c>
      <c r="H2470" s="33">
        <v>41566</v>
      </c>
      <c r="I2470" t="s">
        <v>5972</v>
      </c>
      <c r="N2470" s="37"/>
      <c r="O2470" s="36"/>
      <c r="P2470" s="36"/>
      <c r="Q2470" s="36"/>
      <c r="R2470" s="37"/>
      <c r="S2470" s="36"/>
      <c r="T2470" s="36"/>
    </row>
    <row r="2471" spans="1:20" ht="14.4" x14ac:dyDescent="0.3">
      <c r="A2471" s="33" t="s">
        <v>5973</v>
      </c>
      <c r="B2471" s="33" t="s">
        <v>14833</v>
      </c>
      <c r="C2471" s="33" t="s">
        <v>17127</v>
      </c>
      <c r="D2471" s="33" t="s">
        <v>5974</v>
      </c>
      <c r="E2471" s="33" t="s">
        <v>15228</v>
      </c>
      <c r="F2471" s="33">
        <v>252</v>
      </c>
      <c r="G2471" s="33">
        <v>243</v>
      </c>
      <c r="H2471" s="33">
        <v>13683</v>
      </c>
      <c r="I2471" t="s">
        <v>15229</v>
      </c>
      <c r="N2471" s="37"/>
      <c r="O2471" s="36"/>
      <c r="P2471" s="36"/>
      <c r="Q2471" s="36"/>
      <c r="R2471" s="37"/>
      <c r="S2471" s="36"/>
      <c r="T2471" s="36"/>
    </row>
    <row r="2472" spans="1:20" ht="14.4" x14ac:dyDescent="0.3">
      <c r="A2472" s="33" t="s">
        <v>5975</v>
      </c>
      <c r="B2472" s="33" t="s">
        <v>14833</v>
      </c>
      <c r="C2472" s="33" t="s">
        <v>5976</v>
      </c>
      <c r="D2472" s="33" t="s">
        <v>2136</v>
      </c>
      <c r="E2472" s="33" t="s">
        <v>15977</v>
      </c>
      <c r="F2472" s="33">
        <v>163</v>
      </c>
      <c r="G2472" s="33">
        <v>186</v>
      </c>
      <c r="H2472" s="33">
        <v>41496</v>
      </c>
      <c r="I2472" t="s">
        <v>15605</v>
      </c>
      <c r="N2472" s="37"/>
      <c r="O2472" s="36"/>
      <c r="P2472" s="36"/>
      <c r="Q2472" s="36"/>
      <c r="R2472" s="37"/>
      <c r="S2472" s="36"/>
      <c r="T2472" s="36"/>
    </row>
    <row r="2473" spans="1:20" ht="14.4" x14ac:dyDescent="0.3">
      <c r="A2473" s="33" t="s">
        <v>5977</v>
      </c>
      <c r="B2473" s="33" t="s">
        <v>14833</v>
      </c>
      <c r="C2473" s="33" t="s">
        <v>5978</v>
      </c>
      <c r="D2473" s="33" t="s">
        <v>5979</v>
      </c>
      <c r="E2473" s="33" t="s">
        <v>15694</v>
      </c>
      <c r="F2473" s="33">
        <v>198</v>
      </c>
      <c r="G2473" s="33">
        <v>179</v>
      </c>
      <c r="H2473" s="33">
        <v>41502</v>
      </c>
      <c r="I2473" t="s">
        <v>16306</v>
      </c>
      <c r="N2473" s="37"/>
      <c r="O2473" s="36"/>
      <c r="P2473" s="36"/>
      <c r="Q2473" s="36"/>
      <c r="R2473" s="37"/>
      <c r="S2473" s="36"/>
      <c r="T2473" s="36"/>
    </row>
    <row r="2474" spans="1:20" ht="14.4" x14ac:dyDescent="0.3">
      <c r="A2474" s="33" t="s">
        <v>5980</v>
      </c>
      <c r="B2474" s="33" t="s">
        <v>14833</v>
      </c>
      <c r="C2474" s="33" t="s">
        <v>17128</v>
      </c>
      <c r="D2474" s="33" t="s">
        <v>5981</v>
      </c>
      <c r="E2474" s="33" t="s">
        <v>14982</v>
      </c>
      <c r="F2474" s="33">
        <v>425</v>
      </c>
      <c r="G2474" s="33">
        <v>452</v>
      </c>
      <c r="H2474" s="33">
        <v>41349</v>
      </c>
      <c r="I2474" t="s">
        <v>17129</v>
      </c>
      <c r="N2474" s="37"/>
      <c r="O2474" s="36"/>
      <c r="P2474" s="36"/>
      <c r="Q2474" s="36"/>
      <c r="R2474" s="37"/>
      <c r="S2474" s="36"/>
      <c r="T2474" s="36"/>
    </row>
    <row r="2475" spans="1:20" ht="14.4" x14ac:dyDescent="0.3">
      <c r="A2475" s="33" t="s">
        <v>5982</v>
      </c>
      <c r="B2475" s="33" t="s">
        <v>14833</v>
      </c>
      <c r="C2475" s="33" t="s">
        <v>17130</v>
      </c>
      <c r="D2475" s="33" t="s">
        <v>5983</v>
      </c>
      <c r="E2475" s="33" t="s">
        <v>15694</v>
      </c>
      <c r="F2475" s="33">
        <v>101</v>
      </c>
      <c r="G2475" s="33">
        <v>92</v>
      </c>
      <c r="H2475" s="33">
        <v>41502</v>
      </c>
      <c r="I2475" t="s">
        <v>16306</v>
      </c>
      <c r="N2475" s="37"/>
      <c r="O2475" s="36"/>
      <c r="P2475" s="36"/>
      <c r="Q2475" s="36"/>
      <c r="R2475" s="37"/>
      <c r="S2475" s="36"/>
      <c r="T2475" s="36"/>
    </row>
    <row r="2476" spans="1:20" ht="14.4" x14ac:dyDescent="0.3">
      <c r="A2476" s="33" t="s">
        <v>5984</v>
      </c>
      <c r="B2476" s="33" t="s">
        <v>14833</v>
      </c>
      <c r="C2476" s="33" t="s">
        <v>5985</v>
      </c>
      <c r="D2476" s="33" t="s">
        <v>5986</v>
      </c>
      <c r="E2476" s="33" t="s">
        <v>14907</v>
      </c>
      <c r="F2476" s="33">
        <v>173</v>
      </c>
      <c r="G2476" s="33">
        <v>168</v>
      </c>
      <c r="H2476" s="33">
        <v>41775</v>
      </c>
      <c r="I2476" t="s">
        <v>108</v>
      </c>
      <c r="N2476" s="37"/>
      <c r="O2476" s="36"/>
      <c r="P2476" s="36"/>
      <c r="Q2476" s="36"/>
      <c r="R2476" s="37"/>
      <c r="S2476" s="36"/>
      <c r="T2476" s="36"/>
    </row>
    <row r="2477" spans="1:20" ht="14.4" x14ac:dyDescent="0.3">
      <c r="A2477" s="33" t="s">
        <v>5987</v>
      </c>
      <c r="B2477" s="33" t="s">
        <v>14833</v>
      </c>
      <c r="C2477" s="33" t="s">
        <v>17131</v>
      </c>
      <c r="D2477" s="33" t="s">
        <v>5988</v>
      </c>
      <c r="E2477" s="33" t="s">
        <v>15996</v>
      </c>
      <c r="F2477" s="33">
        <v>170</v>
      </c>
      <c r="G2477" s="33">
        <v>164</v>
      </c>
      <c r="H2477" s="33">
        <v>41421</v>
      </c>
      <c r="I2477" t="s">
        <v>16252</v>
      </c>
      <c r="N2477" s="37"/>
      <c r="O2477" s="36"/>
      <c r="P2477" s="36"/>
      <c r="Q2477" s="36"/>
      <c r="R2477" s="37"/>
      <c r="S2477" s="36"/>
      <c r="T2477" s="36"/>
    </row>
    <row r="2478" spans="1:20" ht="14.4" x14ac:dyDescent="0.3">
      <c r="A2478" s="33" t="s">
        <v>5989</v>
      </c>
      <c r="B2478" s="33" t="s">
        <v>14833</v>
      </c>
      <c r="C2478" s="33" t="s">
        <v>17132</v>
      </c>
      <c r="D2478" s="33" t="s">
        <v>5990</v>
      </c>
      <c r="E2478" s="33" t="s">
        <v>15342</v>
      </c>
      <c r="F2478" s="33">
        <v>54</v>
      </c>
      <c r="G2478" s="33">
        <v>43</v>
      </c>
      <c r="H2478" s="33">
        <v>41846</v>
      </c>
      <c r="I2478" t="s">
        <v>305</v>
      </c>
      <c r="N2478" s="37"/>
      <c r="O2478" s="36"/>
      <c r="P2478" s="36"/>
      <c r="Q2478" s="36"/>
      <c r="R2478" s="37"/>
      <c r="S2478" s="36"/>
      <c r="T2478" s="36"/>
    </row>
    <row r="2479" spans="1:20" ht="14.4" x14ac:dyDescent="0.3">
      <c r="A2479" s="33" t="s">
        <v>5991</v>
      </c>
      <c r="B2479" s="33" t="s">
        <v>14833</v>
      </c>
      <c r="C2479" s="33" t="s">
        <v>15597</v>
      </c>
      <c r="D2479" s="33" t="s">
        <v>3212</v>
      </c>
      <c r="E2479" s="33" t="s">
        <v>15081</v>
      </c>
      <c r="F2479" s="33">
        <v>149</v>
      </c>
      <c r="G2479" s="33">
        <v>149</v>
      </c>
      <c r="H2479" s="33">
        <v>41638</v>
      </c>
      <c r="I2479" t="s">
        <v>15125</v>
      </c>
      <c r="N2479" s="37"/>
      <c r="O2479" s="36"/>
      <c r="P2479" s="36"/>
      <c r="Q2479" s="36"/>
      <c r="R2479" s="37"/>
      <c r="S2479" s="36"/>
      <c r="T2479" s="36"/>
    </row>
    <row r="2480" spans="1:20" ht="14.4" x14ac:dyDescent="0.3">
      <c r="A2480" s="33" t="s">
        <v>5992</v>
      </c>
      <c r="B2480" s="33" t="s">
        <v>14833</v>
      </c>
      <c r="C2480" s="33" t="s">
        <v>5993</v>
      </c>
      <c r="D2480" s="33" t="s">
        <v>5994</v>
      </c>
      <c r="E2480" s="33" t="s">
        <v>15193</v>
      </c>
      <c r="F2480" s="33">
        <v>239</v>
      </c>
      <c r="G2480" s="33">
        <v>219</v>
      </c>
      <c r="H2480" s="33">
        <v>11711</v>
      </c>
      <c r="I2480" t="s">
        <v>16273</v>
      </c>
      <c r="N2480" s="37"/>
      <c r="O2480" s="36"/>
      <c r="P2480" s="36"/>
      <c r="Q2480" s="36"/>
      <c r="R2480" s="37"/>
      <c r="S2480" s="36"/>
      <c r="T2480" s="36"/>
    </row>
    <row r="2481" spans="1:20" ht="14.4" x14ac:dyDescent="0.3">
      <c r="A2481" s="33" t="s">
        <v>5995</v>
      </c>
      <c r="B2481" s="33" t="s">
        <v>14833</v>
      </c>
      <c r="C2481" s="33" t="s">
        <v>5996</v>
      </c>
      <c r="D2481" s="33" t="s">
        <v>5997</v>
      </c>
      <c r="E2481" s="33" t="s">
        <v>14987</v>
      </c>
      <c r="F2481" s="33">
        <v>34</v>
      </c>
      <c r="G2481" s="33">
        <v>31</v>
      </c>
      <c r="H2481" s="33">
        <v>41895</v>
      </c>
      <c r="I2481" t="s">
        <v>17133</v>
      </c>
      <c r="N2481" s="37"/>
      <c r="O2481" s="36"/>
      <c r="P2481" s="36"/>
      <c r="Q2481" s="36"/>
      <c r="R2481" s="37"/>
      <c r="S2481" s="36"/>
      <c r="T2481" s="36"/>
    </row>
    <row r="2482" spans="1:20" ht="14.4" x14ac:dyDescent="0.3">
      <c r="A2482" s="33" t="s">
        <v>5998</v>
      </c>
      <c r="B2482" s="33" t="s">
        <v>14833</v>
      </c>
      <c r="C2482" s="33" t="s">
        <v>344</v>
      </c>
      <c r="D2482" s="33" t="s">
        <v>5999</v>
      </c>
      <c r="E2482" s="33" t="s">
        <v>14928</v>
      </c>
      <c r="F2482" s="33">
        <v>104</v>
      </c>
      <c r="G2482" s="33">
        <v>95</v>
      </c>
      <c r="H2482" s="33">
        <v>41630</v>
      </c>
      <c r="I2482" t="s">
        <v>224</v>
      </c>
      <c r="N2482" s="37"/>
      <c r="O2482" s="36"/>
      <c r="P2482" s="36"/>
      <c r="Q2482" s="36"/>
      <c r="R2482" s="37"/>
      <c r="S2482" s="36"/>
      <c r="T2482" s="36"/>
    </row>
    <row r="2483" spans="1:20" ht="14.4" x14ac:dyDescent="0.3">
      <c r="A2483" s="33" t="s">
        <v>6000</v>
      </c>
      <c r="B2483" s="33" t="s">
        <v>14833</v>
      </c>
      <c r="C2483" s="33" t="s">
        <v>17134</v>
      </c>
      <c r="D2483" s="33" t="s">
        <v>6001</v>
      </c>
      <c r="E2483" s="33" t="s">
        <v>15000</v>
      </c>
      <c r="F2483" s="33">
        <v>91</v>
      </c>
      <c r="G2483" s="33">
        <v>70</v>
      </c>
      <c r="H2483" s="33">
        <v>13674</v>
      </c>
      <c r="I2483" t="s">
        <v>15142</v>
      </c>
      <c r="N2483" s="37"/>
      <c r="O2483" s="36"/>
      <c r="P2483" s="36"/>
      <c r="Q2483" s="36"/>
      <c r="R2483" s="37"/>
      <c r="S2483" s="36"/>
      <c r="T2483" s="36"/>
    </row>
    <row r="2484" spans="1:20" ht="14.4" x14ac:dyDescent="0.3">
      <c r="A2484" s="33" t="s">
        <v>6002</v>
      </c>
      <c r="B2484" s="33" t="s">
        <v>14833</v>
      </c>
      <c r="C2484" s="33" t="s">
        <v>6003</v>
      </c>
      <c r="D2484" s="33" t="s">
        <v>5797</v>
      </c>
      <c r="E2484" s="33" t="s">
        <v>14988</v>
      </c>
      <c r="F2484" s="33">
        <v>96</v>
      </c>
      <c r="G2484" s="33">
        <v>100</v>
      </c>
      <c r="H2484" s="33">
        <v>41191</v>
      </c>
      <c r="I2484" t="s">
        <v>15604</v>
      </c>
      <c r="N2484" s="37"/>
      <c r="O2484" s="36"/>
      <c r="P2484" s="36"/>
      <c r="Q2484" s="36"/>
      <c r="R2484" s="37"/>
      <c r="S2484" s="36"/>
      <c r="T2484" s="36"/>
    </row>
    <row r="2485" spans="1:20" ht="14.4" x14ac:dyDescent="0.3">
      <c r="A2485" s="33" t="s">
        <v>6004</v>
      </c>
      <c r="B2485" s="33" t="s">
        <v>14833</v>
      </c>
      <c r="C2485" s="33" t="s">
        <v>17135</v>
      </c>
      <c r="D2485" s="33" t="s">
        <v>6005</v>
      </c>
      <c r="E2485" s="33" t="s">
        <v>14969</v>
      </c>
      <c r="F2485" s="33">
        <v>84</v>
      </c>
      <c r="G2485" s="33">
        <v>81</v>
      </c>
      <c r="H2485" s="33">
        <v>41538</v>
      </c>
      <c r="I2485" t="s">
        <v>16909</v>
      </c>
      <c r="N2485" s="37"/>
      <c r="O2485" s="36"/>
      <c r="P2485" s="36"/>
      <c r="Q2485" s="36"/>
      <c r="R2485" s="37"/>
      <c r="S2485" s="36"/>
      <c r="T2485" s="36"/>
    </row>
    <row r="2486" spans="1:20" ht="14.4" x14ac:dyDescent="0.3">
      <c r="A2486" s="33" t="s">
        <v>6006</v>
      </c>
      <c r="B2486" s="33" t="s">
        <v>14833</v>
      </c>
      <c r="C2486" s="33" t="s">
        <v>17136</v>
      </c>
      <c r="D2486" s="33" t="s">
        <v>6007</v>
      </c>
      <c r="E2486" s="33" t="s">
        <v>15043</v>
      </c>
      <c r="F2486" s="33">
        <v>138</v>
      </c>
      <c r="G2486" s="33">
        <v>127</v>
      </c>
      <c r="H2486" s="33">
        <v>41544</v>
      </c>
      <c r="I2486" t="s">
        <v>16922</v>
      </c>
      <c r="N2486" s="37"/>
      <c r="O2486" s="36"/>
      <c r="P2486" s="36"/>
      <c r="Q2486" s="36"/>
      <c r="R2486" s="37"/>
      <c r="S2486" s="36"/>
      <c r="T2486" s="36"/>
    </row>
    <row r="2487" spans="1:20" ht="14.4" x14ac:dyDescent="0.3">
      <c r="A2487" s="33" t="s">
        <v>6008</v>
      </c>
      <c r="B2487" s="33" t="s">
        <v>14833</v>
      </c>
      <c r="C2487" s="33" t="s">
        <v>6009</v>
      </c>
      <c r="D2487" s="33" t="s">
        <v>6010</v>
      </c>
      <c r="E2487" s="33" t="s">
        <v>16084</v>
      </c>
      <c r="F2487" s="33">
        <v>31</v>
      </c>
      <c r="G2487" s="33">
        <v>33</v>
      </c>
      <c r="H2487" s="33">
        <v>41899</v>
      </c>
      <c r="I2487" t="s">
        <v>16907</v>
      </c>
      <c r="N2487" s="37"/>
      <c r="O2487" s="36"/>
      <c r="P2487" s="36"/>
      <c r="Q2487" s="36"/>
      <c r="R2487" s="37"/>
      <c r="S2487" s="36"/>
      <c r="T2487" s="36"/>
    </row>
    <row r="2488" spans="1:20" ht="14.4" x14ac:dyDescent="0.3">
      <c r="A2488" s="33" t="s">
        <v>6011</v>
      </c>
      <c r="B2488" s="33" t="s">
        <v>14833</v>
      </c>
      <c r="C2488" s="33" t="s">
        <v>17137</v>
      </c>
      <c r="D2488" s="33" t="s">
        <v>6012</v>
      </c>
      <c r="E2488" s="33" t="s">
        <v>14908</v>
      </c>
      <c r="F2488" s="33">
        <v>535</v>
      </c>
      <c r="G2488" s="33">
        <v>508</v>
      </c>
      <c r="H2488" s="33">
        <v>41400</v>
      </c>
      <c r="I2488" t="s">
        <v>16924</v>
      </c>
      <c r="N2488" s="37"/>
      <c r="O2488" s="36"/>
      <c r="P2488" s="36"/>
      <c r="Q2488" s="36"/>
      <c r="R2488" s="37"/>
      <c r="S2488" s="36"/>
      <c r="T2488" s="36"/>
    </row>
    <row r="2489" spans="1:20" ht="14.4" x14ac:dyDescent="0.3">
      <c r="A2489" s="33" t="s">
        <v>6013</v>
      </c>
      <c r="B2489" s="33" t="s">
        <v>14833</v>
      </c>
      <c r="C2489" s="33" t="s">
        <v>17138</v>
      </c>
      <c r="D2489" s="33" t="s">
        <v>6014</v>
      </c>
      <c r="E2489" s="33" t="s">
        <v>14979</v>
      </c>
      <c r="F2489" s="33">
        <v>156</v>
      </c>
      <c r="G2489" s="33">
        <v>146</v>
      </c>
      <c r="H2489" s="33">
        <v>41557</v>
      </c>
      <c r="I2489" t="s">
        <v>5075</v>
      </c>
      <c r="N2489" s="37"/>
      <c r="O2489" s="36"/>
      <c r="P2489" s="36"/>
      <c r="Q2489" s="36"/>
      <c r="R2489" s="37"/>
      <c r="S2489" s="36"/>
      <c r="T2489" s="36"/>
    </row>
    <row r="2490" spans="1:20" ht="14.4" x14ac:dyDescent="0.3">
      <c r="A2490" s="33" t="s">
        <v>6015</v>
      </c>
      <c r="B2490" s="33" t="s">
        <v>14833</v>
      </c>
      <c r="C2490" s="33" t="s">
        <v>6016</v>
      </c>
      <c r="D2490" s="33" t="s">
        <v>6017</v>
      </c>
      <c r="E2490" s="33" t="s">
        <v>14975</v>
      </c>
      <c r="F2490" s="33">
        <v>151</v>
      </c>
      <c r="G2490" s="33">
        <v>154</v>
      </c>
      <c r="H2490" s="33">
        <v>41866</v>
      </c>
      <c r="I2490" t="s">
        <v>17139</v>
      </c>
      <c r="N2490" s="37"/>
      <c r="O2490" s="36"/>
      <c r="P2490" s="36"/>
      <c r="Q2490" s="36"/>
      <c r="R2490" s="37"/>
      <c r="S2490" s="36"/>
      <c r="T2490" s="36"/>
    </row>
    <row r="2491" spans="1:20" ht="14.4" x14ac:dyDescent="0.3">
      <c r="A2491" s="33" t="s">
        <v>6018</v>
      </c>
      <c r="B2491" s="33" t="s">
        <v>14833</v>
      </c>
      <c r="C2491" s="33" t="s">
        <v>6019</v>
      </c>
      <c r="D2491" s="33" t="s">
        <v>6020</v>
      </c>
      <c r="E2491" s="33" t="s">
        <v>15534</v>
      </c>
      <c r="F2491" s="33">
        <v>107</v>
      </c>
      <c r="G2491" s="33">
        <v>103</v>
      </c>
      <c r="H2491" s="33">
        <v>41565</v>
      </c>
      <c r="I2491" t="s">
        <v>221</v>
      </c>
      <c r="N2491" s="37"/>
      <c r="O2491" s="36"/>
      <c r="P2491" s="36"/>
      <c r="Q2491" s="36"/>
      <c r="R2491" s="37"/>
      <c r="S2491" s="36"/>
      <c r="T2491" s="36"/>
    </row>
    <row r="2492" spans="1:20" ht="14.4" x14ac:dyDescent="0.3">
      <c r="A2492" s="33" t="s">
        <v>6021</v>
      </c>
      <c r="B2492" s="33" t="s">
        <v>14833</v>
      </c>
      <c r="C2492" s="33" t="s">
        <v>17140</v>
      </c>
      <c r="D2492" s="33" t="s">
        <v>6022</v>
      </c>
      <c r="E2492" s="33" t="s">
        <v>15998</v>
      </c>
      <c r="F2492" s="33">
        <v>410</v>
      </c>
      <c r="G2492" s="33">
        <v>420</v>
      </c>
      <c r="H2492" s="33">
        <v>13682</v>
      </c>
      <c r="I2492" t="s">
        <v>16927</v>
      </c>
      <c r="N2492" s="37"/>
      <c r="O2492" s="36"/>
      <c r="P2492" s="36"/>
      <c r="Q2492" s="36"/>
      <c r="R2492" s="37"/>
      <c r="S2492" s="36"/>
      <c r="T2492" s="36"/>
    </row>
    <row r="2493" spans="1:20" ht="14.4" x14ac:dyDescent="0.3">
      <c r="A2493" s="33" t="s">
        <v>6023</v>
      </c>
      <c r="B2493" s="33" t="s">
        <v>14833</v>
      </c>
      <c r="C2493" s="33" t="s">
        <v>17141</v>
      </c>
      <c r="D2493" s="33" t="s">
        <v>6024</v>
      </c>
      <c r="E2493" s="33" t="s">
        <v>14962</v>
      </c>
      <c r="F2493" s="33">
        <v>63</v>
      </c>
      <c r="G2493" s="33">
        <v>55</v>
      </c>
      <c r="H2493" s="33">
        <v>41574</v>
      </c>
      <c r="I2493" t="s">
        <v>16895</v>
      </c>
      <c r="N2493" s="37"/>
      <c r="O2493" s="36"/>
      <c r="P2493" s="36"/>
      <c r="Q2493" s="36"/>
      <c r="R2493" s="37"/>
      <c r="S2493" s="36"/>
      <c r="T2493" s="36"/>
    </row>
    <row r="2494" spans="1:20" ht="14.4" x14ac:dyDescent="0.3">
      <c r="A2494" s="33" t="s">
        <v>6025</v>
      </c>
      <c r="B2494" s="33" t="s">
        <v>14833</v>
      </c>
      <c r="C2494" s="33" t="s">
        <v>17142</v>
      </c>
      <c r="D2494" s="33" t="s">
        <v>6026</v>
      </c>
      <c r="E2494" s="33" t="s">
        <v>14929</v>
      </c>
      <c r="F2494" s="33">
        <v>212</v>
      </c>
      <c r="G2494" s="33">
        <v>186</v>
      </c>
      <c r="H2494" s="33">
        <v>30015</v>
      </c>
      <c r="I2494" t="s">
        <v>17143</v>
      </c>
      <c r="N2494" s="37"/>
      <c r="O2494" s="36"/>
      <c r="P2494" s="36"/>
      <c r="Q2494" s="36"/>
      <c r="R2494" s="37"/>
      <c r="S2494" s="36"/>
      <c r="T2494" s="36"/>
    </row>
    <row r="2495" spans="1:20" ht="14.4" x14ac:dyDescent="0.3">
      <c r="A2495" s="33" t="s">
        <v>6027</v>
      </c>
      <c r="B2495" s="33" t="s">
        <v>14833</v>
      </c>
      <c r="C2495" s="33" t="s">
        <v>6028</v>
      </c>
      <c r="D2495" s="33" t="s">
        <v>6029</v>
      </c>
      <c r="E2495" s="33" t="s">
        <v>15841</v>
      </c>
      <c r="F2495" s="33">
        <v>251</v>
      </c>
      <c r="G2495" s="33">
        <v>264</v>
      </c>
      <c r="H2495" s="33">
        <v>41434</v>
      </c>
      <c r="I2495" t="s">
        <v>15624</v>
      </c>
      <c r="N2495" s="37"/>
      <c r="O2495" s="36"/>
      <c r="P2495" s="36"/>
      <c r="Q2495" s="36"/>
      <c r="R2495" s="37"/>
      <c r="S2495" s="36"/>
      <c r="T2495" s="36"/>
    </row>
    <row r="2496" spans="1:20" ht="14.4" x14ac:dyDescent="0.3">
      <c r="A2496" s="33" t="s">
        <v>6030</v>
      </c>
      <c r="B2496" s="33" t="s">
        <v>14833</v>
      </c>
      <c r="C2496" s="33" t="s">
        <v>17144</v>
      </c>
      <c r="D2496" s="33" t="s">
        <v>6031</v>
      </c>
      <c r="E2496" s="33" t="s">
        <v>15505</v>
      </c>
      <c r="F2496" s="33">
        <v>451</v>
      </c>
      <c r="G2496" s="33">
        <v>454</v>
      </c>
      <c r="H2496" s="33">
        <v>40278</v>
      </c>
      <c r="I2496" t="s">
        <v>902</v>
      </c>
      <c r="N2496" s="37"/>
      <c r="O2496" s="36"/>
      <c r="P2496" s="36"/>
      <c r="Q2496" s="36"/>
      <c r="R2496" s="37"/>
      <c r="S2496" s="36"/>
      <c r="T2496" s="36"/>
    </row>
    <row r="2497" spans="1:20" ht="14.4" x14ac:dyDescent="0.3">
      <c r="A2497" s="33" t="s">
        <v>6032</v>
      </c>
      <c r="B2497" s="33" t="s">
        <v>14833</v>
      </c>
      <c r="C2497" s="33" t="s">
        <v>6033</v>
      </c>
      <c r="D2497" s="33" t="s">
        <v>6034</v>
      </c>
      <c r="E2497" s="33" t="s">
        <v>15351</v>
      </c>
      <c r="F2497" s="33">
        <v>58</v>
      </c>
      <c r="G2497" s="33">
        <v>64</v>
      </c>
      <c r="H2497" s="33">
        <v>13674</v>
      </c>
      <c r="I2497" t="s">
        <v>15142</v>
      </c>
      <c r="N2497" s="37"/>
      <c r="O2497" s="36"/>
      <c r="P2497" s="36"/>
      <c r="Q2497" s="36"/>
      <c r="R2497" s="37"/>
      <c r="S2497" s="36"/>
      <c r="T2497" s="36"/>
    </row>
    <row r="2498" spans="1:20" ht="14.4" x14ac:dyDescent="0.3">
      <c r="A2498" s="33" t="s">
        <v>6035</v>
      </c>
      <c r="B2498" s="33" t="s">
        <v>14833</v>
      </c>
      <c r="C2498" s="33" t="s">
        <v>17145</v>
      </c>
      <c r="D2498" s="33" t="s">
        <v>6036</v>
      </c>
      <c r="E2498" s="33" t="s">
        <v>14978</v>
      </c>
      <c r="F2498" s="33">
        <v>169</v>
      </c>
      <c r="G2498" s="33">
        <v>150</v>
      </c>
      <c r="H2498" s="33">
        <v>41792</v>
      </c>
      <c r="I2498" t="s">
        <v>16929</v>
      </c>
      <c r="N2498" s="37"/>
      <c r="O2498" s="36"/>
      <c r="P2498" s="36"/>
      <c r="Q2498" s="36"/>
      <c r="R2498" s="37"/>
      <c r="S2498" s="36"/>
      <c r="T2498" s="36"/>
    </row>
    <row r="2499" spans="1:20" ht="14.4" x14ac:dyDescent="0.3">
      <c r="A2499" s="33" t="s">
        <v>6037</v>
      </c>
      <c r="B2499" s="33" t="s">
        <v>14833</v>
      </c>
      <c r="C2499" s="33" t="s">
        <v>16292</v>
      </c>
      <c r="D2499" s="33" t="s">
        <v>6038</v>
      </c>
      <c r="E2499" s="33" t="s">
        <v>15694</v>
      </c>
      <c r="F2499" s="33">
        <v>56</v>
      </c>
      <c r="G2499" s="33">
        <v>68</v>
      </c>
      <c r="H2499" s="33">
        <v>41502</v>
      </c>
      <c r="I2499" t="s">
        <v>16306</v>
      </c>
      <c r="N2499" s="37"/>
      <c r="O2499" s="36"/>
      <c r="P2499" s="36"/>
      <c r="Q2499" s="36"/>
      <c r="R2499" s="37"/>
      <c r="S2499" s="36"/>
      <c r="T2499" s="36"/>
    </row>
    <row r="2500" spans="1:20" ht="14.4" x14ac:dyDescent="0.3">
      <c r="A2500" s="33" t="s">
        <v>6039</v>
      </c>
      <c r="B2500" s="33" t="s">
        <v>14833</v>
      </c>
      <c r="C2500" s="33" t="s">
        <v>17146</v>
      </c>
      <c r="D2500" s="33" t="s">
        <v>6040</v>
      </c>
      <c r="E2500" s="33" t="s">
        <v>15035</v>
      </c>
      <c r="F2500" s="33">
        <v>61</v>
      </c>
      <c r="G2500" s="33">
        <v>67</v>
      </c>
      <c r="H2500" s="33">
        <v>41191</v>
      </c>
      <c r="I2500" t="s">
        <v>15604</v>
      </c>
      <c r="N2500" s="37"/>
      <c r="O2500" s="36"/>
      <c r="P2500" s="36"/>
      <c r="Q2500" s="36"/>
      <c r="R2500" s="37"/>
      <c r="S2500" s="36"/>
      <c r="T2500" s="36"/>
    </row>
    <row r="2501" spans="1:20" ht="14.4" x14ac:dyDescent="0.3">
      <c r="A2501" s="33" t="s">
        <v>6041</v>
      </c>
      <c r="B2501" s="33" t="s">
        <v>14833</v>
      </c>
      <c r="C2501" s="33" t="s">
        <v>17147</v>
      </c>
      <c r="D2501" s="33" t="s">
        <v>6042</v>
      </c>
      <c r="E2501" s="33" t="s">
        <v>15022</v>
      </c>
      <c r="F2501" s="33">
        <v>365</v>
      </c>
      <c r="G2501" s="33">
        <v>378</v>
      </c>
      <c r="H2501" s="33">
        <v>40237</v>
      </c>
      <c r="I2501" t="s">
        <v>315</v>
      </c>
      <c r="N2501" s="37"/>
      <c r="O2501" s="36"/>
      <c r="P2501" s="36"/>
      <c r="Q2501" s="36"/>
      <c r="R2501" s="37"/>
      <c r="S2501" s="36"/>
      <c r="T2501" s="36"/>
    </row>
    <row r="2502" spans="1:20" ht="14.4" x14ac:dyDescent="0.3">
      <c r="A2502" s="33" t="s">
        <v>6043</v>
      </c>
      <c r="B2502" s="33" t="s">
        <v>14833</v>
      </c>
      <c r="C2502" s="33" t="s">
        <v>6044</v>
      </c>
      <c r="D2502" s="33" t="s">
        <v>6045</v>
      </c>
      <c r="E2502" s="33" t="s">
        <v>14974</v>
      </c>
      <c r="F2502" s="33">
        <v>289</v>
      </c>
      <c r="G2502" s="33">
        <v>295</v>
      </c>
      <c r="H2502" s="33">
        <v>23337</v>
      </c>
      <c r="I2502" t="s">
        <v>17148</v>
      </c>
      <c r="N2502" s="37"/>
      <c r="O2502" s="36"/>
      <c r="P2502" s="36"/>
      <c r="Q2502" s="36"/>
      <c r="R2502" s="37"/>
      <c r="S2502" s="36"/>
      <c r="T2502" s="36"/>
    </row>
    <row r="2503" spans="1:20" ht="14.4" x14ac:dyDescent="0.3">
      <c r="A2503" s="33" t="s">
        <v>6046</v>
      </c>
      <c r="B2503" s="33" t="s">
        <v>14833</v>
      </c>
      <c r="C2503" s="33" t="s">
        <v>17149</v>
      </c>
      <c r="D2503" s="33" t="s">
        <v>6047</v>
      </c>
      <c r="E2503" s="33" t="s">
        <v>14868</v>
      </c>
      <c r="F2503" s="33">
        <v>178</v>
      </c>
      <c r="G2503" s="33">
        <v>178</v>
      </c>
      <c r="H2503" s="33">
        <v>42607</v>
      </c>
      <c r="I2503" t="s">
        <v>15194</v>
      </c>
      <c r="N2503" s="37"/>
      <c r="O2503" s="36"/>
      <c r="P2503" s="36"/>
      <c r="Q2503" s="36"/>
      <c r="R2503" s="37"/>
      <c r="S2503" s="36"/>
      <c r="T2503" s="36"/>
    </row>
    <row r="2504" spans="1:20" ht="14.4" x14ac:dyDescent="0.3">
      <c r="A2504" s="33" t="s">
        <v>6048</v>
      </c>
      <c r="B2504" s="33" t="s">
        <v>14833</v>
      </c>
      <c r="C2504" s="33" t="s">
        <v>6049</v>
      </c>
      <c r="D2504" s="33" t="s">
        <v>6050</v>
      </c>
      <c r="E2504" s="33" t="s">
        <v>15182</v>
      </c>
      <c r="F2504" s="33">
        <v>202</v>
      </c>
      <c r="G2504" s="33">
        <v>211</v>
      </c>
      <c r="H2504" s="33">
        <v>42724</v>
      </c>
      <c r="I2504" t="s">
        <v>15259</v>
      </c>
      <c r="N2504" s="37"/>
      <c r="O2504" s="36"/>
      <c r="P2504" s="36"/>
      <c r="Q2504" s="36"/>
      <c r="R2504" s="37"/>
      <c r="S2504" s="36"/>
      <c r="T2504" s="36"/>
    </row>
    <row r="2505" spans="1:20" ht="14.4" x14ac:dyDescent="0.3">
      <c r="A2505" s="33" t="s">
        <v>6051</v>
      </c>
      <c r="B2505" s="33" t="s">
        <v>14833</v>
      </c>
      <c r="C2505" s="33" t="s">
        <v>6052</v>
      </c>
      <c r="D2505" s="33" t="s">
        <v>6053</v>
      </c>
      <c r="E2505" s="33" t="s">
        <v>15012</v>
      </c>
      <c r="F2505" s="33">
        <v>244</v>
      </c>
      <c r="G2505" s="33">
        <v>239</v>
      </c>
      <c r="H2505" s="33">
        <v>23883</v>
      </c>
      <c r="I2505" t="s">
        <v>17150</v>
      </c>
      <c r="N2505" s="37"/>
      <c r="O2505" s="36"/>
      <c r="P2505" s="36"/>
      <c r="Q2505" s="36"/>
      <c r="R2505" s="37"/>
      <c r="S2505" s="36"/>
      <c r="T2505" s="36"/>
    </row>
    <row r="2506" spans="1:20" ht="14.4" x14ac:dyDescent="0.3">
      <c r="A2506" s="33" t="s">
        <v>6054</v>
      </c>
      <c r="B2506" s="33" t="s">
        <v>14833</v>
      </c>
      <c r="C2506" s="33" t="s">
        <v>17151</v>
      </c>
      <c r="D2506" s="33" t="s">
        <v>304</v>
      </c>
      <c r="E2506" s="33" t="s">
        <v>15004</v>
      </c>
      <c r="F2506" s="33">
        <v>240</v>
      </c>
      <c r="G2506" s="33">
        <v>240</v>
      </c>
      <c r="H2506" s="33">
        <v>42607</v>
      </c>
      <c r="I2506" t="s">
        <v>15194</v>
      </c>
      <c r="N2506" s="37"/>
      <c r="O2506" s="36"/>
      <c r="P2506" s="36"/>
      <c r="Q2506" s="36"/>
      <c r="R2506" s="37"/>
      <c r="S2506" s="36"/>
      <c r="T2506" s="36"/>
    </row>
    <row r="2507" spans="1:20" ht="14.4" x14ac:dyDescent="0.3">
      <c r="A2507" s="33" t="s">
        <v>6055</v>
      </c>
      <c r="B2507" s="33" t="s">
        <v>14833</v>
      </c>
      <c r="C2507" s="33" t="s">
        <v>4205</v>
      </c>
      <c r="D2507" s="33" t="s">
        <v>6056</v>
      </c>
      <c r="E2507" s="33" t="s">
        <v>14914</v>
      </c>
      <c r="F2507" s="33">
        <v>260</v>
      </c>
      <c r="G2507" s="33">
        <v>238</v>
      </c>
      <c r="H2507" s="33">
        <v>25196</v>
      </c>
      <c r="I2507" t="s">
        <v>16330</v>
      </c>
      <c r="N2507" s="37"/>
      <c r="O2507" s="36"/>
      <c r="P2507" s="36"/>
      <c r="Q2507" s="36"/>
      <c r="R2507" s="37"/>
      <c r="S2507" s="36"/>
      <c r="T2507" s="36"/>
    </row>
    <row r="2508" spans="1:20" ht="14.4" x14ac:dyDescent="0.3">
      <c r="A2508" s="33" t="s">
        <v>6057</v>
      </c>
      <c r="B2508" s="33" t="s">
        <v>14833</v>
      </c>
      <c r="C2508" s="33" t="s">
        <v>320</v>
      </c>
      <c r="D2508" s="33" t="s">
        <v>6058</v>
      </c>
      <c r="E2508" s="33" t="s">
        <v>15077</v>
      </c>
      <c r="F2508" s="33">
        <v>253</v>
      </c>
      <c r="G2508" s="33">
        <v>226</v>
      </c>
      <c r="H2508" s="33">
        <v>41651</v>
      </c>
      <c r="I2508" t="s">
        <v>16112</v>
      </c>
      <c r="N2508" s="37"/>
      <c r="O2508" s="36"/>
      <c r="P2508" s="36"/>
      <c r="Q2508" s="36"/>
      <c r="R2508" s="37"/>
      <c r="S2508" s="36"/>
      <c r="T2508" s="36"/>
    </row>
    <row r="2509" spans="1:20" ht="14.4" x14ac:dyDescent="0.3">
      <c r="A2509" s="33" t="s">
        <v>6059</v>
      </c>
      <c r="B2509" s="33" t="s">
        <v>14833</v>
      </c>
      <c r="C2509" s="33" t="s">
        <v>17152</v>
      </c>
      <c r="D2509" s="33" t="s">
        <v>6060</v>
      </c>
      <c r="E2509" s="33" t="s">
        <v>15422</v>
      </c>
      <c r="F2509" s="33">
        <v>407</v>
      </c>
      <c r="G2509" s="33">
        <v>399</v>
      </c>
      <c r="H2509" s="33">
        <v>26158</v>
      </c>
      <c r="I2509" t="s">
        <v>199</v>
      </c>
      <c r="N2509" s="37"/>
      <c r="O2509" s="36"/>
      <c r="P2509" s="36"/>
      <c r="Q2509" s="36"/>
      <c r="R2509" s="37"/>
      <c r="S2509" s="36"/>
      <c r="T2509" s="36"/>
    </row>
    <row r="2510" spans="1:20" ht="14.4" x14ac:dyDescent="0.3">
      <c r="A2510" s="33" t="s">
        <v>6061</v>
      </c>
      <c r="B2510" s="33" t="s">
        <v>14833</v>
      </c>
      <c r="C2510" s="33" t="s">
        <v>1997</v>
      </c>
      <c r="D2510" s="33" t="s">
        <v>6062</v>
      </c>
      <c r="E2510" s="33" t="s">
        <v>15060</v>
      </c>
      <c r="F2510" s="33">
        <v>56</v>
      </c>
      <c r="G2510" s="33">
        <v>48</v>
      </c>
      <c r="H2510" s="33">
        <v>41506</v>
      </c>
      <c r="I2510" t="s">
        <v>15267</v>
      </c>
      <c r="N2510" s="37"/>
      <c r="O2510" s="36"/>
      <c r="P2510" s="36"/>
      <c r="Q2510" s="36"/>
      <c r="R2510" s="37"/>
      <c r="S2510" s="36"/>
      <c r="T2510" s="36"/>
    </row>
    <row r="2511" spans="1:20" ht="14.4" x14ac:dyDescent="0.3">
      <c r="A2511" s="33" t="s">
        <v>6063</v>
      </c>
      <c r="B2511" s="33" t="s">
        <v>14833</v>
      </c>
      <c r="C2511" s="33" t="s">
        <v>1461</v>
      </c>
      <c r="D2511" s="33" t="s">
        <v>6064</v>
      </c>
      <c r="E2511" s="33" t="s">
        <v>14884</v>
      </c>
      <c r="F2511" s="33">
        <v>194</v>
      </c>
      <c r="G2511" s="33">
        <v>198</v>
      </c>
      <c r="H2511" s="33">
        <v>40971</v>
      </c>
      <c r="I2511" t="s">
        <v>15356</v>
      </c>
      <c r="N2511" s="37"/>
      <c r="O2511" s="36"/>
      <c r="P2511" s="36"/>
      <c r="Q2511" s="36"/>
      <c r="R2511" s="37"/>
      <c r="S2511" s="36"/>
      <c r="T2511" s="36"/>
    </row>
    <row r="2512" spans="1:20" ht="14.4" x14ac:dyDescent="0.3">
      <c r="A2512" s="33" t="s">
        <v>6065</v>
      </c>
      <c r="B2512" s="33" t="s">
        <v>14833</v>
      </c>
      <c r="C2512" s="33" t="s">
        <v>6066</v>
      </c>
      <c r="D2512" s="33" t="s">
        <v>6067</v>
      </c>
      <c r="E2512" s="33" t="s">
        <v>15032</v>
      </c>
      <c r="F2512" s="33">
        <v>236</v>
      </c>
      <c r="G2512" s="33">
        <v>234</v>
      </c>
      <c r="H2512" s="33">
        <v>40662</v>
      </c>
      <c r="I2512" t="s">
        <v>704</v>
      </c>
      <c r="N2512" s="37"/>
      <c r="O2512" s="36"/>
      <c r="P2512" s="36"/>
      <c r="Q2512" s="36"/>
      <c r="R2512" s="37"/>
      <c r="S2512" s="36"/>
      <c r="T2512" s="36"/>
    </row>
    <row r="2513" spans="1:20" ht="14.4" x14ac:dyDescent="0.3">
      <c r="A2513" s="33" t="s">
        <v>6068</v>
      </c>
      <c r="B2513" s="33" t="s">
        <v>14833</v>
      </c>
      <c r="C2513" s="33" t="s">
        <v>6069</v>
      </c>
      <c r="D2513" s="33" t="s">
        <v>6070</v>
      </c>
      <c r="E2513" s="33" t="s">
        <v>15002</v>
      </c>
      <c r="F2513" s="33">
        <v>184</v>
      </c>
      <c r="G2513" s="33">
        <v>177</v>
      </c>
      <c r="H2513" s="33">
        <v>41407</v>
      </c>
      <c r="I2513" t="s">
        <v>15302</v>
      </c>
      <c r="N2513" s="37"/>
      <c r="O2513" s="36"/>
      <c r="P2513" s="36"/>
      <c r="Q2513" s="36"/>
      <c r="R2513" s="37"/>
      <c r="S2513" s="36"/>
      <c r="T2513" s="36"/>
    </row>
    <row r="2514" spans="1:20" ht="14.4" x14ac:dyDescent="0.3">
      <c r="A2514" s="33" t="s">
        <v>6071</v>
      </c>
      <c r="B2514" s="33" t="s">
        <v>14833</v>
      </c>
      <c r="C2514" s="33" t="s">
        <v>5325</v>
      </c>
      <c r="D2514" s="33" t="s">
        <v>6072</v>
      </c>
      <c r="E2514" s="33" t="s">
        <v>15145</v>
      </c>
      <c r="F2514" s="33">
        <v>268</v>
      </c>
      <c r="G2514" s="33">
        <v>266</v>
      </c>
      <c r="H2514" s="33">
        <v>61284</v>
      </c>
      <c r="I2514" t="s">
        <v>15146</v>
      </c>
      <c r="N2514" s="37"/>
      <c r="O2514" s="36"/>
      <c r="P2514" s="36"/>
      <c r="Q2514" s="36"/>
      <c r="R2514" s="37"/>
      <c r="S2514" s="36"/>
      <c r="T2514" s="36"/>
    </row>
    <row r="2515" spans="1:20" ht="14.4" x14ac:dyDescent="0.3">
      <c r="A2515" s="33" t="s">
        <v>6073</v>
      </c>
      <c r="B2515" s="33" t="s">
        <v>14833</v>
      </c>
      <c r="C2515" s="33" t="s">
        <v>17153</v>
      </c>
      <c r="D2515" s="33" t="s">
        <v>5745</v>
      </c>
      <c r="E2515" s="33" t="s">
        <v>16212</v>
      </c>
      <c r="F2515" s="33">
        <v>400</v>
      </c>
      <c r="G2515" s="33">
        <v>216</v>
      </c>
      <c r="H2515" s="33">
        <v>41376</v>
      </c>
      <c r="I2515" t="s">
        <v>15614</v>
      </c>
      <c r="N2515" s="37"/>
      <c r="O2515" s="36"/>
      <c r="P2515" s="36"/>
      <c r="Q2515" s="36"/>
      <c r="R2515" s="37"/>
      <c r="S2515" s="36"/>
      <c r="T2515" s="36"/>
    </row>
    <row r="2516" spans="1:20" ht="14.4" x14ac:dyDescent="0.3">
      <c r="A2516" s="33" t="s">
        <v>6074</v>
      </c>
      <c r="B2516" s="33" t="s">
        <v>14833</v>
      </c>
      <c r="C2516" s="33" t="s">
        <v>15975</v>
      </c>
      <c r="D2516" s="33" t="s">
        <v>5828</v>
      </c>
      <c r="E2516" s="33" t="s">
        <v>15687</v>
      </c>
      <c r="F2516" s="33">
        <v>163</v>
      </c>
      <c r="G2516" s="33">
        <v>161</v>
      </c>
      <c r="H2516" s="33">
        <v>40812</v>
      </c>
      <c r="I2516" t="s">
        <v>15512</v>
      </c>
      <c r="N2516" s="37"/>
      <c r="O2516" s="36"/>
      <c r="P2516" s="36"/>
      <c r="Q2516" s="36"/>
      <c r="R2516" s="37"/>
      <c r="S2516" s="36"/>
      <c r="T2516" s="36"/>
    </row>
    <row r="2517" spans="1:20" ht="14.4" x14ac:dyDescent="0.3">
      <c r="A2517" s="33" t="s">
        <v>6075</v>
      </c>
      <c r="B2517" s="33" t="s">
        <v>14833</v>
      </c>
      <c r="C2517" s="33" t="s">
        <v>17154</v>
      </c>
      <c r="D2517" s="33" t="s">
        <v>6076</v>
      </c>
      <c r="E2517" s="33" t="s">
        <v>14885</v>
      </c>
      <c r="F2517" s="33">
        <v>192</v>
      </c>
      <c r="G2517" s="33">
        <v>199</v>
      </c>
      <c r="H2517" s="33">
        <v>27770</v>
      </c>
      <c r="I2517" t="s">
        <v>1632</v>
      </c>
      <c r="N2517" s="37"/>
      <c r="O2517" s="36"/>
      <c r="P2517" s="36"/>
      <c r="Q2517" s="36"/>
      <c r="R2517" s="37"/>
      <c r="S2517" s="36"/>
      <c r="T2517" s="36"/>
    </row>
    <row r="2518" spans="1:20" ht="14.4" x14ac:dyDescent="0.3">
      <c r="A2518" s="33" t="s">
        <v>6077</v>
      </c>
      <c r="B2518" s="33" t="s">
        <v>14833</v>
      </c>
      <c r="C2518" s="33" t="s">
        <v>1112</v>
      </c>
      <c r="D2518" s="33" t="s">
        <v>6078</v>
      </c>
      <c r="E2518" s="33" t="s">
        <v>16342</v>
      </c>
      <c r="F2518" s="33">
        <v>420</v>
      </c>
      <c r="G2518" s="33">
        <v>425</v>
      </c>
      <c r="H2518" s="33">
        <v>40967</v>
      </c>
      <c r="I2518" t="s">
        <v>15628</v>
      </c>
      <c r="N2518" s="37"/>
      <c r="O2518" s="36"/>
      <c r="P2518" s="36"/>
      <c r="Q2518" s="36"/>
      <c r="R2518" s="37"/>
      <c r="S2518" s="36"/>
      <c r="T2518" s="36"/>
    </row>
    <row r="2519" spans="1:20" ht="14.4" x14ac:dyDescent="0.3">
      <c r="A2519" s="33" t="s">
        <v>6079</v>
      </c>
      <c r="B2519" s="33" t="s">
        <v>14833</v>
      </c>
      <c r="C2519" s="33" t="s">
        <v>6080</v>
      </c>
      <c r="D2519" s="33" t="s">
        <v>6081</v>
      </c>
      <c r="E2519" s="33" t="s">
        <v>15499</v>
      </c>
      <c r="F2519" s="33">
        <v>326</v>
      </c>
      <c r="G2519" s="33">
        <v>305</v>
      </c>
      <c r="H2519" s="33">
        <v>40812</v>
      </c>
      <c r="I2519" t="s">
        <v>15512</v>
      </c>
      <c r="N2519" s="37"/>
      <c r="O2519" s="36"/>
      <c r="P2519" s="36"/>
      <c r="Q2519" s="36"/>
      <c r="R2519" s="37"/>
      <c r="S2519" s="36"/>
      <c r="T2519" s="36"/>
    </row>
    <row r="2520" spans="1:20" ht="14.4" x14ac:dyDescent="0.3">
      <c r="A2520" s="33" t="s">
        <v>6082</v>
      </c>
      <c r="B2520" s="33" t="s">
        <v>14833</v>
      </c>
      <c r="C2520" s="33" t="s">
        <v>17155</v>
      </c>
      <c r="D2520" s="33" t="s">
        <v>6083</v>
      </c>
      <c r="E2520" s="33" t="s">
        <v>14977</v>
      </c>
      <c r="F2520" s="33">
        <v>433</v>
      </c>
      <c r="G2520" s="33">
        <v>411</v>
      </c>
      <c r="H2520" s="33">
        <v>28849</v>
      </c>
      <c r="I2520" t="s">
        <v>15319</v>
      </c>
      <c r="N2520" s="37"/>
      <c r="O2520" s="36"/>
      <c r="P2520" s="36"/>
      <c r="Q2520" s="36"/>
      <c r="R2520" s="37"/>
      <c r="S2520" s="36"/>
      <c r="T2520" s="36"/>
    </row>
    <row r="2521" spans="1:20" ht="14.4" x14ac:dyDescent="0.3">
      <c r="A2521" s="33" t="s">
        <v>6084</v>
      </c>
      <c r="B2521" s="33" t="s">
        <v>14833</v>
      </c>
      <c r="C2521" s="33" t="s">
        <v>1196</v>
      </c>
      <c r="D2521" s="33" t="s">
        <v>6085</v>
      </c>
      <c r="E2521" s="33" t="s">
        <v>14906</v>
      </c>
      <c r="F2521" s="33">
        <v>685</v>
      </c>
      <c r="G2521" s="33">
        <v>454</v>
      </c>
      <c r="H2521" s="33">
        <v>41000</v>
      </c>
      <c r="I2521" t="s">
        <v>796</v>
      </c>
      <c r="N2521" s="37"/>
      <c r="O2521" s="36"/>
      <c r="P2521" s="36"/>
      <c r="Q2521" s="36"/>
      <c r="R2521" s="37"/>
      <c r="S2521" s="36"/>
      <c r="T2521" s="36"/>
    </row>
    <row r="2522" spans="1:20" ht="14.4" x14ac:dyDescent="0.3">
      <c r="A2522" s="33" t="s">
        <v>6086</v>
      </c>
      <c r="B2522" s="33" t="s">
        <v>14833</v>
      </c>
      <c r="C2522" s="33" t="s">
        <v>17156</v>
      </c>
      <c r="D2522" s="33" t="s">
        <v>6087</v>
      </c>
      <c r="E2522" s="33" t="s">
        <v>15260</v>
      </c>
      <c r="F2522" s="33">
        <v>237</v>
      </c>
      <c r="G2522" s="33">
        <v>214</v>
      </c>
      <c r="H2522" s="33">
        <v>41424</v>
      </c>
      <c r="I2522" t="s">
        <v>15283</v>
      </c>
      <c r="N2522" s="37"/>
      <c r="O2522" s="36"/>
      <c r="P2522" s="36"/>
      <c r="Q2522" s="36"/>
      <c r="R2522" s="37"/>
      <c r="S2522" s="36"/>
      <c r="T2522" s="36"/>
    </row>
    <row r="2523" spans="1:20" ht="14.4" x14ac:dyDescent="0.3">
      <c r="A2523" s="33" t="s">
        <v>6088</v>
      </c>
      <c r="B2523" s="33" t="s">
        <v>14833</v>
      </c>
      <c r="C2523" s="33" t="s">
        <v>6089</v>
      </c>
      <c r="D2523" s="33" t="s">
        <v>6090</v>
      </c>
      <c r="E2523" s="33" t="s">
        <v>14926</v>
      </c>
      <c r="F2523" s="33">
        <v>248</v>
      </c>
      <c r="G2523" s="33">
        <v>234</v>
      </c>
      <c r="H2523" s="33">
        <v>29785</v>
      </c>
      <c r="I2523" t="s">
        <v>17157</v>
      </c>
      <c r="N2523" s="37"/>
      <c r="O2523" s="36"/>
      <c r="P2523" s="36"/>
      <c r="Q2523" s="36"/>
      <c r="R2523" s="37"/>
      <c r="S2523" s="36"/>
      <c r="T2523" s="36"/>
    </row>
    <row r="2524" spans="1:20" ht="14.4" x14ac:dyDescent="0.3">
      <c r="A2524" s="33" t="s">
        <v>6091</v>
      </c>
      <c r="B2524" s="33" t="s">
        <v>14833</v>
      </c>
      <c r="C2524" s="33" t="s">
        <v>17158</v>
      </c>
      <c r="D2524" s="33" t="s">
        <v>6092</v>
      </c>
      <c r="E2524" s="33" t="s">
        <v>14884</v>
      </c>
      <c r="F2524" s="33">
        <v>294</v>
      </c>
      <c r="G2524" s="33">
        <v>293</v>
      </c>
      <c r="H2524" s="33">
        <v>40971</v>
      </c>
      <c r="I2524" t="s">
        <v>15356</v>
      </c>
      <c r="N2524" s="37"/>
      <c r="O2524" s="36"/>
      <c r="P2524" s="36"/>
      <c r="Q2524" s="36"/>
      <c r="R2524" s="37"/>
      <c r="S2524" s="36"/>
      <c r="T2524" s="36"/>
    </row>
    <row r="2525" spans="1:20" ht="14.4" x14ac:dyDescent="0.3">
      <c r="A2525" s="33" t="s">
        <v>6093</v>
      </c>
      <c r="B2525" s="33" t="s">
        <v>14833</v>
      </c>
      <c r="C2525" s="33" t="s">
        <v>807</v>
      </c>
      <c r="D2525" s="33" t="s">
        <v>6094</v>
      </c>
      <c r="E2525" s="33" t="s">
        <v>14958</v>
      </c>
      <c r="F2525" s="33">
        <v>38</v>
      </c>
      <c r="G2525" s="33">
        <v>33</v>
      </c>
      <c r="H2525" s="33">
        <v>40557</v>
      </c>
      <c r="I2525" t="s">
        <v>15411</v>
      </c>
      <c r="N2525" s="37"/>
      <c r="O2525" s="36"/>
      <c r="P2525" s="36"/>
      <c r="Q2525" s="36"/>
      <c r="R2525" s="37"/>
      <c r="S2525" s="36"/>
      <c r="T2525" s="36"/>
    </row>
    <row r="2526" spans="1:20" ht="14.4" x14ac:dyDescent="0.3">
      <c r="A2526" s="33" t="s">
        <v>6095</v>
      </c>
      <c r="B2526" s="33" t="s">
        <v>14833</v>
      </c>
      <c r="C2526" s="33" t="s">
        <v>16989</v>
      </c>
      <c r="D2526" s="33" t="s">
        <v>6096</v>
      </c>
      <c r="E2526" s="33" t="s">
        <v>15064</v>
      </c>
      <c r="F2526" s="33">
        <v>102</v>
      </c>
      <c r="G2526" s="33">
        <v>98</v>
      </c>
      <c r="H2526" s="33">
        <v>40517</v>
      </c>
      <c r="I2526" t="s">
        <v>324</v>
      </c>
      <c r="N2526" s="37"/>
      <c r="O2526" s="36"/>
      <c r="P2526" s="36"/>
      <c r="Q2526" s="36"/>
      <c r="R2526" s="37"/>
      <c r="S2526" s="36"/>
      <c r="T2526" s="36"/>
    </row>
    <row r="2527" spans="1:20" ht="14.4" x14ac:dyDescent="0.3">
      <c r="A2527" s="33" t="s">
        <v>6097</v>
      </c>
      <c r="B2527" s="33" t="s">
        <v>14833</v>
      </c>
      <c r="C2527" s="33" t="s">
        <v>1498</v>
      </c>
      <c r="D2527" s="33" t="s">
        <v>6098</v>
      </c>
      <c r="E2527" s="33" t="s">
        <v>15027</v>
      </c>
      <c r="F2527" s="33">
        <v>136</v>
      </c>
      <c r="G2527" s="33">
        <v>140</v>
      </c>
      <c r="H2527" s="33">
        <v>32073</v>
      </c>
      <c r="I2527" t="s">
        <v>15835</v>
      </c>
      <c r="N2527" s="37"/>
      <c r="O2527" s="36"/>
      <c r="P2527" s="36"/>
      <c r="Q2527" s="36"/>
      <c r="R2527" s="37"/>
      <c r="S2527" s="36"/>
      <c r="T2527" s="36"/>
    </row>
    <row r="2528" spans="1:20" ht="14.4" x14ac:dyDescent="0.3">
      <c r="A2528" s="33" t="s">
        <v>6099</v>
      </c>
      <c r="B2528" s="33" t="s">
        <v>14833</v>
      </c>
      <c r="C2528" s="33" t="s">
        <v>17159</v>
      </c>
      <c r="D2528" s="33" t="s">
        <v>6100</v>
      </c>
      <c r="E2528" s="33" t="s">
        <v>15679</v>
      </c>
      <c r="F2528" s="33">
        <v>259</v>
      </c>
      <c r="G2528" s="33">
        <v>251</v>
      </c>
      <c r="H2528" s="33">
        <v>32580</v>
      </c>
      <c r="I2528" t="s">
        <v>15680</v>
      </c>
      <c r="N2528" s="37"/>
      <c r="O2528" s="36"/>
      <c r="P2528" s="36"/>
      <c r="Q2528" s="36"/>
      <c r="R2528" s="37"/>
      <c r="S2528" s="36"/>
      <c r="T2528" s="36"/>
    </row>
    <row r="2529" spans="1:20" ht="14.4" x14ac:dyDescent="0.3">
      <c r="A2529" s="33" t="s">
        <v>6101</v>
      </c>
      <c r="B2529" s="33" t="s">
        <v>14833</v>
      </c>
      <c r="C2529" s="33" t="s">
        <v>6102</v>
      </c>
      <c r="D2529" s="33" t="s">
        <v>6103</v>
      </c>
      <c r="E2529" s="33" t="s">
        <v>15010</v>
      </c>
      <c r="F2529" s="33">
        <v>229</v>
      </c>
      <c r="G2529" s="33">
        <v>235</v>
      </c>
      <c r="H2529" s="33">
        <v>35466</v>
      </c>
      <c r="I2529" t="s">
        <v>16958</v>
      </c>
      <c r="N2529" s="37"/>
      <c r="O2529" s="36"/>
      <c r="P2529" s="36"/>
      <c r="Q2529" s="36"/>
      <c r="R2529" s="37"/>
      <c r="S2529" s="36"/>
      <c r="T2529" s="36"/>
    </row>
    <row r="2530" spans="1:20" ht="14.4" x14ac:dyDescent="0.3">
      <c r="A2530" s="33" t="s">
        <v>6104</v>
      </c>
      <c r="B2530" s="33" t="s">
        <v>14833</v>
      </c>
      <c r="C2530" s="33" t="s">
        <v>17160</v>
      </c>
      <c r="D2530" s="33" t="s">
        <v>6105</v>
      </c>
      <c r="E2530" s="33" t="s">
        <v>15001</v>
      </c>
      <c r="F2530" s="33">
        <v>152</v>
      </c>
      <c r="G2530" s="33">
        <v>145</v>
      </c>
      <c r="H2530" s="33">
        <v>41223</v>
      </c>
      <c r="I2530" t="s">
        <v>15502</v>
      </c>
      <c r="N2530" s="37"/>
      <c r="O2530" s="36"/>
      <c r="P2530" s="36"/>
      <c r="Q2530" s="36"/>
      <c r="R2530" s="37"/>
      <c r="S2530" s="36"/>
      <c r="T2530" s="36"/>
    </row>
    <row r="2531" spans="1:20" ht="14.4" x14ac:dyDescent="0.3">
      <c r="A2531" s="33" t="s">
        <v>6106</v>
      </c>
      <c r="B2531" s="33" t="s">
        <v>14833</v>
      </c>
      <c r="C2531" s="33" t="s">
        <v>17161</v>
      </c>
      <c r="D2531" s="33" t="s">
        <v>6107</v>
      </c>
      <c r="E2531" s="33" t="s">
        <v>15362</v>
      </c>
      <c r="F2531" s="33">
        <v>201</v>
      </c>
      <c r="G2531" s="33">
        <v>192</v>
      </c>
      <c r="H2531" s="33">
        <v>37299</v>
      </c>
      <c r="I2531" t="s">
        <v>15363</v>
      </c>
      <c r="N2531" s="37"/>
      <c r="O2531" s="36"/>
      <c r="P2531" s="36"/>
      <c r="Q2531" s="36"/>
      <c r="R2531" s="37"/>
      <c r="S2531" s="36"/>
      <c r="T2531" s="36"/>
    </row>
    <row r="2532" spans="1:20" ht="14.4" x14ac:dyDescent="0.3">
      <c r="A2532" s="33" t="s">
        <v>6108</v>
      </c>
      <c r="B2532" s="33" t="s">
        <v>14833</v>
      </c>
      <c r="C2532" s="33" t="s">
        <v>17162</v>
      </c>
      <c r="D2532" s="33" t="s">
        <v>6109</v>
      </c>
      <c r="E2532" s="33" t="s">
        <v>15436</v>
      </c>
      <c r="F2532" s="33">
        <v>148</v>
      </c>
      <c r="G2532" s="33">
        <v>147</v>
      </c>
      <c r="H2532" s="33">
        <v>37650</v>
      </c>
      <c r="I2532" t="s">
        <v>15895</v>
      </c>
      <c r="N2532" s="37"/>
      <c r="O2532" s="36"/>
      <c r="P2532" s="36"/>
      <c r="Q2532" s="36"/>
      <c r="R2532" s="37"/>
      <c r="S2532" s="36"/>
      <c r="T2532" s="36"/>
    </row>
    <row r="2533" spans="1:20" ht="14.4" x14ac:dyDescent="0.3">
      <c r="A2533" s="33" t="s">
        <v>6110</v>
      </c>
      <c r="B2533" s="33" t="s">
        <v>14833</v>
      </c>
      <c r="C2533" s="33" t="s">
        <v>6111</v>
      </c>
      <c r="D2533" s="33" t="s">
        <v>6112</v>
      </c>
      <c r="E2533" s="33" t="s">
        <v>14916</v>
      </c>
      <c r="F2533" s="33">
        <v>105</v>
      </c>
      <c r="G2533" s="33">
        <v>84</v>
      </c>
      <c r="H2533" s="33">
        <v>41373</v>
      </c>
      <c r="I2533" t="s">
        <v>15297</v>
      </c>
      <c r="N2533" s="37"/>
      <c r="O2533" s="36"/>
      <c r="P2533" s="36"/>
      <c r="Q2533" s="36"/>
      <c r="R2533" s="37"/>
      <c r="S2533" s="36"/>
      <c r="T2533" s="36"/>
    </row>
    <row r="2534" spans="1:20" ht="14.4" x14ac:dyDescent="0.3">
      <c r="A2534" s="33" t="s">
        <v>6113</v>
      </c>
      <c r="B2534" s="33" t="s">
        <v>14833</v>
      </c>
      <c r="C2534" s="33" t="s">
        <v>15258</v>
      </c>
      <c r="D2534" s="33" t="s">
        <v>3276</v>
      </c>
      <c r="E2534" s="33" t="s">
        <v>15379</v>
      </c>
      <c r="F2534" s="33">
        <v>323</v>
      </c>
      <c r="G2534" s="33">
        <v>321</v>
      </c>
      <c r="H2534" s="33">
        <v>41447</v>
      </c>
      <c r="I2534" t="s">
        <v>15380</v>
      </c>
      <c r="N2534" s="37"/>
      <c r="O2534" s="36"/>
      <c r="P2534" s="36"/>
      <c r="Q2534" s="36"/>
      <c r="R2534" s="37"/>
      <c r="S2534" s="36"/>
      <c r="T2534" s="36"/>
    </row>
    <row r="2535" spans="1:20" ht="14.4" x14ac:dyDescent="0.3">
      <c r="A2535" s="33" t="s">
        <v>6114</v>
      </c>
      <c r="B2535" s="33" t="s">
        <v>14833</v>
      </c>
      <c r="C2535" s="33" t="s">
        <v>5690</v>
      </c>
      <c r="D2535" s="33" t="s">
        <v>6115</v>
      </c>
      <c r="E2535" s="33" t="s">
        <v>15179</v>
      </c>
      <c r="F2535" s="33">
        <v>130</v>
      </c>
      <c r="G2535" s="33">
        <v>141</v>
      </c>
      <c r="H2535" s="33">
        <v>68836</v>
      </c>
      <c r="I2535" t="s">
        <v>15344</v>
      </c>
      <c r="N2535" s="37"/>
      <c r="O2535" s="36"/>
      <c r="P2535" s="36"/>
      <c r="Q2535" s="36"/>
      <c r="R2535" s="37"/>
      <c r="S2535" s="36"/>
      <c r="T2535" s="36"/>
    </row>
    <row r="2536" spans="1:20" ht="14.4" x14ac:dyDescent="0.3">
      <c r="A2536" s="33" t="s">
        <v>6116</v>
      </c>
      <c r="B2536" s="33" t="s">
        <v>14833</v>
      </c>
      <c r="C2536" s="33" t="s">
        <v>3151</v>
      </c>
      <c r="D2536" s="33" t="s">
        <v>6117</v>
      </c>
      <c r="E2536" s="33" t="s">
        <v>14925</v>
      </c>
      <c r="F2536" s="33">
        <v>181</v>
      </c>
      <c r="G2536" s="33">
        <v>174</v>
      </c>
      <c r="H2536" s="33">
        <v>41340</v>
      </c>
      <c r="I2536" t="s">
        <v>15221</v>
      </c>
      <c r="N2536" s="37"/>
      <c r="O2536" s="36"/>
      <c r="P2536" s="36"/>
      <c r="Q2536" s="36"/>
      <c r="R2536" s="37"/>
      <c r="S2536" s="36"/>
      <c r="T2536" s="36"/>
    </row>
    <row r="2537" spans="1:20" ht="14.4" x14ac:dyDescent="0.3">
      <c r="A2537" s="33" t="s">
        <v>6118</v>
      </c>
      <c r="B2537" s="33" t="s">
        <v>14833</v>
      </c>
      <c r="C2537" s="33" t="s">
        <v>17163</v>
      </c>
      <c r="D2537" s="33" t="s">
        <v>6119</v>
      </c>
      <c r="E2537" s="33" t="s">
        <v>14990</v>
      </c>
      <c r="F2537" s="33">
        <v>301</v>
      </c>
      <c r="G2537" s="33">
        <v>318</v>
      </c>
      <c r="H2537" s="33">
        <v>39600</v>
      </c>
      <c r="I2537" t="s">
        <v>15926</v>
      </c>
      <c r="N2537" s="37"/>
      <c r="O2537" s="36"/>
      <c r="P2537" s="36"/>
      <c r="Q2537" s="36"/>
      <c r="R2537" s="37"/>
      <c r="S2537" s="36"/>
      <c r="T2537" s="36"/>
    </row>
    <row r="2538" spans="1:20" ht="14.4" x14ac:dyDescent="0.3">
      <c r="A2538" s="33" t="s">
        <v>6120</v>
      </c>
      <c r="B2538" s="33" t="s">
        <v>14833</v>
      </c>
      <c r="C2538" s="33" t="s">
        <v>17164</v>
      </c>
      <c r="D2538" s="33" t="s">
        <v>6121</v>
      </c>
      <c r="E2538" s="33" t="s">
        <v>14875</v>
      </c>
      <c r="F2538" s="33">
        <v>194</v>
      </c>
      <c r="G2538" s="33">
        <v>199</v>
      </c>
      <c r="H2538" s="33">
        <v>41692</v>
      </c>
      <c r="I2538" t="s">
        <v>15333</v>
      </c>
      <c r="N2538" s="37"/>
      <c r="O2538" s="36"/>
      <c r="P2538" s="36"/>
      <c r="Q2538" s="36"/>
      <c r="R2538" s="37"/>
      <c r="S2538" s="36"/>
      <c r="T2538" s="36"/>
    </row>
    <row r="2539" spans="1:20" ht="14.4" x14ac:dyDescent="0.3">
      <c r="A2539" s="33" t="s">
        <v>6122</v>
      </c>
      <c r="B2539" s="33" t="s">
        <v>14833</v>
      </c>
      <c r="C2539" s="33" t="s">
        <v>17165</v>
      </c>
      <c r="D2539" s="33" t="s">
        <v>6123</v>
      </c>
      <c r="E2539" s="33" t="s">
        <v>15095</v>
      </c>
      <c r="F2539" s="33">
        <v>96</v>
      </c>
      <c r="G2539" s="33">
        <v>102</v>
      </c>
      <c r="H2539" s="33">
        <v>41282</v>
      </c>
      <c r="I2539" t="s">
        <v>15537</v>
      </c>
      <c r="N2539" s="37"/>
      <c r="O2539" s="36"/>
      <c r="P2539" s="36"/>
      <c r="Q2539" s="36"/>
      <c r="R2539" s="37"/>
      <c r="S2539" s="36"/>
      <c r="T2539" s="36"/>
    </row>
    <row r="2540" spans="1:20" ht="14.4" x14ac:dyDescent="0.3">
      <c r="A2540" s="33" t="s">
        <v>6124</v>
      </c>
      <c r="B2540" s="33" t="s">
        <v>14833</v>
      </c>
      <c r="C2540" s="33" t="s">
        <v>17166</v>
      </c>
      <c r="D2540" s="33" t="s">
        <v>6125</v>
      </c>
      <c r="E2540" s="33" t="s">
        <v>15405</v>
      </c>
      <c r="F2540" s="33">
        <v>323</v>
      </c>
      <c r="G2540" s="33">
        <v>327</v>
      </c>
      <c r="H2540" s="33">
        <v>41782</v>
      </c>
      <c r="I2540" t="s">
        <v>716</v>
      </c>
      <c r="N2540" s="37"/>
      <c r="O2540" s="36"/>
      <c r="P2540" s="36"/>
      <c r="Q2540" s="36"/>
      <c r="R2540" s="37"/>
      <c r="S2540" s="36"/>
      <c r="T2540" s="36"/>
    </row>
    <row r="2541" spans="1:20" ht="14.4" x14ac:dyDescent="0.3">
      <c r="A2541" s="33" t="s">
        <v>6126</v>
      </c>
      <c r="B2541" s="33" t="s">
        <v>14833</v>
      </c>
      <c r="C2541" s="33" t="s">
        <v>5355</v>
      </c>
      <c r="D2541" s="33" t="s">
        <v>6127</v>
      </c>
      <c r="E2541" s="33" t="s">
        <v>15921</v>
      </c>
      <c r="F2541" s="33">
        <v>349</v>
      </c>
      <c r="G2541" s="33">
        <v>346</v>
      </c>
      <c r="H2541" s="33">
        <v>42148</v>
      </c>
      <c r="I2541" t="s">
        <v>15922</v>
      </c>
      <c r="N2541" s="37"/>
      <c r="O2541" s="36"/>
      <c r="P2541" s="36"/>
      <c r="Q2541" s="36"/>
      <c r="R2541" s="37"/>
      <c r="S2541" s="36"/>
      <c r="T2541" s="36"/>
    </row>
    <row r="2542" spans="1:20" ht="14.4" x14ac:dyDescent="0.3">
      <c r="A2542" s="33" t="s">
        <v>6128</v>
      </c>
      <c r="B2542" s="33" t="s">
        <v>14833</v>
      </c>
      <c r="C2542" s="33" t="s">
        <v>6129</v>
      </c>
      <c r="D2542" s="33" t="s">
        <v>6130</v>
      </c>
      <c r="E2542" s="33" t="s">
        <v>15440</v>
      </c>
      <c r="F2542" s="33">
        <v>252</v>
      </c>
      <c r="G2542" s="33">
        <v>242</v>
      </c>
      <c r="H2542" s="33">
        <v>42486</v>
      </c>
      <c r="I2542" t="s">
        <v>16092</v>
      </c>
      <c r="N2542" s="37"/>
      <c r="O2542" s="36"/>
      <c r="P2542" s="36"/>
      <c r="Q2542" s="36"/>
      <c r="R2542" s="37"/>
      <c r="S2542" s="36"/>
      <c r="T2542" s="36"/>
    </row>
    <row r="2543" spans="1:20" ht="14.4" x14ac:dyDescent="0.3">
      <c r="A2543" s="33" t="s">
        <v>6131</v>
      </c>
      <c r="B2543" s="33" t="s">
        <v>14833</v>
      </c>
      <c r="C2543" s="33" t="s">
        <v>17167</v>
      </c>
      <c r="D2543" s="33" t="s">
        <v>6132</v>
      </c>
      <c r="E2543" s="33" t="s">
        <v>16212</v>
      </c>
      <c r="F2543" s="33">
        <v>242</v>
      </c>
      <c r="G2543" s="33">
        <v>253</v>
      </c>
      <c r="H2543" s="33">
        <v>41293</v>
      </c>
      <c r="I2543" t="s">
        <v>17168</v>
      </c>
      <c r="N2543" s="37"/>
      <c r="O2543" s="36"/>
      <c r="P2543" s="36"/>
      <c r="Q2543" s="36"/>
      <c r="R2543" s="37"/>
      <c r="S2543" s="36"/>
      <c r="T2543" s="36"/>
    </row>
    <row r="2544" spans="1:20" ht="14.4" x14ac:dyDescent="0.3">
      <c r="A2544" s="33" t="s">
        <v>6133</v>
      </c>
      <c r="B2544" s="33" t="s">
        <v>14833</v>
      </c>
      <c r="C2544" s="33" t="s">
        <v>17169</v>
      </c>
      <c r="D2544" s="33" t="s">
        <v>6135</v>
      </c>
      <c r="E2544" s="33" t="s">
        <v>14985</v>
      </c>
      <c r="F2544" s="33">
        <v>420</v>
      </c>
      <c r="G2544" s="33">
        <v>428</v>
      </c>
      <c r="H2544" s="33">
        <v>42683</v>
      </c>
      <c r="I2544" t="s">
        <v>1938</v>
      </c>
      <c r="N2544" s="37"/>
      <c r="O2544" s="36"/>
      <c r="P2544" s="36"/>
      <c r="Q2544" s="36"/>
      <c r="R2544" s="37"/>
      <c r="S2544" s="36"/>
      <c r="T2544" s="36"/>
    </row>
    <row r="2545" spans="1:20" ht="14.4" x14ac:dyDescent="0.3">
      <c r="A2545" s="33" t="s">
        <v>6136</v>
      </c>
      <c r="B2545" s="33" t="s">
        <v>14833</v>
      </c>
      <c r="C2545" s="33" t="s">
        <v>6137</v>
      </c>
      <c r="D2545" s="33" t="s">
        <v>6138</v>
      </c>
      <c r="E2545" s="33" t="s">
        <v>14865</v>
      </c>
      <c r="F2545" s="33">
        <v>318</v>
      </c>
      <c r="G2545" s="33">
        <v>305</v>
      </c>
      <c r="H2545" s="33">
        <v>43305</v>
      </c>
      <c r="I2545" t="s">
        <v>15442</v>
      </c>
      <c r="N2545" s="37"/>
      <c r="O2545" s="36"/>
      <c r="P2545" s="36"/>
      <c r="Q2545" s="36"/>
      <c r="R2545" s="37"/>
      <c r="S2545" s="36"/>
      <c r="T2545" s="36"/>
    </row>
    <row r="2546" spans="1:20" ht="14.4" x14ac:dyDescent="0.3">
      <c r="A2546" s="33" t="s">
        <v>6139</v>
      </c>
      <c r="B2546" s="33" t="s">
        <v>14833</v>
      </c>
      <c r="C2546" s="33" t="s">
        <v>5355</v>
      </c>
      <c r="D2546" s="33" t="s">
        <v>6140</v>
      </c>
      <c r="E2546" s="33" t="s">
        <v>14959</v>
      </c>
      <c r="F2546" s="33">
        <v>158</v>
      </c>
      <c r="G2546" s="33">
        <v>146</v>
      </c>
      <c r="H2546" s="33">
        <v>43487</v>
      </c>
      <c r="I2546" t="s">
        <v>951</v>
      </c>
      <c r="N2546" s="37"/>
      <c r="O2546" s="36"/>
      <c r="P2546" s="36"/>
      <c r="Q2546" s="36"/>
      <c r="R2546" s="37"/>
      <c r="S2546" s="36"/>
      <c r="T2546" s="36"/>
    </row>
    <row r="2547" spans="1:20" ht="14.4" x14ac:dyDescent="0.3">
      <c r="A2547" s="33" t="s">
        <v>6141</v>
      </c>
      <c r="B2547" s="33" t="s">
        <v>14833</v>
      </c>
      <c r="C2547" s="33" t="s">
        <v>6142</v>
      </c>
      <c r="D2547" s="33" t="s">
        <v>6143</v>
      </c>
      <c r="E2547" s="33" t="s">
        <v>14871</v>
      </c>
      <c r="F2547" s="33">
        <v>384</v>
      </c>
      <c r="G2547" s="33">
        <v>376</v>
      </c>
      <c r="H2547" s="33">
        <v>75219</v>
      </c>
      <c r="I2547" t="s">
        <v>15451</v>
      </c>
      <c r="N2547" s="37"/>
      <c r="O2547" s="36"/>
      <c r="P2547" s="36"/>
      <c r="Q2547" s="36"/>
      <c r="R2547" s="37"/>
      <c r="S2547" s="36"/>
      <c r="T2547" s="36"/>
    </row>
    <row r="2548" spans="1:20" ht="14.4" x14ac:dyDescent="0.3">
      <c r="A2548" s="33" t="s">
        <v>6144</v>
      </c>
      <c r="B2548" s="33" t="s">
        <v>14833</v>
      </c>
      <c r="C2548" s="33" t="s">
        <v>6145</v>
      </c>
      <c r="D2548" s="33" t="s">
        <v>6146</v>
      </c>
      <c r="E2548" s="33" t="s">
        <v>15057</v>
      </c>
      <c r="F2548" s="33">
        <v>137</v>
      </c>
      <c r="G2548" s="33">
        <v>129</v>
      </c>
      <c r="H2548" s="33">
        <v>69447</v>
      </c>
      <c r="I2548" t="s">
        <v>15296</v>
      </c>
      <c r="N2548" s="37"/>
      <c r="O2548" s="36"/>
      <c r="P2548" s="36"/>
      <c r="Q2548" s="36"/>
      <c r="R2548" s="37"/>
      <c r="S2548" s="36"/>
      <c r="T2548" s="36"/>
    </row>
    <row r="2549" spans="1:20" ht="14.4" x14ac:dyDescent="0.3">
      <c r="A2549" s="33" t="s">
        <v>6147</v>
      </c>
      <c r="B2549" s="33" t="s">
        <v>14833</v>
      </c>
      <c r="C2549" s="33" t="s">
        <v>6148</v>
      </c>
      <c r="D2549" s="33" t="s">
        <v>6149</v>
      </c>
      <c r="E2549" s="33" t="s">
        <v>14992</v>
      </c>
      <c r="F2549" s="33">
        <v>324</v>
      </c>
      <c r="G2549" s="33">
        <v>317</v>
      </c>
      <c r="H2549" s="33">
        <v>41516</v>
      </c>
      <c r="I2549" t="s">
        <v>78</v>
      </c>
      <c r="N2549" s="37"/>
      <c r="O2549" s="36"/>
      <c r="P2549" s="36"/>
      <c r="Q2549" s="36"/>
      <c r="R2549" s="37"/>
      <c r="S2549" s="36"/>
      <c r="T2549" s="36"/>
    </row>
    <row r="2550" spans="1:20" ht="14.4" x14ac:dyDescent="0.3">
      <c r="A2550" s="33" t="s">
        <v>6150</v>
      </c>
      <c r="B2550" s="33" t="s">
        <v>14833</v>
      </c>
      <c r="C2550" s="33" t="s">
        <v>17170</v>
      </c>
      <c r="D2550" s="33" t="s">
        <v>6151</v>
      </c>
      <c r="E2550" s="33" t="s">
        <v>14943</v>
      </c>
      <c r="F2550" s="33">
        <v>214</v>
      </c>
      <c r="G2550" s="33">
        <v>212</v>
      </c>
      <c r="H2550" s="33">
        <v>41516</v>
      </c>
      <c r="I2550" t="s">
        <v>78</v>
      </c>
      <c r="N2550" s="37"/>
      <c r="O2550" s="36"/>
      <c r="P2550" s="36"/>
      <c r="Q2550" s="36"/>
      <c r="R2550" s="37"/>
      <c r="S2550" s="36"/>
      <c r="T2550" s="36"/>
    </row>
    <row r="2551" spans="1:20" ht="14.4" x14ac:dyDescent="0.3">
      <c r="A2551" s="33" t="s">
        <v>6152</v>
      </c>
      <c r="B2551" s="33" t="s">
        <v>14833</v>
      </c>
      <c r="C2551" s="33" t="s">
        <v>17171</v>
      </c>
      <c r="D2551" s="33" t="s">
        <v>6153</v>
      </c>
      <c r="E2551" s="33" t="s">
        <v>15242</v>
      </c>
      <c r="F2551" s="33">
        <v>129</v>
      </c>
      <c r="G2551" s="33">
        <v>139</v>
      </c>
      <c r="H2551" s="33">
        <v>41193</v>
      </c>
      <c r="I2551" t="s">
        <v>15802</v>
      </c>
      <c r="N2551" s="37"/>
      <c r="O2551" s="36"/>
      <c r="P2551" s="36"/>
      <c r="Q2551" s="36"/>
      <c r="R2551" s="37"/>
      <c r="S2551" s="36"/>
      <c r="T2551" s="36"/>
    </row>
    <row r="2552" spans="1:20" ht="14.4" x14ac:dyDescent="0.3">
      <c r="A2552" s="33" t="s">
        <v>6154</v>
      </c>
      <c r="B2552" s="33" t="s">
        <v>14833</v>
      </c>
      <c r="C2552" s="33" t="s">
        <v>6155</v>
      </c>
      <c r="D2552" s="33" t="s">
        <v>6156</v>
      </c>
      <c r="E2552" s="33" t="s">
        <v>16261</v>
      </c>
      <c r="F2552" s="33">
        <v>290</v>
      </c>
      <c r="G2552" s="33">
        <v>298</v>
      </c>
      <c r="H2552" s="33">
        <v>40378</v>
      </c>
      <c r="I2552" t="s">
        <v>16031</v>
      </c>
      <c r="N2552" s="37"/>
      <c r="O2552" s="36"/>
      <c r="P2552" s="36"/>
      <c r="Q2552" s="36"/>
      <c r="R2552" s="37"/>
      <c r="S2552" s="36"/>
      <c r="T2552" s="36"/>
    </row>
    <row r="2553" spans="1:20" ht="14.4" x14ac:dyDescent="0.3">
      <c r="A2553" s="33" t="s">
        <v>6157</v>
      </c>
      <c r="B2553" s="33" t="s">
        <v>14833</v>
      </c>
      <c r="C2553" s="33" t="s">
        <v>17172</v>
      </c>
      <c r="D2553" s="33" t="s">
        <v>3088</v>
      </c>
      <c r="E2553" s="33" t="s">
        <v>15054</v>
      </c>
      <c r="F2553" s="33">
        <v>564</v>
      </c>
      <c r="G2553" s="33">
        <v>574</v>
      </c>
      <c r="H2553" s="33">
        <v>40950</v>
      </c>
      <c r="I2553" t="s">
        <v>15149</v>
      </c>
      <c r="N2553" s="37"/>
      <c r="O2553" s="36"/>
      <c r="P2553" s="36"/>
      <c r="Q2553" s="36"/>
      <c r="R2553" s="37"/>
      <c r="S2553" s="36"/>
      <c r="T2553" s="36"/>
    </row>
    <row r="2554" spans="1:20" ht="14.4" x14ac:dyDescent="0.3">
      <c r="A2554" s="33" t="s">
        <v>6158</v>
      </c>
      <c r="B2554" s="33" t="s">
        <v>14833</v>
      </c>
      <c r="C2554" s="33" t="s">
        <v>17173</v>
      </c>
      <c r="D2554" s="33" t="s">
        <v>6159</v>
      </c>
      <c r="E2554" s="33" t="s">
        <v>15499</v>
      </c>
      <c r="F2554" s="33">
        <v>185</v>
      </c>
      <c r="G2554" s="33">
        <v>182</v>
      </c>
      <c r="H2554" s="33">
        <v>46724</v>
      </c>
      <c r="I2554" t="s">
        <v>15500</v>
      </c>
      <c r="N2554" s="37"/>
      <c r="O2554" s="36"/>
      <c r="P2554" s="36"/>
      <c r="Q2554" s="36"/>
      <c r="R2554" s="37"/>
      <c r="S2554" s="36"/>
      <c r="T2554" s="36"/>
    </row>
    <row r="2555" spans="1:20" ht="14.4" x14ac:dyDescent="0.3">
      <c r="A2555" s="33" t="s">
        <v>6160</v>
      </c>
      <c r="B2555" s="33" t="s">
        <v>14833</v>
      </c>
      <c r="C2555" s="33" t="s">
        <v>6161</v>
      </c>
      <c r="D2555" s="33" t="s">
        <v>6162</v>
      </c>
      <c r="E2555" s="33" t="s">
        <v>14892</v>
      </c>
      <c r="F2555" s="33">
        <v>339</v>
      </c>
      <c r="G2555" s="33">
        <v>335</v>
      </c>
      <c r="H2555" s="33">
        <v>41447</v>
      </c>
      <c r="I2555" t="s">
        <v>15380</v>
      </c>
      <c r="N2555" s="37"/>
      <c r="O2555" s="36"/>
      <c r="P2555" s="36"/>
      <c r="Q2555" s="36"/>
      <c r="R2555" s="37"/>
      <c r="S2555" s="36"/>
      <c r="T2555" s="36"/>
    </row>
    <row r="2556" spans="1:20" ht="14.4" x14ac:dyDescent="0.3">
      <c r="A2556" s="33" t="s">
        <v>6163</v>
      </c>
      <c r="B2556" s="33" t="s">
        <v>14833</v>
      </c>
      <c r="C2556" s="33" t="s">
        <v>6164</v>
      </c>
      <c r="D2556" s="33" t="s">
        <v>6165</v>
      </c>
      <c r="E2556" s="33" t="s">
        <v>15501</v>
      </c>
      <c r="F2556" s="33">
        <v>288</v>
      </c>
      <c r="G2556" s="33">
        <v>291</v>
      </c>
      <c r="H2556" s="33">
        <v>41223</v>
      </c>
      <c r="I2556" t="s">
        <v>15502</v>
      </c>
      <c r="N2556" s="37"/>
      <c r="O2556" s="36"/>
      <c r="P2556" s="36"/>
      <c r="Q2556" s="36"/>
      <c r="R2556" s="37"/>
      <c r="S2556" s="36"/>
      <c r="T2556" s="36"/>
    </row>
    <row r="2557" spans="1:20" ht="14.4" x14ac:dyDescent="0.3">
      <c r="A2557" s="33" t="s">
        <v>6166</v>
      </c>
      <c r="B2557" s="33" t="s">
        <v>14833</v>
      </c>
      <c r="C2557" s="33" t="s">
        <v>6167</v>
      </c>
      <c r="D2557" s="33" t="s">
        <v>6168</v>
      </c>
      <c r="E2557" s="33" t="s">
        <v>15501</v>
      </c>
      <c r="F2557" s="33">
        <v>77</v>
      </c>
      <c r="G2557" s="33">
        <v>75</v>
      </c>
      <c r="H2557" s="33">
        <v>41223</v>
      </c>
      <c r="I2557" t="s">
        <v>15502</v>
      </c>
      <c r="N2557" s="37"/>
      <c r="O2557" s="36"/>
      <c r="P2557" s="36"/>
      <c r="Q2557" s="36"/>
      <c r="R2557" s="37"/>
      <c r="S2557" s="36"/>
      <c r="T2557" s="36"/>
    </row>
    <row r="2558" spans="1:20" ht="14.4" x14ac:dyDescent="0.3">
      <c r="A2558" s="33" t="s">
        <v>6169</v>
      </c>
      <c r="B2558" s="33" t="s">
        <v>14833</v>
      </c>
      <c r="C2558" s="33" t="s">
        <v>6170</v>
      </c>
      <c r="D2558" s="33" t="s">
        <v>6171</v>
      </c>
      <c r="E2558" s="33" t="s">
        <v>14992</v>
      </c>
      <c r="F2558" s="33">
        <v>270</v>
      </c>
      <c r="G2558" s="33">
        <v>284</v>
      </c>
      <c r="H2558" s="33">
        <v>41516</v>
      </c>
      <c r="I2558" t="s">
        <v>78</v>
      </c>
      <c r="N2558" s="37"/>
      <c r="O2558" s="36"/>
      <c r="P2558" s="36"/>
      <c r="Q2558" s="36"/>
      <c r="R2558" s="37"/>
      <c r="S2558" s="36"/>
      <c r="T2558" s="36"/>
    </row>
    <row r="2559" spans="1:20" ht="14.4" x14ac:dyDescent="0.3">
      <c r="A2559" s="33" t="s">
        <v>6172</v>
      </c>
      <c r="B2559" s="33" t="s">
        <v>14833</v>
      </c>
      <c r="C2559" s="33" t="s">
        <v>6173</v>
      </c>
      <c r="D2559" s="33" t="s">
        <v>6174</v>
      </c>
      <c r="E2559" s="33" t="s">
        <v>14884</v>
      </c>
      <c r="F2559" s="33">
        <v>182</v>
      </c>
      <c r="G2559" s="33">
        <v>209</v>
      </c>
      <c r="H2559" s="33">
        <v>40524</v>
      </c>
      <c r="I2559" t="s">
        <v>16614</v>
      </c>
      <c r="N2559" s="37"/>
      <c r="O2559" s="36"/>
      <c r="P2559" s="36"/>
      <c r="Q2559" s="36"/>
      <c r="R2559" s="37"/>
      <c r="S2559" s="36"/>
      <c r="T2559" s="36"/>
    </row>
    <row r="2560" spans="1:20" ht="14.4" x14ac:dyDescent="0.3">
      <c r="A2560" s="33" t="s">
        <v>6175</v>
      </c>
      <c r="B2560" s="33" t="s">
        <v>14833</v>
      </c>
      <c r="C2560" s="33" t="s">
        <v>5355</v>
      </c>
      <c r="D2560" s="33" t="s">
        <v>6176</v>
      </c>
      <c r="E2560" s="33" t="s">
        <v>14948</v>
      </c>
      <c r="F2560" s="33">
        <v>234</v>
      </c>
      <c r="G2560" s="33">
        <v>226</v>
      </c>
      <c r="H2560" s="33">
        <v>47920</v>
      </c>
      <c r="I2560" t="s">
        <v>15421</v>
      </c>
      <c r="N2560" s="37"/>
      <c r="O2560" s="36"/>
      <c r="P2560" s="36"/>
      <c r="Q2560" s="36"/>
      <c r="R2560" s="37"/>
      <c r="S2560" s="36"/>
      <c r="T2560" s="36"/>
    </row>
    <row r="2561" spans="1:20" ht="14.4" x14ac:dyDescent="0.3">
      <c r="A2561" s="33" t="s">
        <v>6177</v>
      </c>
      <c r="B2561" s="33" t="s">
        <v>14833</v>
      </c>
      <c r="C2561" s="33" t="s">
        <v>15331</v>
      </c>
      <c r="D2561" s="33" t="s">
        <v>6178</v>
      </c>
      <c r="E2561" s="33" t="s">
        <v>16068</v>
      </c>
      <c r="F2561" s="33">
        <v>168</v>
      </c>
      <c r="G2561" s="33">
        <v>165</v>
      </c>
      <c r="H2561" s="33">
        <v>41039</v>
      </c>
      <c r="I2561" t="s">
        <v>16069</v>
      </c>
      <c r="N2561" s="37"/>
      <c r="O2561" s="36"/>
      <c r="P2561" s="36"/>
      <c r="Q2561" s="36"/>
      <c r="R2561" s="37"/>
      <c r="S2561" s="36"/>
      <c r="T2561" s="36"/>
    </row>
    <row r="2562" spans="1:20" ht="14.4" x14ac:dyDescent="0.3">
      <c r="A2562" s="33" t="s">
        <v>6179</v>
      </c>
      <c r="B2562" s="33" t="s">
        <v>14833</v>
      </c>
      <c r="C2562" s="33" t="s">
        <v>17174</v>
      </c>
      <c r="D2562" s="33" t="s">
        <v>1275</v>
      </c>
      <c r="E2562" s="33" t="s">
        <v>14885</v>
      </c>
      <c r="F2562" s="33">
        <v>303</v>
      </c>
      <c r="G2562" s="33">
        <v>300</v>
      </c>
      <c r="H2562" s="33">
        <v>48622</v>
      </c>
      <c r="I2562" t="s">
        <v>17175</v>
      </c>
      <c r="N2562" s="37"/>
      <c r="O2562" s="36"/>
      <c r="P2562" s="36"/>
      <c r="Q2562" s="36"/>
      <c r="R2562" s="37"/>
      <c r="S2562" s="36"/>
      <c r="T2562" s="36"/>
    </row>
    <row r="2563" spans="1:20" ht="14.4" x14ac:dyDescent="0.3">
      <c r="A2563" s="33" t="s">
        <v>6180</v>
      </c>
      <c r="B2563" s="33" t="s">
        <v>14833</v>
      </c>
      <c r="C2563" s="33" t="s">
        <v>6181</v>
      </c>
      <c r="D2563" s="33" t="s">
        <v>6182</v>
      </c>
      <c r="E2563" s="33" t="s">
        <v>14868</v>
      </c>
      <c r="F2563" s="33">
        <v>266</v>
      </c>
      <c r="G2563" s="33">
        <v>249</v>
      </c>
      <c r="H2563" s="33">
        <v>69669</v>
      </c>
      <c r="I2563" t="s">
        <v>17176</v>
      </c>
      <c r="N2563" s="37"/>
      <c r="O2563" s="36"/>
      <c r="P2563" s="36"/>
      <c r="Q2563" s="36"/>
      <c r="R2563" s="37"/>
      <c r="S2563" s="36"/>
      <c r="T2563" s="36"/>
    </row>
    <row r="2564" spans="1:20" ht="14.4" x14ac:dyDescent="0.3">
      <c r="A2564" s="33" t="s">
        <v>6183</v>
      </c>
      <c r="B2564" s="33" t="s">
        <v>14833</v>
      </c>
      <c r="C2564" s="33" t="s">
        <v>17177</v>
      </c>
      <c r="D2564" s="33" t="s">
        <v>6184</v>
      </c>
      <c r="E2564" s="33" t="s">
        <v>14884</v>
      </c>
      <c r="F2564" s="33">
        <v>202</v>
      </c>
      <c r="G2564" s="33">
        <v>199</v>
      </c>
      <c r="H2564" s="33">
        <v>48101</v>
      </c>
      <c r="I2564" t="s">
        <v>3810</v>
      </c>
      <c r="N2564" s="37"/>
      <c r="O2564" s="36"/>
      <c r="P2564" s="36"/>
      <c r="Q2564" s="36"/>
      <c r="R2564" s="37"/>
      <c r="S2564" s="36"/>
      <c r="T2564" s="36"/>
    </row>
    <row r="2565" spans="1:20" ht="14.4" x14ac:dyDescent="0.3">
      <c r="A2565" s="33" t="s">
        <v>6185</v>
      </c>
      <c r="B2565" s="33" t="s">
        <v>14833</v>
      </c>
      <c r="C2565" s="33" t="s">
        <v>17178</v>
      </c>
      <c r="D2565" s="33" t="s">
        <v>6186</v>
      </c>
      <c r="E2565" s="33" t="s">
        <v>16265</v>
      </c>
      <c r="F2565" s="33">
        <v>394</v>
      </c>
      <c r="G2565" s="33">
        <v>264</v>
      </c>
      <c r="H2565" s="33">
        <v>42148</v>
      </c>
      <c r="I2565" t="s">
        <v>15922</v>
      </c>
      <c r="N2565" s="37"/>
      <c r="O2565" s="36"/>
      <c r="P2565" s="36"/>
      <c r="Q2565" s="36"/>
      <c r="R2565" s="37"/>
      <c r="S2565" s="36"/>
      <c r="T2565" s="36"/>
    </row>
    <row r="2566" spans="1:20" ht="14.4" x14ac:dyDescent="0.3">
      <c r="A2566" s="33" t="s">
        <v>6187</v>
      </c>
      <c r="B2566" s="33" t="s">
        <v>14833</v>
      </c>
      <c r="C2566" s="33" t="s">
        <v>16183</v>
      </c>
      <c r="D2566" s="33" t="s">
        <v>6188</v>
      </c>
      <c r="E2566" s="33" t="s">
        <v>14887</v>
      </c>
      <c r="F2566" s="33">
        <v>268</v>
      </c>
      <c r="G2566" s="33">
        <v>299</v>
      </c>
      <c r="H2566" s="33">
        <v>40648</v>
      </c>
      <c r="I2566" t="s">
        <v>15825</v>
      </c>
      <c r="N2566" s="37"/>
      <c r="O2566" s="36"/>
      <c r="P2566" s="36"/>
      <c r="Q2566" s="36"/>
      <c r="R2566" s="37"/>
      <c r="S2566" s="36"/>
      <c r="T2566" s="36"/>
    </row>
    <row r="2567" spans="1:20" ht="14.4" x14ac:dyDescent="0.3">
      <c r="A2567" s="33" t="s">
        <v>6189</v>
      </c>
      <c r="B2567" s="33" t="s">
        <v>14833</v>
      </c>
      <c r="C2567" s="33" t="s">
        <v>2026</v>
      </c>
      <c r="D2567" s="33" t="s">
        <v>6190</v>
      </c>
      <c r="E2567" s="33" t="s">
        <v>15110</v>
      </c>
      <c r="F2567" s="33">
        <v>204</v>
      </c>
      <c r="G2567" s="33">
        <v>179</v>
      </c>
      <c r="H2567" s="33">
        <v>75753</v>
      </c>
      <c r="I2567" t="s">
        <v>16109</v>
      </c>
      <c r="N2567" s="37"/>
      <c r="O2567" s="36"/>
      <c r="P2567" s="36"/>
      <c r="Q2567" s="36"/>
      <c r="R2567" s="37"/>
      <c r="S2567" s="36"/>
      <c r="T2567" s="36"/>
    </row>
    <row r="2568" spans="1:20" ht="14.4" x14ac:dyDescent="0.3">
      <c r="A2568" s="33" t="s">
        <v>6191</v>
      </c>
      <c r="B2568" s="33" t="s">
        <v>14833</v>
      </c>
      <c r="C2568" s="33" t="s">
        <v>6181</v>
      </c>
      <c r="D2568" s="33" t="s">
        <v>6192</v>
      </c>
      <c r="E2568" s="33" t="s">
        <v>15014</v>
      </c>
      <c r="F2568" s="33">
        <v>192</v>
      </c>
      <c r="G2568" s="33">
        <v>185</v>
      </c>
      <c r="H2568" s="33">
        <v>50195</v>
      </c>
      <c r="I2568" t="s">
        <v>16984</v>
      </c>
      <c r="N2568" s="37"/>
      <c r="O2568" s="36"/>
      <c r="P2568" s="36"/>
      <c r="Q2568" s="36"/>
      <c r="R2568" s="37"/>
      <c r="S2568" s="36"/>
      <c r="T2568" s="36"/>
    </row>
    <row r="2569" spans="1:20" ht="14.4" x14ac:dyDescent="0.3">
      <c r="A2569" s="33" t="s">
        <v>6193</v>
      </c>
      <c r="B2569" s="33" t="s">
        <v>14833</v>
      </c>
      <c r="C2569" s="33" t="s">
        <v>17179</v>
      </c>
      <c r="D2569" s="33" t="s">
        <v>6194</v>
      </c>
      <c r="E2569" s="33" t="s">
        <v>14878</v>
      </c>
      <c r="F2569" s="33">
        <v>480</v>
      </c>
      <c r="G2569" s="33">
        <v>458</v>
      </c>
      <c r="H2569" s="33">
        <v>50819</v>
      </c>
      <c r="I2569" t="s">
        <v>15268</v>
      </c>
      <c r="N2569" s="37"/>
      <c r="O2569" s="36"/>
      <c r="P2569" s="36"/>
      <c r="Q2569" s="36"/>
      <c r="R2569" s="37"/>
      <c r="S2569" s="36"/>
      <c r="T2569" s="36"/>
    </row>
    <row r="2570" spans="1:20" ht="14.4" x14ac:dyDescent="0.3">
      <c r="A2570" s="33" t="s">
        <v>6195</v>
      </c>
      <c r="B2570" s="33" t="s">
        <v>14833</v>
      </c>
      <c r="C2570" s="33" t="s">
        <v>6196</v>
      </c>
      <c r="D2570" s="33" t="s">
        <v>6197</v>
      </c>
      <c r="E2570" s="33" t="s">
        <v>15286</v>
      </c>
      <c r="F2570" s="33">
        <v>104</v>
      </c>
      <c r="G2570" s="33">
        <v>102</v>
      </c>
      <c r="H2570" s="33">
        <v>41000</v>
      </c>
      <c r="I2570" t="s">
        <v>796</v>
      </c>
      <c r="N2570" s="37"/>
      <c r="O2570" s="36"/>
      <c r="P2570" s="36"/>
      <c r="Q2570" s="36"/>
      <c r="R2570" s="37"/>
      <c r="S2570" s="36"/>
      <c r="T2570" s="36"/>
    </row>
    <row r="2571" spans="1:20" ht="14.4" x14ac:dyDescent="0.3">
      <c r="A2571" s="33" t="s">
        <v>6198</v>
      </c>
      <c r="B2571" s="33" t="s">
        <v>14833</v>
      </c>
      <c r="C2571" s="33" t="s">
        <v>6199</v>
      </c>
      <c r="D2571" s="33" t="s">
        <v>6200</v>
      </c>
      <c r="E2571" s="33" t="s">
        <v>14950</v>
      </c>
      <c r="F2571" s="33">
        <v>212</v>
      </c>
      <c r="G2571" s="33">
        <v>210</v>
      </c>
      <c r="H2571" s="33">
        <v>79874</v>
      </c>
      <c r="I2571" t="s">
        <v>483</v>
      </c>
      <c r="N2571" s="37"/>
      <c r="O2571" s="36"/>
      <c r="P2571" s="36"/>
      <c r="Q2571" s="36"/>
      <c r="R2571" s="37"/>
      <c r="S2571" s="36"/>
      <c r="T2571" s="36"/>
    </row>
    <row r="2572" spans="1:20" ht="14.4" x14ac:dyDescent="0.3">
      <c r="A2572" s="33" t="s">
        <v>6201</v>
      </c>
      <c r="B2572" s="33" t="s">
        <v>14833</v>
      </c>
      <c r="C2572" s="33" t="s">
        <v>17180</v>
      </c>
      <c r="D2572" s="33" t="s">
        <v>6202</v>
      </c>
      <c r="E2572" s="33" t="s">
        <v>15779</v>
      </c>
      <c r="F2572" s="33">
        <v>322</v>
      </c>
      <c r="G2572" s="33">
        <v>331</v>
      </c>
      <c r="H2572" s="33">
        <v>59555</v>
      </c>
      <c r="I2572" t="s">
        <v>15780</v>
      </c>
      <c r="N2572" s="37"/>
      <c r="O2572" s="36"/>
      <c r="P2572" s="36"/>
      <c r="Q2572" s="36"/>
      <c r="R2572" s="37"/>
      <c r="S2572" s="36"/>
      <c r="T2572" s="36"/>
    </row>
    <row r="2573" spans="1:20" ht="14.4" x14ac:dyDescent="0.3">
      <c r="A2573" s="33" t="s">
        <v>6203</v>
      </c>
      <c r="B2573" s="33" t="s">
        <v>14833</v>
      </c>
      <c r="C2573" s="33" t="s">
        <v>6204</v>
      </c>
      <c r="D2573" s="33" t="s">
        <v>17181</v>
      </c>
      <c r="E2573" s="33" t="s">
        <v>16261</v>
      </c>
      <c r="F2573" s="33">
        <v>137</v>
      </c>
      <c r="G2573" s="33">
        <v>155</v>
      </c>
      <c r="H2573" s="33">
        <v>41860</v>
      </c>
      <c r="I2573" t="s">
        <v>16262</v>
      </c>
      <c r="N2573" s="37"/>
      <c r="O2573" s="36"/>
      <c r="P2573" s="36"/>
      <c r="Q2573" s="36"/>
      <c r="R2573" s="37"/>
      <c r="S2573" s="36"/>
      <c r="T2573" s="36"/>
    </row>
    <row r="2574" spans="1:20" ht="14.4" x14ac:dyDescent="0.3">
      <c r="A2574" s="33" t="s">
        <v>6206</v>
      </c>
      <c r="B2574" s="33" t="s">
        <v>14833</v>
      </c>
      <c r="C2574" s="33" t="s">
        <v>17182</v>
      </c>
      <c r="D2574" s="33" t="s">
        <v>6207</v>
      </c>
      <c r="E2574" s="33" t="s">
        <v>15837</v>
      </c>
      <c r="F2574" s="33">
        <v>96</v>
      </c>
      <c r="G2574" s="33">
        <v>91</v>
      </c>
      <c r="H2574" s="33">
        <v>41570</v>
      </c>
      <c r="I2574" t="s">
        <v>17183</v>
      </c>
      <c r="N2574" s="37"/>
      <c r="O2574" s="36"/>
      <c r="P2574" s="36"/>
      <c r="Q2574" s="36"/>
      <c r="R2574" s="37"/>
      <c r="S2574" s="36"/>
      <c r="T2574" s="36"/>
    </row>
    <row r="2575" spans="1:20" ht="14.4" x14ac:dyDescent="0.3">
      <c r="A2575" s="33" t="s">
        <v>6208</v>
      </c>
      <c r="B2575" s="33" t="s">
        <v>14833</v>
      </c>
      <c r="C2575" s="33" t="s">
        <v>3414</v>
      </c>
      <c r="D2575" s="33" t="s">
        <v>6209</v>
      </c>
      <c r="E2575" s="33" t="s">
        <v>15035</v>
      </c>
      <c r="F2575" s="33">
        <v>387</v>
      </c>
      <c r="G2575" s="33">
        <v>391</v>
      </c>
      <c r="H2575" s="33">
        <v>41296</v>
      </c>
      <c r="I2575" t="s">
        <v>1410</v>
      </c>
      <c r="N2575" s="37"/>
      <c r="O2575" s="36"/>
      <c r="P2575" s="36"/>
      <c r="Q2575" s="36"/>
      <c r="R2575" s="37"/>
      <c r="S2575" s="36"/>
      <c r="T2575" s="36"/>
    </row>
    <row r="2576" spans="1:20" ht="14.4" x14ac:dyDescent="0.3">
      <c r="A2576" s="33" t="s">
        <v>6211</v>
      </c>
      <c r="B2576" s="33" t="s">
        <v>14833</v>
      </c>
      <c r="C2576" s="33" t="s">
        <v>15713</v>
      </c>
      <c r="D2576" s="33" t="s">
        <v>6212</v>
      </c>
      <c r="E2576" s="33" t="s">
        <v>15286</v>
      </c>
      <c r="F2576" s="33">
        <v>199</v>
      </c>
      <c r="G2576" s="33">
        <v>184</v>
      </c>
      <c r="H2576" s="33">
        <v>42604</v>
      </c>
      <c r="I2576" t="s">
        <v>15257</v>
      </c>
      <c r="N2576" s="37"/>
      <c r="O2576" s="36"/>
      <c r="P2576" s="36"/>
      <c r="Q2576" s="36"/>
      <c r="R2576" s="37"/>
      <c r="S2576" s="36"/>
      <c r="T2576" s="36"/>
    </row>
    <row r="2577" spans="1:20" ht="14.4" x14ac:dyDescent="0.3">
      <c r="A2577" s="33" t="s">
        <v>6213</v>
      </c>
      <c r="B2577" s="33" t="s">
        <v>14833</v>
      </c>
      <c r="C2577" s="33" t="s">
        <v>17184</v>
      </c>
      <c r="D2577" s="33" t="s">
        <v>6214</v>
      </c>
      <c r="E2577" s="33" t="s">
        <v>14987</v>
      </c>
      <c r="F2577" s="33">
        <v>215</v>
      </c>
      <c r="G2577" s="33">
        <v>203</v>
      </c>
      <c r="H2577" s="33">
        <v>41196</v>
      </c>
      <c r="I2577" t="s">
        <v>15876</v>
      </c>
      <c r="N2577" s="37"/>
      <c r="O2577" s="36"/>
      <c r="P2577" s="36"/>
      <c r="Q2577" s="36"/>
      <c r="R2577" s="37"/>
      <c r="S2577" s="36"/>
      <c r="T2577" s="36"/>
    </row>
    <row r="2578" spans="1:20" ht="14.4" x14ac:dyDescent="0.3">
      <c r="A2578" s="33" t="s">
        <v>6215</v>
      </c>
      <c r="B2578" s="33" t="s">
        <v>14833</v>
      </c>
      <c r="C2578" s="33" t="s">
        <v>17185</v>
      </c>
      <c r="D2578" s="33" t="s">
        <v>6216</v>
      </c>
      <c r="E2578" s="33" t="s">
        <v>14983</v>
      </c>
      <c r="F2578" s="33">
        <v>207</v>
      </c>
      <c r="G2578" s="33">
        <v>204</v>
      </c>
      <c r="H2578" s="33">
        <v>78222</v>
      </c>
      <c r="I2578" t="s">
        <v>15601</v>
      </c>
      <c r="N2578" s="37"/>
      <c r="O2578" s="36"/>
      <c r="P2578" s="36"/>
      <c r="Q2578" s="36"/>
      <c r="R2578" s="37"/>
      <c r="S2578" s="36"/>
      <c r="T2578" s="36"/>
    </row>
    <row r="2579" spans="1:20" ht="14.4" x14ac:dyDescent="0.3">
      <c r="A2579" s="33" t="s">
        <v>6217</v>
      </c>
      <c r="B2579" s="33" t="s">
        <v>14833</v>
      </c>
      <c r="C2579" s="33" t="s">
        <v>6218</v>
      </c>
      <c r="D2579" s="33" t="s">
        <v>6219</v>
      </c>
      <c r="E2579" s="33" t="s">
        <v>14997</v>
      </c>
      <c r="F2579" s="33">
        <v>411</v>
      </c>
      <c r="G2579" s="33">
        <v>446</v>
      </c>
      <c r="H2579" s="33">
        <v>41246</v>
      </c>
      <c r="I2579" t="s">
        <v>90</v>
      </c>
      <c r="N2579" s="37"/>
      <c r="O2579" s="36"/>
      <c r="P2579" s="36"/>
      <c r="Q2579" s="36"/>
      <c r="R2579" s="37"/>
      <c r="S2579" s="36"/>
      <c r="T2579" s="36"/>
    </row>
    <row r="2580" spans="1:20" ht="14.4" x14ac:dyDescent="0.3">
      <c r="A2580" s="33" t="s">
        <v>6220</v>
      </c>
      <c r="B2580" s="33" t="s">
        <v>14833</v>
      </c>
      <c r="C2580" s="33" t="s">
        <v>6221</v>
      </c>
      <c r="D2580" s="33" t="s">
        <v>6222</v>
      </c>
      <c r="E2580" s="33" t="s">
        <v>15286</v>
      </c>
      <c r="F2580" s="33">
        <v>162</v>
      </c>
      <c r="G2580" s="33">
        <v>177</v>
      </c>
      <c r="H2580" s="33">
        <v>42545</v>
      </c>
      <c r="I2580" t="s">
        <v>1309</v>
      </c>
      <c r="N2580" s="37"/>
      <c r="O2580" s="36"/>
      <c r="P2580" s="36"/>
      <c r="Q2580" s="36"/>
      <c r="R2580" s="37"/>
      <c r="S2580" s="36"/>
      <c r="T2580" s="36"/>
    </row>
    <row r="2581" spans="1:20" ht="14.4" x14ac:dyDescent="0.3">
      <c r="A2581" s="33" t="s">
        <v>6223</v>
      </c>
      <c r="B2581" s="33" t="s">
        <v>14833</v>
      </c>
      <c r="C2581" s="33" t="s">
        <v>5599</v>
      </c>
      <c r="D2581" s="33" t="s">
        <v>6224</v>
      </c>
      <c r="E2581" s="33" t="s">
        <v>15037</v>
      </c>
      <c r="F2581" s="33">
        <v>317</v>
      </c>
      <c r="G2581" s="33">
        <v>333</v>
      </c>
      <c r="H2581" s="33">
        <v>45000</v>
      </c>
      <c r="I2581" t="s">
        <v>15159</v>
      </c>
      <c r="N2581" s="37"/>
      <c r="O2581" s="36"/>
      <c r="P2581" s="36"/>
      <c r="Q2581" s="36"/>
      <c r="R2581" s="37"/>
      <c r="S2581" s="36"/>
      <c r="T2581" s="36"/>
    </row>
    <row r="2582" spans="1:20" ht="14.4" x14ac:dyDescent="0.3">
      <c r="A2582" s="33" t="s">
        <v>6225</v>
      </c>
      <c r="B2582" s="33" t="s">
        <v>14833</v>
      </c>
      <c r="C2582" s="33" t="s">
        <v>6226</v>
      </c>
      <c r="D2582" s="33" t="s">
        <v>6227</v>
      </c>
      <c r="E2582" s="33" t="s">
        <v>15010</v>
      </c>
      <c r="F2582" s="33">
        <v>224</v>
      </c>
      <c r="G2582" s="33">
        <v>224</v>
      </c>
      <c r="H2582" s="33">
        <v>35466</v>
      </c>
      <c r="I2582" t="s">
        <v>16958</v>
      </c>
      <c r="N2582" s="37"/>
      <c r="O2582" s="36"/>
      <c r="P2582" s="36"/>
      <c r="Q2582" s="36"/>
      <c r="R2582" s="37"/>
      <c r="S2582" s="36"/>
      <c r="T2582" s="36"/>
    </row>
    <row r="2583" spans="1:20" ht="14.4" x14ac:dyDescent="0.3">
      <c r="A2583" s="33" t="s">
        <v>6228</v>
      </c>
      <c r="B2583" s="33" t="s">
        <v>14833</v>
      </c>
      <c r="C2583" s="33" t="s">
        <v>6229</v>
      </c>
      <c r="D2583" s="33" t="s">
        <v>6230</v>
      </c>
      <c r="E2583" s="33" t="s">
        <v>14952</v>
      </c>
      <c r="F2583" s="33">
        <v>206</v>
      </c>
      <c r="G2583" s="33">
        <v>209</v>
      </c>
      <c r="H2583" s="33">
        <v>83280</v>
      </c>
      <c r="I2583" t="s">
        <v>15211</v>
      </c>
      <c r="N2583" s="37"/>
      <c r="O2583" s="36"/>
      <c r="P2583" s="36"/>
      <c r="Q2583" s="36"/>
      <c r="R2583" s="37"/>
      <c r="S2583" s="36"/>
      <c r="T2583" s="36"/>
    </row>
    <row r="2584" spans="1:20" ht="14.4" x14ac:dyDescent="0.3">
      <c r="A2584" s="33" t="s">
        <v>6231</v>
      </c>
      <c r="B2584" s="33" t="s">
        <v>14833</v>
      </c>
      <c r="C2584" s="33" t="s">
        <v>6232</v>
      </c>
      <c r="D2584" s="33" t="s">
        <v>6233</v>
      </c>
      <c r="E2584" s="33" t="s">
        <v>15484</v>
      </c>
      <c r="F2584" s="33">
        <v>195</v>
      </c>
      <c r="G2584" s="33">
        <v>200</v>
      </c>
      <c r="H2584" s="33">
        <v>40020</v>
      </c>
      <c r="I2584" t="s">
        <v>15971</v>
      </c>
      <c r="N2584" s="37"/>
      <c r="O2584" s="36"/>
      <c r="P2584" s="36"/>
      <c r="Q2584" s="36"/>
      <c r="R2584" s="37"/>
      <c r="S2584" s="36"/>
      <c r="T2584" s="36"/>
    </row>
    <row r="2585" spans="1:20" ht="14.4" x14ac:dyDescent="0.3">
      <c r="A2585" s="33" t="s">
        <v>6234</v>
      </c>
      <c r="B2585" s="33" t="s">
        <v>14833</v>
      </c>
      <c r="C2585" s="33" t="s">
        <v>17186</v>
      </c>
      <c r="D2585" s="33" t="s">
        <v>6235</v>
      </c>
      <c r="E2585" s="33" t="s">
        <v>14983</v>
      </c>
      <c r="F2585" s="33">
        <v>204</v>
      </c>
      <c r="G2585" s="33">
        <v>189</v>
      </c>
      <c r="H2585" s="33">
        <v>78222</v>
      </c>
      <c r="I2585" t="s">
        <v>15601</v>
      </c>
      <c r="N2585" s="37"/>
      <c r="O2585" s="36"/>
      <c r="P2585" s="36"/>
      <c r="Q2585" s="36"/>
      <c r="R2585" s="37"/>
      <c r="S2585" s="36"/>
      <c r="T2585" s="36"/>
    </row>
    <row r="2586" spans="1:20" ht="14.4" x14ac:dyDescent="0.3">
      <c r="A2586" s="33" t="s">
        <v>6236</v>
      </c>
      <c r="B2586" s="33" t="s">
        <v>14833</v>
      </c>
      <c r="C2586" s="33" t="s">
        <v>6237</v>
      </c>
      <c r="D2586" s="33" t="s">
        <v>6238</v>
      </c>
      <c r="E2586" s="33" t="s">
        <v>14982</v>
      </c>
      <c r="F2586" s="33">
        <v>368</v>
      </c>
      <c r="G2586" s="33">
        <v>363</v>
      </c>
      <c r="H2586" s="33">
        <v>73283</v>
      </c>
      <c r="I2586" t="s">
        <v>6239</v>
      </c>
      <c r="N2586" s="37"/>
      <c r="O2586" s="36"/>
      <c r="P2586" s="36"/>
      <c r="Q2586" s="36"/>
      <c r="R2586" s="37"/>
      <c r="S2586" s="36"/>
      <c r="T2586" s="36"/>
    </row>
    <row r="2587" spans="1:20" ht="14.4" x14ac:dyDescent="0.3">
      <c r="A2587" s="33" t="s">
        <v>6240</v>
      </c>
      <c r="B2587" s="33" t="s">
        <v>14833</v>
      </c>
      <c r="C2587" s="33" t="s">
        <v>6241</v>
      </c>
      <c r="D2587" s="33" t="s">
        <v>6242</v>
      </c>
      <c r="E2587" s="33" t="s">
        <v>14934</v>
      </c>
      <c r="F2587" s="33">
        <v>235</v>
      </c>
      <c r="G2587" s="33">
        <v>222</v>
      </c>
      <c r="H2587" s="33">
        <v>75388</v>
      </c>
      <c r="I2587" t="s">
        <v>15473</v>
      </c>
      <c r="N2587" s="37"/>
      <c r="O2587" s="36"/>
      <c r="P2587" s="36"/>
      <c r="Q2587" s="36"/>
      <c r="R2587" s="37"/>
      <c r="S2587" s="36"/>
      <c r="T2587" s="36"/>
    </row>
    <row r="2588" spans="1:20" ht="14.4" x14ac:dyDescent="0.3">
      <c r="A2588" s="33" t="s">
        <v>6243</v>
      </c>
      <c r="B2588" s="33" t="s">
        <v>14833</v>
      </c>
      <c r="C2588" s="33" t="s">
        <v>17187</v>
      </c>
      <c r="D2588" s="33" t="s">
        <v>6244</v>
      </c>
      <c r="E2588" s="33" t="s">
        <v>15309</v>
      </c>
      <c r="F2588" s="33">
        <v>365</v>
      </c>
      <c r="G2588" s="33">
        <v>374</v>
      </c>
      <c r="H2588" s="33">
        <v>74049</v>
      </c>
      <c r="I2588" t="s">
        <v>432</v>
      </c>
      <c r="N2588" s="37"/>
      <c r="O2588" s="36"/>
      <c r="P2588" s="36"/>
      <c r="Q2588" s="36"/>
      <c r="R2588" s="37"/>
      <c r="S2588" s="36"/>
      <c r="T2588" s="36"/>
    </row>
    <row r="2589" spans="1:20" ht="14.4" x14ac:dyDescent="0.3">
      <c r="A2589" s="33" t="s">
        <v>6245</v>
      </c>
      <c r="B2589" s="33" t="s">
        <v>14833</v>
      </c>
      <c r="C2589" s="33" t="s">
        <v>6246</v>
      </c>
      <c r="D2589" s="33" t="s">
        <v>6247</v>
      </c>
      <c r="E2589" s="33" t="s">
        <v>15051</v>
      </c>
      <c r="F2589" s="33">
        <v>85</v>
      </c>
      <c r="G2589" s="33">
        <v>97</v>
      </c>
      <c r="H2589" s="33">
        <v>41246</v>
      </c>
      <c r="I2589" t="s">
        <v>90</v>
      </c>
      <c r="N2589" s="37"/>
      <c r="O2589" s="36"/>
      <c r="P2589" s="36"/>
      <c r="Q2589" s="36"/>
      <c r="R2589" s="37"/>
      <c r="S2589" s="36"/>
      <c r="T2589" s="36"/>
    </row>
    <row r="2590" spans="1:20" ht="14.4" x14ac:dyDescent="0.3">
      <c r="A2590" s="33" t="s">
        <v>6248</v>
      </c>
      <c r="B2590" s="33" t="s">
        <v>14833</v>
      </c>
      <c r="C2590" s="33" t="s">
        <v>2601</v>
      </c>
      <c r="D2590" s="33" t="s">
        <v>6249</v>
      </c>
      <c r="E2590" s="33" t="s">
        <v>14986</v>
      </c>
      <c r="F2590" s="33">
        <v>245</v>
      </c>
      <c r="G2590" s="33">
        <v>241</v>
      </c>
      <c r="H2590" s="33">
        <v>41454</v>
      </c>
      <c r="I2590" t="s">
        <v>16311</v>
      </c>
      <c r="N2590" s="37"/>
      <c r="O2590" s="36"/>
      <c r="P2590" s="36"/>
      <c r="Q2590" s="36"/>
      <c r="R2590" s="37"/>
      <c r="S2590" s="36"/>
      <c r="T2590" s="36"/>
    </row>
    <row r="2591" spans="1:20" ht="14.4" x14ac:dyDescent="0.3">
      <c r="A2591" s="33" t="s">
        <v>6250</v>
      </c>
      <c r="B2591" s="33" t="s">
        <v>14833</v>
      </c>
      <c r="C2591" s="33" t="s">
        <v>2508</v>
      </c>
      <c r="D2591" s="33" t="s">
        <v>6251</v>
      </c>
      <c r="E2591" s="33" t="s">
        <v>14887</v>
      </c>
      <c r="F2591" s="33">
        <v>103</v>
      </c>
      <c r="G2591" s="33">
        <v>99</v>
      </c>
      <c r="H2591" s="33">
        <v>40648</v>
      </c>
      <c r="I2591" t="s">
        <v>15825</v>
      </c>
      <c r="N2591" s="37"/>
      <c r="O2591" s="36"/>
      <c r="P2591" s="36"/>
      <c r="Q2591" s="36"/>
      <c r="R2591" s="37"/>
      <c r="S2591" s="36"/>
      <c r="T2591" s="36"/>
    </row>
    <row r="2592" spans="1:20" ht="14.4" x14ac:dyDescent="0.3">
      <c r="A2592" s="33" t="s">
        <v>6252</v>
      </c>
      <c r="B2592" s="33" t="s">
        <v>14833</v>
      </c>
      <c r="C2592" s="33" t="s">
        <v>16010</v>
      </c>
      <c r="D2592" s="33" t="s">
        <v>6253</v>
      </c>
      <c r="E2592" s="33" t="s">
        <v>15351</v>
      </c>
      <c r="F2592" s="33">
        <v>197</v>
      </c>
      <c r="G2592" s="33">
        <v>194</v>
      </c>
      <c r="H2592" s="33">
        <v>73712</v>
      </c>
      <c r="I2592" t="s">
        <v>15352</v>
      </c>
      <c r="N2592" s="37"/>
      <c r="O2592" s="36"/>
      <c r="P2592" s="36"/>
      <c r="Q2592" s="36"/>
      <c r="R2592" s="37"/>
      <c r="S2592" s="36"/>
      <c r="T2592" s="36"/>
    </row>
    <row r="2593" spans="1:20" ht="14.4" x14ac:dyDescent="0.3">
      <c r="A2593" s="33" t="s">
        <v>6254</v>
      </c>
      <c r="B2593" s="33" t="s">
        <v>14833</v>
      </c>
      <c r="C2593" s="33" t="s">
        <v>6255</v>
      </c>
      <c r="D2593" s="33" t="s">
        <v>6256</v>
      </c>
      <c r="E2593" s="33" t="s">
        <v>15093</v>
      </c>
      <c r="F2593" s="33">
        <v>287</v>
      </c>
      <c r="G2593" s="33">
        <v>292</v>
      </c>
      <c r="H2593" s="33">
        <v>41632</v>
      </c>
      <c r="I2593" t="s">
        <v>15148</v>
      </c>
      <c r="N2593" s="37"/>
      <c r="O2593" s="36"/>
      <c r="P2593" s="36"/>
      <c r="Q2593" s="36"/>
      <c r="R2593" s="37"/>
      <c r="S2593" s="36"/>
      <c r="T2593" s="36"/>
    </row>
    <row r="2594" spans="1:20" ht="14.4" x14ac:dyDescent="0.3">
      <c r="A2594" s="33" t="s">
        <v>6257</v>
      </c>
      <c r="B2594" s="33" t="s">
        <v>14833</v>
      </c>
      <c r="C2594" s="33" t="s">
        <v>17188</v>
      </c>
      <c r="D2594" s="33" t="s">
        <v>6258</v>
      </c>
      <c r="E2594" s="33" t="s">
        <v>14947</v>
      </c>
      <c r="F2594" s="33">
        <v>598</v>
      </c>
      <c r="G2594" s="33">
        <v>604</v>
      </c>
      <c r="H2594" s="33">
        <v>41340</v>
      </c>
      <c r="I2594" t="s">
        <v>15221</v>
      </c>
      <c r="N2594" s="37"/>
      <c r="O2594" s="36"/>
      <c r="P2594" s="36"/>
      <c r="Q2594" s="36"/>
      <c r="R2594" s="37"/>
      <c r="S2594" s="36"/>
      <c r="T2594" s="36"/>
    </row>
    <row r="2595" spans="1:20" ht="14.4" x14ac:dyDescent="0.3">
      <c r="A2595" s="33" t="s">
        <v>6259</v>
      </c>
      <c r="B2595" s="33" t="s">
        <v>14833</v>
      </c>
      <c r="C2595" s="33" t="s">
        <v>16032</v>
      </c>
      <c r="D2595" s="33" t="s">
        <v>17189</v>
      </c>
      <c r="E2595" s="33" t="s">
        <v>14975</v>
      </c>
      <c r="F2595" s="33">
        <v>235</v>
      </c>
      <c r="G2595" s="33">
        <v>237</v>
      </c>
      <c r="H2595" s="33">
        <v>41528</v>
      </c>
      <c r="I2595" t="s">
        <v>15305</v>
      </c>
      <c r="N2595" s="37"/>
      <c r="O2595" s="36"/>
      <c r="P2595" s="36"/>
      <c r="Q2595" s="36"/>
      <c r="R2595" s="37"/>
      <c r="S2595" s="36"/>
      <c r="T2595" s="36"/>
    </row>
    <row r="2596" spans="1:20" ht="14.4" x14ac:dyDescent="0.3">
      <c r="A2596" s="33" t="s">
        <v>6260</v>
      </c>
      <c r="B2596" s="33" t="s">
        <v>14833</v>
      </c>
      <c r="C2596" s="33" t="s">
        <v>1452</v>
      </c>
      <c r="D2596" s="33" t="s">
        <v>6261</v>
      </c>
      <c r="E2596" s="33" t="s">
        <v>14908</v>
      </c>
      <c r="F2596" s="33">
        <v>275</v>
      </c>
      <c r="G2596" s="33">
        <v>288</v>
      </c>
      <c r="H2596" s="33">
        <v>62662</v>
      </c>
      <c r="I2596" t="s">
        <v>15719</v>
      </c>
      <c r="N2596" s="37"/>
      <c r="O2596" s="36"/>
      <c r="P2596" s="36"/>
      <c r="Q2596" s="36"/>
      <c r="R2596" s="37"/>
      <c r="S2596" s="36"/>
      <c r="T2596" s="36"/>
    </row>
    <row r="2597" spans="1:20" ht="14.4" x14ac:dyDescent="0.3">
      <c r="A2597" s="33" t="s">
        <v>6262</v>
      </c>
      <c r="B2597" s="33" t="s">
        <v>14833</v>
      </c>
      <c r="C2597" s="33" t="s">
        <v>17190</v>
      </c>
      <c r="D2597" s="33" t="s">
        <v>6263</v>
      </c>
      <c r="E2597" s="33" t="s">
        <v>16566</v>
      </c>
      <c r="F2597" s="33">
        <v>141</v>
      </c>
      <c r="G2597" s="33">
        <v>139</v>
      </c>
      <c r="H2597" s="33">
        <v>41012</v>
      </c>
      <c r="I2597" t="s">
        <v>16504</v>
      </c>
      <c r="N2597" s="37"/>
      <c r="O2597" s="36"/>
      <c r="P2597" s="36"/>
      <c r="Q2597" s="36"/>
      <c r="R2597" s="37"/>
      <c r="S2597" s="36"/>
      <c r="T2597" s="36"/>
    </row>
    <row r="2598" spans="1:20" ht="14.4" x14ac:dyDescent="0.3">
      <c r="A2598" s="33" t="s">
        <v>6264</v>
      </c>
      <c r="B2598" s="33" t="s">
        <v>14833</v>
      </c>
      <c r="C2598" s="33" t="s">
        <v>17191</v>
      </c>
      <c r="D2598" s="33" t="s">
        <v>6265</v>
      </c>
      <c r="E2598" s="33" t="s">
        <v>15224</v>
      </c>
      <c r="F2598" s="33">
        <v>312</v>
      </c>
      <c r="G2598" s="33">
        <v>306</v>
      </c>
      <c r="H2598" s="33">
        <v>73919</v>
      </c>
      <c r="I2598" t="s">
        <v>839</v>
      </c>
      <c r="N2598" s="37"/>
      <c r="O2598" s="36"/>
      <c r="P2598" s="36"/>
      <c r="Q2598" s="36"/>
      <c r="R2598" s="37"/>
      <c r="S2598" s="36"/>
      <c r="T2598" s="36"/>
    </row>
    <row r="2599" spans="1:20" ht="14.4" x14ac:dyDescent="0.3">
      <c r="A2599" s="33" t="s">
        <v>6266</v>
      </c>
      <c r="B2599" s="33" t="s">
        <v>14833</v>
      </c>
      <c r="C2599" s="33" t="s">
        <v>6267</v>
      </c>
      <c r="D2599" s="33" t="s">
        <v>6268</v>
      </c>
      <c r="E2599" s="33" t="s">
        <v>14966</v>
      </c>
      <c r="F2599" s="33">
        <v>166</v>
      </c>
      <c r="G2599" s="33">
        <v>158</v>
      </c>
      <c r="H2599" s="33">
        <v>31384</v>
      </c>
      <c r="I2599" t="s">
        <v>15401</v>
      </c>
      <c r="N2599" s="37"/>
      <c r="O2599" s="36"/>
      <c r="P2599" s="36"/>
      <c r="Q2599" s="36"/>
      <c r="R2599" s="37"/>
      <c r="S2599" s="36"/>
      <c r="T2599" s="36"/>
    </row>
    <row r="2600" spans="1:20" ht="14.4" x14ac:dyDescent="0.3">
      <c r="A2600" s="33" t="s">
        <v>6269</v>
      </c>
      <c r="B2600" s="33" t="s">
        <v>14833</v>
      </c>
      <c r="C2600" s="33" t="s">
        <v>16698</v>
      </c>
      <c r="D2600" s="33" t="s">
        <v>6270</v>
      </c>
      <c r="E2600" s="33" t="s">
        <v>14873</v>
      </c>
      <c r="F2600" s="33">
        <v>132</v>
      </c>
      <c r="G2600" s="33">
        <v>122</v>
      </c>
      <c r="H2600" s="33">
        <v>32073</v>
      </c>
      <c r="I2600" t="s">
        <v>15835</v>
      </c>
      <c r="N2600" s="37"/>
      <c r="O2600" s="36"/>
      <c r="P2600" s="36"/>
      <c r="Q2600" s="36"/>
      <c r="R2600" s="37"/>
      <c r="S2600" s="36"/>
      <c r="T2600" s="36"/>
    </row>
    <row r="2601" spans="1:20" ht="14.4" x14ac:dyDescent="0.3">
      <c r="A2601" s="33" t="s">
        <v>6271</v>
      </c>
      <c r="B2601" s="33" t="s">
        <v>14833</v>
      </c>
      <c r="C2601" s="33" t="s">
        <v>6272</v>
      </c>
      <c r="D2601" s="33" t="s">
        <v>6273</v>
      </c>
      <c r="E2601" s="33" t="s">
        <v>14896</v>
      </c>
      <c r="F2601" s="33">
        <v>199</v>
      </c>
      <c r="G2601" s="33">
        <v>194</v>
      </c>
      <c r="H2601" s="33">
        <v>40972</v>
      </c>
      <c r="I2601" t="s">
        <v>15511</v>
      </c>
      <c r="N2601" s="37"/>
      <c r="O2601" s="36"/>
      <c r="P2601" s="36"/>
      <c r="Q2601" s="36"/>
      <c r="R2601" s="37"/>
      <c r="S2601" s="36"/>
      <c r="T2601" s="36"/>
    </row>
    <row r="2602" spans="1:20" ht="14.4" x14ac:dyDescent="0.3">
      <c r="A2602" s="33" t="s">
        <v>6274</v>
      </c>
      <c r="B2602" s="33" t="s">
        <v>14833</v>
      </c>
      <c r="C2602" s="33" t="s">
        <v>6275</v>
      </c>
      <c r="D2602" s="33" t="s">
        <v>6276</v>
      </c>
      <c r="E2602" s="33" t="s">
        <v>16288</v>
      </c>
      <c r="F2602" s="33">
        <v>329</v>
      </c>
      <c r="G2602" s="33">
        <v>299</v>
      </c>
      <c r="H2602" s="33">
        <v>61751</v>
      </c>
      <c r="I2602" t="s">
        <v>15757</v>
      </c>
      <c r="N2602" s="37"/>
      <c r="O2602" s="36"/>
      <c r="P2602" s="36"/>
      <c r="Q2602" s="36"/>
      <c r="R2602" s="37"/>
      <c r="S2602" s="36"/>
      <c r="T2602" s="36"/>
    </row>
    <row r="2603" spans="1:20" ht="14.4" x14ac:dyDescent="0.3">
      <c r="A2603" s="33" t="s">
        <v>6277</v>
      </c>
      <c r="B2603" s="33" t="s">
        <v>14833</v>
      </c>
      <c r="C2603" s="33" t="s">
        <v>6278</v>
      </c>
      <c r="D2603" s="33" t="s">
        <v>6279</v>
      </c>
      <c r="E2603" s="33" t="s">
        <v>15455</v>
      </c>
      <c r="F2603" s="33">
        <v>94</v>
      </c>
      <c r="G2603" s="33">
        <v>103</v>
      </c>
      <c r="H2603" s="33">
        <v>75753</v>
      </c>
      <c r="I2603" t="s">
        <v>16109</v>
      </c>
      <c r="N2603" s="37"/>
      <c r="O2603" s="36"/>
      <c r="P2603" s="36"/>
      <c r="Q2603" s="36"/>
      <c r="R2603" s="37"/>
      <c r="S2603" s="36"/>
      <c r="T2603" s="36"/>
    </row>
    <row r="2604" spans="1:20" ht="14.4" x14ac:dyDescent="0.3">
      <c r="A2604" s="33" t="s">
        <v>6280</v>
      </c>
      <c r="B2604" s="33" t="s">
        <v>14833</v>
      </c>
      <c r="C2604" s="33" t="s">
        <v>17192</v>
      </c>
      <c r="D2604" s="33" t="s">
        <v>6281</v>
      </c>
      <c r="E2604" s="33" t="s">
        <v>15068</v>
      </c>
      <c r="F2604" s="33">
        <v>283</v>
      </c>
      <c r="G2604" s="33">
        <v>286</v>
      </c>
      <c r="H2604" s="33">
        <v>41633</v>
      </c>
      <c r="I2604" t="s">
        <v>16283</v>
      </c>
      <c r="N2604" s="37"/>
      <c r="O2604" s="36"/>
      <c r="P2604" s="36"/>
      <c r="Q2604" s="36"/>
      <c r="R2604" s="37"/>
      <c r="S2604" s="36"/>
      <c r="T2604" s="36"/>
    </row>
    <row r="2605" spans="1:20" ht="14.4" x14ac:dyDescent="0.3">
      <c r="A2605" s="33" t="s">
        <v>6282</v>
      </c>
      <c r="B2605" s="33" t="s">
        <v>14833</v>
      </c>
      <c r="C2605" s="33" t="s">
        <v>17193</v>
      </c>
      <c r="D2605" s="33" t="s">
        <v>6283</v>
      </c>
      <c r="E2605" s="33" t="s">
        <v>15402</v>
      </c>
      <c r="F2605" s="33">
        <v>173</v>
      </c>
      <c r="G2605" s="33">
        <v>183</v>
      </c>
      <c r="H2605" s="33">
        <v>41435</v>
      </c>
      <c r="I2605" t="s">
        <v>1191</v>
      </c>
      <c r="N2605" s="37"/>
      <c r="O2605" s="36"/>
      <c r="P2605" s="36"/>
      <c r="Q2605" s="36"/>
      <c r="R2605" s="37"/>
      <c r="S2605" s="36"/>
      <c r="T2605" s="36"/>
    </row>
    <row r="2606" spans="1:20" ht="14.4" x14ac:dyDescent="0.3">
      <c r="A2606" s="33" t="s">
        <v>6284</v>
      </c>
      <c r="B2606" s="33" t="s">
        <v>14833</v>
      </c>
      <c r="C2606" s="33" t="s">
        <v>6285</v>
      </c>
      <c r="D2606" s="33" t="s">
        <v>5837</v>
      </c>
      <c r="E2606" s="33" t="s">
        <v>15791</v>
      </c>
      <c r="F2606" s="33">
        <v>143</v>
      </c>
      <c r="G2606" s="33">
        <v>130</v>
      </c>
      <c r="H2606" s="33">
        <v>42623</v>
      </c>
      <c r="I2606" t="s">
        <v>15606</v>
      </c>
      <c r="N2606" s="37"/>
      <c r="O2606" s="36"/>
      <c r="P2606" s="36"/>
      <c r="Q2606" s="36"/>
      <c r="R2606" s="37"/>
      <c r="S2606" s="36"/>
      <c r="T2606" s="36"/>
    </row>
    <row r="2607" spans="1:20" ht="14.4" x14ac:dyDescent="0.3">
      <c r="A2607" s="33" t="s">
        <v>6286</v>
      </c>
      <c r="B2607" s="33" t="s">
        <v>14833</v>
      </c>
      <c r="C2607" s="33" t="s">
        <v>6287</v>
      </c>
      <c r="D2607" s="33" t="s">
        <v>6288</v>
      </c>
      <c r="E2607" s="33" t="s">
        <v>16123</v>
      </c>
      <c r="F2607" s="33">
        <v>87</v>
      </c>
      <c r="G2607" s="33">
        <v>81</v>
      </c>
      <c r="H2607" s="33">
        <v>41780</v>
      </c>
      <c r="I2607" t="s">
        <v>16244</v>
      </c>
      <c r="N2607" s="37"/>
      <c r="O2607" s="36"/>
      <c r="P2607" s="36"/>
      <c r="Q2607" s="36"/>
      <c r="R2607" s="37"/>
      <c r="S2607" s="36"/>
      <c r="T2607" s="36"/>
    </row>
    <row r="2608" spans="1:20" ht="14.4" x14ac:dyDescent="0.3">
      <c r="A2608" s="33" t="s">
        <v>6289</v>
      </c>
      <c r="B2608" s="33" t="s">
        <v>14833</v>
      </c>
      <c r="C2608" s="33" t="s">
        <v>17194</v>
      </c>
      <c r="D2608" s="33" t="s">
        <v>6290</v>
      </c>
      <c r="E2608" s="33" t="s">
        <v>15036</v>
      </c>
      <c r="F2608" s="33">
        <v>407</v>
      </c>
      <c r="G2608" s="33">
        <v>417</v>
      </c>
      <c r="H2608" s="33">
        <v>41435</v>
      </c>
      <c r="I2608" t="s">
        <v>1191</v>
      </c>
      <c r="N2608" s="37"/>
      <c r="O2608" s="36"/>
      <c r="P2608" s="36"/>
      <c r="Q2608" s="36"/>
      <c r="R2608" s="37"/>
      <c r="S2608" s="36"/>
      <c r="T2608" s="36"/>
    </row>
    <row r="2609" spans="1:20" ht="14.4" x14ac:dyDescent="0.3">
      <c r="A2609" s="33" t="s">
        <v>6291</v>
      </c>
      <c r="B2609" s="33" t="s">
        <v>14833</v>
      </c>
      <c r="C2609" s="33" t="s">
        <v>6292</v>
      </c>
      <c r="D2609" s="33" t="s">
        <v>6293</v>
      </c>
      <c r="E2609" s="33" t="s">
        <v>14917</v>
      </c>
      <c r="F2609" s="33">
        <v>70</v>
      </c>
      <c r="G2609" s="33">
        <v>62</v>
      </c>
      <c r="H2609" s="33">
        <v>41862</v>
      </c>
      <c r="I2609" t="s">
        <v>17195</v>
      </c>
      <c r="N2609" s="37"/>
      <c r="O2609" s="36"/>
      <c r="P2609" s="36"/>
      <c r="Q2609" s="36"/>
      <c r="R2609" s="37"/>
      <c r="S2609" s="36"/>
      <c r="T2609" s="36"/>
    </row>
    <row r="2610" spans="1:20" ht="14.4" x14ac:dyDescent="0.3">
      <c r="A2610" s="33" t="s">
        <v>6294</v>
      </c>
      <c r="B2610" s="33" t="s">
        <v>14833</v>
      </c>
      <c r="C2610" s="33" t="s">
        <v>17196</v>
      </c>
      <c r="D2610" s="33" t="s">
        <v>1364</v>
      </c>
      <c r="E2610" s="33" t="s">
        <v>15072</v>
      </c>
      <c r="F2610" s="33">
        <v>67</v>
      </c>
      <c r="G2610" s="33">
        <v>65</v>
      </c>
      <c r="H2610" s="33">
        <v>41638</v>
      </c>
      <c r="I2610" t="s">
        <v>15125</v>
      </c>
      <c r="N2610" s="37"/>
      <c r="O2610" s="36"/>
      <c r="P2610" s="36"/>
      <c r="Q2610" s="36"/>
      <c r="R2610" s="37"/>
      <c r="S2610" s="36"/>
      <c r="T2610" s="36"/>
    </row>
    <row r="2611" spans="1:20" ht="14.4" x14ac:dyDescent="0.3">
      <c r="A2611" s="33" t="s">
        <v>6295</v>
      </c>
      <c r="B2611" s="33" t="s">
        <v>14833</v>
      </c>
      <c r="C2611" s="33" t="s">
        <v>17197</v>
      </c>
      <c r="D2611" s="33" t="s">
        <v>6296</v>
      </c>
      <c r="E2611" s="33" t="s">
        <v>15687</v>
      </c>
      <c r="F2611" s="33">
        <v>243</v>
      </c>
      <c r="G2611" s="33">
        <v>235</v>
      </c>
      <c r="H2611" s="33">
        <v>41413</v>
      </c>
      <c r="I2611" t="s">
        <v>16237</v>
      </c>
      <c r="N2611" s="37"/>
      <c r="O2611" s="36"/>
      <c r="P2611" s="36"/>
      <c r="Q2611" s="36"/>
      <c r="R2611" s="37"/>
      <c r="S2611" s="36"/>
      <c r="T2611" s="36"/>
    </row>
    <row r="2612" spans="1:20" ht="14.4" x14ac:dyDescent="0.3">
      <c r="A2612" s="33" t="s">
        <v>6297</v>
      </c>
      <c r="B2612" s="33" t="s">
        <v>14833</v>
      </c>
      <c r="C2612" s="33" t="s">
        <v>17198</v>
      </c>
      <c r="D2612" s="33" t="s">
        <v>6298</v>
      </c>
      <c r="E2612" s="33" t="s">
        <v>15035</v>
      </c>
      <c r="F2612" s="33">
        <v>78</v>
      </c>
      <c r="G2612" s="33">
        <v>68</v>
      </c>
      <c r="H2612" s="33">
        <v>41191</v>
      </c>
      <c r="I2612" t="s">
        <v>15604</v>
      </c>
      <c r="N2612" s="37"/>
      <c r="O2612" s="36"/>
      <c r="P2612" s="36"/>
      <c r="Q2612" s="36"/>
      <c r="R2612" s="37"/>
      <c r="S2612" s="36"/>
      <c r="T2612" s="36"/>
    </row>
    <row r="2613" spans="1:20" ht="14.4" x14ac:dyDescent="0.3">
      <c r="A2613" s="33" t="s">
        <v>6299</v>
      </c>
      <c r="B2613" s="33" t="s">
        <v>14833</v>
      </c>
      <c r="C2613" s="33" t="s">
        <v>17199</v>
      </c>
      <c r="D2613" s="33" t="s">
        <v>2629</v>
      </c>
      <c r="E2613" s="33" t="s">
        <v>14873</v>
      </c>
      <c r="F2613" s="33">
        <v>72</v>
      </c>
      <c r="G2613" s="33">
        <v>72</v>
      </c>
      <c r="H2613" s="33">
        <v>41812</v>
      </c>
      <c r="I2613" t="s">
        <v>16646</v>
      </c>
      <c r="N2613" s="37"/>
      <c r="O2613" s="36"/>
      <c r="P2613" s="36"/>
      <c r="Q2613" s="36"/>
      <c r="R2613" s="37"/>
      <c r="S2613" s="36"/>
      <c r="T2613" s="36"/>
    </row>
    <row r="2614" spans="1:20" ht="14.4" x14ac:dyDescent="0.3">
      <c r="A2614" s="33" t="s">
        <v>6300</v>
      </c>
      <c r="B2614" s="33" t="s">
        <v>14833</v>
      </c>
      <c r="C2614" s="33" t="s">
        <v>17200</v>
      </c>
      <c r="D2614" s="33" t="s">
        <v>6301</v>
      </c>
      <c r="E2614" s="33" t="s">
        <v>15039</v>
      </c>
      <c r="F2614" s="33">
        <v>109</v>
      </c>
      <c r="G2614" s="33">
        <v>116</v>
      </c>
      <c r="H2614" s="33">
        <v>41500</v>
      </c>
      <c r="I2614" t="s">
        <v>15217</v>
      </c>
      <c r="N2614" s="37"/>
      <c r="O2614" s="36"/>
      <c r="P2614" s="36"/>
      <c r="Q2614" s="36"/>
      <c r="R2614" s="37"/>
      <c r="S2614" s="36"/>
      <c r="T2614" s="36"/>
    </row>
    <row r="2615" spans="1:20" ht="14.4" x14ac:dyDescent="0.3">
      <c r="A2615" s="33" t="s">
        <v>6302</v>
      </c>
      <c r="B2615" s="33" t="s">
        <v>14833</v>
      </c>
      <c r="C2615" s="33" t="s">
        <v>6303</v>
      </c>
      <c r="D2615" s="33" t="s">
        <v>6304</v>
      </c>
      <c r="E2615" s="33" t="s">
        <v>14916</v>
      </c>
      <c r="F2615" s="33">
        <v>193</v>
      </c>
      <c r="G2615" s="33">
        <v>188</v>
      </c>
      <c r="H2615" s="33">
        <v>42669</v>
      </c>
      <c r="I2615" t="s">
        <v>15144</v>
      </c>
      <c r="N2615" s="37"/>
      <c r="O2615" s="36"/>
      <c r="P2615" s="36"/>
      <c r="Q2615" s="36"/>
      <c r="R2615" s="37"/>
      <c r="S2615" s="36"/>
      <c r="T2615" s="36"/>
    </row>
    <row r="2616" spans="1:20" ht="14.4" x14ac:dyDescent="0.3">
      <c r="A2616" s="33" t="s">
        <v>6305</v>
      </c>
      <c r="B2616" s="33" t="s">
        <v>14833</v>
      </c>
      <c r="C2616" s="33" t="s">
        <v>17201</v>
      </c>
      <c r="D2616" s="33" t="s">
        <v>6306</v>
      </c>
      <c r="E2616" s="33" t="s">
        <v>16288</v>
      </c>
      <c r="F2616" s="33">
        <v>90</v>
      </c>
      <c r="G2616" s="33">
        <v>91</v>
      </c>
      <c r="H2616" s="33">
        <v>41476</v>
      </c>
      <c r="I2616" t="s">
        <v>2911</v>
      </c>
      <c r="N2616" s="37"/>
      <c r="O2616" s="36"/>
      <c r="P2616" s="36"/>
      <c r="Q2616" s="36"/>
      <c r="R2616" s="37"/>
      <c r="S2616" s="36"/>
      <c r="T2616" s="36"/>
    </row>
    <row r="2617" spans="1:20" ht="14.4" x14ac:dyDescent="0.3">
      <c r="A2617" s="33" t="s">
        <v>6307</v>
      </c>
      <c r="B2617" s="33" t="s">
        <v>14833</v>
      </c>
      <c r="C2617" s="33" t="s">
        <v>17202</v>
      </c>
      <c r="D2617" s="33" t="s">
        <v>6308</v>
      </c>
      <c r="E2617" s="33" t="s">
        <v>14984</v>
      </c>
      <c r="F2617" s="33">
        <v>252</v>
      </c>
      <c r="G2617" s="33">
        <v>244</v>
      </c>
      <c r="H2617" s="33">
        <v>41286</v>
      </c>
      <c r="I2617" t="s">
        <v>15748</v>
      </c>
      <c r="N2617" s="37"/>
      <c r="O2617" s="36"/>
      <c r="P2617" s="36"/>
      <c r="Q2617" s="36"/>
      <c r="R2617" s="37"/>
      <c r="S2617" s="36"/>
      <c r="T2617" s="36"/>
    </row>
    <row r="2618" spans="1:20" ht="14.4" x14ac:dyDescent="0.3">
      <c r="A2618" s="33" t="s">
        <v>6309</v>
      </c>
      <c r="B2618" s="33" t="s">
        <v>14833</v>
      </c>
      <c r="C2618" s="33" t="s">
        <v>17203</v>
      </c>
      <c r="D2618" s="33" t="s">
        <v>6310</v>
      </c>
      <c r="E2618" s="33" t="s">
        <v>14962</v>
      </c>
      <c r="F2618" s="33">
        <v>80</v>
      </c>
      <c r="G2618" s="33">
        <v>81</v>
      </c>
      <c r="H2618" s="33">
        <v>41558</v>
      </c>
      <c r="I2618" t="s">
        <v>15616</v>
      </c>
      <c r="N2618" s="37"/>
      <c r="O2618" s="36"/>
      <c r="P2618" s="36"/>
      <c r="Q2618" s="36"/>
      <c r="R2618" s="37"/>
      <c r="S2618" s="36"/>
      <c r="T2618" s="36"/>
    </row>
    <row r="2619" spans="1:20" ht="14.4" x14ac:dyDescent="0.3">
      <c r="A2619" s="33" t="s">
        <v>6311</v>
      </c>
      <c r="B2619" s="33" t="s">
        <v>14833</v>
      </c>
      <c r="C2619" s="33" t="s">
        <v>17204</v>
      </c>
      <c r="D2619" s="33" t="s">
        <v>6312</v>
      </c>
      <c r="E2619" s="33" t="s">
        <v>15022</v>
      </c>
      <c r="F2619" s="33">
        <v>175</v>
      </c>
      <c r="G2619" s="33">
        <v>136</v>
      </c>
      <c r="H2619" s="33">
        <v>22725</v>
      </c>
      <c r="I2619" t="s">
        <v>17006</v>
      </c>
      <c r="N2619" s="37"/>
      <c r="O2619" s="36"/>
      <c r="P2619" s="36"/>
      <c r="Q2619" s="36"/>
      <c r="R2619" s="37"/>
      <c r="S2619" s="36"/>
      <c r="T2619" s="36"/>
    </row>
    <row r="2620" spans="1:20" ht="14.4" x14ac:dyDescent="0.3">
      <c r="A2620" s="33" t="s">
        <v>6313</v>
      </c>
      <c r="B2620" s="33" t="s">
        <v>14833</v>
      </c>
      <c r="C2620" s="33" t="s">
        <v>6314</v>
      </c>
      <c r="D2620" s="33" t="s">
        <v>6315</v>
      </c>
      <c r="E2620" s="33" t="s">
        <v>14917</v>
      </c>
      <c r="F2620" s="33">
        <v>150</v>
      </c>
      <c r="G2620" s="33">
        <v>120</v>
      </c>
      <c r="H2620" s="33">
        <v>23128</v>
      </c>
      <c r="I2620" t="s">
        <v>15728</v>
      </c>
      <c r="N2620" s="37"/>
      <c r="O2620" s="36"/>
      <c r="P2620" s="36"/>
      <c r="Q2620" s="36"/>
      <c r="R2620" s="37"/>
      <c r="S2620" s="36"/>
      <c r="T2620" s="36"/>
    </row>
    <row r="2621" spans="1:20" ht="14.4" x14ac:dyDescent="0.3">
      <c r="A2621" s="33" t="s">
        <v>6316</v>
      </c>
      <c r="B2621" s="33" t="s">
        <v>14833</v>
      </c>
      <c r="C2621" s="33" t="s">
        <v>1498</v>
      </c>
      <c r="D2621" s="33" t="s">
        <v>6317</v>
      </c>
      <c r="E2621" s="33" t="s">
        <v>15048</v>
      </c>
      <c r="F2621" s="33">
        <v>306</v>
      </c>
      <c r="G2621" s="33">
        <v>331</v>
      </c>
      <c r="H2621" s="33">
        <v>30582</v>
      </c>
      <c r="I2621" t="s">
        <v>15648</v>
      </c>
      <c r="N2621" s="37"/>
      <c r="O2621" s="36"/>
      <c r="P2621" s="36"/>
      <c r="Q2621" s="36"/>
      <c r="R2621" s="37"/>
      <c r="S2621" s="36"/>
      <c r="T2621" s="36"/>
    </row>
    <row r="2622" spans="1:20" ht="14.4" x14ac:dyDescent="0.3">
      <c r="A2622" s="33" t="s">
        <v>6318</v>
      </c>
      <c r="B2622" s="33" t="s">
        <v>14833</v>
      </c>
      <c r="C2622" s="33" t="s">
        <v>15758</v>
      </c>
      <c r="D2622" s="33" t="s">
        <v>6319</v>
      </c>
      <c r="E2622" s="33" t="s">
        <v>14929</v>
      </c>
      <c r="F2622" s="33">
        <v>242</v>
      </c>
      <c r="G2622" s="33">
        <v>225</v>
      </c>
      <c r="H2622" s="33">
        <v>23674</v>
      </c>
      <c r="I2622" t="s">
        <v>16824</v>
      </c>
      <c r="N2622" s="37"/>
      <c r="O2622" s="36"/>
      <c r="P2622" s="36"/>
      <c r="Q2622" s="36"/>
      <c r="R2622" s="37"/>
      <c r="S2622" s="36"/>
      <c r="T2622" s="36"/>
    </row>
    <row r="2623" spans="1:20" ht="14.4" x14ac:dyDescent="0.3">
      <c r="A2623" s="33" t="s">
        <v>6320</v>
      </c>
      <c r="B2623" s="33" t="s">
        <v>14833</v>
      </c>
      <c r="C2623" s="33" t="s">
        <v>6321</v>
      </c>
      <c r="D2623" s="33" t="s">
        <v>6322</v>
      </c>
      <c r="E2623" s="33" t="s">
        <v>16831</v>
      </c>
      <c r="F2623" s="33">
        <v>158</v>
      </c>
      <c r="G2623" s="33">
        <v>136</v>
      </c>
      <c r="H2623" s="33">
        <v>25351</v>
      </c>
      <c r="I2623" t="s">
        <v>1017</v>
      </c>
      <c r="N2623" s="37"/>
      <c r="O2623" s="36"/>
      <c r="P2623" s="36"/>
      <c r="Q2623" s="36"/>
      <c r="R2623" s="37"/>
      <c r="S2623" s="36"/>
      <c r="T2623" s="36"/>
    </row>
    <row r="2624" spans="1:20" ht="14.4" x14ac:dyDescent="0.3">
      <c r="A2624" s="33" t="s">
        <v>6323</v>
      </c>
      <c r="B2624" s="33" t="s">
        <v>14833</v>
      </c>
      <c r="C2624" s="33" t="s">
        <v>1484</v>
      </c>
      <c r="D2624" s="33" t="s">
        <v>6324</v>
      </c>
      <c r="E2624" s="33" t="s">
        <v>14915</v>
      </c>
      <c r="F2624" s="33">
        <v>344</v>
      </c>
      <c r="G2624" s="33">
        <v>322</v>
      </c>
      <c r="H2624" s="33">
        <v>27910</v>
      </c>
      <c r="I2624" t="s">
        <v>15389</v>
      </c>
      <c r="N2624" s="37"/>
      <c r="O2624" s="36"/>
      <c r="P2624" s="36"/>
      <c r="Q2624" s="36"/>
      <c r="R2624" s="37"/>
      <c r="S2624" s="36"/>
      <c r="T2624" s="36"/>
    </row>
    <row r="2625" spans="1:20" ht="14.4" x14ac:dyDescent="0.3">
      <c r="A2625" s="33" t="s">
        <v>6325</v>
      </c>
      <c r="B2625" s="33" t="s">
        <v>14833</v>
      </c>
      <c r="C2625" s="33" t="s">
        <v>17205</v>
      </c>
      <c r="D2625" s="33" t="s">
        <v>6326</v>
      </c>
      <c r="E2625" s="33" t="s">
        <v>14907</v>
      </c>
      <c r="F2625" s="33">
        <v>135</v>
      </c>
      <c r="G2625" s="33">
        <v>127</v>
      </c>
      <c r="H2625" s="33">
        <v>74531</v>
      </c>
      <c r="I2625" t="s">
        <v>15531</v>
      </c>
      <c r="N2625" s="37"/>
      <c r="O2625" s="36"/>
      <c r="P2625" s="36"/>
      <c r="Q2625" s="36"/>
      <c r="R2625" s="37"/>
      <c r="S2625" s="36"/>
      <c r="T2625" s="36"/>
    </row>
    <row r="2626" spans="1:20" ht="14.4" x14ac:dyDescent="0.3">
      <c r="A2626" s="33" t="s">
        <v>6327</v>
      </c>
      <c r="B2626" s="33" t="s">
        <v>14833</v>
      </c>
      <c r="C2626" s="33" t="s">
        <v>17206</v>
      </c>
      <c r="D2626" s="33" t="s">
        <v>6328</v>
      </c>
      <c r="E2626" s="33" t="s">
        <v>15275</v>
      </c>
      <c r="F2626" s="33">
        <v>208</v>
      </c>
      <c r="G2626" s="33">
        <v>209</v>
      </c>
      <c r="H2626" s="33">
        <v>29056</v>
      </c>
      <c r="I2626" t="s">
        <v>17026</v>
      </c>
      <c r="N2626" s="37"/>
      <c r="O2626" s="36"/>
      <c r="P2626" s="36"/>
      <c r="Q2626" s="36"/>
      <c r="R2626" s="37"/>
      <c r="S2626" s="36"/>
      <c r="T2626" s="36"/>
    </row>
    <row r="2627" spans="1:20" ht="14.4" x14ac:dyDescent="0.3">
      <c r="A2627" s="33" t="s">
        <v>6329</v>
      </c>
      <c r="B2627" s="33" t="s">
        <v>14833</v>
      </c>
      <c r="C2627" s="33" t="s">
        <v>6330</v>
      </c>
      <c r="D2627" s="33" t="s">
        <v>6331</v>
      </c>
      <c r="E2627" s="33" t="s">
        <v>14997</v>
      </c>
      <c r="F2627" s="33">
        <v>304</v>
      </c>
      <c r="G2627" s="33">
        <v>297</v>
      </c>
      <c r="H2627" s="33">
        <v>29810</v>
      </c>
      <c r="I2627" t="s">
        <v>3984</v>
      </c>
      <c r="N2627" s="37"/>
      <c r="O2627" s="36"/>
      <c r="P2627" s="36"/>
      <c r="Q2627" s="36"/>
      <c r="R2627" s="37"/>
      <c r="S2627" s="36"/>
      <c r="T2627" s="36"/>
    </row>
    <row r="2628" spans="1:20" ht="14.4" x14ac:dyDescent="0.3">
      <c r="A2628" s="33" t="s">
        <v>6332</v>
      </c>
      <c r="B2628" s="33" t="s">
        <v>14833</v>
      </c>
      <c r="C2628" s="33" t="s">
        <v>17207</v>
      </c>
      <c r="D2628" s="33" t="s">
        <v>2793</v>
      </c>
      <c r="E2628" s="33" t="s">
        <v>14939</v>
      </c>
      <c r="F2628" s="33">
        <v>170</v>
      </c>
      <c r="G2628" s="33">
        <v>150</v>
      </c>
      <c r="H2628" s="33">
        <v>41011</v>
      </c>
      <c r="I2628" t="s">
        <v>15443</v>
      </c>
      <c r="N2628" s="37"/>
      <c r="O2628" s="36"/>
      <c r="P2628" s="36"/>
      <c r="Q2628" s="36"/>
      <c r="R2628" s="37"/>
      <c r="S2628" s="36"/>
      <c r="T2628" s="36"/>
    </row>
    <row r="2629" spans="1:20" ht="14.4" x14ac:dyDescent="0.3">
      <c r="A2629" s="33" t="s">
        <v>6333</v>
      </c>
      <c r="B2629" s="33" t="s">
        <v>14833</v>
      </c>
      <c r="C2629" s="33" t="s">
        <v>17208</v>
      </c>
      <c r="D2629" s="33" t="s">
        <v>6334</v>
      </c>
      <c r="E2629" s="33" t="s">
        <v>15436</v>
      </c>
      <c r="F2629" s="33">
        <v>120</v>
      </c>
      <c r="G2629" s="33">
        <v>79</v>
      </c>
      <c r="H2629" s="33">
        <v>27910</v>
      </c>
      <c r="I2629" t="s">
        <v>15389</v>
      </c>
      <c r="N2629" s="37"/>
      <c r="O2629" s="36"/>
      <c r="P2629" s="36"/>
      <c r="Q2629" s="36"/>
      <c r="R2629" s="37"/>
      <c r="S2629" s="36"/>
      <c r="T2629" s="36"/>
    </row>
    <row r="2630" spans="1:20" ht="14.4" x14ac:dyDescent="0.3">
      <c r="A2630" s="33" t="s">
        <v>6335</v>
      </c>
      <c r="B2630" s="33" t="s">
        <v>14833</v>
      </c>
      <c r="C2630" s="33" t="s">
        <v>6336</v>
      </c>
      <c r="D2630" s="33" t="s">
        <v>6337</v>
      </c>
      <c r="E2630" s="33" t="s">
        <v>14929</v>
      </c>
      <c r="F2630" s="33">
        <v>245</v>
      </c>
      <c r="G2630" s="33">
        <v>240</v>
      </c>
      <c r="H2630" s="33">
        <v>41483</v>
      </c>
      <c r="I2630" t="s">
        <v>17028</v>
      </c>
      <c r="N2630" s="37"/>
      <c r="O2630" s="36"/>
      <c r="P2630" s="36"/>
      <c r="Q2630" s="36"/>
      <c r="R2630" s="37"/>
      <c r="S2630" s="36"/>
      <c r="T2630" s="36"/>
    </row>
    <row r="2631" spans="1:20" ht="14.4" x14ac:dyDescent="0.3">
      <c r="A2631" s="33" t="s">
        <v>6338</v>
      </c>
      <c r="B2631" s="33" t="s">
        <v>14833</v>
      </c>
      <c r="C2631" s="33" t="s">
        <v>6339</v>
      </c>
      <c r="D2631" s="33" t="s">
        <v>6340</v>
      </c>
      <c r="E2631" s="33" t="s">
        <v>14917</v>
      </c>
      <c r="F2631" s="33">
        <v>85</v>
      </c>
      <c r="G2631" s="33">
        <v>86</v>
      </c>
      <c r="H2631" s="33">
        <v>23128</v>
      </c>
      <c r="I2631" t="s">
        <v>15728</v>
      </c>
      <c r="N2631" s="37"/>
      <c r="O2631" s="36"/>
      <c r="P2631" s="36"/>
      <c r="Q2631" s="36"/>
      <c r="R2631" s="37"/>
      <c r="S2631" s="36"/>
      <c r="T2631" s="36"/>
    </row>
    <row r="2632" spans="1:20" ht="14.4" x14ac:dyDescent="0.3">
      <c r="A2632" s="33" t="s">
        <v>6341</v>
      </c>
      <c r="B2632" s="33" t="s">
        <v>14833</v>
      </c>
      <c r="C2632" s="33" t="s">
        <v>6342</v>
      </c>
      <c r="D2632" s="33" t="s">
        <v>6343</v>
      </c>
      <c r="E2632" s="33" t="s">
        <v>14907</v>
      </c>
      <c r="F2632" s="33">
        <v>301</v>
      </c>
      <c r="G2632" s="33">
        <v>319</v>
      </c>
      <c r="H2632" s="33">
        <v>47595</v>
      </c>
      <c r="I2632" t="s">
        <v>15863</v>
      </c>
      <c r="N2632" s="37"/>
      <c r="O2632" s="36"/>
      <c r="P2632" s="36"/>
      <c r="Q2632" s="36"/>
      <c r="R2632" s="37"/>
      <c r="S2632" s="36"/>
      <c r="T2632" s="36"/>
    </row>
    <row r="2633" spans="1:20" ht="14.4" x14ac:dyDescent="0.3">
      <c r="A2633" s="33" t="s">
        <v>6344</v>
      </c>
      <c r="B2633" s="33" t="s">
        <v>14833</v>
      </c>
      <c r="C2633" s="33" t="s">
        <v>16678</v>
      </c>
      <c r="D2633" s="33" t="s">
        <v>6345</v>
      </c>
      <c r="E2633" s="33" t="s">
        <v>14986</v>
      </c>
      <c r="F2633" s="33">
        <v>168</v>
      </c>
      <c r="G2633" s="33">
        <v>149</v>
      </c>
      <c r="H2633" s="33">
        <v>41454</v>
      </c>
      <c r="I2633" t="s">
        <v>16311</v>
      </c>
      <c r="N2633" s="37"/>
      <c r="O2633" s="36"/>
      <c r="P2633" s="36"/>
      <c r="Q2633" s="36"/>
      <c r="R2633" s="37"/>
      <c r="S2633" s="36"/>
      <c r="T2633" s="36"/>
    </row>
    <row r="2634" spans="1:20" ht="14.4" x14ac:dyDescent="0.3">
      <c r="A2634" s="33" t="s">
        <v>6346</v>
      </c>
      <c r="B2634" s="33" t="s">
        <v>14833</v>
      </c>
      <c r="C2634" s="33" t="s">
        <v>17209</v>
      </c>
      <c r="D2634" s="33" t="s">
        <v>6347</v>
      </c>
      <c r="E2634" s="33" t="s">
        <v>15214</v>
      </c>
      <c r="F2634" s="33">
        <v>323</v>
      </c>
      <c r="G2634" s="33">
        <v>315</v>
      </c>
      <c r="H2634" s="33">
        <v>41624</v>
      </c>
      <c r="I2634" t="s">
        <v>15157</v>
      </c>
      <c r="N2634" s="37"/>
      <c r="O2634" s="36"/>
      <c r="P2634" s="36"/>
      <c r="Q2634" s="36"/>
      <c r="R2634" s="37"/>
      <c r="S2634" s="36"/>
      <c r="T2634" s="36"/>
    </row>
    <row r="2635" spans="1:20" ht="14.4" x14ac:dyDescent="0.3">
      <c r="A2635" s="33" t="s">
        <v>6348</v>
      </c>
      <c r="B2635" s="33" t="s">
        <v>14833</v>
      </c>
      <c r="C2635" s="33" t="s">
        <v>1687</v>
      </c>
      <c r="D2635" s="33" t="s">
        <v>5937</v>
      </c>
      <c r="E2635" s="33" t="s">
        <v>15127</v>
      </c>
      <c r="F2635" s="33">
        <v>185</v>
      </c>
      <c r="G2635" s="33">
        <v>179</v>
      </c>
      <c r="H2635" s="33">
        <v>41460</v>
      </c>
      <c r="I2635" t="s">
        <v>1325</v>
      </c>
      <c r="N2635" s="37"/>
      <c r="O2635" s="36"/>
      <c r="P2635" s="36"/>
      <c r="Q2635" s="36"/>
      <c r="R2635" s="37"/>
      <c r="S2635" s="36"/>
      <c r="T2635" s="36"/>
    </row>
    <row r="2636" spans="1:20" ht="14.4" x14ac:dyDescent="0.3">
      <c r="A2636" s="33" t="s">
        <v>6349</v>
      </c>
      <c r="B2636" s="33" t="s">
        <v>14833</v>
      </c>
      <c r="C2636" s="33" t="s">
        <v>6350</v>
      </c>
      <c r="D2636" s="33" t="s">
        <v>6351</v>
      </c>
      <c r="E2636" s="33" t="s">
        <v>14986</v>
      </c>
      <c r="F2636" s="33">
        <v>146</v>
      </c>
      <c r="G2636" s="33">
        <v>141</v>
      </c>
      <c r="H2636" s="33">
        <v>20671</v>
      </c>
      <c r="I2636" t="s">
        <v>16770</v>
      </c>
      <c r="N2636" s="37"/>
      <c r="O2636" s="36"/>
      <c r="P2636" s="36"/>
      <c r="Q2636" s="36"/>
      <c r="R2636" s="37"/>
      <c r="S2636" s="36"/>
      <c r="T2636" s="36"/>
    </row>
    <row r="2637" spans="1:20" ht="14.4" x14ac:dyDescent="0.3">
      <c r="A2637" s="33" t="s">
        <v>6352</v>
      </c>
      <c r="B2637" s="33" t="s">
        <v>14833</v>
      </c>
      <c r="C2637" s="33" t="s">
        <v>6353</v>
      </c>
      <c r="D2637" s="33" t="s">
        <v>6354</v>
      </c>
      <c r="E2637" s="33" t="s">
        <v>14946</v>
      </c>
      <c r="F2637" s="33">
        <v>174</v>
      </c>
      <c r="G2637" s="33">
        <v>176</v>
      </c>
      <c r="H2637" s="33">
        <v>38819</v>
      </c>
      <c r="I2637" t="s">
        <v>17033</v>
      </c>
      <c r="N2637" s="37"/>
      <c r="O2637" s="36"/>
      <c r="P2637" s="36"/>
      <c r="Q2637" s="36"/>
      <c r="R2637" s="37"/>
      <c r="S2637" s="36"/>
      <c r="T2637" s="36"/>
    </row>
    <row r="2638" spans="1:20" ht="14.4" x14ac:dyDescent="0.3">
      <c r="A2638" s="33" t="s">
        <v>6355</v>
      </c>
      <c r="B2638" s="33" t="s">
        <v>14833</v>
      </c>
      <c r="C2638" s="33" t="s">
        <v>3957</v>
      </c>
      <c r="D2638" s="33" t="s">
        <v>6356</v>
      </c>
      <c r="E2638" s="33" t="s">
        <v>14912</v>
      </c>
      <c r="F2638" s="33">
        <v>255</v>
      </c>
      <c r="G2638" s="33">
        <v>455</v>
      </c>
      <c r="H2638" s="33">
        <v>38910</v>
      </c>
      <c r="I2638" t="s">
        <v>17210</v>
      </c>
      <c r="N2638" s="37"/>
      <c r="O2638" s="36"/>
      <c r="P2638" s="36"/>
      <c r="Q2638" s="36"/>
      <c r="R2638" s="37"/>
      <c r="S2638" s="36"/>
      <c r="T2638" s="36"/>
    </row>
    <row r="2639" spans="1:20" ht="14.4" x14ac:dyDescent="0.3">
      <c r="A2639" s="33" t="s">
        <v>6357</v>
      </c>
      <c r="B2639" s="33" t="s">
        <v>14833</v>
      </c>
      <c r="C2639" s="33" t="s">
        <v>17211</v>
      </c>
      <c r="D2639" s="33" t="s">
        <v>6358</v>
      </c>
      <c r="E2639" s="33" t="s">
        <v>16435</v>
      </c>
      <c r="F2639" s="33">
        <v>245</v>
      </c>
      <c r="G2639" s="33">
        <v>231</v>
      </c>
      <c r="H2639" s="33">
        <v>41886</v>
      </c>
      <c r="I2639" t="s">
        <v>17034</v>
      </c>
      <c r="N2639" s="37"/>
      <c r="O2639" s="36"/>
      <c r="P2639" s="36"/>
      <c r="Q2639" s="36"/>
      <c r="R2639" s="37"/>
      <c r="S2639" s="36"/>
      <c r="T2639" s="36"/>
    </row>
    <row r="2640" spans="1:20" ht="14.4" x14ac:dyDescent="0.3">
      <c r="A2640" s="33" t="s">
        <v>6359</v>
      </c>
      <c r="B2640" s="33" t="s">
        <v>14833</v>
      </c>
      <c r="C2640" s="33" t="s">
        <v>17212</v>
      </c>
      <c r="D2640" s="33" t="s">
        <v>6360</v>
      </c>
      <c r="E2640" s="33" t="s">
        <v>16710</v>
      </c>
      <c r="F2640" s="33">
        <v>271</v>
      </c>
      <c r="G2640" s="33">
        <v>267</v>
      </c>
      <c r="H2640" s="33">
        <v>40632</v>
      </c>
      <c r="I2640" t="s">
        <v>15635</v>
      </c>
      <c r="N2640" s="37"/>
      <c r="O2640" s="36"/>
      <c r="P2640" s="36"/>
      <c r="Q2640" s="36"/>
      <c r="R2640" s="37"/>
      <c r="S2640" s="36"/>
      <c r="T2640" s="36"/>
    </row>
    <row r="2641" spans="1:20" ht="14.4" x14ac:dyDescent="0.3">
      <c r="A2641" s="33" t="s">
        <v>6361</v>
      </c>
      <c r="B2641" s="33" t="s">
        <v>14833</v>
      </c>
      <c r="C2641" s="33" t="s">
        <v>4228</v>
      </c>
      <c r="D2641" s="33" t="s">
        <v>6362</v>
      </c>
      <c r="E2641" s="33" t="s">
        <v>16932</v>
      </c>
      <c r="F2641" s="33">
        <v>262</v>
      </c>
      <c r="G2641" s="33">
        <v>277</v>
      </c>
      <c r="H2641" s="33">
        <v>40327</v>
      </c>
      <c r="I2641" t="s">
        <v>17213</v>
      </c>
      <c r="N2641" s="37"/>
      <c r="O2641" s="36"/>
      <c r="P2641" s="36"/>
      <c r="Q2641" s="36"/>
      <c r="R2641" s="37"/>
      <c r="S2641" s="36"/>
      <c r="T2641" s="36"/>
    </row>
    <row r="2642" spans="1:20" ht="14.4" x14ac:dyDescent="0.3">
      <c r="A2642" s="33" t="s">
        <v>6363</v>
      </c>
      <c r="B2642" s="33" t="s">
        <v>14833</v>
      </c>
      <c r="C2642" s="33" t="s">
        <v>15331</v>
      </c>
      <c r="D2642" s="33" t="s">
        <v>6306</v>
      </c>
      <c r="E2642" s="33" t="s">
        <v>16288</v>
      </c>
      <c r="F2642" s="33">
        <v>364</v>
      </c>
      <c r="G2642" s="33">
        <v>368</v>
      </c>
      <c r="H2642" s="33">
        <v>61751</v>
      </c>
      <c r="I2642" t="s">
        <v>15757</v>
      </c>
      <c r="N2642" s="37"/>
      <c r="O2642" s="36"/>
      <c r="P2642" s="36"/>
      <c r="Q2642" s="36"/>
      <c r="R2642" s="37"/>
      <c r="S2642" s="36"/>
      <c r="T2642" s="36"/>
    </row>
    <row r="2643" spans="1:20" ht="14.4" x14ac:dyDescent="0.3">
      <c r="A2643" s="33" t="s">
        <v>6364</v>
      </c>
      <c r="B2643" s="33" t="s">
        <v>14833</v>
      </c>
      <c r="C2643" s="33" t="s">
        <v>6365</v>
      </c>
      <c r="D2643" s="33" t="s">
        <v>6366</v>
      </c>
      <c r="E2643" s="33" t="s">
        <v>17214</v>
      </c>
      <c r="F2643" s="33">
        <v>230</v>
      </c>
      <c r="G2643" s="33">
        <v>215</v>
      </c>
      <c r="H2643" s="33">
        <v>41731</v>
      </c>
      <c r="I2643" t="s">
        <v>17215</v>
      </c>
      <c r="N2643" s="37"/>
      <c r="O2643" s="36"/>
      <c r="P2643" s="36"/>
      <c r="Q2643" s="36"/>
      <c r="R2643" s="37"/>
      <c r="S2643" s="36"/>
      <c r="T2643" s="36"/>
    </row>
    <row r="2644" spans="1:20" ht="14.4" x14ac:dyDescent="0.3">
      <c r="A2644" s="33" t="s">
        <v>6367</v>
      </c>
      <c r="B2644" s="33" t="s">
        <v>14833</v>
      </c>
      <c r="C2644" s="33" t="s">
        <v>15975</v>
      </c>
      <c r="D2644" s="33" t="s">
        <v>6368</v>
      </c>
      <c r="E2644" s="33" t="s">
        <v>14935</v>
      </c>
      <c r="F2644" s="33">
        <v>268</v>
      </c>
      <c r="G2644" s="33">
        <v>270</v>
      </c>
      <c r="H2644" s="33">
        <v>57266</v>
      </c>
      <c r="I2644" t="s">
        <v>15832</v>
      </c>
      <c r="N2644" s="37"/>
      <c r="O2644" s="36"/>
      <c r="P2644" s="36"/>
      <c r="Q2644" s="36"/>
      <c r="R2644" s="37"/>
      <c r="S2644" s="36"/>
      <c r="T2644" s="36"/>
    </row>
    <row r="2645" spans="1:20" ht="14.4" x14ac:dyDescent="0.3">
      <c r="A2645" s="33" t="s">
        <v>6369</v>
      </c>
      <c r="B2645" s="33" t="s">
        <v>14833</v>
      </c>
      <c r="C2645" s="33" t="s">
        <v>17216</v>
      </c>
      <c r="D2645" s="33" t="s">
        <v>6370</v>
      </c>
      <c r="E2645" s="33" t="s">
        <v>14976</v>
      </c>
      <c r="F2645" s="33">
        <v>266</v>
      </c>
      <c r="G2645" s="33">
        <v>265</v>
      </c>
      <c r="H2645" s="33">
        <v>41239</v>
      </c>
      <c r="I2645" t="s">
        <v>15638</v>
      </c>
      <c r="N2645" s="37"/>
      <c r="O2645" s="36"/>
      <c r="P2645" s="36"/>
      <c r="Q2645" s="36"/>
      <c r="R2645" s="37"/>
      <c r="S2645" s="36"/>
      <c r="T2645" s="36"/>
    </row>
    <row r="2646" spans="1:20" ht="14.4" x14ac:dyDescent="0.3">
      <c r="A2646" s="33" t="s">
        <v>6371</v>
      </c>
      <c r="B2646" s="33" t="s">
        <v>14833</v>
      </c>
      <c r="C2646" s="33" t="s">
        <v>16366</v>
      </c>
      <c r="D2646" s="33" t="s">
        <v>6372</v>
      </c>
      <c r="E2646" s="33" t="s">
        <v>16932</v>
      </c>
      <c r="F2646" s="33">
        <v>365</v>
      </c>
      <c r="G2646" s="33">
        <v>370</v>
      </c>
      <c r="H2646" s="33">
        <v>37949</v>
      </c>
      <c r="I2646" t="s">
        <v>17040</v>
      </c>
      <c r="N2646" s="37"/>
      <c r="O2646" s="36"/>
      <c r="P2646" s="36"/>
      <c r="Q2646" s="36"/>
      <c r="R2646" s="37"/>
      <c r="S2646" s="36"/>
      <c r="T2646" s="36"/>
    </row>
    <row r="2647" spans="1:20" ht="14.4" x14ac:dyDescent="0.3">
      <c r="A2647" s="33" t="s">
        <v>6373</v>
      </c>
      <c r="B2647" s="33" t="s">
        <v>14833</v>
      </c>
      <c r="C2647" s="33" t="s">
        <v>17217</v>
      </c>
      <c r="D2647" s="33" t="s">
        <v>6374</v>
      </c>
      <c r="E2647" s="33" t="s">
        <v>14890</v>
      </c>
      <c r="F2647" s="33">
        <v>317</v>
      </c>
      <c r="G2647" s="33">
        <v>315</v>
      </c>
      <c r="H2647" s="33">
        <v>42524</v>
      </c>
      <c r="I2647" t="s">
        <v>17218</v>
      </c>
      <c r="N2647" s="37"/>
      <c r="O2647" s="36"/>
      <c r="P2647" s="36"/>
      <c r="Q2647" s="36"/>
      <c r="R2647" s="37"/>
      <c r="S2647" s="36"/>
      <c r="T2647" s="36"/>
    </row>
    <row r="2648" spans="1:20" ht="14.4" x14ac:dyDescent="0.3">
      <c r="A2648" s="33" t="s">
        <v>6375</v>
      </c>
      <c r="B2648" s="33" t="s">
        <v>14833</v>
      </c>
      <c r="C2648" s="33" t="s">
        <v>6376</v>
      </c>
      <c r="D2648" s="33" t="s">
        <v>6377</v>
      </c>
      <c r="E2648" s="33" t="s">
        <v>14961</v>
      </c>
      <c r="F2648" s="33">
        <v>226</v>
      </c>
      <c r="G2648" s="33">
        <v>228</v>
      </c>
      <c r="H2648" s="33">
        <v>41337</v>
      </c>
      <c r="I2648" t="s">
        <v>15665</v>
      </c>
      <c r="N2648" s="37"/>
      <c r="O2648" s="36"/>
      <c r="P2648" s="36"/>
      <c r="Q2648" s="36"/>
      <c r="R2648" s="37"/>
      <c r="S2648" s="36"/>
      <c r="T2648" s="36"/>
    </row>
    <row r="2649" spans="1:20" ht="14.4" x14ac:dyDescent="0.3">
      <c r="A2649" s="33" t="s">
        <v>6378</v>
      </c>
      <c r="B2649" s="33" t="s">
        <v>14833</v>
      </c>
      <c r="C2649" s="33" t="s">
        <v>6379</v>
      </c>
      <c r="D2649" s="33" t="s">
        <v>6380</v>
      </c>
      <c r="E2649" s="33" t="s">
        <v>14884</v>
      </c>
      <c r="F2649" s="33">
        <v>308</v>
      </c>
      <c r="G2649" s="33">
        <v>355</v>
      </c>
      <c r="H2649" s="33">
        <v>48101</v>
      </c>
      <c r="I2649" t="s">
        <v>3810</v>
      </c>
      <c r="N2649" s="37"/>
      <c r="O2649" s="36"/>
      <c r="P2649" s="36"/>
      <c r="Q2649" s="36"/>
      <c r="R2649" s="37"/>
      <c r="S2649" s="36"/>
      <c r="T2649" s="36"/>
    </row>
    <row r="2650" spans="1:20" ht="14.4" x14ac:dyDescent="0.3">
      <c r="A2650" s="33" t="s">
        <v>6381</v>
      </c>
      <c r="B2650" s="33" t="s">
        <v>14833</v>
      </c>
      <c r="C2650" s="33" t="s">
        <v>6382</v>
      </c>
      <c r="D2650" s="33" t="s">
        <v>6383</v>
      </c>
      <c r="E2650" s="33" t="s">
        <v>15093</v>
      </c>
      <c r="F2650" s="33">
        <v>327</v>
      </c>
      <c r="G2650" s="33">
        <v>364</v>
      </c>
      <c r="H2650" s="33">
        <v>40934</v>
      </c>
      <c r="I2650" t="s">
        <v>16055</v>
      </c>
      <c r="N2650" s="37"/>
      <c r="O2650" s="36"/>
      <c r="P2650" s="36"/>
      <c r="Q2650" s="36"/>
      <c r="R2650" s="37"/>
      <c r="S2650" s="36"/>
      <c r="T2650" s="36"/>
    </row>
    <row r="2651" spans="1:20" ht="14.4" x14ac:dyDescent="0.3">
      <c r="A2651" s="33" t="s">
        <v>6384</v>
      </c>
      <c r="B2651" s="33" t="s">
        <v>14833</v>
      </c>
      <c r="C2651" s="33" t="s">
        <v>17219</v>
      </c>
      <c r="D2651" s="33" t="s">
        <v>6385</v>
      </c>
      <c r="E2651" s="33" t="s">
        <v>14937</v>
      </c>
      <c r="F2651" s="33">
        <v>299</v>
      </c>
      <c r="G2651" s="33">
        <v>306</v>
      </c>
      <c r="H2651" s="33">
        <v>44201</v>
      </c>
      <c r="I2651" t="s">
        <v>984</v>
      </c>
      <c r="N2651" s="37"/>
      <c r="O2651" s="36"/>
      <c r="P2651" s="36"/>
      <c r="Q2651" s="36"/>
      <c r="R2651" s="37"/>
      <c r="S2651" s="36"/>
      <c r="T2651" s="36"/>
    </row>
    <row r="2652" spans="1:20" ht="14.4" x14ac:dyDescent="0.3">
      <c r="A2652" s="33" t="s">
        <v>6386</v>
      </c>
      <c r="B2652" s="33" t="s">
        <v>14833</v>
      </c>
      <c r="C2652" s="33" t="s">
        <v>6387</v>
      </c>
      <c r="D2652" s="33" t="s">
        <v>6388</v>
      </c>
      <c r="E2652" s="33" t="s">
        <v>14927</v>
      </c>
      <c r="F2652" s="33">
        <v>63</v>
      </c>
      <c r="G2652" s="33">
        <v>65</v>
      </c>
      <c r="H2652" s="33">
        <v>41416</v>
      </c>
      <c r="I2652" t="s">
        <v>16841</v>
      </c>
      <c r="N2652" s="37"/>
      <c r="O2652" s="36"/>
      <c r="P2652" s="36"/>
      <c r="Q2652" s="36"/>
      <c r="R2652" s="37"/>
      <c r="S2652" s="36"/>
      <c r="T2652" s="36"/>
    </row>
    <row r="2653" spans="1:20" ht="14.4" x14ac:dyDescent="0.3">
      <c r="A2653" s="33" t="s">
        <v>6389</v>
      </c>
      <c r="B2653" s="33" t="s">
        <v>14833</v>
      </c>
      <c r="C2653" s="33" t="s">
        <v>16386</v>
      </c>
      <c r="D2653" s="33" t="s">
        <v>6391</v>
      </c>
      <c r="E2653" s="33" t="s">
        <v>15041</v>
      </c>
      <c r="F2653" s="33">
        <v>381</v>
      </c>
      <c r="G2653" s="33">
        <v>370</v>
      </c>
      <c r="H2653" s="33">
        <v>40517</v>
      </c>
      <c r="I2653" t="s">
        <v>324</v>
      </c>
      <c r="N2653" s="37"/>
      <c r="O2653" s="36"/>
      <c r="P2653" s="36"/>
      <c r="Q2653" s="36"/>
      <c r="R2653" s="37"/>
      <c r="S2653" s="36"/>
      <c r="T2653" s="36"/>
    </row>
    <row r="2654" spans="1:20" ht="14.4" x14ac:dyDescent="0.3">
      <c r="A2654" s="33" t="s">
        <v>6392</v>
      </c>
      <c r="B2654" s="33" t="s">
        <v>14833</v>
      </c>
      <c r="C2654" s="33" t="s">
        <v>4311</v>
      </c>
      <c r="D2654" s="33" t="s">
        <v>6393</v>
      </c>
      <c r="E2654" s="33" t="s">
        <v>15043</v>
      </c>
      <c r="F2654" s="33">
        <v>161</v>
      </c>
      <c r="G2654" s="33">
        <v>164</v>
      </c>
      <c r="H2654" s="33">
        <v>41278</v>
      </c>
      <c r="I2654" t="s">
        <v>17220</v>
      </c>
      <c r="N2654" s="37"/>
      <c r="O2654" s="36"/>
      <c r="P2654" s="36"/>
      <c r="Q2654" s="36"/>
      <c r="R2654" s="37"/>
      <c r="S2654" s="36"/>
      <c r="T2654" s="36"/>
    </row>
    <row r="2655" spans="1:20" ht="14.4" x14ac:dyDescent="0.3">
      <c r="A2655" s="33" t="s">
        <v>6394</v>
      </c>
      <c r="B2655" s="33" t="s">
        <v>14833</v>
      </c>
      <c r="C2655" s="33" t="s">
        <v>6395</v>
      </c>
      <c r="D2655" s="33" t="s">
        <v>6396</v>
      </c>
      <c r="E2655" s="33" t="s">
        <v>15337</v>
      </c>
      <c r="F2655" s="33">
        <v>230</v>
      </c>
      <c r="G2655" s="33">
        <v>221</v>
      </c>
      <c r="H2655" s="33">
        <v>41621</v>
      </c>
      <c r="I2655" t="s">
        <v>15731</v>
      </c>
      <c r="N2655" s="37"/>
      <c r="O2655" s="36"/>
      <c r="P2655" s="36"/>
      <c r="Q2655" s="36"/>
      <c r="R2655" s="37"/>
      <c r="S2655" s="36"/>
      <c r="T2655" s="36"/>
    </row>
    <row r="2656" spans="1:20" ht="14.4" x14ac:dyDescent="0.3">
      <c r="A2656" s="33" t="s">
        <v>6397</v>
      </c>
      <c r="B2656" s="33" t="s">
        <v>14833</v>
      </c>
      <c r="C2656" s="33" t="s">
        <v>17221</v>
      </c>
      <c r="D2656" s="33" t="s">
        <v>6398</v>
      </c>
      <c r="E2656" s="33" t="s">
        <v>14884</v>
      </c>
      <c r="F2656" s="33">
        <v>280</v>
      </c>
      <c r="G2656" s="33">
        <v>258</v>
      </c>
      <c r="H2656" s="33">
        <v>48101</v>
      </c>
      <c r="I2656" t="s">
        <v>3810</v>
      </c>
      <c r="N2656" s="37"/>
      <c r="O2656" s="36"/>
      <c r="P2656" s="36"/>
      <c r="Q2656" s="36"/>
      <c r="R2656" s="37"/>
      <c r="S2656" s="36"/>
      <c r="T2656" s="36"/>
    </row>
    <row r="2657" spans="1:20" ht="14.4" x14ac:dyDescent="0.3">
      <c r="A2657" s="33" t="s">
        <v>6399</v>
      </c>
      <c r="B2657" s="33" t="s">
        <v>14833</v>
      </c>
      <c r="C2657" s="33" t="s">
        <v>6400</v>
      </c>
      <c r="D2657" s="33" t="s">
        <v>6401</v>
      </c>
      <c r="E2657" s="33" t="s">
        <v>15907</v>
      </c>
      <c r="F2657" s="33">
        <v>177</v>
      </c>
      <c r="G2657" s="33">
        <v>160</v>
      </c>
      <c r="H2657" s="33">
        <v>83280</v>
      </c>
      <c r="I2657" t="s">
        <v>15211</v>
      </c>
      <c r="N2657" s="37"/>
      <c r="O2657" s="36"/>
      <c r="P2657" s="36"/>
      <c r="Q2657" s="36"/>
      <c r="R2657" s="37"/>
      <c r="S2657" s="36"/>
      <c r="T2657" s="36"/>
    </row>
    <row r="2658" spans="1:20" ht="14.4" x14ac:dyDescent="0.3">
      <c r="A2658" s="33" t="s">
        <v>6402</v>
      </c>
      <c r="B2658" s="33" t="s">
        <v>14833</v>
      </c>
      <c r="C2658" s="33" t="s">
        <v>6403</v>
      </c>
      <c r="D2658" s="33" t="s">
        <v>6404</v>
      </c>
      <c r="E2658" s="33" t="s">
        <v>14911</v>
      </c>
      <c r="F2658" s="33">
        <v>212</v>
      </c>
      <c r="G2658" s="33">
        <v>229</v>
      </c>
      <c r="H2658" s="33">
        <v>41251</v>
      </c>
      <c r="I2658" t="s">
        <v>15479</v>
      </c>
      <c r="N2658" s="37"/>
      <c r="O2658" s="36"/>
      <c r="P2658" s="36"/>
      <c r="Q2658" s="36"/>
      <c r="R2658" s="37"/>
      <c r="S2658" s="36"/>
      <c r="T2658" s="36"/>
    </row>
    <row r="2659" spans="1:20" ht="14.4" x14ac:dyDescent="0.3">
      <c r="A2659" s="33" t="s">
        <v>6405</v>
      </c>
      <c r="B2659" s="33" t="s">
        <v>14833</v>
      </c>
      <c r="C2659" s="33" t="s">
        <v>6406</v>
      </c>
      <c r="D2659" s="33" t="s">
        <v>6407</v>
      </c>
      <c r="E2659" s="33" t="s">
        <v>15063</v>
      </c>
      <c r="F2659" s="33">
        <v>193</v>
      </c>
      <c r="G2659" s="33">
        <v>204</v>
      </c>
      <c r="H2659" s="33">
        <v>61284</v>
      </c>
      <c r="I2659" t="s">
        <v>15146</v>
      </c>
      <c r="N2659" s="37"/>
      <c r="O2659" s="36"/>
      <c r="P2659" s="36"/>
      <c r="Q2659" s="36"/>
      <c r="R2659" s="37"/>
      <c r="S2659" s="36"/>
      <c r="T2659" s="36"/>
    </row>
    <row r="2660" spans="1:20" ht="14.4" x14ac:dyDescent="0.3">
      <c r="A2660" s="33" t="s">
        <v>6408</v>
      </c>
      <c r="B2660" s="33" t="s">
        <v>14833</v>
      </c>
      <c r="C2660" s="33" t="s">
        <v>17222</v>
      </c>
      <c r="D2660" s="33" t="s">
        <v>6409</v>
      </c>
      <c r="E2660" s="33" t="s">
        <v>14953</v>
      </c>
      <c r="F2660" s="33">
        <v>362</v>
      </c>
      <c r="G2660" s="33">
        <v>380</v>
      </c>
      <c r="H2660" s="33">
        <v>73191</v>
      </c>
      <c r="I2660" t="s">
        <v>3791</v>
      </c>
      <c r="N2660" s="37"/>
      <c r="O2660" s="36"/>
      <c r="P2660" s="36"/>
      <c r="Q2660" s="36"/>
      <c r="R2660" s="37"/>
      <c r="S2660" s="36"/>
      <c r="T2660" s="36"/>
    </row>
    <row r="2661" spans="1:20" ht="14.4" x14ac:dyDescent="0.3">
      <c r="A2661" s="33" t="s">
        <v>6410</v>
      </c>
      <c r="B2661" s="33" t="s">
        <v>14833</v>
      </c>
      <c r="C2661" s="33" t="s">
        <v>6411</v>
      </c>
      <c r="D2661" s="33" t="s">
        <v>6412</v>
      </c>
      <c r="E2661" s="33" t="s">
        <v>15093</v>
      </c>
      <c r="F2661" s="33">
        <v>237</v>
      </c>
      <c r="G2661" s="33">
        <v>252</v>
      </c>
      <c r="H2661" s="33">
        <v>40888</v>
      </c>
      <c r="I2661" t="s">
        <v>863</v>
      </c>
      <c r="N2661" s="37"/>
      <c r="O2661" s="36"/>
      <c r="P2661" s="36"/>
      <c r="Q2661" s="36"/>
      <c r="R2661" s="37"/>
      <c r="S2661" s="36"/>
      <c r="T2661" s="36"/>
    </row>
    <row r="2662" spans="1:20" ht="14.4" x14ac:dyDescent="0.3">
      <c r="A2662" s="33" t="s">
        <v>6413</v>
      </c>
      <c r="B2662" s="33" t="s">
        <v>14833</v>
      </c>
      <c r="C2662" s="33" t="s">
        <v>17223</v>
      </c>
      <c r="D2662" s="33" t="s">
        <v>6414</v>
      </c>
      <c r="E2662" s="33" t="s">
        <v>17054</v>
      </c>
      <c r="F2662" s="33">
        <v>159</v>
      </c>
      <c r="G2662" s="33">
        <v>127</v>
      </c>
      <c r="H2662" s="33">
        <v>55303</v>
      </c>
      <c r="I2662" t="s">
        <v>17055</v>
      </c>
      <c r="N2662" s="37"/>
      <c r="O2662" s="36"/>
      <c r="P2662" s="36"/>
      <c r="Q2662" s="36"/>
      <c r="R2662" s="37"/>
      <c r="S2662" s="36"/>
      <c r="T2662" s="36"/>
    </row>
    <row r="2663" spans="1:20" ht="14.4" x14ac:dyDescent="0.3">
      <c r="A2663" s="33" t="s">
        <v>6415</v>
      </c>
      <c r="B2663" s="33" t="s">
        <v>14833</v>
      </c>
      <c r="C2663" s="33" t="s">
        <v>6416</v>
      </c>
      <c r="D2663" s="33" t="s">
        <v>6417</v>
      </c>
      <c r="E2663" s="33" t="s">
        <v>14971</v>
      </c>
      <c r="F2663" s="33">
        <v>193</v>
      </c>
      <c r="G2663" s="33">
        <v>211</v>
      </c>
      <c r="H2663" s="33">
        <v>40712</v>
      </c>
      <c r="I2663" t="s">
        <v>876</v>
      </c>
      <c r="N2663" s="37"/>
      <c r="O2663" s="36"/>
      <c r="P2663" s="36"/>
      <c r="Q2663" s="36"/>
      <c r="R2663" s="37"/>
      <c r="S2663" s="36"/>
      <c r="T2663" s="36"/>
    </row>
    <row r="2664" spans="1:20" ht="14.4" x14ac:dyDescent="0.3">
      <c r="A2664" s="33" t="s">
        <v>6418</v>
      </c>
      <c r="B2664" s="33" t="s">
        <v>14833</v>
      </c>
      <c r="C2664" s="33" t="s">
        <v>6419</v>
      </c>
      <c r="D2664" s="33" t="s">
        <v>6420</v>
      </c>
      <c r="E2664" s="33" t="s">
        <v>15020</v>
      </c>
      <c r="F2664" s="33">
        <v>491</v>
      </c>
      <c r="G2664" s="33">
        <v>511</v>
      </c>
      <c r="H2664" s="33">
        <v>22725</v>
      </c>
      <c r="I2664" t="s">
        <v>17006</v>
      </c>
      <c r="N2664" s="37"/>
      <c r="O2664" s="36"/>
      <c r="P2664" s="36"/>
      <c r="Q2664" s="36"/>
      <c r="R2664" s="37"/>
      <c r="S2664" s="36"/>
      <c r="T2664" s="36"/>
    </row>
    <row r="2665" spans="1:20" ht="14.4" x14ac:dyDescent="0.3">
      <c r="A2665" s="33" t="s">
        <v>6421</v>
      </c>
      <c r="B2665" s="33" t="s">
        <v>14833</v>
      </c>
      <c r="C2665" s="33" t="s">
        <v>1517</v>
      </c>
      <c r="D2665" s="33" t="s">
        <v>6422</v>
      </c>
      <c r="E2665" s="33" t="s">
        <v>14977</v>
      </c>
      <c r="F2665" s="33">
        <v>212</v>
      </c>
      <c r="G2665" s="33">
        <v>197</v>
      </c>
      <c r="H2665" s="33">
        <v>40775</v>
      </c>
      <c r="I2665" t="s">
        <v>15368</v>
      </c>
      <c r="N2665" s="37"/>
      <c r="O2665" s="36"/>
      <c r="P2665" s="36"/>
      <c r="Q2665" s="36"/>
      <c r="R2665" s="37"/>
      <c r="S2665" s="36"/>
      <c r="T2665" s="36"/>
    </row>
    <row r="2666" spans="1:20" ht="14.4" x14ac:dyDescent="0.3">
      <c r="A2666" s="33" t="s">
        <v>6423</v>
      </c>
      <c r="B2666" s="33" t="s">
        <v>14833</v>
      </c>
      <c r="C2666" s="33" t="s">
        <v>17224</v>
      </c>
      <c r="D2666" s="33" t="s">
        <v>6424</v>
      </c>
      <c r="E2666" s="33" t="s">
        <v>15076</v>
      </c>
      <c r="F2666" s="33">
        <v>119</v>
      </c>
      <c r="G2666" s="33">
        <v>138</v>
      </c>
      <c r="H2666" s="33">
        <v>40982</v>
      </c>
      <c r="I2666" t="s">
        <v>16765</v>
      </c>
      <c r="N2666" s="37"/>
      <c r="O2666" s="36"/>
      <c r="P2666" s="36"/>
      <c r="Q2666" s="36"/>
      <c r="R2666" s="37"/>
      <c r="S2666" s="36"/>
      <c r="T2666" s="36"/>
    </row>
    <row r="2667" spans="1:20" ht="14.4" x14ac:dyDescent="0.3">
      <c r="A2667" s="33" t="s">
        <v>6425</v>
      </c>
      <c r="B2667" s="33" t="s">
        <v>14833</v>
      </c>
      <c r="C2667" s="33" t="s">
        <v>15430</v>
      </c>
      <c r="D2667" s="33" t="s">
        <v>6427</v>
      </c>
      <c r="E2667" s="33" t="s">
        <v>14985</v>
      </c>
      <c r="F2667" s="33">
        <v>132</v>
      </c>
      <c r="G2667" s="33">
        <v>128</v>
      </c>
      <c r="H2667" s="33">
        <v>40775</v>
      </c>
      <c r="I2667" t="s">
        <v>15368</v>
      </c>
      <c r="N2667" s="37"/>
      <c r="O2667" s="36"/>
      <c r="P2667" s="36"/>
      <c r="Q2667" s="36"/>
      <c r="R2667" s="37"/>
      <c r="S2667" s="36"/>
      <c r="T2667" s="36"/>
    </row>
    <row r="2668" spans="1:20" ht="14.4" x14ac:dyDescent="0.3">
      <c r="A2668" s="33" t="s">
        <v>6428</v>
      </c>
      <c r="B2668" s="33" t="s">
        <v>14833</v>
      </c>
      <c r="C2668" s="33" t="s">
        <v>17225</v>
      </c>
      <c r="D2668" s="33" t="s">
        <v>6429</v>
      </c>
      <c r="E2668" s="33" t="s">
        <v>14908</v>
      </c>
      <c r="F2668" s="33">
        <v>108</v>
      </c>
      <c r="G2668" s="33">
        <v>119</v>
      </c>
      <c r="H2668" s="33">
        <v>77195</v>
      </c>
      <c r="I2668" t="s">
        <v>16346</v>
      </c>
      <c r="N2668" s="37"/>
      <c r="O2668" s="36"/>
      <c r="P2668" s="36"/>
      <c r="Q2668" s="36"/>
      <c r="R2668" s="37"/>
      <c r="S2668" s="36"/>
      <c r="T2668" s="36"/>
    </row>
    <row r="2669" spans="1:20" ht="14.4" x14ac:dyDescent="0.3">
      <c r="A2669" s="33" t="s">
        <v>6430</v>
      </c>
      <c r="B2669" s="33" t="s">
        <v>14833</v>
      </c>
      <c r="C2669" s="33" t="s">
        <v>6431</v>
      </c>
      <c r="D2669" s="33" t="s">
        <v>6432</v>
      </c>
      <c r="E2669" s="33" t="s">
        <v>14878</v>
      </c>
      <c r="F2669" s="33">
        <v>298</v>
      </c>
      <c r="G2669" s="33">
        <v>284</v>
      </c>
      <c r="H2669" s="33">
        <v>42538</v>
      </c>
      <c r="I2669" t="s">
        <v>4538</v>
      </c>
      <c r="N2669" s="37"/>
      <c r="O2669" s="36"/>
      <c r="P2669" s="36"/>
      <c r="Q2669" s="36"/>
      <c r="R2669" s="37"/>
      <c r="S2669" s="36"/>
      <c r="T2669" s="36"/>
    </row>
    <row r="2670" spans="1:20" ht="14.4" x14ac:dyDescent="0.3">
      <c r="A2670" s="33" t="s">
        <v>6433</v>
      </c>
      <c r="B2670" s="33" t="s">
        <v>14833</v>
      </c>
      <c r="C2670" s="33" t="s">
        <v>17226</v>
      </c>
      <c r="D2670" s="33" t="s">
        <v>6434</v>
      </c>
      <c r="E2670" s="33" t="s">
        <v>15078</v>
      </c>
      <c r="F2670" s="33">
        <v>197</v>
      </c>
      <c r="G2670" s="33">
        <v>169</v>
      </c>
      <c r="H2670" s="33">
        <v>41154</v>
      </c>
      <c r="I2670" t="s">
        <v>16134</v>
      </c>
      <c r="N2670" s="37"/>
      <c r="O2670" s="36"/>
      <c r="P2670" s="36"/>
      <c r="Q2670" s="36"/>
      <c r="R2670" s="37"/>
      <c r="S2670" s="36"/>
      <c r="T2670" s="36"/>
    </row>
    <row r="2671" spans="1:20" ht="14.4" x14ac:dyDescent="0.3">
      <c r="A2671" s="33" t="s">
        <v>6435</v>
      </c>
      <c r="B2671" s="33" t="s">
        <v>14833</v>
      </c>
      <c r="C2671" s="33" t="s">
        <v>6436</v>
      </c>
      <c r="D2671" s="33" t="s">
        <v>6437</v>
      </c>
      <c r="E2671" s="33" t="s">
        <v>15122</v>
      </c>
      <c r="F2671" s="33">
        <v>219</v>
      </c>
      <c r="G2671" s="33">
        <v>203</v>
      </c>
      <c r="H2671" s="33">
        <v>41506</v>
      </c>
      <c r="I2671" t="s">
        <v>15267</v>
      </c>
      <c r="N2671" s="37"/>
      <c r="O2671" s="36"/>
      <c r="P2671" s="36"/>
      <c r="Q2671" s="36"/>
      <c r="R2671" s="37"/>
      <c r="S2671" s="36"/>
      <c r="T2671" s="36"/>
    </row>
    <row r="2672" spans="1:20" ht="14.4" x14ac:dyDescent="0.3">
      <c r="A2672" s="33" t="s">
        <v>6438</v>
      </c>
      <c r="B2672" s="33" t="s">
        <v>14833</v>
      </c>
      <c r="C2672" s="33" t="s">
        <v>6439</v>
      </c>
      <c r="D2672" s="33" t="s">
        <v>6440</v>
      </c>
      <c r="E2672" s="33" t="s">
        <v>15262</v>
      </c>
      <c r="F2672" s="33">
        <v>341</v>
      </c>
      <c r="G2672" s="33">
        <v>322</v>
      </c>
      <c r="H2672" s="33">
        <v>40967</v>
      </c>
      <c r="I2672" t="s">
        <v>15628</v>
      </c>
      <c r="N2672" s="37"/>
      <c r="O2672" s="36"/>
      <c r="P2672" s="36"/>
      <c r="Q2672" s="36"/>
      <c r="R2672" s="37"/>
      <c r="S2672" s="36"/>
      <c r="T2672" s="36"/>
    </row>
    <row r="2673" spans="1:20" ht="14.4" x14ac:dyDescent="0.3">
      <c r="A2673" s="33" t="s">
        <v>6441</v>
      </c>
      <c r="B2673" s="33" t="s">
        <v>14833</v>
      </c>
      <c r="C2673" s="33" t="s">
        <v>17227</v>
      </c>
      <c r="D2673" s="33" t="s">
        <v>6442</v>
      </c>
      <c r="E2673" s="33" t="s">
        <v>14986</v>
      </c>
      <c r="F2673" s="33">
        <v>278</v>
      </c>
      <c r="G2673" s="33">
        <v>269</v>
      </c>
      <c r="H2673" s="33">
        <v>20671</v>
      </c>
      <c r="I2673" t="s">
        <v>16770</v>
      </c>
      <c r="N2673" s="37"/>
      <c r="O2673" s="36"/>
      <c r="P2673" s="36"/>
      <c r="Q2673" s="36"/>
      <c r="R2673" s="37"/>
      <c r="S2673" s="36"/>
      <c r="T2673" s="36"/>
    </row>
    <row r="2674" spans="1:20" ht="14.4" x14ac:dyDescent="0.3">
      <c r="A2674" s="33" t="s">
        <v>6443</v>
      </c>
      <c r="B2674" s="33" t="s">
        <v>14833</v>
      </c>
      <c r="C2674" s="33" t="s">
        <v>17228</v>
      </c>
      <c r="D2674" s="33" t="s">
        <v>6444</v>
      </c>
      <c r="E2674" s="33" t="s">
        <v>15687</v>
      </c>
      <c r="F2674" s="33">
        <v>176</v>
      </c>
      <c r="G2674" s="33">
        <v>175</v>
      </c>
      <c r="H2674" s="33">
        <v>25351</v>
      </c>
      <c r="I2674" t="s">
        <v>1017</v>
      </c>
      <c r="N2674" s="37"/>
      <c r="O2674" s="36"/>
      <c r="P2674" s="36"/>
      <c r="Q2674" s="36"/>
      <c r="R2674" s="37"/>
      <c r="S2674" s="36"/>
      <c r="T2674" s="36"/>
    </row>
    <row r="2675" spans="1:20" ht="14.4" x14ac:dyDescent="0.3">
      <c r="A2675" s="33" t="s">
        <v>6445</v>
      </c>
      <c r="B2675" s="33" t="s">
        <v>14833</v>
      </c>
      <c r="C2675" s="33" t="s">
        <v>17229</v>
      </c>
      <c r="D2675" s="33" t="s">
        <v>6446</v>
      </c>
      <c r="E2675" s="33" t="s">
        <v>14994</v>
      </c>
      <c r="F2675" s="33">
        <v>316</v>
      </c>
      <c r="G2675" s="33">
        <v>314</v>
      </c>
      <c r="H2675" s="33">
        <v>41148</v>
      </c>
      <c r="I2675" t="s">
        <v>15925</v>
      </c>
      <c r="N2675" s="37"/>
      <c r="O2675" s="36"/>
      <c r="P2675" s="36"/>
      <c r="Q2675" s="36"/>
      <c r="R2675" s="37"/>
      <c r="S2675" s="36"/>
      <c r="T2675" s="36"/>
    </row>
    <row r="2676" spans="1:20" ht="14.4" x14ac:dyDescent="0.3">
      <c r="A2676" s="33" t="s">
        <v>6447</v>
      </c>
      <c r="B2676" s="33" t="s">
        <v>14833</v>
      </c>
      <c r="C2676" s="33" t="s">
        <v>6448</v>
      </c>
      <c r="D2676" s="33" t="s">
        <v>6449</v>
      </c>
      <c r="E2676" s="33" t="s">
        <v>15570</v>
      </c>
      <c r="F2676" s="33">
        <v>223</v>
      </c>
      <c r="G2676" s="33">
        <v>225</v>
      </c>
      <c r="H2676" s="33">
        <v>40765</v>
      </c>
      <c r="I2676" t="s">
        <v>15381</v>
      </c>
      <c r="N2676" s="37"/>
      <c r="O2676" s="36"/>
      <c r="P2676" s="36"/>
      <c r="Q2676" s="36"/>
      <c r="R2676" s="37"/>
      <c r="S2676" s="36"/>
      <c r="T2676" s="36"/>
    </row>
    <row r="2677" spans="1:20" ht="14.4" x14ac:dyDescent="0.3">
      <c r="A2677" s="33" t="s">
        <v>6450</v>
      </c>
      <c r="B2677" s="33" t="s">
        <v>14833</v>
      </c>
      <c r="C2677" s="33" t="s">
        <v>1227</v>
      </c>
      <c r="D2677" s="33" t="s">
        <v>6451</v>
      </c>
      <c r="E2677" s="33" t="s">
        <v>15859</v>
      </c>
      <c r="F2677" s="33">
        <v>313</v>
      </c>
      <c r="G2677" s="33">
        <v>322</v>
      </c>
      <c r="H2677" s="33">
        <v>68836</v>
      </c>
      <c r="I2677" t="s">
        <v>15344</v>
      </c>
      <c r="N2677" s="37"/>
      <c r="O2677" s="36"/>
      <c r="P2677" s="36"/>
      <c r="Q2677" s="36"/>
      <c r="R2677" s="37"/>
      <c r="S2677" s="36"/>
      <c r="T2677" s="36"/>
    </row>
    <row r="2678" spans="1:20" ht="14.4" x14ac:dyDescent="0.3">
      <c r="A2678" s="33" t="s">
        <v>6452</v>
      </c>
      <c r="B2678" s="33" t="s">
        <v>14833</v>
      </c>
      <c r="C2678" s="33" t="s">
        <v>17230</v>
      </c>
      <c r="D2678" s="33" t="s">
        <v>6453</v>
      </c>
      <c r="E2678" s="33" t="s">
        <v>15415</v>
      </c>
      <c r="F2678" s="33">
        <v>187</v>
      </c>
      <c r="G2678" s="33">
        <v>198</v>
      </c>
      <c r="H2678" s="33">
        <v>41023</v>
      </c>
      <c r="I2678" t="s">
        <v>15485</v>
      </c>
      <c r="N2678" s="37"/>
      <c r="O2678" s="36"/>
      <c r="P2678" s="36"/>
      <c r="Q2678" s="36"/>
      <c r="R2678" s="37"/>
      <c r="S2678" s="36"/>
      <c r="T2678" s="36"/>
    </row>
    <row r="2679" spans="1:20" ht="14.4" x14ac:dyDescent="0.3">
      <c r="A2679" s="33" t="s">
        <v>6454</v>
      </c>
      <c r="B2679" s="33" t="s">
        <v>14833</v>
      </c>
      <c r="C2679" s="33" t="s">
        <v>1498</v>
      </c>
      <c r="D2679" s="33" t="s">
        <v>6455</v>
      </c>
      <c r="E2679" s="33" t="s">
        <v>14911</v>
      </c>
      <c r="F2679" s="33">
        <v>395</v>
      </c>
      <c r="G2679" s="33">
        <v>359</v>
      </c>
      <c r="H2679" s="33">
        <v>41251</v>
      </c>
      <c r="I2679" t="s">
        <v>15479</v>
      </c>
      <c r="N2679" s="37"/>
      <c r="O2679" s="36"/>
      <c r="P2679" s="36"/>
      <c r="Q2679" s="36"/>
      <c r="R2679" s="37"/>
      <c r="S2679" s="36"/>
      <c r="T2679" s="36"/>
    </row>
    <row r="2680" spans="1:20" ht="14.4" x14ac:dyDescent="0.3">
      <c r="A2680" s="33" t="s">
        <v>6456</v>
      </c>
      <c r="B2680" s="33" t="s">
        <v>14833</v>
      </c>
      <c r="C2680" s="33" t="s">
        <v>17231</v>
      </c>
      <c r="D2680" s="33" t="s">
        <v>6457</v>
      </c>
      <c r="E2680" s="33" t="s">
        <v>15252</v>
      </c>
      <c r="F2680" s="33">
        <v>175</v>
      </c>
      <c r="G2680" s="33">
        <v>181</v>
      </c>
      <c r="H2680" s="33">
        <v>40765</v>
      </c>
      <c r="I2680" t="s">
        <v>15381</v>
      </c>
      <c r="N2680" s="37"/>
      <c r="O2680" s="36"/>
      <c r="P2680" s="36"/>
      <c r="Q2680" s="36"/>
      <c r="R2680" s="37"/>
      <c r="S2680" s="36"/>
      <c r="T2680" s="36"/>
    </row>
    <row r="2681" spans="1:20" ht="14.4" x14ac:dyDescent="0.3">
      <c r="A2681" s="33" t="s">
        <v>6458</v>
      </c>
      <c r="B2681" s="33" t="s">
        <v>14833</v>
      </c>
      <c r="C2681" s="33" t="s">
        <v>6459</v>
      </c>
      <c r="D2681" s="33" t="s">
        <v>6460</v>
      </c>
      <c r="E2681" s="33" t="s">
        <v>15002</v>
      </c>
      <c r="F2681" s="33">
        <v>341</v>
      </c>
      <c r="G2681" s="33">
        <v>369</v>
      </c>
      <c r="H2681" s="33">
        <v>41407</v>
      </c>
      <c r="I2681" t="s">
        <v>15302</v>
      </c>
      <c r="N2681" s="37"/>
      <c r="O2681" s="36"/>
      <c r="P2681" s="36"/>
      <c r="Q2681" s="36"/>
      <c r="R2681" s="37"/>
      <c r="S2681" s="36"/>
      <c r="T2681" s="36"/>
    </row>
    <row r="2682" spans="1:20" ht="14.4" x14ac:dyDescent="0.3">
      <c r="A2682" s="33" t="s">
        <v>6461</v>
      </c>
      <c r="B2682" s="33" t="s">
        <v>14833</v>
      </c>
      <c r="C2682" s="33" t="s">
        <v>17232</v>
      </c>
      <c r="D2682" s="33" t="s">
        <v>6462</v>
      </c>
      <c r="E2682" s="33" t="s">
        <v>15056</v>
      </c>
      <c r="F2682" s="33">
        <v>194</v>
      </c>
      <c r="G2682" s="33">
        <v>178</v>
      </c>
      <c r="H2682" s="33">
        <v>72554</v>
      </c>
      <c r="I2682" t="s">
        <v>16790</v>
      </c>
      <c r="N2682" s="37"/>
      <c r="O2682" s="36"/>
      <c r="P2682" s="36"/>
      <c r="Q2682" s="36"/>
      <c r="R2682" s="37"/>
      <c r="S2682" s="36"/>
      <c r="T2682" s="36"/>
    </row>
    <row r="2683" spans="1:20" ht="14.4" x14ac:dyDescent="0.3">
      <c r="A2683" s="33" t="s">
        <v>6463</v>
      </c>
      <c r="B2683" s="33" t="s">
        <v>14833</v>
      </c>
      <c r="C2683" s="33" t="s">
        <v>6464</v>
      </c>
      <c r="D2683" s="33" t="s">
        <v>6465</v>
      </c>
      <c r="E2683" s="33" t="s">
        <v>14960</v>
      </c>
      <c r="F2683" s="33">
        <v>185</v>
      </c>
      <c r="G2683" s="33">
        <v>181</v>
      </c>
      <c r="H2683" s="33">
        <v>40987</v>
      </c>
      <c r="I2683" t="s">
        <v>16385</v>
      </c>
      <c r="N2683" s="37"/>
      <c r="O2683" s="36"/>
      <c r="P2683" s="36"/>
      <c r="Q2683" s="36"/>
      <c r="R2683" s="37"/>
      <c r="S2683" s="36"/>
      <c r="T2683" s="36"/>
    </row>
    <row r="2684" spans="1:20" ht="14.4" x14ac:dyDescent="0.3">
      <c r="A2684" s="33" t="s">
        <v>6466</v>
      </c>
      <c r="B2684" s="33" t="s">
        <v>14833</v>
      </c>
      <c r="C2684" s="33" t="s">
        <v>6467</v>
      </c>
      <c r="D2684" s="33" t="s">
        <v>6468</v>
      </c>
      <c r="E2684" s="33" t="s">
        <v>14881</v>
      </c>
      <c r="F2684" s="33">
        <v>109</v>
      </c>
      <c r="G2684" s="33">
        <v>87</v>
      </c>
      <c r="H2684" s="33">
        <v>48348</v>
      </c>
      <c r="I2684" t="s">
        <v>15151</v>
      </c>
      <c r="N2684" s="37"/>
      <c r="O2684" s="36"/>
      <c r="P2684" s="36"/>
      <c r="Q2684" s="36"/>
      <c r="R2684" s="37"/>
      <c r="S2684" s="36"/>
      <c r="T2684" s="36"/>
    </row>
    <row r="2685" spans="1:20" ht="14.4" x14ac:dyDescent="0.3">
      <c r="A2685" s="33" t="s">
        <v>6469</v>
      </c>
      <c r="B2685" s="33" t="s">
        <v>14833</v>
      </c>
      <c r="C2685" s="33" t="s">
        <v>3447</v>
      </c>
      <c r="D2685" s="33" t="s">
        <v>6470</v>
      </c>
      <c r="E2685" s="33" t="s">
        <v>14938</v>
      </c>
      <c r="F2685" s="33">
        <v>168</v>
      </c>
      <c r="G2685" s="33">
        <v>152</v>
      </c>
      <c r="H2685" s="33">
        <v>20281</v>
      </c>
      <c r="I2685" t="s">
        <v>665</v>
      </c>
      <c r="N2685" s="37"/>
      <c r="O2685" s="36"/>
      <c r="P2685" s="36"/>
      <c r="Q2685" s="36"/>
      <c r="R2685" s="37"/>
      <c r="S2685" s="36"/>
      <c r="T2685" s="36"/>
    </row>
    <row r="2686" spans="1:20" ht="14.4" x14ac:dyDescent="0.3">
      <c r="A2686" s="33" t="s">
        <v>6471</v>
      </c>
      <c r="B2686" s="33" t="s">
        <v>14833</v>
      </c>
      <c r="C2686" s="33" t="s">
        <v>6472</v>
      </c>
      <c r="D2686" s="33" t="s">
        <v>6473</v>
      </c>
      <c r="E2686" s="33" t="s">
        <v>15218</v>
      </c>
      <c r="F2686" s="33">
        <v>130</v>
      </c>
      <c r="G2686" s="33">
        <v>125</v>
      </c>
      <c r="H2686" s="33">
        <v>40557</v>
      </c>
      <c r="I2686" t="s">
        <v>15411</v>
      </c>
      <c r="N2686" s="37"/>
      <c r="O2686" s="36"/>
      <c r="P2686" s="36"/>
      <c r="Q2686" s="36"/>
      <c r="R2686" s="37"/>
      <c r="S2686" s="36"/>
      <c r="T2686" s="36"/>
    </row>
    <row r="2687" spans="1:20" ht="14.4" x14ac:dyDescent="0.3">
      <c r="A2687" s="33" t="s">
        <v>6474</v>
      </c>
      <c r="B2687" s="33" t="s">
        <v>14833</v>
      </c>
      <c r="C2687" s="33" t="s">
        <v>17233</v>
      </c>
      <c r="D2687" s="33" t="s">
        <v>6475</v>
      </c>
      <c r="E2687" s="33" t="s">
        <v>16636</v>
      </c>
      <c r="F2687" s="33">
        <v>269</v>
      </c>
      <c r="G2687" s="33">
        <v>267</v>
      </c>
      <c r="H2687" s="33">
        <v>73919</v>
      </c>
      <c r="I2687" t="s">
        <v>839</v>
      </c>
      <c r="N2687" s="37"/>
      <c r="O2687" s="36"/>
      <c r="P2687" s="36"/>
      <c r="Q2687" s="36"/>
      <c r="R2687" s="37"/>
      <c r="S2687" s="36"/>
      <c r="T2687" s="36"/>
    </row>
    <row r="2688" spans="1:20" ht="14.4" x14ac:dyDescent="0.3">
      <c r="A2688" s="33" t="s">
        <v>6476</v>
      </c>
      <c r="B2688" s="33" t="s">
        <v>14833</v>
      </c>
      <c r="C2688" s="33" t="s">
        <v>17234</v>
      </c>
      <c r="D2688" s="33" t="s">
        <v>6477</v>
      </c>
      <c r="E2688" s="33" t="s">
        <v>17235</v>
      </c>
      <c r="F2688" s="33">
        <v>614</v>
      </c>
      <c r="G2688" s="33">
        <v>591</v>
      </c>
      <c r="H2688" s="33">
        <v>41240</v>
      </c>
      <c r="I2688" t="s">
        <v>1924</v>
      </c>
      <c r="N2688" s="37"/>
      <c r="O2688" s="36"/>
      <c r="P2688" s="36"/>
      <c r="Q2688" s="36"/>
      <c r="R2688" s="37"/>
      <c r="S2688" s="36"/>
      <c r="T2688" s="36"/>
    </row>
    <row r="2689" spans="1:20" ht="14.4" x14ac:dyDescent="0.3">
      <c r="A2689" s="33" t="s">
        <v>6478</v>
      </c>
      <c r="B2689" s="33" t="s">
        <v>14833</v>
      </c>
      <c r="C2689" s="33" t="s">
        <v>6479</v>
      </c>
      <c r="D2689" s="33" t="s">
        <v>6480</v>
      </c>
      <c r="E2689" s="33" t="s">
        <v>15448</v>
      </c>
      <c r="F2689" s="33">
        <v>73</v>
      </c>
      <c r="G2689" s="33">
        <v>83</v>
      </c>
      <c r="H2689" s="33">
        <v>40814</v>
      </c>
      <c r="I2689" t="s">
        <v>15441</v>
      </c>
      <c r="N2689" s="37"/>
      <c r="O2689" s="36"/>
      <c r="P2689" s="36"/>
      <c r="Q2689" s="36"/>
      <c r="R2689" s="37"/>
      <c r="S2689" s="36"/>
      <c r="T2689" s="36"/>
    </row>
    <row r="2690" spans="1:20" ht="14.4" x14ac:dyDescent="0.3">
      <c r="A2690" s="33" t="s">
        <v>6481</v>
      </c>
      <c r="B2690" s="33" t="s">
        <v>14833</v>
      </c>
      <c r="C2690" s="33" t="s">
        <v>6482</v>
      </c>
      <c r="D2690" s="33" t="s">
        <v>6483</v>
      </c>
      <c r="E2690" s="33" t="s">
        <v>16212</v>
      </c>
      <c r="F2690" s="33">
        <v>549</v>
      </c>
      <c r="G2690" s="33">
        <v>531</v>
      </c>
      <c r="H2690" s="33">
        <v>74426</v>
      </c>
      <c r="I2690" t="s">
        <v>17072</v>
      </c>
      <c r="N2690" s="37"/>
      <c r="O2690" s="36"/>
      <c r="P2690" s="36"/>
      <c r="Q2690" s="36"/>
      <c r="R2690" s="37"/>
      <c r="S2690" s="36"/>
      <c r="T2690" s="36"/>
    </row>
    <row r="2691" spans="1:20" ht="14.4" x14ac:dyDescent="0.3">
      <c r="A2691" s="33" t="s">
        <v>6484</v>
      </c>
      <c r="B2691" s="33" t="s">
        <v>14833</v>
      </c>
      <c r="C2691" s="33" t="s">
        <v>17236</v>
      </c>
      <c r="D2691" s="33" t="s">
        <v>6485</v>
      </c>
      <c r="E2691" s="33" t="s">
        <v>14893</v>
      </c>
      <c r="F2691" s="33">
        <v>216</v>
      </c>
      <c r="G2691" s="33">
        <v>200</v>
      </c>
      <c r="H2691" s="33">
        <v>75219</v>
      </c>
      <c r="I2691" t="s">
        <v>15451</v>
      </c>
      <c r="N2691" s="37"/>
      <c r="O2691" s="36"/>
      <c r="P2691" s="36"/>
      <c r="Q2691" s="36"/>
      <c r="R2691" s="37"/>
      <c r="S2691" s="36"/>
      <c r="T2691" s="36"/>
    </row>
    <row r="2692" spans="1:20" ht="14.4" x14ac:dyDescent="0.3">
      <c r="A2692" s="33" t="s">
        <v>6486</v>
      </c>
      <c r="B2692" s="33" t="s">
        <v>14833</v>
      </c>
      <c r="C2692" s="33" t="s">
        <v>6487</v>
      </c>
      <c r="D2692" s="33" t="s">
        <v>6488</v>
      </c>
      <c r="E2692" s="33" t="s">
        <v>14993</v>
      </c>
      <c r="F2692" s="33">
        <v>85</v>
      </c>
      <c r="G2692" s="33">
        <v>85</v>
      </c>
      <c r="H2692" s="33">
        <v>40950</v>
      </c>
      <c r="I2692" t="s">
        <v>15149</v>
      </c>
      <c r="N2692" s="37"/>
      <c r="O2692" s="36"/>
      <c r="P2692" s="36"/>
      <c r="Q2692" s="36"/>
      <c r="R2692" s="37"/>
      <c r="S2692" s="36"/>
      <c r="T2692" s="36"/>
    </row>
    <row r="2693" spans="1:20" ht="14.4" x14ac:dyDescent="0.3">
      <c r="A2693" s="33" t="s">
        <v>6489</v>
      </c>
      <c r="B2693" s="33" t="s">
        <v>14833</v>
      </c>
      <c r="C2693" s="33" t="s">
        <v>17237</v>
      </c>
      <c r="D2693" s="33" t="s">
        <v>6490</v>
      </c>
      <c r="E2693" s="33" t="s">
        <v>16580</v>
      </c>
      <c r="F2693" s="33">
        <v>129</v>
      </c>
      <c r="G2693" s="33">
        <v>121</v>
      </c>
      <c r="H2693" s="33">
        <v>75375</v>
      </c>
      <c r="I2693" t="s">
        <v>15917</v>
      </c>
      <c r="N2693" s="37"/>
      <c r="O2693" s="36"/>
      <c r="P2693" s="36"/>
      <c r="Q2693" s="36"/>
      <c r="R2693" s="37"/>
      <c r="S2693" s="36"/>
      <c r="T2693" s="36"/>
    </row>
    <row r="2694" spans="1:20" ht="14.4" x14ac:dyDescent="0.3">
      <c r="A2694" s="33" t="s">
        <v>6491</v>
      </c>
      <c r="B2694" s="33" t="s">
        <v>14833</v>
      </c>
      <c r="C2694" s="33" t="s">
        <v>17238</v>
      </c>
      <c r="D2694" s="33" t="s">
        <v>6492</v>
      </c>
      <c r="E2694" s="33" t="s">
        <v>14995</v>
      </c>
      <c r="F2694" s="33">
        <v>542</v>
      </c>
      <c r="G2694" s="33">
        <v>500</v>
      </c>
      <c r="H2694" s="33">
        <v>41012</v>
      </c>
      <c r="I2694" t="s">
        <v>16504</v>
      </c>
      <c r="N2694" s="37"/>
      <c r="O2694" s="36"/>
      <c r="P2694" s="36"/>
      <c r="Q2694" s="36"/>
      <c r="R2694" s="37"/>
      <c r="S2694" s="36"/>
      <c r="T2694" s="36"/>
    </row>
    <row r="2695" spans="1:20" ht="14.4" x14ac:dyDescent="0.3">
      <c r="A2695" s="33" t="s">
        <v>6493</v>
      </c>
      <c r="B2695" s="33" t="s">
        <v>14833</v>
      </c>
      <c r="C2695" s="33" t="s">
        <v>6494</v>
      </c>
      <c r="D2695" s="33" t="s">
        <v>6495</v>
      </c>
      <c r="E2695" s="33" t="s">
        <v>16802</v>
      </c>
      <c r="F2695" s="33">
        <v>253</v>
      </c>
      <c r="G2695" s="33">
        <v>263</v>
      </c>
      <c r="H2695" s="33">
        <v>40712</v>
      </c>
      <c r="I2695" t="s">
        <v>876</v>
      </c>
      <c r="N2695" s="37"/>
      <c r="O2695" s="36"/>
      <c r="P2695" s="36"/>
      <c r="Q2695" s="36"/>
      <c r="R2695" s="37"/>
      <c r="S2695" s="36"/>
      <c r="T2695" s="36"/>
    </row>
    <row r="2696" spans="1:20" ht="14.4" x14ac:dyDescent="0.3">
      <c r="A2696" s="33" t="s">
        <v>6496</v>
      </c>
      <c r="B2696" s="33" t="s">
        <v>14833</v>
      </c>
      <c r="C2696" s="33" t="s">
        <v>6497</v>
      </c>
      <c r="D2696" s="33" t="s">
        <v>6498</v>
      </c>
      <c r="E2696" s="33" t="s">
        <v>14966</v>
      </c>
      <c r="F2696" s="33">
        <v>123</v>
      </c>
      <c r="G2696" s="33">
        <v>132</v>
      </c>
      <c r="H2696" s="33">
        <v>31384</v>
      </c>
      <c r="I2696" t="s">
        <v>15401</v>
      </c>
      <c r="N2696" s="37"/>
      <c r="O2696" s="36"/>
      <c r="P2696" s="36"/>
      <c r="Q2696" s="36"/>
      <c r="R2696" s="37"/>
      <c r="S2696" s="36"/>
      <c r="T2696" s="36"/>
    </row>
    <row r="2697" spans="1:20" ht="14.4" x14ac:dyDescent="0.3">
      <c r="A2697" s="33" t="s">
        <v>6499</v>
      </c>
      <c r="B2697" s="33" t="s">
        <v>14833</v>
      </c>
      <c r="C2697" s="33" t="s">
        <v>17239</v>
      </c>
      <c r="D2697" s="33" t="s">
        <v>6500</v>
      </c>
      <c r="E2697" s="33" t="s">
        <v>14883</v>
      </c>
      <c r="F2697" s="33">
        <v>124</v>
      </c>
      <c r="G2697" s="33">
        <v>116</v>
      </c>
      <c r="H2697" s="33">
        <v>41506</v>
      </c>
      <c r="I2697" t="s">
        <v>15267</v>
      </c>
      <c r="N2697" s="37"/>
      <c r="O2697" s="36"/>
      <c r="P2697" s="36"/>
      <c r="Q2697" s="36"/>
      <c r="R2697" s="37"/>
      <c r="S2697" s="36"/>
      <c r="T2697" s="36"/>
    </row>
    <row r="2698" spans="1:20" ht="14.4" x14ac:dyDescent="0.3">
      <c r="A2698" s="33" t="s">
        <v>6501</v>
      </c>
      <c r="B2698" s="33" t="s">
        <v>14833</v>
      </c>
      <c r="C2698" s="33" t="s">
        <v>17240</v>
      </c>
      <c r="D2698" s="33" t="s">
        <v>6503</v>
      </c>
      <c r="E2698" s="33" t="s">
        <v>14978</v>
      </c>
      <c r="F2698" s="33">
        <v>254</v>
      </c>
      <c r="G2698" s="33">
        <v>242</v>
      </c>
      <c r="H2698" s="33">
        <v>77975</v>
      </c>
      <c r="I2698" t="s">
        <v>15557</v>
      </c>
      <c r="N2698" s="37"/>
      <c r="O2698" s="36"/>
      <c r="P2698" s="36"/>
      <c r="Q2698" s="36"/>
      <c r="R2698" s="37"/>
      <c r="S2698" s="36"/>
      <c r="T2698" s="36"/>
    </row>
    <row r="2699" spans="1:20" ht="14.4" x14ac:dyDescent="0.3">
      <c r="A2699" s="33" t="s">
        <v>6504</v>
      </c>
      <c r="B2699" s="33" t="s">
        <v>14833</v>
      </c>
      <c r="C2699" s="33" t="s">
        <v>6505</v>
      </c>
      <c r="D2699" s="33" t="s">
        <v>1207</v>
      </c>
      <c r="E2699" s="33" t="s">
        <v>15066</v>
      </c>
      <c r="F2699" s="33">
        <v>182</v>
      </c>
      <c r="G2699" s="33">
        <v>183</v>
      </c>
      <c r="H2699" s="33">
        <v>57266</v>
      </c>
      <c r="I2699" t="s">
        <v>15832</v>
      </c>
      <c r="N2699" s="37"/>
      <c r="O2699" s="36"/>
      <c r="P2699" s="36"/>
      <c r="Q2699" s="36"/>
      <c r="R2699" s="37"/>
      <c r="S2699" s="36"/>
      <c r="T2699" s="36"/>
    </row>
    <row r="2700" spans="1:20" ht="14.4" x14ac:dyDescent="0.3">
      <c r="A2700" s="33" t="s">
        <v>6506</v>
      </c>
      <c r="B2700" s="33" t="s">
        <v>14833</v>
      </c>
      <c r="C2700" s="33" t="s">
        <v>16806</v>
      </c>
      <c r="D2700" s="33" t="s">
        <v>6507</v>
      </c>
      <c r="E2700" s="33" t="s">
        <v>17241</v>
      </c>
      <c r="F2700" s="33">
        <v>190</v>
      </c>
      <c r="G2700" s="33">
        <v>183</v>
      </c>
      <c r="H2700" s="33">
        <v>40775</v>
      </c>
      <c r="I2700" t="s">
        <v>15368</v>
      </c>
      <c r="N2700" s="37"/>
      <c r="O2700" s="36"/>
      <c r="P2700" s="36"/>
      <c r="Q2700" s="36"/>
      <c r="R2700" s="37"/>
      <c r="S2700" s="36"/>
      <c r="T2700" s="36"/>
    </row>
    <row r="2701" spans="1:20" ht="14.4" x14ac:dyDescent="0.3">
      <c r="A2701" s="33" t="s">
        <v>6508</v>
      </c>
      <c r="B2701" s="33" t="s">
        <v>14833</v>
      </c>
      <c r="C2701" s="33" t="s">
        <v>17242</v>
      </c>
      <c r="D2701" s="33" t="s">
        <v>6509</v>
      </c>
      <c r="E2701" s="33" t="s">
        <v>15667</v>
      </c>
      <c r="F2701" s="33">
        <v>318</v>
      </c>
      <c r="G2701" s="33">
        <v>293</v>
      </c>
      <c r="H2701" s="33">
        <v>42656</v>
      </c>
      <c r="I2701" t="s">
        <v>15662</v>
      </c>
      <c r="N2701" s="37"/>
      <c r="O2701" s="36"/>
      <c r="P2701" s="36"/>
      <c r="Q2701" s="36"/>
      <c r="R2701" s="37"/>
      <c r="S2701" s="36"/>
      <c r="T2701" s="36"/>
    </row>
    <row r="2702" spans="1:20" ht="14.4" x14ac:dyDescent="0.3">
      <c r="A2702" s="33" t="s">
        <v>6510</v>
      </c>
      <c r="B2702" s="33" t="s">
        <v>14833</v>
      </c>
      <c r="C2702" s="33" t="s">
        <v>17243</v>
      </c>
      <c r="D2702" s="33" t="s">
        <v>6511</v>
      </c>
      <c r="E2702" s="33" t="s">
        <v>14961</v>
      </c>
      <c r="F2702" s="33">
        <v>291</v>
      </c>
      <c r="G2702" s="33">
        <v>292</v>
      </c>
      <c r="H2702" s="33">
        <v>41337</v>
      </c>
      <c r="I2702" t="s">
        <v>15665</v>
      </c>
      <c r="N2702" s="37"/>
      <c r="O2702" s="36"/>
      <c r="P2702" s="36"/>
      <c r="Q2702" s="36"/>
      <c r="R2702" s="37"/>
      <c r="S2702" s="36"/>
      <c r="T2702" s="36"/>
    </row>
    <row r="2703" spans="1:20" ht="14.4" x14ac:dyDescent="0.3">
      <c r="A2703" s="33" t="s">
        <v>6512</v>
      </c>
      <c r="B2703" s="33" t="s">
        <v>14833</v>
      </c>
      <c r="C2703" s="33" t="s">
        <v>17244</v>
      </c>
      <c r="D2703" s="33" t="s">
        <v>6513</v>
      </c>
      <c r="E2703" s="33" t="s">
        <v>15422</v>
      </c>
      <c r="F2703" s="33">
        <v>285</v>
      </c>
      <c r="G2703" s="33">
        <v>295</v>
      </c>
      <c r="H2703" s="33">
        <v>26158</v>
      </c>
      <c r="I2703" t="s">
        <v>199</v>
      </c>
      <c r="N2703" s="37"/>
      <c r="O2703" s="36"/>
      <c r="P2703" s="36"/>
      <c r="Q2703" s="36"/>
      <c r="R2703" s="37"/>
      <c r="S2703" s="36"/>
      <c r="T2703" s="36"/>
    </row>
    <row r="2704" spans="1:20" ht="14.4" x14ac:dyDescent="0.3">
      <c r="A2704" s="33" t="s">
        <v>6514</v>
      </c>
      <c r="B2704" s="33" t="s">
        <v>14833</v>
      </c>
      <c r="C2704" s="33" t="s">
        <v>5252</v>
      </c>
      <c r="D2704" s="33" t="s">
        <v>6515</v>
      </c>
      <c r="E2704" s="33" t="s">
        <v>15252</v>
      </c>
      <c r="F2704" s="33">
        <v>170</v>
      </c>
      <c r="G2704" s="33">
        <v>176</v>
      </c>
      <c r="H2704" s="33">
        <v>41194</v>
      </c>
      <c r="I2704" t="s">
        <v>15726</v>
      </c>
      <c r="N2704" s="37"/>
      <c r="O2704" s="36"/>
      <c r="P2704" s="36"/>
      <c r="Q2704" s="36"/>
      <c r="R2704" s="37"/>
      <c r="S2704" s="36"/>
      <c r="T2704" s="36"/>
    </row>
    <row r="2705" spans="1:20" ht="14.4" x14ac:dyDescent="0.3">
      <c r="A2705" s="33" t="s">
        <v>6516</v>
      </c>
      <c r="B2705" s="33" t="s">
        <v>14833</v>
      </c>
      <c r="C2705" s="33" t="s">
        <v>6517</v>
      </c>
      <c r="D2705" s="33" t="s">
        <v>1844</v>
      </c>
      <c r="E2705" s="33" t="s">
        <v>14949</v>
      </c>
      <c r="F2705" s="33">
        <v>229</v>
      </c>
      <c r="G2705" s="33">
        <v>220</v>
      </c>
      <c r="H2705" s="33">
        <v>82785</v>
      </c>
      <c r="I2705" t="s">
        <v>16819</v>
      </c>
      <c r="N2705" s="37"/>
      <c r="O2705" s="36"/>
      <c r="P2705" s="36"/>
      <c r="Q2705" s="36"/>
      <c r="R2705" s="37"/>
      <c r="S2705" s="36"/>
      <c r="T2705" s="36"/>
    </row>
    <row r="2706" spans="1:20" ht="14.4" x14ac:dyDescent="0.3">
      <c r="A2706" s="33" t="s">
        <v>6518</v>
      </c>
      <c r="B2706" s="33" t="s">
        <v>14833</v>
      </c>
      <c r="C2706" s="33" t="s">
        <v>17245</v>
      </c>
      <c r="D2706" s="33" t="s">
        <v>6519</v>
      </c>
      <c r="E2706" s="33" t="s">
        <v>14968</v>
      </c>
      <c r="F2706" s="33">
        <v>261</v>
      </c>
      <c r="G2706" s="33">
        <v>245</v>
      </c>
      <c r="H2706" s="33">
        <v>83149</v>
      </c>
      <c r="I2706" t="s">
        <v>17088</v>
      </c>
      <c r="N2706" s="37"/>
      <c r="O2706" s="36"/>
      <c r="P2706" s="36"/>
      <c r="Q2706" s="36"/>
      <c r="R2706" s="37"/>
      <c r="S2706" s="36"/>
      <c r="T2706" s="36"/>
    </row>
    <row r="2707" spans="1:20" ht="14.4" x14ac:dyDescent="0.3">
      <c r="A2707" s="33" t="s">
        <v>6520</v>
      </c>
      <c r="B2707" s="33" t="s">
        <v>14833</v>
      </c>
      <c r="C2707" s="33" t="s">
        <v>17246</v>
      </c>
      <c r="D2707" s="33" t="s">
        <v>6521</v>
      </c>
      <c r="E2707" s="33" t="s">
        <v>15077</v>
      </c>
      <c r="F2707" s="33">
        <v>113</v>
      </c>
      <c r="G2707" s="33">
        <v>110</v>
      </c>
      <c r="H2707" s="33">
        <v>40988</v>
      </c>
      <c r="I2707" t="s">
        <v>15593</v>
      </c>
      <c r="N2707" s="37"/>
      <c r="O2707" s="36"/>
      <c r="P2707" s="36"/>
      <c r="Q2707" s="36"/>
      <c r="R2707" s="37"/>
      <c r="S2707" s="36"/>
      <c r="T2707" s="36"/>
    </row>
    <row r="2708" spans="1:20" ht="14.4" x14ac:dyDescent="0.3">
      <c r="A2708" s="33" t="s">
        <v>6522</v>
      </c>
      <c r="B2708" s="33" t="s">
        <v>14833</v>
      </c>
      <c r="C2708" s="33" t="s">
        <v>1452</v>
      </c>
      <c r="D2708" s="33" t="s">
        <v>378</v>
      </c>
      <c r="E2708" s="33" t="s">
        <v>14961</v>
      </c>
      <c r="F2708" s="33">
        <v>261</v>
      </c>
      <c r="G2708" s="33">
        <v>250</v>
      </c>
      <c r="H2708" s="33">
        <v>84423</v>
      </c>
      <c r="I2708" t="s">
        <v>17247</v>
      </c>
      <c r="N2708" s="37"/>
      <c r="O2708" s="36"/>
      <c r="P2708" s="36"/>
      <c r="Q2708" s="36"/>
      <c r="R2708" s="37"/>
      <c r="S2708" s="36"/>
      <c r="T2708" s="36"/>
    </row>
    <row r="2709" spans="1:20" ht="14.4" x14ac:dyDescent="0.3">
      <c r="A2709" s="33" t="s">
        <v>6523</v>
      </c>
      <c r="B2709" s="33" t="s">
        <v>14833</v>
      </c>
      <c r="C2709" s="33" t="s">
        <v>17248</v>
      </c>
      <c r="D2709" s="33" t="s">
        <v>6525</v>
      </c>
      <c r="E2709" s="33" t="s">
        <v>15309</v>
      </c>
      <c r="F2709" s="33">
        <v>99</v>
      </c>
      <c r="G2709" s="33">
        <v>120</v>
      </c>
      <c r="H2709" s="33">
        <v>39600</v>
      </c>
      <c r="I2709" t="s">
        <v>15926</v>
      </c>
      <c r="N2709" s="37"/>
      <c r="O2709" s="36"/>
      <c r="P2709" s="36"/>
      <c r="Q2709" s="36"/>
      <c r="R2709" s="37"/>
      <c r="S2709" s="36"/>
      <c r="T2709" s="36"/>
    </row>
    <row r="2710" spans="1:20" ht="14.4" x14ac:dyDescent="0.3">
      <c r="A2710" s="33" t="s">
        <v>6526</v>
      </c>
      <c r="B2710" s="33" t="s">
        <v>14833</v>
      </c>
      <c r="C2710" s="33" t="s">
        <v>6527</v>
      </c>
      <c r="D2710" s="33" t="s">
        <v>6528</v>
      </c>
      <c r="E2710" s="33" t="s">
        <v>15395</v>
      </c>
      <c r="F2710" s="33">
        <v>159</v>
      </c>
      <c r="G2710" s="33">
        <v>146</v>
      </c>
      <c r="H2710" s="33">
        <v>41337</v>
      </c>
      <c r="I2710" t="s">
        <v>15665</v>
      </c>
      <c r="N2710" s="37"/>
      <c r="O2710" s="36"/>
      <c r="P2710" s="36"/>
      <c r="Q2710" s="36"/>
      <c r="R2710" s="37"/>
      <c r="S2710" s="36"/>
      <c r="T2710" s="36"/>
    </row>
    <row r="2711" spans="1:20" ht="14.4" x14ac:dyDescent="0.3">
      <c r="A2711" s="33" t="s">
        <v>6529</v>
      </c>
      <c r="B2711" s="33" t="s">
        <v>14833</v>
      </c>
      <c r="C2711" s="33" t="s">
        <v>17249</v>
      </c>
      <c r="D2711" s="33" t="s">
        <v>6530</v>
      </c>
      <c r="E2711" s="33" t="s">
        <v>14907</v>
      </c>
      <c r="F2711" s="33">
        <v>272</v>
      </c>
      <c r="G2711" s="33">
        <v>283</v>
      </c>
      <c r="H2711" s="33">
        <v>47595</v>
      </c>
      <c r="I2711" t="s">
        <v>15863</v>
      </c>
      <c r="N2711" s="37"/>
      <c r="O2711" s="36"/>
      <c r="P2711" s="36"/>
      <c r="Q2711" s="36"/>
      <c r="R2711" s="37"/>
      <c r="S2711" s="36"/>
      <c r="T2711" s="36"/>
    </row>
    <row r="2712" spans="1:20" ht="14.4" x14ac:dyDescent="0.3">
      <c r="A2712" s="33" t="s">
        <v>6531</v>
      </c>
      <c r="B2712" s="33" t="s">
        <v>14833</v>
      </c>
      <c r="C2712" s="33" t="s">
        <v>17250</v>
      </c>
      <c r="D2712" s="33" t="s">
        <v>6532</v>
      </c>
      <c r="E2712" s="33" t="s">
        <v>15405</v>
      </c>
      <c r="F2712" s="33">
        <v>231</v>
      </c>
      <c r="G2712" s="33">
        <v>231</v>
      </c>
      <c r="H2712" s="33">
        <v>41782</v>
      </c>
      <c r="I2712" t="s">
        <v>716</v>
      </c>
      <c r="N2712" s="37"/>
      <c r="O2712" s="36"/>
      <c r="P2712" s="36"/>
      <c r="Q2712" s="36"/>
      <c r="R2712" s="37"/>
      <c r="S2712" s="36"/>
      <c r="T2712" s="36"/>
    </row>
    <row r="2713" spans="1:20" ht="14.4" x14ac:dyDescent="0.3">
      <c r="A2713" s="33" t="s">
        <v>6533</v>
      </c>
      <c r="B2713" s="33" t="s">
        <v>14833</v>
      </c>
      <c r="C2713" s="33" t="s">
        <v>3042</v>
      </c>
      <c r="D2713" s="33" t="s">
        <v>6534</v>
      </c>
      <c r="E2713" s="33" t="s">
        <v>14949</v>
      </c>
      <c r="F2713" s="33">
        <v>225</v>
      </c>
      <c r="G2713" s="33">
        <v>223</v>
      </c>
      <c r="H2713" s="33">
        <v>41193</v>
      </c>
      <c r="I2713" t="s">
        <v>15802</v>
      </c>
      <c r="N2713" s="37"/>
      <c r="O2713" s="36"/>
      <c r="P2713" s="36"/>
      <c r="Q2713" s="36"/>
      <c r="R2713" s="37"/>
      <c r="S2713" s="36"/>
      <c r="T2713" s="36"/>
    </row>
    <row r="2714" spans="1:20" ht="14.4" x14ac:dyDescent="0.3">
      <c r="A2714" s="33" t="s">
        <v>6535</v>
      </c>
      <c r="B2714" s="33" t="s">
        <v>14833</v>
      </c>
      <c r="C2714" s="33" t="s">
        <v>1484</v>
      </c>
      <c r="D2714" s="33" t="s">
        <v>6536</v>
      </c>
      <c r="E2714" s="33" t="s">
        <v>15051</v>
      </c>
      <c r="F2714" s="33">
        <v>331</v>
      </c>
      <c r="G2714" s="33">
        <v>344</v>
      </c>
      <c r="H2714" s="33">
        <v>87920</v>
      </c>
      <c r="I2714" t="s">
        <v>16847</v>
      </c>
      <c r="N2714" s="37"/>
      <c r="O2714" s="36"/>
      <c r="P2714" s="36"/>
      <c r="Q2714" s="36"/>
      <c r="R2714" s="37"/>
      <c r="S2714" s="36"/>
      <c r="T2714" s="36"/>
    </row>
    <row r="2715" spans="1:20" ht="14.4" x14ac:dyDescent="0.3">
      <c r="A2715" s="33" t="s">
        <v>6537</v>
      </c>
      <c r="B2715" s="33" t="s">
        <v>14833</v>
      </c>
      <c r="C2715" s="33" t="s">
        <v>16080</v>
      </c>
      <c r="D2715" s="33" t="s">
        <v>6538</v>
      </c>
      <c r="E2715" s="33" t="s">
        <v>14986</v>
      </c>
      <c r="F2715" s="33">
        <v>183</v>
      </c>
      <c r="G2715" s="33">
        <v>184</v>
      </c>
      <c r="H2715" s="33">
        <v>41454</v>
      </c>
      <c r="I2715" t="s">
        <v>16311</v>
      </c>
      <c r="N2715" s="37"/>
      <c r="O2715" s="36"/>
      <c r="P2715" s="36"/>
      <c r="Q2715" s="36"/>
      <c r="R2715" s="37"/>
      <c r="S2715" s="36"/>
      <c r="T2715" s="36"/>
    </row>
    <row r="2716" spans="1:20" ht="14.4" x14ac:dyDescent="0.3">
      <c r="A2716" s="33" t="s">
        <v>6539</v>
      </c>
      <c r="B2716" s="33" t="s">
        <v>14833</v>
      </c>
      <c r="C2716" s="33" t="s">
        <v>17251</v>
      </c>
      <c r="D2716" s="33" t="s">
        <v>6540</v>
      </c>
      <c r="E2716" s="33" t="s">
        <v>15110</v>
      </c>
      <c r="F2716" s="33">
        <v>244</v>
      </c>
      <c r="G2716" s="33">
        <v>261</v>
      </c>
      <c r="H2716" s="33">
        <v>40720</v>
      </c>
      <c r="I2716" t="s">
        <v>17252</v>
      </c>
      <c r="N2716" s="37"/>
      <c r="O2716" s="36"/>
      <c r="P2716" s="36"/>
      <c r="Q2716" s="36"/>
      <c r="R2716" s="37"/>
      <c r="S2716" s="36"/>
      <c r="T2716" s="36"/>
    </row>
    <row r="2717" spans="1:20" ht="14.4" x14ac:dyDescent="0.3">
      <c r="A2717" s="33" t="s">
        <v>6541</v>
      </c>
      <c r="B2717" s="33" t="s">
        <v>14833</v>
      </c>
      <c r="C2717" s="33" t="s">
        <v>6542</v>
      </c>
      <c r="D2717" s="33" t="s">
        <v>6543</v>
      </c>
      <c r="E2717" s="33" t="s">
        <v>14980</v>
      </c>
      <c r="F2717" s="33">
        <v>322</v>
      </c>
      <c r="G2717" s="33">
        <v>348</v>
      </c>
      <c r="H2717" s="33">
        <v>41898</v>
      </c>
      <c r="I2717" t="s">
        <v>17096</v>
      </c>
      <c r="N2717" s="37"/>
      <c r="O2717" s="36"/>
      <c r="P2717" s="36"/>
      <c r="Q2717" s="36"/>
      <c r="R2717" s="37"/>
      <c r="S2717" s="36"/>
      <c r="T2717" s="36"/>
    </row>
    <row r="2718" spans="1:20" ht="14.4" x14ac:dyDescent="0.3">
      <c r="A2718" s="33" t="s">
        <v>6544</v>
      </c>
      <c r="B2718" s="33" t="s">
        <v>14833</v>
      </c>
      <c r="C2718" s="33" t="s">
        <v>6545</v>
      </c>
      <c r="D2718" s="33" t="s">
        <v>6546</v>
      </c>
      <c r="E2718" s="33" t="s">
        <v>14997</v>
      </c>
      <c r="F2718" s="33">
        <v>199</v>
      </c>
      <c r="G2718" s="33">
        <v>203</v>
      </c>
      <c r="H2718" s="33">
        <v>29810</v>
      </c>
      <c r="I2718" t="s">
        <v>3984</v>
      </c>
      <c r="N2718" s="37"/>
      <c r="O2718" s="36"/>
      <c r="P2718" s="36"/>
      <c r="Q2718" s="36"/>
      <c r="R2718" s="37"/>
      <c r="S2718" s="36"/>
      <c r="T2718" s="36"/>
    </row>
    <row r="2719" spans="1:20" ht="14.4" x14ac:dyDescent="0.3">
      <c r="A2719" s="33" t="s">
        <v>6547</v>
      </c>
      <c r="B2719" s="33" t="s">
        <v>14833</v>
      </c>
      <c r="C2719" s="33" t="s">
        <v>1498</v>
      </c>
      <c r="D2719" s="33" t="s">
        <v>6548</v>
      </c>
      <c r="E2719" s="33" t="s">
        <v>14927</v>
      </c>
      <c r="F2719" s="33">
        <v>228</v>
      </c>
      <c r="G2719" s="33">
        <v>232</v>
      </c>
      <c r="H2719" s="33">
        <v>41416</v>
      </c>
      <c r="I2719" t="s">
        <v>16841</v>
      </c>
      <c r="N2719" s="37"/>
      <c r="O2719" s="36"/>
      <c r="P2719" s="36"/>
      <c r="Q2719" s="36"/>
      <c r="R2719" s="37"/>
      <c r="S2719" s="36"/>
      <c r="T2719" s="36"/>
    </row>
    <row r="2720" spans="1:20" ht="14.4" x14ac:dyDescent="0.3">
      <c r="A2720" s="33" t="s">
        <v>6549</v>
      </c>
      <c r="B2720" s="33" t="s">
        <v>14833</v>
      </c>
      <c r="C2720" s="33" t="s">
        <v>6550</v>
      </c>
      <c r="D2720" s="33" t="s">
        <v>6551</v>
      </c>
      <c r="E2720" s="33" t="s">
        <v>15630</v>
      </c>
      <c r="F2720" s="33">
        <v>174</v>
      </c>
      <c r="G2720" s="33">
        <v>169</v>
      </c>
      <c r="H2720" s="33">
        <v>40635</v>
      </c>
      <c r="I2720" t="s">
        <v>15631</v>
      </c>
      <c r="N2720" s="37"/>
      <c r="O2720" s="36"/>
      <c r="P2720" s="36"/>
      <c r="Q2720" s="36"/>
      <c r="R2720" s="37"/>
      <c r="S2720" s="36"/>
      <c r="T2720" s="36"/>
    </row>
    <row r="2721" spans="1:20" ht="14.4" x14ac:dyDescent="0.3">
      <c r="A2721" s="33" t="s">
        <v>6552</v>
      </c>
      <c r="B2721" s="33" t="s">
        <v>14833</v>
      </c>
      <c r="C2721" s="33" t="s">
        <v>17253</v>
      </c>
      <c r="D2721" s="33" t="s">
        <v>6553</v>
      </c>
      <c r="E2721" s="33" t="s">
        <v>15016</v>
      </c>
      <c r="F2721" s="33">
        <v>96</v>
      </c>
      <c r="G2721" s="33">
        <v>98</v>
      </c>
      <c r="H2721" s="33">
        <v>90169</v>
      </c>
      <c r="I2721" t="s">
        <v>16149</v>
      </c>
      <c r="N2721" s="37"/>
      <c r="O2721" s="36"/>
      <c r="P2721" s="36"/>
      <c r="Q2721" s="36"/>
      <c r="R2721" s="37"/>
      <c r="S2721" s="36"/>
      <c r="T2721" s="36"/>
    </row>
    <row r="2722" spans="1:20" ht="14.4" x14ac:dyDescent="0.3">
      <c r="A2722" s="33" t="s">
        <v>6554</v>
      </c>
      <c r="B2722" s="33" t="s">
        <v>14833</v>
      </c>
      <c r="C2722" s="33" t="s">
        <v>64</v>
      </c>
      <c r="D2722" s="33" t="s">
        <v>6451</v>
      </c>
      <c r="E2722" s="33" t="s">
        <v>15859</v>
      </c>
      <c r="F2722" s="33">
        <v>277</v>
      </c>
      <c r="G2722" s="33">
        <v>290</v>
      </c>
      <c r="H2722" s="33">
        <v>92951</v>
      </c>
      <c r="I2722" t="s">
        <v>15860</v>
      </c>
      <c r="N2722" s="37"/>
      <c r="O2722" s="36"/>
      <c r="P2722" s="36"/>
      <c r="Q2722" s="36"/>
      <c r="R2722" s="37"/>
      <c r="S2722" s="36"/>
      <c r="T2722" s="36"/>
    </row>
    <row r="2723" spans="1:20" ht="14.4" x14ac:dyDescent="0.3">
      <c r="A2723" s="33" t="s">
        <v>6555</v>
      </c>
      <c r="B2723" s="33" t="s">
        <v>14833</v>
      </c>
      <c r="C2723" s="33" t="s">
        <v>17254</v>
      </c>
      <c r="D2723" s="33" t="s">
        <v>6556</v>
      </c>
      <c r="E2723" s="33" t="s">
        <v>15002</v>
      </c>
      <c r="F2723" s="33">
        <v>384</v>
      </c>
      <c r="G2723" s="33">
        <v>408</v>
      </c>
      <c r="H2723" s="33">
        <v>40637</v>
      </c>
      <c r="I2723" t="s">
        <v>5885</v>
      </c>
      <c r="N2723" s="37"/>
      <c r="O2723" s="36"/>
      <c r="P2723" s="36"/>
      <c r="Q2723" s="36"/>
      <c r="R2723" s="37"/>
      <c r="S2723" s="36"/>
      <c r="T2723" s="36"/>
    </row>
    <row r="2724" spans="1:20" ht="14.4" x14ac:dyDescent="0.3">
      <c r="A2724" s="33" t="s">
        <v>6557</v>
      </c>
      <c r="B2724" s="33" t="s">
        <v>14833</v>
      </c>
      <c r="C2724" s="33" t="s">
        <v>3414</v>
      </c>
      <c r="D2724" s="33" t="s">
        <v>6558</v>
      </c>
      <c r="E2724" s="33" t="s">
        <v>15034</v>
      </c>
      <c r="F2724" s="33">
        <v>328</v>
      </c>
      <c r="G2724" s="33">
        <v>388</v>
      </c>
      <c r="H2724" s="33">
        <v>41296</v>
      </c>
      <c r="I2724" t="s">
        <v>1410</v>
      </c>
      <c r="N2724" s="37"/>
      <c r="O2724" s="36"/>
      <c r="P2724" s="36"/>
      <c r="Q2724" s="36"/>
      <c r="R2724" s="37"/>
      <c r="S2724" s="36"/>
      <c r="T2724" s="36"/>
    </row>
    <row r="2725" spans="1:20" ht="14.4" x14ac:dyDescent="0.3">
      <c r="A2725" s="33" t="s">
        <v>6559</v>
      </c>
      <c r="B2725" s="33" t="s">
        <v>14833</v>
      </c>
      <c r="C2725" s="33" t="s">
        <v>17255</v>
      </c>
      <c r="D2725" s="33" t="s">
        <v>6560</v>
      </c>
      <c r="E2725" s="33" t="s">
        <v>15309</v>
      </c>
      <c r="F2725" s="33">
        <v>398</v>
      </c>
      <c r="G2725" s="33">
        <v>396</v>
      </c>
      <c r="H2725" s="33">
        <v>41672</v>
      </c>
      <c r="I2725" t="s">
        <v>17256</v>
      </c>
      <c r="N2725" s="37"/>
      <c r="O2725" s="36"/>
      <c r="P2725" s="36"/>
      <c r="Q2725" s="36"/>
      <c r="R2725" s="37"/>
      <c r="S2725" s="36"/>
      <c r="T2725" s="36"/>
    </row>
    <row r="2726" spans="1:20" ht="14.4" x14ac:dyDescent="0.3">
      <c r="A2726" s="33" t="s">
        <v>6561</v>
      </c>
      <c r="B2726" s="33" t="s">
        <v>14833</v>
      </c>
      <c r="C2726" s="33" t="s">
        <v>17257</v>
      </c>
      <c r="D2726" s="33" t="s">
        <v>6562</v>
      </c>
      <c r="E2726" s="33" t="s">
        <v>14885</v>
      </c>
      <c r="F2726" s="33">
        <v>121</v>
      </c>
      <c r="G2726" s="33">
        <v>138</v>
      </c>
      <c r="H2726" s="33">
        <v>81316</v>
      </c>
      <c r="I2726" t="s">
        <v>15669</v>
      </c>
      <c r="N2726" s="37"/>
      <c r="O2726" s="36"/>
      <c r="P2726" s="36"/>
      <c r="Q2726" s="36"/>
      <c r="R2726" s="37"/>
      <c r="S2726" s="36"/>
      <c r="T2726" s="36"/>
    </row>
    <row r="2727" spans="1:20" ht="14.4" x14ac:dyDescent="0.3">
      <c r="A2727" s="33" t="s">
        <v>6563</v>
      </c>
      <c r="B2727" s="33" t="s">
        <v>14833</v>
      </c>
      <c r="C2727" s="33" t="s">
        <v>6564</v>
      </c>
      <c r="D2727" s="33" t="s">
        <v>6565</v>
      </c>
      <c r="E2727" s="33" t="s">
        <v>14882</v>
      </c>
      <c r="F2727" s="33">
        <v>104</v>
      </c>
      <c r="G2727" s="33">
        <v>103</v>
      </c>
      <c r="H2727" s="33">
        <v>41787</v>
      </c>
      <c r="I2727" t="s">
        <v>1581</v>
      </c>
      <c r="N2727" s="37"/>
      <c r="O2727" s="36"/>
      <c r="P2727" s="36"/>
      <c r="Q2727" s="36"/>
      <c r="R2727" s="37"/>
      <c r="S2727" s="36"/>
      <c r="T2727" s="36"/>
    </row>
    <row r="2728" spans="1:20" ht="14.4" x14ac:dyDescent="0.3">
      <c r="A2728" s="33" t="s">
        <v>6566</v>
      </c>
      <c r="B2728" s="33" t="s">
        <v>14833</v>
      </c>
      <c r="C2728" s="33" t="s">
        <v>17258</v>
      </c>
      <c r="D2728" s="33" t="s">
        <v>6567</v>
      </c>
      <c r="E2728" s="33" t="s">
        <v>14979</v>
      </c>
      <c r="F2728" s="33">
        <v>65</v>
      </c>
      <c r="G2728" s="33">
        <v>69</v>
      </c>
      <c r="H2728" s="33">
        <v>41557</v>
      </c>
      <c r="I2728" t="s">
        <v>5075</v>
      </c>
      <c r="N2728" s="37"/>
      <c r="O2728" s="36"/>
      <c r="P2728" s="36"/>
      <c r="Q2728" s="36"/>
      <c r="R2728" s="37"/>
      <c r="S2728" s="36"/>
      <c r="T2728" s="36"/>
    </row>
    <row r="2729" spans="1:20" ht="14.4" x14ac:dyDescent="0.3">
      <c r="A2729" s="33" t="s">
        <v>6568</v>
      </c>
      <c r="B2729" s="33" t="s">
        <v>14833</v>
      </c>
      <c r="C2729" s="33" t="s">
        <v>17259</v>
      </c>
      <c r="D2729" s="33" t="s">
        <v>1572</v>
      </c>
      <c r="E2729" s="33" t="s">
        <v>15199</v>
      </c>
      <c r="F2729" s="33">
        <v>107</v>
      </c>
      <c r="G2729" s="33">
        <v>113</v>
      </c>
      <c r="H2729" s="33">
        <v>41638</v>
      </c>
      <c r="I2729" t="s">
        <v>15125</v>
      </c>
      <c r="N2729" s="37"/>
      <c r="O2729" s="36"/>
      <c r="P2729" s="36"/>
      <c r="Q2729" s="36"/>
      <c r="R2729" s="37"/>
      <c r="S2729" s="36"/>
      <c r="T2729" s="36"/>
    </row>
    <row r="2730" spans="1:20" ht="14.4" x14ac:dyDescent="0.3">
      <c r="A2730" s="33" t="s">
        <v>6569</v>
      </c>
      <c r="B2730" s="33" t="s">
        <v>14833</v>
      </c>
      <c r="C2730" s="33" t="s">
        <v>17260</v>
      </c>
      <c r="D2730" s="33" t="s">
        <v>6570</v>
      </c>
      <c r="E2730" s="33" t="s">
        <v>15415</v>
      </c>
      <c r="F2730" s="33">
        <v>233</v>
      </c>
      <c r="G2730" s="33">
        <v>226</v>
      </c>
      <c r="H2730" s="33">
        <v>41434</v>
      </c>
      <c r="I2730" t="s">
        <v>15624</v>
      </c>
      <c r="N2730" s="37"/>
      <c r="O2730" s="36"/>
      <c r="P2730" s="36"/>
      <c r="Q2730" s="36"/>
      <c r="R2730" s="37"/>
      <c r="S2730" s="36"/>
      <c r="T2730" s="36"/>
    </row>
    <row r="2731" spans="1:20" ht="14.4" x14ac:dyDescent="0.3">
      <c r="A2731" s="33" t="s">
        <v>6571</v>
      </c>
      <c r="B2731" s="33" t="s">
        <v>14833</v>
      </c>
      <c r="C2731" s="33" t="s">
        <v>6572</v>
      </c>
      <c r="D2731" s="33" t="s">
        <v>2190</v>
      </c>
      <c r="E2731" s="33" t="s">
        <v>15104</v>
      </c>
      <c r="F2731" s="33">
        <v>250</v>
      </c>
      <c r="G2731" s="33">
        <v>273</v>
      </c>
      <c r="H2731" s="33">
        <v>41362</v>
      </c>
      <c r="I2731" t="s">
        <v>16239</v>
      </c>
      <c r="N2731" s="37"/>
      <c r="O2731" s="36"/>
      <c r="P2731" s="36"/>
      <c r="Q2731" s="36"/>
      <c r="R2731" s="37"/>
      <c r="S2731" s="36"/>
      <c r="T2731" s="36"/>
    </row>
    <row r="2732" spans="1:20" ht="14.4" x14ac:dyDescent="0.3">
      <c r="A2732" s="33" t="s">
        <v>6573</v>
      </c>
      <c r="B2732" s="33" t="s">
        <v>14833</v>
      </c>
      <c r="C2732" s="33" t="s">
        <v>6574</v>
      </c>
      <c r="D2732" s="33" t="s">
        <v>6575</v>
      </c>
      <c r="E2732" s="33" t="s">
        <v>16860</v>
      </c>
      <c r="F2732" s="33">
        <v>47</v>
      </c>
      <c r="G2732" s="33">
        <v>48</v>
      </c>
      <c r="H2732" s="33">
        <v>41444</v>
      </c>
      <c r="I2732" t="s">
        <v>17119</v>
      </c>
      <c r="N2732" s="37"/>
      <c r="O2732" s="36"/>
      <c r="P2732" s="36"/>
      <c r="Q2732" s="36"/>
      <c r="R2732" s="37"/>
      <c r="S2732" s="36"/>
      <c r="T2732" s="36"/>
    </row>
    <row r="2733" spans="1:20" ht="14.4" x14ac:dyDescent="0.3">
      <c r="A2733" s="33" t="s">
        <v>6576</v>
      </c>
      <c r="B2733" s="33" t="s">
        <v>14833</v>
      </c>
      <c r="C2733" s="33" t="s">
        <v>6577</v>
      </c>
      <c r="D2733" s="33" t="s">
        <v>6578</v>
      </c>
      <c r="E2733" s="33" t="s">
        <v>15057</v>
      </c>
      <c r="F2733" s="33">
        <v>126</v>
      </c>
      <c r="G2733" s="33">
        <v>119</v>
      </c>
      <c r="H2733" s="33">
        <v>42567</v>
      </c>
      <c r="I2733" t="s">
        <v>15617</v>
      </c>
      <c r="N2733" s="37"/>
      <c r="O2733" s="36"/>
      <c r="P2733" s="36"/>
      <c r="Q2733" s="36"/>
      <c r="R2733" s="37"/>
      <c r="S2733" s="36"/>
      <c r="T2733" s="36"/>
    </row>
    <row r="2734" spans="1:20" ht="14.4" x14ac:dyDescent="0.3">
      <c r="A2734" s="33" t="s">
        <v>6579</v>
      </c>
      <c r="B2734" s="33" t="s">
        <v>14833</v>
      </c>
      <c r="C2734" s="33" t="s">
        <v>16573</v>
      </c>
      <c r="D2734" s="33" t="s">
        <v>6580</v>
      </c>
      <c r="E2734" s="33" t="s">
        <v>14976</v>
      </c>
      <c r="F2734" s="33">
        <v>94</v>
      </c>
      <c r="G2734" s="33">
        <v>71</v>
      </c>
      <c r="H2734" s="33">
        <v>41878</v>
      </c>
      <c r="I2734" t="s">
        <v>17261</v>
      </c>
      <c r="N2734" s="37"/>
      <c r="O2734" s="36"/>
      <c r="P2734" s="36"/>
      <c r="Q2734" s="36"/>
      <c r="R2734" s="37"/>
      <c r="S2734" s="36"/>
      <c r="T2734" s="36"/>
    </row>
    <row r="2735" spans="1:20" ht="14.4" x14ac:dyDescent="0.3">
      <c r="A2735" s="33" t="s">
        <v>6581</v>
      </c>
      <c r="B2735" s="33" t="s">
        <v>14833</v>
      </c>
      <c r="C2735" s="33" t="s">
        <v>17262</v>
      </c>
      <c r="D2735" s="33" t="s">
        <v>6582</v>
      </c>
      <c r="E2735" s="33" t="s">
        <v>15640</v>
      </c>
      <c r="F2735" s="33">
        <v>70</v>
      </c>
      <c r="G2735" s="33">
        <v>57</v>
      </c>
      <c r="H2735" s="33">
        <v>41693</v>
      </c>
      <c r="I2735" t="s">
        <v>15654</v>
      </c>
      <c r="N2735" s="37"/>
      <c r="O2735" s="36"/>
      <c r="P2735" s="36"/>
      <c r="Q2735" s="36"/>
      <c r="R2735" s="37"/>
      <c r="S2735" s="36"/>
      <c r="T2735" s="36"/>
    </row>
    <row r="2736" spans="1:20" ht="14.4" x14ac:dyDescent="0.3">
      <c r="A2736" s="33" t="s">
        <v>6583</v>
      </c>
      <c r="B2736" s="33" t="s">
        <v>14833</v>
      </c>
      <c r="C2736" s="33" t="s">
        <v>6584</v>
      </c>
      <c r="D2736" s="33" t="s">
        <v>6585</v>
      </c>
      <c r="E2736" s="33" t="s">
        <v>16084</v>
      </c>
      <c r="F2736" s="33">
        <v>257</v>
      </c>
      <c r="G2736" s="33">
        <v>247</v>
      </c>
      <c r="H2736" s="33">
        <v>41899</v>
      </c>
      <c r="I2736" t="s">
        <v>16907</v>
      </c>
      <c r="N2736" s="37"/>
      <c r="O2736" s="36"/>
      <c r="P2736" s="36"/>
      <c r="Q2736" s="36"/>
      <c r="R2736" s="37"/>
      <c r="S2736" s="36"/>
      <c r="T2736" s="36"/>
    </row>
    <row r="2737" spans="1:20" ht="14.4" x14ac:dyDescent="0.3">
      <c r="A2737" s="33" t="s">
        <v>6586</v>
      </c>
      <c r="B2737" s="33" t="s">
        <v>14833</v>
      </c>
      <c r="C2737" s="33" t="s">
        <v>17263</v>
      </c>
      <c r="D2737" s="33" t="s">
        <v>6587</v>
      </c>
      <c r="E2737" s="33" t="s">
        <v>15079</v>
      </c>
      <c r="F2737" s="33">
        <v>278</v>
      </c>
      <c r="G2737" s="33">
        <v>271</v>
      </c>
      <c r="H2737" s="33">
        <v>41669</v>
      </c>
      <c r="I2737" t="s">
        <v>17111</v>
      </c>
      <c r="N2737" s="37"/>
      <c r="O2737" s="36"/>
      <c r="P2737" s="36"/>
      <c r="Q2737" s="36"/>
      <c r="R2737" s="37"/>
      <c r="S2737" s="36"/>
      <c r="T2737" s="36"/>
    </row>
    <row r="2738" spans="1:20" ht="14.4" x14ac:dyDescent="0.3">
      <c r="A2738" s="33" t="s">
        <v>6588</v>
      </c>
      <c r="B2738" s="33" t="s">
        <v>14833</v>
      </c>
      <c r="C2738" s="33" t="s">
        <v>6589</v>
      </c>
      <c r="D2738" s="33" t="s">
        <v>6590</v>
      </c>
      <c r="E2738" s="33" t="s">
        <v>15077</v>
      </c>
      <c r="F2738" s="33">
        <v>219</v>
      </c>
      <c r="G2738" s="33">
        <v>199</v>
      </c>
      <c r="H2738" s="33">
        <v>42623</v>
      </c>
      <c r="I2738" t="s">
        <v>15606</v>
      </c>
      <c r="N2738" s="37"/>
      <c r="O2738" s="36"/>
      <c r="P2738" s="36"/>
      <c r="Q2738" s="36"/>
      <c r="R2738" s="37"/>
      <c r="S2738" s="36"/>
      <c r="T2738" s="36"/>
    </row>
    <row r="2739" spans="1:20" ht="14.4" x14ac:dyDescent="0.3">
      <c r="A2739" s="33" t="s">
        <v>6591</v>
      </c>
      <c r="B2739" s="33" t="s">
        <v>14833</v>
      </c>
      <c r="C2739" s="33" t="s">
        <v>17264</v>
      </c>
      <c r="D2739" s="33" t="s">
        <v>5763</v>
      </c>
      <c r="E2739" s="33" t="s">
        <v>14944</v>
      </c>
      <c r="F2739" s="33">
        <v>77</v>
      </c>
      <c r="G2739" s="33">
        <v>75</v>
      </c>
      <c r="H2739" s="33">
        <v>41488</v>
      </c>
      <c r="I2739" t="s">
        <v>15244</v>
      </c>
      <c r="N2739" s="37"/>
      <c r="O2739" s="36"/>
      <c r="P2739" s="36"/>
      <c r="Q2739" s="36"/>
      <c r="R2739" s="37"/>
      <c r="S2739" s="36"/>
      <c r="T2739" s="36"/>
    </row>
    <row r="2740" spans="1:20" ht="14.4" x14ac:dyDescent="0.3">
      <c r="A2740" s="33" t="s">
        <v>6592</v>
      </c>
      <c r="B2740" s="33" t="s">
        <v>14833</v>
      </c>
      <c r="C2740" s="33" t="s">
        <v>17265</v>
      </c>
      <c r="D2740" s="33" t="s">
        <v>6593</v>
      </c>
      <c r="E2740" s="33" t="s">
        <v>14869</v>
      </c>
      <c r="F2740" s="33">
        <v>212</v>
      </c>
      <c r="G2740" s="33">
        <v>204</v>
      </c>
      <c r="H2740" s="33">
        <v>41398</v>
      </c>
      <c r="I2740" t="s">
        <v>15233</v>
      </c>
      <c r="N2740" s="37"/>
      <c r="O2740" s="36"/>
      <c r="P2740" s="36"/>
      <c r="Q2740" s="36"/>
      <c r="R2740" s="37"/>
      <c r="S2740" s="36"/>
      <c r="T2740" s="36"/>
    </row>
    <row r="2741" spans="1:20" ht="14.4" x14ac:dyDescent="0.3">
      <c r="A2741" s="33" t="s">
        <v>6594</v>
      </c>
      <c r="B2741" s="33" t="s">
        <v>14833</v>
      </c>
      <c r="C2741" s="33" t="s">
        <v>676</v>
      </c>
      <c r="D2741" s="33" t="s">
        <v>6595</v>
      </c>
      <c r="E2741" s="33" t="s">
        <v>14970</v>
      </c>
      <c r="F2741" s="33">
        <v>80</v>
      </c>
      <c r="G2741" s="33">
        <v>245</v>
      </c>
      <c r="H2741" s="33">
        <v>44397</v>
      </c>
      <c r="I2741" t="s">
        <v>15447</v>
      </c>
      <c r="N2741" s="37"/>
      <c r="O2741" s="36"/>
      <c r="P2741" s="36"/>
      <c r="Q2741" s="36"/>
      <c r="R2741" s="37"/>
      <c r="S2741" s="36"/>
      <c r="T2741" s="36"/>
    </row>
    <row r="2742" spans="1:20" ht="14.4" x14ac:dyDescent="0.3">
      <c r="A2742" s="33" t="s">
        <v>6596</v>
      </c>
      <c r="B2742" s="33" t="s">
        <v>14833</v>
      </c>
      <c r="C2742" s="33" t="s">
        <v>5544</v>
      </c>
      <c r="D2742" s="33" t="s">
        <v>6597</v>
      </c>
      <c r="E2742" s="33" t="s">
        <v>15080</v>
      </c>
      <c r="F2742" s="33">
        <v>249</v>
      </c>
      <c r="G2742" s="33">
        <v>251</v>
      </c>
      <c r="H2742" s="33">
        <v>41481</v>
      </c>
      <c r="I2742" t="s">
        <v>16901</v>
      </c>
      <c r="N2742" s="37"/>
      <c r="O2742" s="36"/>
      <c r="P2742" s="36"/>
      <c r="Q2742" s="36"/>
      <c r="R2742" s="37"/>
      <c r="S2742" s="36"/>
      <c r="T2742" s="36"/>
    </row>
    <row r="2743" spans="1:20" ht="14.4" x14ac:dyDescent="0.3">
      <c r="A2743" s="33" t="s">
        <v>6598</v>
      </c>
      <c r="B2743" s="33" t="s">
        <v>14833</v>
      </c>
      <c r="C2743" s="33" t="s">
        <v>6599</v>
      </c>
      <c r="D2743" s="33" t="s">
        <v>6600</v>
      </c>
      <c r="E2743" s="33" t="s">
        <v>17241</v>
      </c>
      <c r="F2743" s="33">
        <v>375</v>
      </c>
      <c r="G2743" s="33">
        <v>381</v>
      </c>
      <c r="H2743" s="33">
        <v>41500</v>
      </c>
      <c r="I2743" t="s">
        <v>15217</v>
      </c>
      <c r="N2743" s="37"/>
      <c r="O2743" s="36"/>
      <c r="P2743" s="36"/>
      <c r="Q2743" s="36"/>
      <c r="R2743" s="37"/>
      <c r="S2743" s="36"/>
      <c r="T2743" s="36"/>
    </row>
    <row r="2744" spans="1:20" ht="14.4" x14ac:dyDescent="0.3">
      <c r="A2744" s="33" t="s">
        <v>6601</v>
      </c>
      <c r="B2744" s="33" t="s">
        <v>14833</v>
      </c>
      <c r="C2744" s="33" t="s">
        <v>6602</v>
      </c>
      <c r="D2744" s="33" t="s">
        <v>6603</v>
      </c>
      <c r="E2744" s="33" t="s">
        <v>14941</v>
      </c>
      <c r="F2744" s="33">
        <v>48</v>
      </c>
      <c r="G2744" s="33">
        <v>49</v>
      </c>
      <c r="H2744" s="33">
        <v>41662</v>
      </c>
      <c r="I2744" t="s">
        <v>15207</v>
      </c>
      <c r="N2744" s="37"/>
      <c r="O2744" s="36"/>
      <c r="P2744" s="36"/>
      <c r="Q2744" s="36"/>
      <c r="R2744" s="37"/>
      <c r="S2744" s="36"/>
      <c r="T2744" s="36"/>
    </row>
    <row r="2745" spans="1:20" ht="14.4" x14ac:dyDescent="0.3">
      <c r="A2745" s="33" t="s">
        <v>6604</v>
      </c>
      <c r="B2745" s="33" t="s">
        <v>14833</v>
      </c>
      <c r="C2745" s="33" t="s">
        <v>6605</v>
      </c>
      <c r="D2745" s="33" t="s">
        <v>6606</v>
      </c>
      <c r="E2745" s="33" t="s">
        <v>16075</v>
      </c>
      <c r="F2745" s="33">
        <v>212</v>
      </c>
      <c r="G2745" s="33">
        <v>193</v>
      </c>
      <c r="H2745" s="33">
        <v>41851</v>
      </c>
      <c r="I2745" t="s">
        <v>17121</v>
      </c>
      <c r="N2745" s="37"/>
      <c r="O2745" s="36"/>
      <c r="P2745" s="36"/>
      <c r="Q2745" s="36"/>
      <c r="R2745" s="37"/>
      <c r="S2745" s="36"/>
      <c r="T2745" s="36"/>
    </row>
    <row r="2746" spans="1:20" ht="14.4" x14ac:dyDescent="0.3">
      <c r="A2746" s="33" t="s">
        <v>6607</v>
      </c>
      <c r="B2746" s="33" t="s">
        <v>14833</v>
      </c>
      <c r="C2746" s="33" t="s">
        <v>6608</v>
      </c>
      <c r="D2746" s="33" t="s">
        <v>6609</v>
      </c>
      <c r="E2746" s="33" t="s">
        <v>15884</v>
      </c>
      <c r="F2746" s="33">
        <v>324</v>
      </c>
      <c r="G2746" s="33">
        <v>344</v>
      </c>
      <c r="H2746" s="33">
        <v>41443</v>
      </c>
      <c r="I2746" t="s">
        <v>15249</v>
      </c>
      <c r="N2746" s="37"/>
      <c r="O2746" s="36"/>
      <c r="P2746" s="36"/>
      <c r="Q2746" s="36"/>
      <c r="R2746" s="37"/>
      <c r="S2746" s="36"/>
      <c r="T2746" s="36"/>
    </row>
    <row r="2747" spans="1:20" ht="14.4" x14ac:dyDescent="0.3">
      <c r="A2747" s="33" t="s">
        <v>6610</v>
      </c>
      <c r="B2747" s="33" t="s">
        <v>14833</v>
      </c>
      <c r="C2747" s="33" t="s">
        <v>17266</v>
      </c>
      <c r="D2747" s="33" t="s">
        <v>6611</v>
      </c>
      <c r="E2747" s="33" t="s">
        <v>15330</v>
      </c>
      <c r="F2747" s="33">
        <v>306</v>
      </c>
      <c r="G2747" s="33">
        <v>316</v>
      </c>
      <c r="H2747" s="33">
        <v>41478</v>
      </c>
      <c r="I2747" t="s">
        <v>16905</v>
      </c>
      <c r="N2747" s="37"/>
      <c r="O2747" s="36"/>
      <c r="P2747" s="36"/>
      <c r="Q2747" s="36"/>
      <c r="R2747" s="37"/>
      <c r="S2747" s="36"/>
      <c r="T2747" s="36"/>
    </row>
    <row r="2748" spans="1:20" ht="14.4" x14ac:dyDescent="0.3">
      <c r="A2748" s="33" t="s">
        <v>6612</v>
      </c>
      <c r="B2748" s="33" t="s">
        <v>14833</v>
      </c>
      <c r="C2748" s="33" t="s">
        <v>6613</v>
      </c>
      <c r="D2748" s="33" t="s">
        <v>6614</v>
      </c>
      <c r="E2748" s="33" t="s">
        <v>16084</v>
      </c>
      <c r="F2748" s="33">
        <v>38</v>
      </c>
      <c r="G2748" s="33">
        <v>32</v>
      </c>
      <c r="H2748" s="33">
        <v>41899</v>
      </c>
      <c r="I2748" t="s">
        <v>16907</v>
      </c>
      <c r="N2748" s="37"/>
      <c r="O2748" s="36"/>
      <c r="P2748" s="36"/>
      <c r="Q2748" s="36"/>
      <c r="R2748" s="37"/>
      <c r="S2748" s="36"/>
      <c r="T2748" s="36"/>
    </row>
    <row r="2749" spans="1:20" ht="14.4" x14ac:dyDescent="0.3">
      <c r="A2749" s="33" t="s">
        <v>6615</v>
      </c>
      <c r="B2749" s="33" t="s">
        <v>14833</v>
      </c>
      <c r="C2749" s="33" t="s">
        <v>17267</v>
      </c>
      <c r="D2749" s="33" t="s">
        <v>6617</v>
      </c>
      <c r="E2749" s="33" t="s">
        <v>14889</v>
      </c>
      <c r="F2749" s="33">
        <v>31</v>
      </c>
      <c r="G2749" s="33">
        <v>28</v>
      </c>
      <c r="H2749" s="33">
        <v>41444</v>
      </c>
      <c r="I2749" t="s">
        <v>17119</v>
      </c>
      <c r="N2749" s="37"/>
      <c r="O2749" s="36"/>
      <c r="P2749" s="36"/>
      <c r="Q2749" s="36"/>
      <c r="R2749" s="37"/>
      <c r="S2749" s="36"/>
      <c r="T2749" s="36"/>
    </row>
    <row r="2750" spans="1:20" ht="14.4" x14ac:dyDescent="0.3">
      <c r="A2750" s="33" t="s">
        <v>6618</v>
      </c>
      <c r="B2750" s="33" t="s">
        <v>14833</v>
      </c>
      <c r="C2750" s="33" t="s">
        <v>6619</v>
      </c>
      <c r="D2750" s="33" t="s">
        <v>6620</v>
      </c>
      <c r="E2750" s="33" t="s">
        <v>14969</v>
      </c>
      <c r="F2750" s="33">
        <v>80</v>
      </c>
      <c r="G2750" s="33">
        <v>61</v>
      </c>
      <c r="H2750" s="33">
        <v>41538</v>
      </c>
      <c r="I2750" t="s">
        <v>16909</v>
      </c>
      <c r="N2750" s="37"/>
      <c r="O2750" s="36"/>
      <c r="P2750" s="36"/>
      <c r="Q2750" s="36"/>
      <c r="R2750" s="37"/>
      <c r="S2750" s="36"/>
      <c r="T2750" s="36"/>
    </row>
    <row r="2751" spans="1:20" ht="14.4" x14ac:dyDescent="0.3">
      <c r="A2751" s="33" t="s">
        <v>6621</v>
      </c>
      <c r="B2751" s="33" t="s">
        <v>14833</v>
      </c>
      <c r="C2751" s="33" t="s">
        <v>6622</v>
      </c>
      <c r="D2751" s="33" t="s">
        <v>6623</v>
      </c>
      <c r="E2751" s="33" t="s">
        <v>15045</v>
      </c>
      <c r="F2751" s="33">
        <v>240</v>
      </c>
      <c r="G2751" s="33">
        <v>244</v>
      </c>
      <c r="H2751" s="33">
        <v>41376</v>
      </c>
      <c r="I2751" t="s">
        <v>15614</v>
      </c>
      <c r="N2751" s="37"/>
      <c r="O2751" s="36"/>
      <c r="P2751" s="36"/>
      <c r="Q2751" s="36"/>
      <c r="R2751" s="37"/>
      <c r="S2751" s="36"/>
      <c r="T2751" s="36"/>
    </row>
    <row r="2752" spans="1:20" ht="14.4" x14ac:dyDescent="0.3">
      <c r="A2752" s="33" t="s">
        <v>6624</v>
      </c>
      <c r="B2752" s="33" t="s">
        <v>14833</v>
      </c>
      <c r="C2752" s="33" t="s">
        <v>6625</v>
      </c>
      <c r="D2752" s="33" t="s">
        <v>6626</v>
      </c>
      <c r="E2752" s="33" t="s">
        <v>15205</v>
      </c>
      <c r="F2752" s="33">
        <v>40</v>
      </c>
      <c r="G2752" s="33">
        <v>42</v>
      </c>
      <c r="H2752" s="33">
        <v>41785</v>
      </c>
      <c r="I2752" t="s">
        <v>15206</v>
      </c>
      <c r="N2752" s="37"/>
      <c r="O2752" s="36"/>
      <c r="P2752" s="36"/>
      <c r="Q2752" s="36"/>
      <c r="R2752" s="37"/>
      <c r="S2752" s="36"/>
      <c r="T2752" s="36"/>
    </row>
    <row r="2753" spans="1:20" ht="14.4" x14ac:dyDescent="0.3">
      <c r="A2753" s="33" t="s">
        <v>6627</v>
      </c>
      <c r="B2753" s="33" t="s">
        <v>14833</v>
      </c>
      <c r="C2753" s="33" t="s">
        <v>17268</v>
      </c>
      <c r="D2753" s="33" t="s">
        <v>6628</v>
      </c>
      <c r="E2753" s="33" t="s">
        <v>14996</v>
      </c>
      <c r="F2753" s="33">
        <v>217</v>
      </c>
      <c r="G2753" s="33">
        <v>211</v>
      </c>
      <c r="H2753" s="33">
        <v>41613</v>
      </c>
      <c r="I2753" t="s">
        <v>15131</v>
      </c>
      <c r="N2753" s="37"/>
      <c r="O2753" s="36"/>
      <c r="P2753" s="36"/>
      <c r="Q2753" s="36"/>
      <c r="R2753" s="37"/>
      <c r="S2753" s="36"/>
      <c r="T2753" s="36"/>
    </row>
    <row r="2754" spans="1:20" ht="14.4" x14ac:dyDescent="0.3">
      <c r="A2754" s="33" t="s">
        <v>6629</v>
      </c>
      <c r="B2754" s="33" t="s">
        <v>14833</v>
      </c>
      <c r="C2754" s="33" t="s">
        <v>17269</v>
      </c>
      <c r="D2754" s="33" t="s">
        <v>6630</v>
      </c>
      <c r="E2754" s="33" t="s">
        <v>15096</v>
      </c>
      <c r="F2754" s="33">
        <v>295</v>
      </c>
      <c r="G2754" s="33">
        <v>296</v>
      </c>
      <c r="H2754" s="33">
        <v>41401</v>
      </c>
      <c r="I2754" t="s">
        <v>232</v>
      </c>
      <c r="N2754" s="37"/>
      <c r="O2754" s="36"/>
      <c r="P2754" s="36"/>
      <c r="Q2754" s="36"/>
      <c r="R2754" s="37"/>
      <c r="S2754" s="36"/>
      <c r="T2754" s="36"/>
    </row>
    <row r="2755" spans="1:20" ht="14.4" x14ac:dyDescent="0.3">
      <c r="A2755" s="33" t="s">
        <v>6631</v>
      </c>
      <c r="B2755" s="33" t="s">
        <v>14833</v>
      </c>
      <c r="C2755" s="33" t="s">
        <v>17270</v>
      </c>
      <c r="D2755" s="33" t="s">
        <v>6632</v>
      </c>
      <c r="E2755" s="33" t="s">
        <v>15733</v>
      </c>
      <c r="F2755" s="33">
        <v>159</v>
      </c>
      <c r="G2755" s="33">
        <v>146</v>
      </c>
      <c r="H2755" s="33">
        <v>41638</v>
      </c>
      <c r="I2755" t="s">
        <v>15125</v>
      </c>
      <c r="N2755" s="37"/>
      <c r="O2755" s="36"/>
      <c r="P2755" s="36"/>
      <c r="Q2755" s="36"/>
      <c r="R2755" s="37"/>
      <c r="S2755" s="36"/>
      <c r="T2755" s="36"/>
    </row>
    <row r="2756" spans="1:20" ht="14.4" x14ac:dyDescent="0.3">
      <c r="A2756" s="33" t="s">
        <v>6633</v>
      </c>
      <c r="B2756" s="33" t="s">
        <v>14833</v>
      </c>
      <c r="C2756" s="33" t="s">
        <v>17271</v>
      </c>
      <c r="D2756" s="33" t="s">
        <v>6634</v>
      </c>
      <c r="E2756" s="33" t="s">
        <v>15286</v>
      </c>
      <c r="F2756" s="33">
        <v>68</v>
      </c>
      <c r="G2756" s="33">
        <v>56</v>
      </c>
      <c r="H2756" s="33">
        <v>41856</v>
      </c>
      <c r="I2756" t="s">
        <v>15165</v>
      </c>
      <c r="N2756" s="37"/>
      <c r="O2756" s="36"/>
      <c r="P2756" s="36"/>
      <c r="Q2756" s="36"/>
      <c r="R2756" s="37"/>
      <c r="S2756" s="36"/>
      <c r="T2756" s="36"/>
    </row>
    <row r="2757" spans="1:20" ht="14.4" x14ac:dyDescent="0.3">
      <c r="A2757" s="33" t="s">
        <v>6635</v>
      </c>
      <c r="B2757" s="33" t="s">
        <v>14833</v>
      </c>
      <c r="C2757" s="33" t="s">
        <v>17272</v>
      </c>
      <c r="D2757" s="33" t="s">
        <v>6636</v>
      </c>
      <c r="E2757" s="33" t="s">
        <v>16075</v>
      </c>
      <c r="F2757" s="33">
        <v>250</v>
      </c>
      <c r="G2757" s="33">
        <v>249</v>
      </c>
      <c r="H2757" s="33">
        <v>41851</v>
      </c>
      <c r="I2757" t="s">
        <v>17121</v>
      </c>
      <c r="N2757" s="37"/>
      <c r="O2757" s="36"/>
      <c r="P2757" s="36"/>
      <c r="Q2757" s="36"/>
      <c r="R2757" s="37"/>
      <c r="S2757" s="36"/>
      <c r="T2757" s="36"/>
    </row>
    <row r="2758" spans="1:20" ht="14.4" x14ac:dyDescent="0.3">
      <c r="A2758" s="33" t="s">
        <v>6637</v>
      </c>
      <c r="B2758" s="33" t="s">
        <v>14833</v>
      </c>
      <c r="C2758" s="33" t="s">
        <v>17273</v>
      </c>
      <c r="D2758" s="33" t="s">
        <v>6638</v>
      </c>
      <c r="E2758" s="33" t="s">
        <v>14979</v>
      </c>
      <c r="F2758" s="33">
        <v>35</v>
      </c>
      <c r="G2758" s="33">
        <v>28</v>
      </c>
      <c r="H2758" s="33">
        <v>41557</v>
      </c>
      <c r="I2758" t="s">
        <v>5075</v>
      </c>
      <c r="N2758" s="37"/>
      <c r="O2758" s="36"/>
      <c r="P2758" s="36"/>
      <c r="Q2758" s="36"/>
      <c r="R2758" s="37"/>
      <c r="S2758" s="36"/>
      <c r="T2758" s="36"/>
    </row>
    <row r="2759" spans="1:20" ht="14.4" x14ac:dyDescent="0.3">
      <c r="A2759" s="33" t="s">
        <v>6639</v>
      </c>
      <c r="B2759" s="33" t="s">
        <v>14833</v>
      </c>
      <c r="C2759" s="33" t="s">
        <v>17274</v>
      </c>
      <c r="D2759" s="33" t="s">
        <v>6640</v>
      </c>
      <c r="E2759" s="33" t="s">
        <v>15084</v>
      </c>
      <c r="F2759" s="33">
        <v>271</v>
      </c>
      <c r="G2759" s="33">
        <v>260</v>
      </c>
      <c r="H2759" s="33">
        <v>41005</v>
      </c>
      <c r="I2759" t="s">
        <v>1280</v>
      </c>
      <c r="N2759" s="37"/>
      <c r="O2759" s="36"/>
      <c r="P2759" s="36"/>
      <c r="Q2759" s="36"/>
      <c r="R2759" s="37"/>
      <c r="S2759" s="36"/>
      <c r="T2759" s="36"/>
    </row>
    <row r="2760" spans="1:20" ht="14.4" x14ac:dyDescent="0.3">
      <c r="A2760" s="33" t="s">
        <v>6641</v>
      </c>
      <c r="B2760" s="33" t="s">
        <v>14833</v>
      </c>
      <c r="C2760" s="33" t="s">
        <v>17275</v>
      </c>
      <c r="D2760" s="33" t="s">
        <v>6643</v>
      </c>
      <c r="E2760" s="33" t="s">
        <v>15340</v>
      </c>
      <c r="F2760" s="33">
        <v>222</v>
      </c>
      <c r="G2760" s="33">
        <v>231</v>
      </c>
      <c r="H2760" s="33">
        <v>42569</v>
      </c>
      <c r="I2760" t="s">
        <v>17276</v>
      </c>
      <c r="N2760" s="37"/>
      <c r="O2760" s="36"/>
      <c r="P2760" s="36"/>
      <c r="Q2760" s="36"/>
      <c r="R2760" s="37"/>
      <c r="S2760" s="36"/>
      <c r="T2760" s="36"/>
    </row>
    <row r="2761" spans="1:20" ht="14.4" x14ac:dyDescent="0.3">
      <c r="A2761" s="33" t="s">
        <v>6644</v>
      </c>
      <c r="B2761" s="33" t="s">
        <v>14833</v>
      </c>
      <c r="C2761" s="33" t="s">
        <v>2601</v>
      </c>
      <c r="D2761" s="33" t="s">
        <v>6645</v>
      </c>
      <c r="E2761" s="33" t="s">
        <v>15214</v>
      </c>
      <c r="F2761" s="33">
        <v>82</v>
      </c>
      <c r="G2761" s="33">
        <v>76</v>
      </c>
      <c r="H2761" s="33">
        <v>41630</v>
      </c>
      <c r="I2761" t="s">
        <v>224</v>
      </c>
      <c r="N2761" s="37"/>
      <c r="O2761" s="36"/>
      <c r="P2761" s="36"/>
      <c r="Q2761" s="36"/>
      <c r="R2761" s="37"/>
      <c r="S2761" s="36"/>
      <c r="T2761" s="36"/>
    </row>
    <row r="2762" spans="1:20" ht="14.4" x14ac:dyDescent="0.3">
      <c r="A2762" s="33" t="s">
        <v>6646</v>
      </c>
      <c r="B2762" s="33" t="s">
        <v>14833</v>
      </c>
      <c r="C2762" s="33" t="s">
        <v>17277</v>
      </c>
      <c r="D2762" s="33" t="s">
        <v>6647</v>
      </c>
      <c r="E2762" s="33" t="s">
        <v>15193</v>
      </c>
      <c r="F2762" s="33">
        <v>63</v>
      </c>
      <c r="G2762" s="33">
        <v>57</v>
      </c>
      <c r="H2762" s="33">
        <v>11711</v>
      </c>
      <c r="I2762" t="s">
        <v>16273</v>
      </c>
      <c r="N2762" s="37"/>
      <c r="O2762" s="36"/>
      <c r="P2762" s="36"/>
      <c r="Q2762" s="36"/>
      <c r="R2762" s="37"/>
      <c r="S2762" s="36"/>
      <c r="T2762" s="36"/>
    </row>
    <row r="2763" spans="1:20" ht="14.4" x14ac:dyDescent="0.3">
      <c r="A2763" s="33" t="s">
        <v>6648</v>
      </c>
      <c r="B2763" s="33" t="s">
        <v>14833</v>
      </c>
      <c r="C2763" s="33" t="s">
        <v>17278</v>
      </c>
      <c r="D2763" s="33" t="s">
        <v>6649</v>
      </c>
      <c r="E2763" s="33" t="s">
        <v>15322</v>
      </c>
      <c r="F2763" s="33">
        <v>94</v>
      </c>
      <c r="G2763" s="33">
        <v>93</v>
      </c>
      <c r="H2763" s="33">
        <v>41491</v>
      </c>
      <c r="I2763" t="s">
        <v>16232</v>
      </c>
      <c r="N2763" s="37"/>
      <c r="O2763" s="36"/>
      <c r="P2763" s="36"/>
      <c r="Q2763" s="36"/>
      <c r="R2763" s="37"/>
      <c r="S2763" s="36"/>
      <c r="T2763" s="36"/>
    </row>
    <row r="2764" spans="1:20" ht="14.4" x14ac:dyDescent="0.3">
      <c r="A2764" s="33" t="s">
        <v>6650</v>
      </c>
      <c r="B2764" s="33" t="s">
        <v>14833</v>
      </c>
      <c r="C2764" s="33" t="s">
        <v>17279</v>
      </c>
      <c r="D2764" s="33" t="s">
        <v>6651</v>
      </c>
      <c r="E2764" s="33" t="s">
        <v>14890</v>
      </c>
      <c r="F2764" s="33">
        <v>116</v>
      </c>
      <c r="G2764" s="33">
        <v>135</v>
      </c>
      <c r="H2764" s="33">
        <v>41471</v>
      </c>
      <c r="I2764" t="s">
        <v>15612</v>
      </c>
      <c r="N2764" s="37"/>
      <c r="O2764" s="36"/>
      <c r="P2764" s="36"/>
      <c r="Q2764" s="36"/>
      <c r="R2764" s="37"/>
      <c r="S2764" s="36"/>
      <c r="T2764" s="36"/>
    </row>
    <row r="2765" spans="1:20" ht="14.4" x14ac:dyDescent="0.3">
      <c r="A2765" s="33" t="s">
        <v>6652</v>
      </c>
      <c r="B2765" s="33" t="s">
        <v>14833</v>
      </c>
      <c r="C2765" s="33" t="s">
        <v>17280</v>
      </c>
      <c r="D2765" s="33" t="s">
        <v>6653</v>
      </c>
      <c r="E2765" s="33" t="s">
        <v>15260</v>
      </c>
      <c r="F2765" s="33">
        <v>203</v>
      </c>
      <c r="G2765" s="33">
        <v>186</v>
      </c>
      <c r="H2765" s="33">
        <v>41633</v>
      </c>
      <c r="I2765" t="s">
        <v>16283</v>
      </c>
      <c r="N2765" s="37"/>
      <c r="O2765" s="36"/>
      <c r="P2765" s="36"/>
      <c r="Q2765" s="36"/>
      <c r="R2765" s="37"/>
      <c r="S2765" s="36"/>
      <c r="T2765" s="36"/>
    </row>
    <row r="2766" spans="1:20" ht="14.4" x14ac:dyDescent="0.3">
      <c r="A2766" s="33" t="s">
        <v>6654</v>
      </c>
      <c r="B2766" s="33" t="s">
        <v>14833</v>
      </c>
      <c r="C2766" s="33" t="s">
        <v>17281</v>
      </c>
      <c r="D2766" s="33" t="s">
        <v>6655</v>
      </c>
      <c r="E2766" s="33" t="s">
        <v>15694</v>
      </c>
      <c r="F2766" s="33">
        <v>109</v>
      </c>
      <c r="G2766" s="33">
        <v>118</v>
      </c>
      <c r="H2766" s="33">
        <v>41502</v>
      </c>
      <c r="I2766" t="s">
        <v>16306</v>
      </c>
      <c r="N2766" s="37"/>
      <c r="O2766" s="36"/>
      <c r="P2766" s="36"/>
      <c r="Q2766" s="36"/>
      <c r="R2766" s="37"/>
      <c r="S2766" s="36"/>
      <c r="T2766" s="36"/>
    </row>
    <row r="2767" spans="1:20" ht="14.4" x14ac:dyDescent="0.3">
      <c r="A2767" s="33" t="s">
        <v>6656</v>
      </c>
      <c r="B2767" s="33" t="s">
        <v>14833</v>
      </c>
      <c r="C2767" s="33" t="s">
        <v>6657</v>
      </c>
      <c r="D2767" s="33" t="s">
        <v>6658</v>
      </c>
      <c r="E2767" s="33" t="s">
        <v>14982</v>
      </c>
      <c r="F2767" s="33">
        <v>353</v>
      </c>
      <c r="G2767" s="33">
        <v>334</v>
      </c>
      <c r="H2767" s="33">
        <v>41349</v>
      </c>
      <c r="I2767" t="s">
        <v>17129</v>
      </c>
      <c r="N2767" s="37"/>
      <c r="O2767" s="36"/>
      <c r="P2767" s="36"/>
      <c r="Q2767" s="36"/>
      <c r="R2767" s="37"/>
      <c r="S2767" s="36"/>
      <c r="T2767" s="36"/>
    </row>
    <row r="2768" spans="1:20" ht="14.4" x14ac:dyDescent="0.3">
      <c r="A2768" s="33" t="s">
        <v>6659</v>
      </c>
      <c r="B2768" s="33" t="s">
        <v>14833</v>
      </c>
      <c r="C2768" s="33" t="s">
        <v>17282</v>
      </c>
      <c r="D2768" s="33" t="s">
        <v>6660</v>
      </c>
      <c r="E2768" s="33" t="s">
        <v>15694</v>
      </c>
      <c r="F2768" s="33">
        <v>333</v>
      </c>
      <c r="G2768" s="33">
        <v>322</v>
      </c>
      <c r="H2768" s="33">
        <v>41502</v>
      </c>
      <c r="I2768" t="s">
        <v>16306</v>
      </c>
      <c r="N2768" s="37"/>
      <c r="O2768" s="36"/>
      <c r="P2768" s="36"/>
      <c r="Q2768" s="36"/>
      <c r="R2768" s="37"/>
      <c r="S2768" s="36"/>
      <c r="T2768" s="36"/>
    </row>
    <row r="2769" spans="1:20" ht="14.4" x14ac:dyDescent="0.3">
      <c r="A2769" s="33" t="s">
        <v>6661</v>
      </c>
      <c r="B2769" s="33" t="s">
        <v>14833</v>
      </c>
      <c r="C2769" s="33" t="s">
        <v>416</v>
      </c>
      <c r="D2769" s="33" t="s">
        <v>6662</v>
      </c>
      <c r="E2769" s="33" t="s">
        <v>15012</v>
      </c>
      <c r="F2769" s="33">
        <v>24</v>
      </c>
      <c r="G2769" s="33">
        <v>29</v>
      </c>
      <c r="H2769" s="33">
        <v>41345</v>
      </c>
      <c r="I2769" t="s">
        <v>279</v>
      </c>
      <c r="N2769" s="37"/>
      <c r="O2769" s="36"/>
      <c r="P2769" s="36"/>
      <c r="Q2769" s="36"/>
      <c r="R2769" s="37"/>
      <c r="S2769" s="36"/>
      <c r="T2769" s="36"/>
    </row>
    <row r="2770" spans="1:20" ht="14.4" x14ac:dyDescent="0.3">
      <c r="A2770" s="33" t="s">
        <v>6663</v>
      </c>
      <c r="B2770" s="33" t="s">
        <v>14833</v>
      </c>
      <c r="C2770" s="33" t="s">
        <v>17283</v>
      </c>
      <c r="D2770" s="33" t="s">
        <v>6664</v>
      </c>
      <c r="E2770" s="33" t="s">
        <v>16123</v>
      </c>
      <c r="F2770" s="33">
        <v>159</v>
      </c>
      <c r="G2770" s="33">
        <v>153</v>
      </c>
      <c r="H2770" s="33">
        <v>41780</v>
      </c>
      <c r="I2770" t="s">
        <v>16244</v>
      </c>
      <c r="N2770" s="37"/>
      <c r="O2770" s="36"/>
      <c r="P2770" s="36"/>
      <c r="Q2770" s="36"/>
      <c r="R2770" s="37"/>
      <c r="S2770" s="36"/>
      <c r="T2770" s="36"/>
    </row>
    <row r="2771" spans="1:20" ht="14.4" x14ac:dyDescent="0.3">
      <c r="A2771" s="33" t="s">
        <v>6665</v>
      </c>
      <c r="B2771" s="33" t="s">
        <v>14833</v>
      </c>
      <c r="C2771" s="33" t="s">
        <v>17284</v>
      </c>
      <c r="D2771" s="33" t="s">
        <v>5711</v>
      </c>
      <c r="E2771" s="33" t="s">
        <v>15252</v>
      </c>
      <c r="F2771" s="33">
        <v>145</v>
      </c>
      <c r="G2771" s="33">
        <v>138</v>
      </c>
      <c r="H2771" s="33">
        <v>41527</v>
      </c>
      <c r="I2771" t="s">
        <v>6666</v>
      </c>
      <c r="N2771" s="37"/>
      <c r="O2771" s="36"/>
      <c r="P2771" s="36"/>
      <c r="Q2771" s="36"/>
      <c r="R2771" s="37"/>
      <c r="S2771" s="36"/>
      <c r="T2771" s="36"/>
    </row>
    <row r="2772" spans="1:20" ht="14.4" x14ac:dyDescent="0.3">
      <c r="A2772" s="33" t="s">
        <v>6667</v>
      </c>
      <c r="B2772" s="33" t="s">
        <v>14833</v>
      </c>
      <c r="C2772" s="33" t="s">
        <v>17285</v>
      </c>
      <c r="D2772" s="33" t="s">
        <v>6668</v>
      </c>
      <c r="E2772" s="33" t="s">
        <v>15056</v>
      </c>
      <c r="F2772" s="33">
        <v>222</v>
      </c>
      <c r="G2772" s="33">
        <v>216</v>
      </c>
      <c r="H2772" s="33">
        <v>41876</v>
      </c>
      <c r="I2772" t="s">
        <v>17286</v>
      </c>
      <c r="N2772" s="37"/>
      <c r="O2772" s="36"/>
      <c r="P2772" s="36"/>
      <c r="Q2772" s="36"/>
      <c r="R2772" s="37"/>
      <c r="S2772" s="36"/>
      <c r="T2772" s="36"/>
    </row>
    <row r="2773" spans="1:20" ht="14.4" x14ac:dyDescent="0.3">
      <c r="A2773" s="33" t="s">
        <v>6669</v>
      </c>
      <c r="B2773" s="33" t="s">
        <v>14833</v>
      </c>
      <c r="C2773" s="33" t="s">
        <v>6670</v>
      </c>
      <c r="D2773" s="33" t="s">
        <v>6671</v>
      </c>
      <c r="E2773" s="33" t="s">
        <v>15205</v>
      </c>
      <c r="F2773" s="33">
        <v>119</v>
      </c>
      <c r="G2773" s="33">
        <v>125</v>
      </c>
      <c r="H2773" s="33">
        <v>41785</v>
      </c>
      <c r="I2773" t="s">
        <v>15206</v>
      </c>
      <c r="N2773" s="37"/>
      <c r="O2773" s="36"/>
      <c r="P2773" s="36"/>
      <c r="Q2773" s="36"/>
      <c r="R2773" s="37"/>
      <c r="S2773" s="36"/>
      <c r="T2773" s="36"/>
    </row>
    <row r="2774" spans="1:20" ht="14.4" x14ac:dyDescent="0.3">
      <c r="A2774" s="33" t="s">
        <v>6672</v>
      </c>
      <c r="B2774" s="33" t="s">
        <v>14833</v>
      </c>
      <c r="C2774" s="33" t="s">
        <v>6673</v>
      </c>
      <c r="D2774" s="33" t="s">
        <v>6674</v>
      </c>
      <c r="E2774" s="33" t="s">
        <v>15081</v>
      </c>
      <c r="F2774" s="33">
        <v>253</v>
      </c>
      <c r="G2774" s="33">
        <v>255</v>
      </c>
      <c r="H2774" s="33">
        <v>41638</v>
      </c>
      <c r="I2774" t="s">
        <v>15125</v>
      </c>
      <c r="N2774" s="37"/>
      <c r="O2774" s="36"/>
      <c r="P2774" s="36"/>
      <c r="Q2774" s="36"/>
      <c r="R2774" s="37"/>
      <c r="S2774" s="36"/>
      <c r="T2774" s="36"/>
    </row>
    <row r="2775" spans="1:20" ht="14.4" x14ac:dyDescent="0.3">
      <c r="A2775" s="33" t="s">
        <v>6675</v>
      </c>
      <c r="B2775" s="33" t="s">
        <v>14833</v>
      </c>
      <c r="C2775" s="33" t="s">
        <v>17287</v>
      </c>
      <c r="D2775" s="33" t="s">
        <v>6676</v>
      </c>
      <c r="E2775" s="33" t="s">
        <v>14997</v>
      </c>
      <c r="F2775" s="33">
        <v>146</v>
      </c>
      <c r="G2775" s="33">
        <v>148</v>
      </c>
      <c r="H2775" s="33">
        <v>29810</v>
      </c>
      <c r="I2775" t="s">
        <v>3984</v>
      </c>
      <c r="N2775" s="37"/>
      <c r="O2775" s="36"/>
      <c r="P2775" s="36"/>
      <c r="Q2775" s="36"/>
      <c r="R2775" s="37"/>
      <c r="S2775" s="36"/>
      <c r="T2775" s="36"/>
    </row>
    <row r="2776" spans="1:20" ht="14.4" x14ac:dyDescent="0.3">
      <c r="A2776" s="33" t="s">
        <v>6677</v>
      </c>
      <c r="B2776" s="33" t="s">
        <v>14833</v>
      </c>
      <c r="C2776" s="33" t="s">
        <v>17288</v>
      </c>
      <c r="D2776" s="33" t="s">
        <v>6678</v>
      </c>
      <c r="E2776" s="33" t="s">
        <v>14928</v>
      </c>
      <c r="F2776" s="33">
        <v>72</v>
      </c>
      <c r="G2776" s="33">
        <v>65</v>
      </c>
      <c r="H2776" s="33">
        <v>41630</v>
      </c>
      <c r="I2776" t="s">
        <v>224</v>
      </c>
      <c r="N2776" s="37"/>
      <c r="O2776" s="36"/>
      <c r="P2776" s="36"/>
      <c r="Q2776" s="36"/>
      <c r="R2776" s="37"/>
      <c r="S2776" s="36"/>
      <c r="T2776" s="36"/>
    </row>
    <row r="2777" spans="1:20" ht="14.4" x14ac:dyDescent="0.3">
      <c r="A2777" s="33" t="s">
        <v>6679</v>
      </c>
      <c r="B2777" s="33" t="s">
        <v>14833</v>
      </c>
      <c r="C2777" s="33" t="s">
        <v>17289</v>
      </c>
      <c r="D2777" s="33" t="s">
        <v>6680</v>
      </c>
      <c r="E2777" s="33" t="s">
        <v>15000</v>
      </c>
      <c r="F2777" s="33">
        <v>105</v>
      </c>
      <c r="G2777" s="33">
        <v>80</v>
      </c>
      <c r="H2777" s="33">
        <v>13674</v>
      </c>
      <c r="I2777" t="s">
        <v>15142</v>
      </c>
      <c r="N2777" s="37"/>
      <c r="O2777" s="36"/>
      <c r="P2777" s="36"/>
      <c r="Q2777" s="36"/>
      <c r="R2777" s="37"/>
      <c r="S2777" s="36"/>
      <c r="T2777" s="36"/>
    </row>
    <row r="2778" spans="1:20" ht="14.4" x14ac:dyDescent="0.3">
      <c r="A2778" s="33" t="s">
        <v>6681</v>
      </c>
      <c r="B2778" s="33" t="s">
        <v>14833</v>
      </c>
      <c r="C2778" s="33" t="s">
        <v>17290</v>
      </c>
      <c r="D2778" s="33" t="s">
        <v>6682</v>
      </c>
      <c r="E2778" s="33" t="s">
        <v>16481</v>
      </c>
      <c r="F2778" s="33">
        <v>218</v>
      </c>
      <c r="G2778" s="33">
        <v>224</v>
      </c>
      <c r="H2778" s="33">
        <v>41376</v>
      </c>
      <c r="I2778" t="s">
        <v>15614</v>
      </c>
      <c r="N2778" s="37"/>
      <c r="O2778" s="36"/>
      <c r="P2778" s="36"/>
      <c r="Q2778" s="36"/>
      <c r="R2778" s="37"/>
      <c r="S2778" s="36"/>
      <c r="T2778" s="36"/>
    </row>
    <row r="2779" spans="1:20" ht="14.4" x14ac:dyDescent="0.3">
      <c r="A2779" s="33" t="s">
        <v>6683</v>
      </c>
      <c r="B2779" s="33" t="s">
        <v>14833</v>
      </c>
      <c r="C2779" s="33" t="s">
        <v>6684</v>
      </c>
      <c r="D2779" s="33" t="s">
        <v>6685</v>
      </c>
      <c r="E2779" s="33" t="s">
        <v>15088</v>
      </c>
      <c r="F2779" s="33">
        <v>201</v>
      </c>
      <c r="G2779" s="33">
        <v>199</v>
      </c>
      <c r="H2779" s="33">
        <v>41438</v>
      </c>
      <c r="I2779" t="s">
        <v>15225</v>
      </c>
      <c r="N2779" s="37"/>
      <c r="O2779" s="36"/>
      <c r="P2779" s="36"/>
      <c r="Q2779" s="36"/>
      <c r="R2779" s="37"/>
      <c r="S2779" s="36"/>
      <c r="T2779" s="36"/>
    </row>
    <row r="2780" spans="1:20" ht="14.4" x14ac:dyDescent="0.3">
      <c r="A2780" s="33" t="s">
        <v>6686</v>
      </c>
      <c r="B2780" s="33" t="s">
        <v>14833</v>
      </c>
      <c r="C2780" s="33" t="s">
        <v>17291</v>
      </c>
      <c r="D2780" s="33" t="s">
        <v>4200</v>
      </c>
      <c r="E2780" s="33" t="s">
        <v>16068</v>
      </c>
      <c r="F2780" s="33">
        <v>172</v>
      </c>
      <c r="G2780" s="33">
        <v>168</v>
      </c>
      <c r="H2780" s="33">
        <v>41492</v>
      </c>
      <c r="I2780" t="s">
        <v>6687</v>
      </c>
      <c r="N2780" s="37"/>
      <c r="O2780" s="36"/>
      <c r="P2780" s="36"/>
      <c r="Q2780" s="36"/>
      <c r="R2780" s="37"/>
      <c r="S2780" s="36"/>
      <c r="T2780" s="36"/>
    </row>
    <row r="2781" spans="1:20" ht="14.4" x14ac:dyDescent="0.3">
      <c r="A2781" s="33" t="s">
        <v>6688</v>
      </c>
      <c r="B2781" s="33" t="s">
        <v>14833</v>
      </c>
      <c r="C2781" s="33" t="s">
        <v>6689</v>
      </c>
      <c r="D2781" s="33" t="s">
        <v>6690</v>
      </c>
      <c r="E2781" s="33" t="s">
        <v>14945</v>
      </c>
      <c r="F2781" s="33">
        <v>264</v>
      </c>
      <c r="G2781" s="33">
        <v>250</v>
      </c>
      <c r="H2781" s="33">
        <v>41868</v>
      </c>
      <c r="I2781" t="s">
        <v>6691</v>
      </c>
      <c r="N2781" s="37"/>
      <c r="O2781" s="36"/>
      <c r="P2781" s="36"/>
      <c r="Q2781" s="36"/>
      <c r="R2781" s="37"/>
      <c r="S2781" s="36"/>
      <c r="T2781" s="36"/>
    </row>
    <row r="2782" spans="1:20" ht="14.4" x14ac:dyDescent="0.3">
      <c r="A2782" s="33" t="s">
        <v>6692</v>
      </c>
      <c r="B2782" s="33" t="s">
        <v>14833</v>
      </c>
      <c r="C2782" s="33" t="s">
        <v>6693</v>
      </c>
      <c r="D2782" s="33" t="s">
        <v>6694</v>
      </c>
      <c r="E2782" s="33" t="s">
        <v>15343</v>
      </c>
      <c r="F2782" s="33">
        <v>74</v>
      </c>
      <c r="G2782" s="33">
        <v>82</v>
      </c>
      <c r="H2782" s="33">
        <v>41476</v>
      </c>
      <c r="I2782" t="s">
        <v>2911</v>
      </c>
      <c r="N2782" s="37"/>
      <c r="O2782" s="36"/>
      <c r="P2782" s="36"/>
      <c r="Q2782" s="36"/>
      <c r="R2782" s="37"/>
      <c r="S2782" s="36"/>
      <c r="T2782" s="36"/>
    </row>
    <row r="2783" spans="1:20" ht="14.4" x14ac:dyDescent="0.3">
      <c r="A2783" s="33" t="s">
        <v>6695</v>
      </c>
      <c r="B2783" s="33" t="s">
        <v>14833</v>
      </c>
      <c r="C2783" s="33" t="s">
        <v>17292</v>
      </c>
      <c r="D2783" s="33" t="s">
        <v>6696</v>
      </c>
      <c r="E2783" s="33" t="s">
        <v>14969</v>
      </c>
      <c r="F2783" s="33">
        <v>40</v>
      </c>
      <c r="G2783" s="33">
        <v>40</v>
      </c>
      <c r="H2783" s="33">
        <v>41538</v>
      </c>
      <c r="I2783" t="s">
        <v>16909</v>
      </c>
      <c r="N2783" s="37"/>
      <c r="O2783" s="36"/>
      <c r="P2783" s="36"/>
      <c r="Q2783" s="36"/>
      <c r="R2783" s="37"/>
      <c r="S2783" s="36"/>
      <c r="T2783" s="36"/>
    </row>
    <row r="2784" spans="1:20" ht="14.4" x14ac:dyDescent="0.3">
      <c r="A2784" s="33" t="s">
        <v>6697</v>
      </c>
      <c r="B2784" s="33" t="s">
        <v>14833</v>
      </c>
      <c r="C2784" s="33" t="s">
        <v>17293</v>
      </c>
      <c r="D2784" s="33" t="s">
        <v>6699</v>
      </c>
      <c r="E2784" s="33" t="s">
        <v>15043</v>
      </c>
      <c r="F2784" s="33">
        <v>207</v>
      </c>
      <c r="G2784" s="33">
        <v>189</v>
      </c>
      <c r="H2784" s="33">
        <v>41544</v>
      </c>
      <c r="I2784" t="s">
        <v>16922</v>
      </c>
      <c r="N2784" s="37"/>
      <c r="O2784" s="36"/>
      <c r="P2784" s="36"/>
      <c r="Q2784" s="36"/>
      <c r="R2784" s="37"/>
      <c r="S2784" s="36"/>
      <c r="T2784" s="36"/>
    </row>
    <row r="2785" spans="1:20" ht="14.4" x14ac:dyDescent="0.3">
      <c r="A2785" s="33" t="s">
        <v>6700</v>
      </c>
      <c r="B2785" s="33" t="s">
        <v>14833</v>
      </c>
      <c r="C2785" s="33" t="s">
        <v>16650</v>
      </c>
      <c r="D2785" s="33" t="s">
        <v>6701</v>
      </c>
      <c r="E2785" s="33" t="s">
        <v>15016</v>
      </c>
      <c r="F2785" s="33">
        <v>86</v>
      </c>
      <c r="G2785" s="33">
        <v>116</v>
      </c>
      <c r="H2785" s="33">
        <v>41345</v>
      </c>
      <c r="I2785" t="s">
        <v>279</v>
      </c>
      <c r="N2785" s="37"/>
      <c r="O2785" s="36"/>
      <c r="P2785" s="36"/>
      <c r="Q2785" s="36"/>
      <c r="R2785" s="37"/>
      <c r="S2785" s="36"/>
      <c r="T2785" s="36"/>
    </row>
    <row r="2786" spans="1:20" ht="14.4" x14ac:dyDescent="0.3">
      <c r="A2786" s="33" t="s">
        <v>6702</v>
      </c>
      <c r="B2786" s="33" t="s">
        <v>14833</v>
      </c>
      <c r="C2786" s="33" t="s">
        <v>6703</v>
      </c>
      <c r="D2786" s="33" t="s">
        <v>6704</v>
      </c>
      <c r="E2786" s="33" t="s">
        <v>16084</v>
      </c>
      <c r="F2786" s="33">
        <v>84</v>
      </c>
      <c r="G2786" s="33">
        <v>84</v>
      </c>
      <c r="H2786" s="33">
        <v>41899</v>
      </c>
      <c r="I2786" t="s">
        <v>16907</v>
      </c>
      <c r="N2786" s="37"/>
      <c r="O2786" s="36"/>
      <c r="P2786" s="36"/>
      <c r="Q2786" s="36"/>
      <c r="R2786" s="37"/>
      <c r="S2786" s="36"/>
      <c r="T2786" s="36"/>
    </row>
    <row r="2787" spans="1:20" ht="14.4" x14ac:dyDescent="0.3">
      <c r="A2787" s="33" t="s">
        <v>6705</v>
      </c>
      <c r="B2787" s="33" t="s">
        <v>14833</v>
      </c>
      <c r="C2787" s="33" t="s">
        <v>17294</v>
      </c>
      <c r="D2787" s="33" t="s">
        <v>6706</v>
      </c>
      <c r="E2787" s="33" t="s">
        <v>14908</v>
      </c>
      <c r="F2787" s="33">
        <v>203</v>
      </c>
      <c r="G2787" s="33">
        <v>224</v>
      </c>
      <c r="H2787" s="33">
        <v>41400</v>
      </c>
      <c r="I2787" t="s">
        <v>16924</v>
      </c>
      <c r="N2787" s="37"/>
      <c r="O2787" s="36"/>
      <c r="P2787" s="36"/>
      <c r="Q2787" s="36"/>
      <c r="R2787" s="37"/>
      <c r="S2787" s="36"/>
      <c r="T2787" s="36"/>
    </row>
    <row r="2788" spans="1:20" ht="14.4" x14ac:dyDescent="0.3">
      <c r="A2788" s="33" t="s">
        <v>6707</v>
      </c>
      <c r="B2788" s="33" t="s">
        <v>14833</v>
      </c>
      <c r="C2788" s="33" t="s">
        <v>17295</v>
      </c>
      <c r="D2788" s="33" t="s">
        <v>6708</v>
      </c>
      <c r="E2788" s="33" t="s">
        <v>14979</v>
      </c>
      <c r="F2788" s="33">
        <v>221</v>
      </c>
      <c r="G2788" s="33">
        <v>208</v>
      </c>
      <c r="H2788" s="33">
        <v>41557</v>
      </c>
      <c r="I2788" t="s">
        <v>5075</v>
      </c>
      <c r="N2788" s="37"/>
      <c r="O2788" s="36"/>
      <c r="P2788" s="36"/>
      <c r="Q2788" s="36"/>
      <c r="R2788" s="37"/>
      <c r="S2788" s="36"/>
      <c r="T2788" s="36"/>
    </row>
    <row r="2789" spans="1:20" ht="14.4" x14ac:dyDescent="0.3">
      <c r="A2789" s="33" t="s">
        <v>6709</v>
      </c>
      <c r="B2789" s="33" t="s">
        <v>14833</v>
      </c>
      <c r="C2789" s="33" t="s">
        <v>17296</v>
      </c>
      <c r="D2789" s="33" t="s">
        <v>6710</v>
      </c>
      <c r="E2789" s="33" t="s">
        <v>16028</v>
      </c>
      <c r="F2789" s="33">
        <v>59</v>
      </c>
      <c r="G2789" s="33">
        <v>61</v>
      </c>
      <c r="H2789" s="33">
        <v>41574</v>
      </c>
      <c r="I2789" t="s">
        <v>16895</v>
      </c>
      <c r="N2789" s="37"/>
      <c r="O2789" s="36"/>
      <c r="P2789" s="36"/>
      <c r="Q2789" s="36"/>
      <c r="R2789" s="37"/>
      <c r="S2789" s="36"/>
      <c r="T2789" s="36"/>
    </row>
    <row r="2790" spans="1:20" ht="14.4" x14ac:dyDescent="0.3">
      <c r="A2790" s="33" t="s">
        <v>6711</v>
      </c>
      <c r="B2790" s="33" t="s">
        <v>14833</v>
      </c>
      <c r="C2790" s="33" t="s">
        <v>17297</v>
      </c>
      <c r="D2790" s="33" t="s">
        <v>6712</v>
      </c>
      <c r="E2790" s="33" t="s">
        <v>14951</v>
      </c>
      <c r="F2790" s="33">
        <v>54</v>
      </c>
      <c r="G2790" s="33">
        <v>54</v>
      </c>
      <c r="H2790" s="33">
        <v>41613</v>
      </c>
      <c r="I2790" t="s">
        <v>15131</v>
      </c>
      <c r="N2790" s="37"/>
      <c r="O2790" s="36"/>
      <c r="P2790" s="36"/>
      <c r="Q2790" s="36"/>
      <c r="R2790" s="37"/>
      <c r="S2790" s="36"/>
      <c r="T2790" s="36"/>
    </row>
    <row r="2791" spans="1:20" ht="14.4" x14ac:dyDescent="0.3">
      <c r="A2791" s="33" t="s">
        <v>6713</v>
      </c>
      <c r="B2791" s="33" t="s">
        <v>14833</v>
      </c>
      <c r="C2791" s="33" t="s">
        <v>6714</v>
      </c>
      <c r="D2791" s="33" t="s">
        <v>6715</v>
      </c>
      <c r="E2791" s="33" t="s">
        <v>15534</v>
      </c>
      <c r="F2791" s="33">
        <v>125</v>
      </c>
      <c r="G2791" s="33">
        <v>116</v>
      </c>
      <c r="H2791" s="33">
        <v>41565</v>
      </c>
      <c r="I2791" t="s">
        <v>221</v>
      </c>
      <c r="N2791" s="37"/>
      <c r="O2791" s="36"/>
      <c r="P2791" s="36"/>
      <c r="Q2791" s="36"/>
      <c r="R2791" s="37"/>
      <c r="S2791" s="36"/>
      <c r="T2791" s="36"/>
    </row>
    <row r="2792" spans="1:20" ht="14.4" x14ac:dyDescent="0.3">
      <c r="A2792" s="33" t="s">
        <v>6716</v>
      </c>
      <c r="B2792" s="33" t="s">
        <v>14833</v>
      </c>
      <c r="C2792" s="33" t="s">
        <v>16823</v>
      </c>
      <c r="D2792" s="33" t="s">
        <v>6717</v>
      </c>
      <c r="E2792" s="33" t="s">
        <v>14980</v>
      </c>
      <c r="F2792" s="33">
        <v>416</v>
      </c>
      <c r="G2792" s="33">
        <v>407</v>
      </c>
      <c r="H2792" s="33">
        <v>41488</v>
      </c>
      <c r="I2792" t="s">
        <v>15244</v>
      </c>
      <c r="N2792" s="37"/>
      <c r="O2792" s="36"/>
      <c r="P2792" s="36"/>
      <c r="Q2792" s="36"/>
      <c r="R2792" s="37"/>
      <c r="S2792" s="36"/>
      <c r="T2792" s="36"/>
    </row>
    <row r="2793" spans="1:20" ht="14.4" x14ac:dyDescent="0.3">
      <c r="A2793" s="33" t="s">
        <v>6718</v>
      </c>
      <c r="B2793" s="33" t="s">
        <v>14833</v>
      </c>
      <c r="C2793" s="33" t="s">
        <v>17298</v>
      </c>
      <c r="D2793" s="33" t="s">
        <v>6719</v>
      </c>
      <c r="E2793" s="33" t="s">
        <v>15998</v>
      </c>
      <c r="F2793" s="33">
        <v>317</v>
      </c>
      <c r="G2793" s="33">
        <v>330</v>
      </c>
      <c r="H2793" s="33">
        <v>13682</v>
      </c>
      <c r="I2793" t="s">
        <v>16927</v>
      </c>
      <c r="N2793" s="37"/>
      <c r="O2793" s="36"/>
      <c r="P2793" s="36"/>
      <c r="Q2793" s="36"/>
      <c r="R2793" s="37"/>
      <c r="S2793" s="36"/>
      <c r="T2793" s="36"/>
    </row>
    <row r="2794" spans="1:20" ht="14.4" x14ac:dyDescent="0.3">
      <c r="A2794" s="33" t="s">
        <v>6720</v>
      </c>
      <c r="B2794" s="33" t="s">
        <v>14833</v>
      </c>
      <c r="C2794" s="33" t="s">
        <v>17299</v>
      </c>
      <c r="D2794" s="33" t="s">
        <v>6721</v>
      </c>
      <c r="E2794" s="33" t="s">
        <v>14962</v>
      </c>
      <c r="F2794" s="33">
        <v>100</v>
      </c>
      <c r="G2794" s="33">
        <v>97</v>
      </c>
      <c r="H2794" s="33">
        <v>41574</v>
      </c>
      <c r="I2794" t="s">
        <v>16895</v>
      </c>
      <c r="N2794" s="37"/>
      <c r="O2794" s="36"/>
      <c r="P2794" s="36"/>
      <c r="Q2794" s="36"/>
      <c r="R2794" s="37"/>
      <c r="S2794" s="36"/>
      <c r="T2794" s="36"/>
    </row>
    <row r="2795" spans="1:20" ht="14.4" x14ac:dyDescent="0.3">
      <c r="A2795" s="33" t="s">
        <v>6722</v>
      </c>
      <c r="B2795" s="33" t="s">
        <v>14833</v>
      </c>
      <c r="C2795" s="33" t="s">
        <v>17300</v>
      </c>
      <c r="D2795" s="33" t="s">
        <v>1425</v>
      </c>
      <c r="E2795" s="33" t="s">
        <v>15096</v>
      </c>
      <c r="F2795" s="33">
        <v>78</v>
      </c>
      <c r="G2795" s="33">
        <v>69</v>
      </c>
      <c r="H2795" s="33">
        <v>41401</v>
      </c>
      <c r="I2795" t="s">
        <v>232</v>
      </c>
      <c r="N2795" s="37"/>
      <c r="O2795" s="36"/>
      <c r="P2795" s="36"/>
      <c r="Q2795" s="36"/>
      <c r="R2795" s="37"/>
      <c r="S2795" s="36"/>
      <c r="T2795" s="36"/>
    </row>
    <row r="2796" spans="1:20" ht="14.4" x14ac:dyDescent="0.3">
      <c r="A2796" s="33" t="s">
        <v>6723</v>
      </c>
      <c r="B2796" s="33" t="s">
        <v>14833</v>
      </c>
      <c r="C2796" s="33" t="s">
        <v>6724</v>
      </c>
      <c r="D2796" s="33" t="s">
        <v>1485</v>
      </c>
      <c r="E2796" s="33" t="s">
        <v>15096</v>
      </c>
      <c r="F2796" s="33">
        <v>105</v>
      </c>
      <c r="G2796" s="33">
        <v>95</v>
      </c>
      <c r="H2796" s="33">
        <v>41401</v>
      </c>
      <c r="I2796" t="s">
        <v>232</v>
      </c>
      <c r="N2796" s="37"/>
      <c r="O2796" s="36"/>
      <c r="P2796" s="36"/>
      <c r="Q2796" s="36"/>
      <c r="R2796" s="37"/>
      <c r="S2796" s="36"/>
      <c r="T2796" s="36"/>
    </row>
    <row r="2797" spans="1:20" ht="14.4" x14ac:dyDescent="0.3">
      <c r="A2797" s="33" t="s">
        <v>6725</v>
      </c>
      <c r="B2797" s="33" t="s">
        <v>14833</v>
      </c>
      <c r="C2797" s="33" t="s">
        <v>17301</v>
      </c>
      <c r="D2797" s="33" t="s">
        <v>6726</v>
      </c>
      <c r="E2797" s="33" t="s">
        <v>14991</v>
      </c>
      <c r="F2797" s="33">
        <v>201</v>
      </c>
      <c r="G2797" s="33">
        <v>196</v>
      </c>
      <c r="H2797" s="33">
        <v>42657</v>
      </c>
      <c r="I2797" t="s">
        <v>17302</v>
      </c>
      <c r="N2797" s="37"/>
      <c r="O2797" s="36"/>
      <c r="P2797" s="36"/>
      <c r="Q2797" s="36"/>
      <c r="R2797" s="37"/>
      <c r="S2797" s="36"/>
      <c r="T2797" s="36"/>
    </row>
    <row r="2798" spans="1:20" ht="14.4" x14ac:dyDescent="0.3">
      <c r="A2798" s="33" t="s">
        <v>6727</v>
      </c>
      <c r="B2798" s="33" t="s">
        <v>14833</v>
      </c>
      <c r="C2798" s="33" t="s">
        <v>17303</v>
      </c>
      <c r="D2798" s="33" t="s">
        <v>6728</v>
      </c>
      <c r="E2798" s="33" t="s">
        <v>14989</v>
      </c>
      <c r="F2798" s="33">
        <v>305</v>
      </c>
      <c r="G2798" s="33">
        <v>297</v>
      </c>
      <c r="H2798" s="33">
        <v>41611</v>
      </c>
      <c r="I2798" t="s">
        <v>6729</v>
      </c>
      <c r="N2798" s="37"/>
      <c r="O2798" s="36"/>
      <c r="P2798" s="36"/>
      <c r="Q2798" s="36"/>
      <c r="R2798" s="37"/>
      <c r="S2798" s="36"/>
      <c r="T2798" s="36"/>
    </row>
    <row r="2799" spans="1:20" ht="14.4" x14ac:dyDescent="0.3">
      <c r="A2799" s="33" t="s">
        <v>6730</v>
      </c>
      <c r="B2799" s="33" t="s">
        <v>14833</v>
      </c>
      <c r="C2799" s="33" t="s">
        <v>17304</v>
      </c>
      <c r="D2799" s="33" t="s">
        <v>6731</v>
      </c>
      <c r="E2799" s="33" t="s">
        <v>15505</v>
      </c>
      <c r="F2799" s="33">
        <v>147</v>
      </c>
      <c r="G2799" s="33">
        <v>166</v>
      </c>
      <c r="H2799" s="33">
        <v>40278</v>
      </c>
      <c r="I2799" t="s">
        <v>902</v>
      </c>
      <c r="N2799" s="37"/>
      <c r="O2799" s="36"/>
      <c r="P2799" s="36"/>
      <c r="Q2799" s="36"/>
      <c r="R2799" s="37"/>
      <c r="S2799" s="36"/>
      <c r="T2799" s="36"/>
    </row>
    <row r="2800" spans="1:20" ht="14.4" x14ac:dyDescent="0.3">
      <c r="A2800" s="33" t="s">
        <v>6732</v>
      </c>
      <c r="B2800" s="33" t="s">
        <v>14833</v>
      </c>
      <c r="C2800" s="33" t="s">
        <v>6733</v>
      </c>
      <c r="D2800" s="33" t="s">
        <v>6734</v>
      </c>
      <c r="E2800" s="33" t="s">
        <v>14873</v>
      </c>
      <c r="F2800" s="33">
        <v>296</v>
      </c>
      <c r="G2800" s="33">
        <v>276</v>
      </c>
      <c r="H2800" s="33">
        <v>41812</v>
      </c>
      <c r="I2800" t="s">
        <v>16646</v>
      </c>
      <c r="N2800" s="37"/>
      <c r="O2800" s="36"/>
      <c r="P2800" s="36"/>
      <c r="Q2800" s="36"/>
      <c r="R2800" s="37"/>
      <c r="S2800" s="36"/>
      <c r="T2800" s="36"/>
    </row>
    <row r="2801" spans="1:20" ht="14.4" x14ac:dyDescent="0.3">
      <c r="A2801" s="33" t="s">
        <v>6735</v>
      </c>
      <c r="B2801" s="33" t="s">
        <v>14833</v>
      </c>
      <c r="C2801" s="33" t="s">
        <v>6736</v>
      </c>
      <c r="D2801" s="33" t="s">
        <v>6737</v>
      </c>
      <c r="E2801" s="33" t="s">
        <v>14939</v>
      </c>
      <c r="F2801" s="33">
        <v>235</v>
      </c>
      <c r="G2801" s="33">
        <v>247</v>
      </c>
      <c r="H2801" s="33">
        <v>41371</v>
      </c>
      <c r="I2801" t="s">
        <v>266</v>
      </c>
      <c r="N2801" s="37"/>
      <c r="O2801" s="36"/>
      <c r="P2801" s="36"/>
      <c r="Q2801" s="36"/>
      <c r="R2801" s="37"/>
      <c r="S2801" s="36"/>
      <c r="T2801" s="36"/>
    </row>
    <row r="2802" spans="1:20" ht="14.4" x14ac:dyDescent="0.3">
      <c r="A2802" s="33" t="s">
        <v>6738</v>
      </c>
      <c r="B2802" s="33" t="s">
        <v>14833</v>
      </c>
      <c r="C2802" s="33" t="s">
        <v>17305</v>
      </c>
      <c r="D2802" s="33" t="s">
        <v>6739</v>
      </c>
      <c r="E2802" s="33" t="s">
        <v>14979</v>
      </c>
      <c r="F2802" s="33">
        <v>99</v>
      </c>
      <c r="G2802" s="33">
        <v>94</v>
      </c>
      <c r="H2802" s="33">
        <v>41557</v>
      </c>
      <c r="I2802" t="s">
        <v>5075</v>
      </c>
      <c r="N2802" s="37"/>
      <c r="O2802" s="36"/>
      <c r="P2802" s="36"/>
      <c r="Q2802" s="36"/>
      <c r="R2802" s="37"/>
      <c r="S2802" s="36"/>
      <c r="T2802" s="36"/>
    </row>
    <row r="2803" spans="1:20" ht="14.4" x14ac:dyDescent="0.3">
      <c r="A2803" s="33" t="s">
        <v>6740</v>
      </c>
      <c r="B2803" s="33" t="s">
        <v>14833</v>
      </c>
      <c r="C2803" s="33" t="s">
        <v>15598</v>
      </c>
      <c r="D2803" s="33" t="s">
        <v>6741</v>
      </c>
      <c r="E2803" s="33" t="s">
        <v>15627</v>
      </c>
      <c r="F2803" s="33">
        <v>276</v>
      </c>
      <c r="G2803" s="33">
        <v>245</v>
      </c>
      <c r="H2803" s="33">
        <v>41366</v>
      </c>
      <c r="I2803" t="s">
        <v>15263</v>
      </c>
      <c r="N2803" s="37"/>
      <c r="O2803" s="36"/>
      <c r="P2803" s="36"/>
      <c r="Q2803" s="36"/>
      <c r="R2803" s="37"/>
      <c r="S2803" s="36"/>
      <c r="T2803" s="36"/>
    </row>
    <row r="2804" spans="1:20" ht="14.4" x14ac:dyDescent="0.3">
      <c r="A2804" s="33" t="s">
        <v>6742</v>
      </c>
      <c r="B2804" s="33" t="s">
        <v>14833</v>
      </c>
      <c r="C2804" s="33" t="s">
        <v>961</v>
      </c>
      <c r="D2804" s="33" t="s">
        <v>6743</v>
      </c>
      <c r="E2804" s="33" t="s">
        <v>14974</v>
      </c>
      <c r="F2804" s="33">
        <v>225</v>
      </c>
      <c r="G2804" s="33">
        <v>215</v>
      </c>
      <c r="H2804" s="33">
        <v>23337</v>
      </c>
      <c r="I2804" t="s">
        <v>17148</v>
      </c>
      <c r="N2804" s="37"/>
      <c r="O2804" s="36"/>
      <c r="P2804" s="36"/>
      <c r="Q2804" s="36"/>
      <c r="R2804" s="37"/>
      <c r="S2804" s="36"/>
      <c r="T2804" s="36"/>
    </row>
    <row r="2805" spans="1:20" ht="14.4" x14ac:dyDescent="0.3">
      <c r="A2805" s="33" t="s">
        <v>6744</v>
      </c>
      <c r="B2805" s="33" t="s">
        <v>14833</v>
      </c>
      <c r="C2805" s="33" t="s">
        <v>6745</v>
      </c>
      <c r="D2805" s="33" t="s">
        <v>6746</v>
      </c>
      <c r="E2805" s="33" t="s">
        <v>15012</v>
      </c>
      <c r="F2805" s="33">
        <v>272</v>
      </c>
      <c r="G2805" s="33">
        <v>270</v>
      </c>
      <c r="H2805" s="33">
        <v>23883</v>
      </c>
      <c r="I2805" t="s">
        <v>17150</v>
      </c>
      <c r="N2805" s="37"/>
      <c r="O2805" s="36"/>
      <c r="P2805" s="36"/>
      <c r="Q2805" s="36"/>
      <c r="R2805" s="37"/>
      <c r="S2805" s="36"/>
      <c r="T2805" s="36"/>
    </row>
    <row r="2806" spans="1:20" ht="14.4" x14ac:dyDescent="0.3">
      <c r="A2806" s="33" t="s">
        <v>6747</v>
      </c>
      <c r="B2806" s="33" t="s">
        <v>14833</v>
      </c>
      <c r="C2806" s="33" t="s">
        <v>6748</v>
      </c>
      <c r="D2806" s="33" t="s">
        <v>6749</v>
      </c>
      <c r="E2806" s="33" t="s">
        <v>14981</v>
      </c>
      <c r="F2806" s="33">
        <v>104</v>
      </c>
      <c r="G2806" s="33">
        <v>109</v>
      </c>
      <c r="H2806" s="33">
        <v>41223</v>
      </c>
      <c r="I2806" t="s">
        <v>15502</v>
      </c>
      <c r="N2806" s="37"/>
      <c r="O2806" s="36"/>
      <c r="P2806" s="36"/>
      <c r="Q2806" s="36"/>
      <c r="R2806" s="37"/>
      <c r="S2806" s="36"/>
      <c r="T2806" s="36"/>
    </row>
    <row r="2807" spans="1:20" ht="14.4" x14ac:dyDescent="0.3">
      <c r="A2807" s="33" t="s">
        <v>6750</v>
      </c>
      <c r="B2807" s="33" t="s">
        <v>14833</v>
      </c>
      <c r="C2807" s="33" t="s">
        <v>3734</v>
      </c>
      <c r="D2807" s="33" t="s">
        <v>6751</v>
      </c>
      <c r="E2807" s="33" t="s">
        <v>15060</v>
      </c>
      <c r="F2807" s="33">
        <v>114</v>
      </c>
      <c r="G2807" s="33">
        <v>110</v>
      </c>
      <c r="H2807" s="33">
        <v>41506</v>
      </c>
      <c r="I2807" t="s">
        <v>15267</v>
      </c>
      <c r="N2807" s="37"/>
      <c r="O2807" s="36"/>
      <c r="P2807" s="36"/>
      <c r="Q2807" s="36"/>
      <c r="R2807" s="37"/>
      <c r="S2807" s="36"/>
      <c r="T2807" s="36"/>
    </row>
    <row r="2808" spans="1:20" ht="14.4" x14ac:dyDescent="0.3">
      <c r="A2808" s="33" t="s">
        <v>6752</v>
      </c>
      <c r="B2808" s="33" t="s">
        <v>14833</v>
      </c>
      <c r="C2808" s="33" t="s">
        <v>17306</v>
      </c>
      <c r="D2808" s="33" t="s">
        <v>6753</v>
      </c>
      <c r="E2808" s="33" t="s">
        <v>14884</v>
      </c>
      <c r="F2808" s="33">
        <v>317</v>
      </c>
      <c r="G2808" s="33">
        <v>310</v>
      </c>
      <c r="H2808" s="33">
        <v>40971</v>
      </c>
      <c r="I2808" t="s">
        <v>15356</v>
      </c>
      <c r="N2808" s="37"/>
      <c r="O2808" s="36"/>
      <c r="P2808" s="36"/>
      <c r="Q2808" s="36"/>
      <c r="R2808" s="37"/>
      <c r="S2808" s="36"/>
      <c r="T2808" s="36"/>
    </row>
    <row r="2809" spans="1:20" ht="14.4" x14ac:dyDescent="0.3">
      <c r="A2809" s="33" t="s">
        <v>6754</v>
      </c>
      <c r="B2809" s="33" t="s">
        <v>14833</v>
      </c>
      <c r="C2809" s="33" t="s">
        <v>15378</v>
      </c>
      <c r="D2809" s="33" t="s">
        <v>6755</v>
      </c>
      <c r="E2809" s="33" t="s">
        <v>15687</v>
      </c>
      <c r="F2809" s="33">
        <v>101</v>
      </c>
      <c r="G2809" s="33">
        <v>88</v>
      </c>
      <c r="H2809" s="33">
        <v>40812</v>
      </c>
      <c r="I2809" t="s">
        <v>15512</v>
      </c>
      <c r="N2809" s="37"/>
      <c r="O2809" s="36"/>
      <c r="P2809" s="36"/>
      <c r="Q2809" s="36"/>
      <c r="R2809" s="37"/>
      <c r="S2809" s="36"/>
      <c r="T2809" s="36"/>
    </row>
    <row r="2810" spans="1:20" ht="14.4" x14ac:dyDescent="0.3">
      <c r="A2810" s="33" t="s">
        <v>6756</v>
      </c>
      <c r="B2810" s="33" t="s">
        <v>14833</v>
      </c>
      <c r="C2810" s="33" t="s">
        <v>6757</v>
      </c>
      <c r="D2810" s="33" t="s">
        <v>6758</v>
      </c>
      <c r="E2810" s="33" t="s">
        <v>16342</v>
      </c>
      <c r="F2810" s="33">
        <v>141</v>
      </c>
      <c r="G2810" s="33">
        <v>145</v>
      </c>
      <c r="H2810" s="33">
        <v>40967</v>
      </c>
      <c r="I2810" t="s">
        <v>15628</v>
      </c>
      <c r="N2810" s="37"/>
      <c r="O2810" s="36"/>
      <c r="P2810" s="36"/>
      <c r="Q2810" s="36"/>
      <c r="R2810" s="37"/>
      <c r="S2810" s="36"/>
      <c r="T2810" s="36"/>
    </row>
    <row r="2811" spans="1:20" ht="14.4" x14ac:dyDescent="0.3">
      <c r="A2811" s="33" t="s">
        <v>6759</v>
      </c>
      <c r="B2811" s="33" t="s">
        <v>14833</v>
      </c>
      <c r="C2811" s="33" t="s">
        <v>17307</v>
      </c>
      <c r="D2811" s="33" t="s">
        <v>6760</v>
      </c>
      <c r="E2811" s="33" t="s">
        <v>15499</v>
      </c>
      <c r="F2811" s="33">
        <v>149</v>
      </c>
      <c r="G2811" s="33">
        <v>159</v>
      </c>
      <c r="H2811" s="33">
        <v>40812</v>
      </c>
      <c r="I2811" t="s">
        <v>15512</v>
      </c>
      <c r="N2811" s="37"/>
      <c r="O2811" s="36"/>
      <c r="P2811" s="36"/>
      <c r="Q2811" s="36"/>
      <c r="R2811" s="37"/>
      <c r="S2811" s="36"/>
      <c r="T2811" s="36"/>
    </row>
    <row r="2812" spans="1:20" ht="14.4" x14ac:dyDescent="0.3">
      <c r="A2812" s="33" t="s">
        <v>6761</v>
      </c>
      <c r="B2812" s="33" t="s">
        <v>14833</v>
      </c>
      <c r="C2812" s="33" t="s">
        <v>17308</v>
      </c>
      <c r="D2812" s="33" t="s">
        <v>6762</v>
      </c>
      <c r="E2812" s="33" t="s">
        <v>15916</v>
      </c>
      <c r="F2812" s="33">
        <v>351</v>
      </c>
      <c r="G2812" s="33">
        <v>361</v>
      </c>
      <c r="H2812" s="33">
        <v>79874</v>
      </c>
      <c r="I2812" t="s">
        <v>483</v>
      </c>
      <c r="N2812" s="37"/>
      <c r="O2812" s="36"/>
      <c r="P2812" s="36"/>
      <c r="Q2812" s="36"/>
      <c r="R2812" s="37"/>
      <c r="S2812" s="36"/>
      <c r="T2812" s="36"/>
    </row>
    <row r="2813" spans="1:20" ht="14.4" x14ac:dyDescent="0.3">
      <c r="A2813" s="33" t="s">
        <v>6763</v>
      </c>
      <c r="B2813" s="33" t="s">
        <v>14833</v>
      </c>
      <c r="C2813" s="33" t="s">
        <v>6764</v>
      </c>
      <c r="D2813" s="33" t="s">
        <v>6765</v>
      </c>
      <c r="E2813" s="33" t="s">
        <v>14932</v>
      </c>
      <c r="F2813" s="33">
        <v>361</v>
      </c>
      <c r="G2813" s="33">
        <v>355</v>
      </c>
      <c r="H2813" s="33">
        <v>28563</v>
      </c>
      <c r="I2813" t="s">
        <v>15968</v>
      </c>
      <c r="N2813" s="37"/>
      <c r="O2813" s="36"/>
      <c r="P2813" s="36"/>
      <c r="Q2813" s="36"/>
      <c r="R2813" s="37"/>
      <c r="S2813" s="36"/>
      <c r="T2813" s="36"/>
    </row>
    <row r="2814" spans="1:20" ht="14.4" x14ac:dyDescent="0.3">
      <c r="A2814" s="33" t="s">
        <v>6766</v>
      </c>
      <c r="B2814" s="33" t="s">
        <v>14833</v>
      </c>
      <c r="C2814" s="33" t="s">
        <v>6767</v>
      </c>
      <c r="D2814" s="33" t="s">
        <v>6768</v>
      </c>
      <c r="E2814" s="33" t="s">
        <v>14906</v>
      </c>
      <c r="F2814" s="33">
        <v>316</v>
      </c>
      <c r="G2814" s="33">
        <v>322</v>
      </c>
      <c r="H2814" s="33">
        <v>41000</v>
      </c>
      <c r="I2814" t="s">
        <v>796</v>
      </c>
      <c r="N2814" s="37"/>
      <c r="O2814" s="36"/>
      <c r="P2814" s="36"/>
      <c r="Q2814" s="36"/>
      <c r="R2814" s="37"/>
      <c r="S2814" s="36"/>
      <c r="T2814" s="36"/>
    </row>
    <row r="2815" spans="1:20" ht="14.4" x14ac:dyDescent="0.3">
      <c r="A2815" s="33" t="s">
        <v>6769</v>
      </c>
      <c r="B2815" s="33" t="s">
        <v>14833</v>
      </c>
      <c r="C2815" s="33" t="s">
        <v>6770</v>
      </c>
      <c r="D2815" s="33" t="s">
        <v>6771</v>
      </c>
      <c r="E2815" s="33" t="s">
        <v>14926</v>
      </c>
      <c r="F2815" s="33">
        <v>200</v>
      </c>
      <c r="G2815" s="33">
        <v>183</v>
      </c>
      <c r="H2815" s="33">
        <v>29785</v>
      </c>
      <c r="I2815" t="s">
        <v>17157</v>
      </c>
      <c r="N2815" s="37"/>
      <c r="O2815" s="36"/>
      <c r="P2815" s="36"/>
      <c r="Q2815" s="36"/>
      <c r="R2815" s="37"/>
      <c r="S2815" s="36"/>
      <c r="T2815" s="36"/>
    </row>
    <row r="2816" spans="1:20" ht="14.4" x14ac:dyDescent="0.3">
      <c r="A2816" s="33" t="s">
        <v>6772</v>
      </c>
      <c r="B2816" s="33" t="s">
        <v>14833</v>
      </c>
      <c r="C2816" s="33" t="s">
        <v>17309</v>
      </c>
      <c r="D2816" s="33" t="s">
        <v>6773</v>
      </c>
      <c r="E2816" s="33" t="s">
        <v>14982</v>
      </c>
      <c r="F2816" s="33">
        <v>294</v>
      </c>
      <c r="G2816" s="33">
        <v>294</v>
      </c>
      <c r="H2816" s="33">
        <v>30240</v>
      </c>
      <c r="I2816" t="s">
        <v>15496</v>
      </c>
      <c r="N2816" s="37"/>
      <c r="O2816" s="36"/>
      <c r="P2816" s="36"/>
      <c r="Q2816" s="36"/>
      <c r="R2816" s="37"/>
      <c r="S2816" s="36"/>
      <c r="T2816" s="36"/>
    </row>
    <row r="2817" spans="1:20" ht="14.4" x14ac:dyDescent="0.3">
      <c r="A2817" s="33" t="s">
        <v>6774</v>
      </c>
      <c r="B2817" s="33" t="s">
        <v>14833</v>
      </c>
      <c r="C2817" s="33" t="s">
        <v>6775</v>
      </c>
      <c r="D2817" s="33" t="s">
        <v>6776</v>
      </c>
      <c r="E2817" s="33" t="s">
        <v>15527</v>
      </c>
      <c r="F2817" s="33">
        <v>141</v>
      </c>
      <c r="G2817" s="33">
        <v>140</v>
      </c>
      <c r="H2817" s="33">
        <v>31267</v>
      </c>
      <c r="I2817" t="s">
        <v>17310</v>
      </c>
      <c r="N2817" s="37"/>
      <c r="O2817" s="36"/>
      <c r="P2817" s="36"/>
      <c r="Q2817" s="36"/>
      <c r="R2817" s="37"/>
      <c r="S2817" s="36"/>
      <c r="T2817" s="36"/>
    </row>
    <row r="2818" spans="1:20" ht="14.4" x14ac:dyDescent="0.3">
      <c r="A2818" s="33" t="s">
        <v>6777</v>
      </c>
      <c r="B2818" s="33" t="s">
        <v>14833</v>
      </c>
      <c r="C2818" s="33" t="s">
        <v>6778</v>
      </c>
      <c r="D2818" s="33" t="s">
        <v>6779</v>
      </c>
      <c r="E2818" s="33" t="s">
        <v>14940</v>
      </c>
      <c r="F2818" s="33">
        <v>299</v>
      </c>
      <c r="G2818" s="33">
        <v>283</v>
      </c>
      <c r="H2818" s="33">
        <v>40020</v>
      </c>
      <c r="I2818" t="s">
        <v>15971</v>
      </c>
      <c r="N2818" s="37"/>
      <c r="O2818" s="36"/>
      <c r="P2818" s="36"/>
      <c r="Q2818" s="36"/>
      <c r="R2818" s="37"/>
      <c r="S2818" s="36"/>
      <c r="T2818" s="36"/>
    </row>
    <row r="2819" spans="1:20" ht="14.4" x14ac:dyDescent="0.3">
      <c r="A2819" s="33" t="s">
        <v>6780</v>
      </c>
      <c r="B2819" s="33" t="s">
        <v>14833</v>
      </c>
      <c r="C2819" s="33" t="s">
        <v>6781</v>
      </c>
      <c r="D2819" s="33" t="s">
        <v>323</v>
      </c>
      <c r="E2819" s="33" t="s">
        <v>15064</v>
      </c>
      <c r="F2819" s="33">
        <v>300</v>
      </c>
      <c r="G2819" s="33">
        <v>300</v>
      </c>
      <c r="H2819" s="33">
        <v>40517</v>
      </c>
      <c r="I2819" t="s">
        <v>324</v>
      </c>
      <c r="N2819" s="37"/>
      <c r="O2819" s="36"/>
      <c r="P2819" s="36"/>
      <c r="Q2819" s="36"/>
      <c r="R2819" s="37"/>
      <c r="S2819" s="36"/>
      <c r="T2819" s="36"/>
    </row>
    <row r="2820" spans="1:20" ht="14.4" x14ac:dyDescent="0.3">
      <c r="A2820" s="33" t="s">
        <v>6782</v>
      </c>
      <c r="B2820" s="33" t="s">
        <v>14833</v>
      </c>
      <c r="C2820" s="33" t="s">
        <v>117</v>
      </c>
      <c r="D2820" s="33" t="s">
        <v>6783</v>
      </c>
      <c r="E2820" s="33" t="s">
        <v>15010</v>
      </c>
      <c r="F2820" s="33">
        <v>193</v>
      </c>
      <c r="G2820" s="33">
        <v>183</v>
      </c>
      <c r="H2820" s="33">
        <v>35466</v>
      </c>
      <c r="I2820" t="s">
        <v>16958</v>
      </c>
      <c r="N2820" s="37"/>
      <c r="O2820" s="36"/>
      <c r="P2820" s="36"/>
      <c r="Q2820" s="36"/>
      <c r="R2820" s="37"/>
      <c r="S2820" s="36"/>
      <c r="T2820" s="36"/>
    </row>
    <row r="2821" spans="1:20" ht="14.4" x14ac:dyDescent="0.3">
      <c r="A2821" s="33" t="s">
        <v>6784</v>
      </c>
      <c r="B2821" s="33" t="s">
        <v>14833</v>
      </c>
      <c r="C2821" s="33" t="s">
        <v>17311</v>
      </c>
      <c r="D2821" s="33" t="s">
        <v>6785</v>
      </c>
      <c r="E2821" s="33" t="s">
        <v>15001</v>
      </c>
      <c r="F2821" s="33">
        <v>235</v>
      </c>
      <c r="G2821" s="33">
        <v>236</v>
      </c>
      <c r="H2821" s="33">
        <v>41223</v>
      </c>
      <c r="I2821" t="s">
        <v>15502</v>
      </c>
      <c r="N2821" s="37"/>
      <c r="O2821" s="36"/>
      <c r="P2821" s="36"/>
      <c r="Q2821" s="36"/>
      <c r="R2821" s="37"/>
      <c r="S2821" s="36"/>
      <c r="T2821" s="36"/>
    </row>
    <row r="2822" spans="1:20" ht="14.4" x14ac:dyDescent="0.3">
      <c r="A2822" s="33" t="s">
        <v>6786</v>
      </c>
      <c r="B2822" s="33" t="s">
        <v>14833</v>
      </c>
      <c r="C2822" s="33" t="s">
        <v>6787</v>
      </c>
      <c r="D2822" s="33" t="s">
        <v>6788</v>
      </c>
      <c r="E2822" s="33" t="s">
        <v>15362</v>
      </c>
      <c r="F2822" s="33">
        <v>78</v>
      </c>
      <c r="G2822" s="33">
        <v>79</v>
      </c>
      <c r="H2822" s="33">
        <v>37299</v>
      </c>
      <c r="I2822" t="s">
        <v>15363</v>
      </c>
      <c r="N2822" s="37"/>
      <c r="O2822" s="36"/>
      <c r="P2822" s="36"/>
      <c r="Q2822" s="36"/>
      <c r="R2822" s="37"/>
      <c r="S2822" s="36"/>
      <c r="T2822" s="36"/>
    </row>
    <row r="2823" spans="1:20" ht="14.4" x14ac:dyDescent="0.3">
      <c r="A2823" s="33" t="s">
        <v>6789</v>
      </c>
      <c r="B2823" s="33" t="s">
        <v>14833</v>
      </c>
      <c r="C2823" s="33" t="s">
        <v>17312</v>
      </c>
      <c r="D2823" s="33" t="s">
        <v>6790</v>
      </c>
      <c r="E2823" s="33" t="s">
        <v>15436</v>
      </c>
      <c r="F2823" s="33">
        <v>217</v>
      </c>
      <c r="G2823" s="33">
        <v>221</v>
      </c>
      <c r="H2823" s="33">
        <v>37650</v>
      </c>
      <c r="I2823" t="s">
        <v>15895</v>
      </c>
      <c r="N2823" s="37"/>
      <c r="O2823" s="36"/>
      <c r="P2823" s="36"/>
      <c r="Q2823" s="36"/>
      <c r="R2823" s="37"/>
      <c r="S2823" s="36"/>
      <c r="T2823" s="36"/>
    </row>
    <row r="2824" spans="1:20" ht="14.4" x14ac:dyDescent="0.3">
      <c r="A2824" s="33" t="s">
        <v>6791</v>
      </c>
      <c r="B2824" s="33" t="s">
        <v>14833</v>
      </c>
      <c r="C2824" s="33" t="s">
        <v>16792</v>
      </c>
      <c r="D2824" s="33" t="s">
        <v>6792</v>
      </c>
      <c r="E2824" s="33" t="s">
        <v>14916</v>
      </c>
      <c r="F2824" s="33">
        <v>525</v>
      </c>
      <c r="G2824" s="33">
        <v>592</v>
      </c>
      <c r="H2824" s="33">
        <v>41373</v>
      </c>
      <c r="I2824" t="s">
        <v>15297</v>
      </c>
      <c r="N2824" s="37"/>
      <c r="O2824" s="36"/>
      <c r="P2824" s="36"/>
      <c r="Q2824" s="36"/>
      <c r="R2824" s="37"/>
      <c r="S2824" s="36"/>
      <c r="T2824" s="36"/>
    </row>
    <row r="2825" spans="1:20" ht="14.4" x14ac:dyDescent="0.3">
      <c r="A2825" s="33" t="s">
        <v>6793</v>
      </c>
      <c r="B2825" s="33" t="s">
        <v>14833</v>
      </c>
      <c r="C2825" s="33" t="s">
        <v>6794</v>
      </c>
      <c r="D2825" s="33" t="s">
        <v>6795</v>
      </c>
      <c r="E2825" s="33" t="s">
        <v>14899</v>
      </c>
      <c r="F2825" s="33">
        <v>143</v>
      </c>
      <c r="G2825" s="33">
        <v>159</v>
      </c>
      <c r="H2825" s="33">
        <v>41582</v>
      </c>
      <c r="I2825" t="s">
        <v>15253</v>
      </c>
      <c r="N2825" s="37"/>
      <c r="O2825" s="36"/>
      <c r="P2825" s="36"/>
      <c r="Q2825" s="36"/>
      <c r="R2825" s="37"/>
      <c r="S2825" s="36"/>
      <c r="T2825" s="36"/>
    </row>
    <row r="2826" spans="1:20" ht="14.4" x14ac:dyDescent="0.3">
      <c r="A2826" s="33" t="s">
        <v>6796</v>
      </c>
      <c r="B2826" s="33" t="s">
        <v>14833</v>
      </c>
      <c r="C2826" s="33" t="s">
        <v>6797</v>
      </c>
      <c r="D2826" s="33" t="s">
        <v>6715</v>
      </c>
      <c r="E2826" s="33" t="s">
        <v>15534</v>
      </c>
      <c r="F2826" s="33">
        <v>237</v>
      </c>
      <c r="G2826" s="33">
        <v>222</v>
      </c>
      <c r="H2826" s="33">
        <v>40903</v>
      </c>
      <c r="I2826" t="s">
        <v>15929</v>
      </c>
      <c r="N2826" s="37"/>
      <c r="O2826" s="36"/>
      <c r="P2826" s="36"/>
      <c r="Q2826" s="36"/>
      <c r="R2826" s="37"/>
      <c r="S2826" s="36"/>
      <c r="T2826" s="36"/>
    </row>
    <row r="2827" spans="1:20" ht="14.4" x14ac:dyDescent="0.3">
      <c r="A2827" s="33" t="s">
        <v>6798</v>
      </c>
      <c r="B2827" s="33" t="s">
        <v>14833</v>
      </c>
      <c r="C2827" s="33" t="s">
        <v>2402</v>
      </c>
      <c r="D2827" s="33" t="s">
        <v>160</v>
      </c>
      <c r="E2827" s="33" t="s">
        <v>15179</v>
      </c>
      <c r="F2827" s="33">
        <v>271</v>
      </c>
      <c r="G2827" s="33">
        <v>257</v>
      </c>
      <c r="H2827" s="33">
        <v>68836</v>
      </c>
      <c r="I2827" t="s">
        <v>15344</v>
      </c>
      <c r="N2827" s="37"/>
      <c r="O2827" s="36"/>
      <c r="P2827" s="36"/>
      <c r="Q2827" s="36"/>
      <c r="R2827" s="37"/>
      <c r="S2827" s="36"/>
      <c r="T2827" s="36"/>
    </row>
    <row r="2828" spans="1:20" ht="14.4" x14ac:dyDescent="0.3">
      <c r="A2828" s="33" t="s">
        <v>6799</v>
      </c>
      <c r="B2828" s="33" t="s">
        <v>14833</v>
      </c>
      <c r="C2828" s="33" t="s">
        <v>17313</v>
      </c>
      <c r="D2828" s="33" t="s">
        <v>6800</v>
      </c>
      <c r="E2828" s="33" t="s">
        <v>17054</v>
      </c>
      <c r="F2828" s="33">
        <v>444</v>
      </c>
      <c r="G2828" s="33">
        <v>411</v>
      </c>
      <c r="H2828" s="33">
        <v>55303</v>
      </c>
      <c r="I2828" t="s">
        <v>17055</v>
      </c>
      <c r="N2828" s="37"/>
      <c r="O2828" s="36"/>
      <c r="P2828" s="36"/>
      <c r="Q2828" s="36"/>
      <c r="R2828" s="37"/>
      <c r="S2828" s="36"/>
      <c r="T2828" s="36"/>
    </row>
    <row r="2829" spans="1:20" ht="14.4" x14ac:dyDescent="0.3">
      <c r="A2829" s="33" t="s">
        <v>6801</v>
      </c>
      <c r="B2829" s="33" t="s">
        <v>14833</v>
      </c>
      <c r="C2829" s="33" t="s">
        <v>5925</v>
      </c>
      <c r="D2829" s="33" t="s">
        <v>6802</v>
      </c>
      <c r="E2829" s="33" t="s">
        <v>15021</v>
      </c>
      <c r="F2829" s="33">
        <v>327</v>
      </c>
      <c r="G2829" s="33">
        <v>324</v>
      </c>
      <c r="H2829" s="33">
        <v>40928</v>
      </c>
      <c r="I2829" t="s">
        <v>15413</v>
      </c>
      <c r="N2829" s="37"/>
      <c r="O2829" s="36"/>
      <c r="P2829" s="36"/>
      <c r="Q2829" s="36"/>
      <c r="R2829" s="37"/>
      <c r="S2829" s="36"/>
      <c r="T2829" s="36"/>
    </row>
    <row r="2830" spans="1:20" ht="14.4" x14ac:dyDescent="0.3">
      <c r="A2830" s="33" t="s">
        <v>6803</v>
      </c>
      <c r="B2830" s="33" t="s">
        <v>14833</v>
      </c>
      <c r="C2830" s="33" t="s">
        <v>17314</v>
      </c>
      <c r="D2830" s="33" t="s">
        <v>6804</v>
      </c>
      <c r="E2830" s="33" t="s">
        <v>14875</v>
      </c>
      <c r="F2830" s="33">
        <v>241</v>
      </c>
      <c r="G2830" s="33">
        <v>248</v>
      </c>
      <c r="H2830" s="33">
        <v>41692</v>
      </c>
      <c r="I2830" t="s">
        <v>15333</v>
      </c>
      <c r="N2830" s="37"/>
      <c r="O2830" s="36"/>
      <c r="P2830" s="36"/>
      <c r="Q2830" s="36"/>
      <c r="R2830" s="37"/>
      <c r="S2830" s="36"/>
      <c r="T2830" s="36"/>
    </row>
    <row r="2831" spans="1:20" ht="14.4" x14ac:dyDescent="0.3">
      <c r="A2831" s="33" t="s">
        <v>6805</v>
      </c>
      <c r="B2831" s="33" t="s">
        <v>14833</v>
      </c>
      <c r="C2831" s="33" t="s">
        <v>16873</v>
      </c>
      <c r="D2831" s="33" t="s">
        <v>6806</v>
      </c>
      <c r="E2831" s="33" t="s">
        <v>15095</v>
      </c>
      <c r="F2831" s="33">
        <v>166</v>
      </c>
      <c r="G2831" s="33">
        <v>175</v>
      </c>
      <c r="H2831" s="33">
        <v>41282</v>
      </c>
      <c r="I2831" t="s">
        <v>15537</v>
      </c>
      <c r="N2831" s="37"/>
      <c r="O2831" s="36"/>
      <c r="P2831" s="36"/>
      <c r="Q2831" s="36"/>
      <c r="R2831" s="37"/>
      <c r="S2831" s="36"/>
      <c r="T2831" s="36"/>
    </row>
    <row r="2832" spans="1:20" ht="14.4" x14ac:dyDescent="0.3">
      <c r="A2832" s="33" t="s">
        <v>6807</v>
      </c>
      <c r="B2832" s="33" t="s">
        <v>14833</v>
      </c>
      <c r="C2832" s="33" t="s">
        <v>17315</v>
      </c>
      <c r="D2832" s="33" t="s">
        <v>6808</v>
      </c>
      <c r="E2832" s="33" t="s">
        <v>14985</v>
      </c>
      <c r="F2832" s="33">
        <v>178</v>
      </c>
      <c r="G2832" s="33">
        <v>167</v>
      </c>
      <c r="H2832" s="33">
        <v>42683</v>
      </c>
      <c r="I2832" t="s">
        <v>1938</v>
      </c>
      <c r="N2832" s="37"/>
      <c r="O2832" s="36"/>
      <c r="P2832" s="36"/>
      <c r="Q2832" s="36"/>
      <c r="R2832" s="37"/>
      <c r="S2832" s="36"/>
      <c r="T2832" s="36"/>
    </row>
    <row r="2833" spans="1:20" ht="14.4" x14ac:dyDescent="0.3">
      <c r="A2833" s="33" t="s">
        <v>6809</v>
      </c>
      <c r="B2833" s="33" t="s">
        <v>14833</v>
      </c>
      <c r="C2833" s="33" t="s">
        <v>6810</v>
      </c>
      <c r="D2833" s="33" t="s">
        <v>6811</v>
      </c>
      <c r="E2833" s="33" t="s">
        <v>14865</v>
      </c>
      <c r="F2833" s="33">
        <v>58</v>
      </c>
      <c r="G2833" s="33">
        <v>55</v>
      </c>
      <c r="H2833" s="33">
        <v>43305</v>
      </c>
      <c r="I2833" t="s">
        <v>15442</v>
      </c>
      <c r="N2833" s="37"/>
      <c r="O2833" s="36"/>
      <c r="P2833" s="36"/>
      <c r="Q2833" s="36"/>
      <c r="R2833" s="37"/>
      <c r="S2833" s="36"/>
      <c r="T2833" s="36"/>
    </row>
    <row r="2834" spans="1:20" ht="14.4" x14ac:dyDescent="0.3">
      <c r="A2834" s="33" t="s">
        <v>6812</v>
      </c>
      <c r="B2834" s="33" t="s">
        <v>14833</v>
      </c>
      <c r="C2834" s="33" t="s">
        <v>6813</v>
      </c>
      <c r="D2834" s="33" t="s">
        <v>6814</v>
      </c>
      <c r="E2834" s="33" t="s">
        <v>14975</v>
      </c>
      <c r="F2834" s="33">
        <v>247</v>
      </c>
      <c r="G2834" s="33">
        <v>252</v>
      </c>
      <c r="H2834" s="33">
        <v>43318</v>
      </c>
      <c r="I2834" t="s">
        <v>15495</v>
      </c>
      <c r="N2834" s="37"/>
      <c r="O2834" s="36"/>
      <c r="P2834" s="36"/>
      <c r="Q2834" s="36"/>
      <c r="R2834" s="37"/>
      <c r="S2834" s="36"/>
      <c r="T2834" s="36"/>
    </row>
    <row r="2835" spans="1:20" ht="14.4" x14ac:dyDescent="0.3">
      <c r="A2835" s="33" t="s">
        <v>6815</v>
      </c>
      <c r="B2835" s="33" t="s">
        <v>14833</v>
      </c>
      <c r="C2835" s="33" t="s">
        <v>6816</v>
      </c>
      <c r="D2835" s="33" t="s">
        <v>6817</v>
      </c>
      <c r="E2835" s="33" t="s">
        <v>14871</v>
      </c>
      <c r="F2835" s="33">
        <v>187</v>
      </c>
      <c r="G2835" s="33">
        <v>171</v>
      </c>
      <c r="H2835" s="33">
        <v>75219</v>
      </c>
      <c r="I2835" t="s">
        <v>15451</v>
      </c>
      <c r="N2835" s="37"/>
      <c r="O2835" s="36"/>
      <c r="P2835" s="36"/>
      <c r="Q2835" s="36"/>
      <c r="R2835" s="37"/>
      <c r="S2835" s="36"/>
      <c r="T2835" s="36"/>
    </row>
    <row r="2836" spans="1:20" ht="14.4" x14ac:dyDescent="0.3">
      <c r="A2836" s="33" t="s">
        <v>6818</v>
      </c>
      <c r="B2836" s="33" t="s">
        <v>14833</v>
      </c>
      <c r="C2836" s="33" t="s">
        <v>17316</v>
      </c>
      <c r="D2836" s="33" t="s">
        <v>6819</v>
      </c>
      <c r="E2836" s="33" t="s">
        <v>14992</v>
      </c>
      <c r="F2836" s="33">
        <v>149</v>
      </c>
      <c r="G2836" s="33">
        <v>136</v>
      </c>
      <c r="H2836" s="33">
        <v>41516</v>
      </c>
      <c r="I2836" t="s">
        <v>78</v>
      </c>
      <c r="N2836" s="37"/>
      <c r="O2836" s="36"/>
      <c r="P2836" s="36"/>
      <c r="Q2836" s="36"/>
      <c r="R2836" s="37"/>
      <c r="S2836" s="36"/>
      <c r="T2836" s="36"/>
    </row>
    <row r="2837" spans="1:20" ht="14.4" x14ac:dyDescent="0.3">
      <c r="A2837" s="33" t="s">
        <v>6820</v>
      </c>
      <c r="B2837" s="33" t="s">
        <v>14833</v>
      </c>
      <c r="C2837" s="33" t="s">
        <v>17317</v>
      </c>
      <c r="D2837" s="33" t="s">
        <v>5929</v>
      </c>
      <c r="E2837" s="33" t="s">
        <v>14941</v>
      </c>
      <c r="F2837" s="33">
        <v>271</v>
      </c>
      <c r="G2837" s="33">
        <v>264</v>
      </c>
      <c r="H2837" s="33">
        <v>31384</v>
      </c>
      <c r="I2837" t="s">
        <v>15401</v>
      </c>
      <c r="N2837" s="37"/>
      <c r="O2837" s="36"/>
      <c r="P2837" s="36"/>
      <c r="Q2837" s="36"/>
      <c r="R2837" s="37"/>
      <c r="S2837" s="36"/>
      <c r="T2837" s="36"/>
    </row>
    <row r="2838" spans="1:20" ht="14.4" x14ac:dyDescent="0.3">
      <c r="A2838" s="33" t="s">
        <v>6821</v>
      </c>
      <c r="B2838" s="33" t="s">
        <v>14833</v>
      </c>
      <c r="C2838" s="33" t="s">
        <v>6822</v>
      </c>
      <c r="D2838" s="33" t="s">
        <v>6823</v>
      </c>
      <c r="E2838" s="33" t="s">
        <v>14991</v>
      </c>
      <c r="F2838" s="33">
        <v>273</v>
      </c>
      <c r="G2838" s="33">
        <v>268</v>
      </c>
      <c r="H2838" s="33">
        <v>42656</v>
      </c>
      <c r="I2838" t="s">
        <v>15662</v>
      </c>
      <c r="N2838" s="37"/>
      <c r="O2838" s="36"/>
      <c r="P2838" s="36"/>
      <c r="Q2838" s="36"/>
      <c r="R2838" s="37"/>
      <c r="S2838" s="36"/>
      <c r="T2838" s="36"/>
    </row>
    <row r="2839" spans="1:20" ht="14.4" x14ac:dyDescent="0.3">
      <c r="A2839" s="33" t="s">
        <v>6824</v>
      </c>
      <c r="B2839" s="33" t="s">
        <v>14833</v>
      </c>
      <c r="C2839" s="33" t="s">
        <v>17318</v>
      </c>
      <c r="D2839" s="33" t="s">
        <v>6825</v>
      </c>
      <c r="E2839" s="33" t="s">
        <v>15054</v>
      </c>
      <c r="F2839" s="33">
        <v>360</v>
      </c>
      <c r="G2839" s="33">
        <v>359</v>
      </c>
      <c r="H2839" s="33">
        <v>40950</v>
      </c>
      <c r="I2839" t="s">
        <v>15149</v>
      </c>
      <c r="N2839" s="37"/>
      <c r="O2839" s="36"/>
      <c r="P2839" s="36"/>
      <c r="Q2839" s="36"/>
      <c r="R2839" s="37"/>
      <c r="S2839" s="36"/>
      <c r="T2839" s="36"/>
    </row>
    <row r="2840" spans="1:20" ht="14.4" x14ac:dyDescent="0.3">
      <c r="A2840" s="33" t="s">
        <v>6826</v>
      </c>
      <c r="B2840" s="33" t="s">
        <v>14833</v>
      </c>
      <c r="C2840" s="33" t="s">
        <v>17319</v>
      </c>
      <c r="D2840" s="33" t="s">
        <v>6827</v>
      </c>
      <c r="E2840" s="33" t="s">
        <v>15499</v>
      </c>
      <c r="F2840" s="33">
        <v>192</v>
      </c>
      <c r="G2840" s="33">
        <v>178</v>
      </c>
      <c r="H2840" s="33">
        <v>46724</v>
      </c>
      <c r="I2840" t="s">
        <v>15500</v>
      </c>
      <c r="N2840" s="37"/>
      <c r="O2840" s="36"/>
      <c r="P2840" s="36"/>
      <c r="Q2840" s="36"/>
      <c r="R2840" s="37"/>
      <c r="S2840" s="36"/>
      <c r="T2840" s="36"/>
    </row>
    <row r="2841" spans="1:20" ht="14.4" x14ac:dyDescent="0.3">
      <c r="A2841" s="33" t="s">
        <v>6828</v>
      </c>
      <c r="B2841" s="33" t="s">
        <v>14833</v>
      </c>
      <c r="C2841" s="33" t="s">
        <v>6829</v>
      </c>
      <c r="D2841" s="33" t="s">
        <v>6830</v>
      </c>
      <c r="E2841" s="33" t="s">
        <v>15103</v>
      </c>
      <c r="F2841" s="33">
        <v>256</v>
      </c>
      <c r="G2841" s="33">
        <v>231</v>
      </c>
      <c r="H2841" s="33">
        <v>77338</v>
      </c>
      <c r="I2841" t="s">
        <v>15787</v>
      </c>
      <c r="N2841" s="37"/>
      <c r="O2841" s="36"/>
      <c r="P2841" s="36"/>
      <c r="Q2841" s="36"/>
      <c r="R2841" s="37"/>
      <c r="S2841" s="36"/>
      <c r="T2841" s="36"/>
    </row>
    <row r="2842" spans="1:20" ht="14.4" x14ac:dyDescent="0.3">
      <c r="A2842" s="33" t="s">
        <v>6831</v>
      </c>
      <c r="B2842" s="33" t="s">
        <v>14833</v>
      </c>
      <c r="C2842" s="33" t="s">
        <v>5925</v>
      </c>
      <c r="D2842" s="33" t="s">
        <v>6832</v>
      </c>
      <c r="E2842" s="33" t="s">
        <v>15501</v>
      </c>
      <c r="F2842" s="33">
        <v>187</v>
      </c>
      <c r="G2842" s="33">
        <v>194</v>
      </c>
      <c r="H2842" s="33">
        <v>41223</v>
      </c>
      <c r="I2842" t="s">
        <v>15502</v>
      </c>
      <c r="N2842" s="37"/>
      <c r="O2842" s="36"/>
      <c r="P2842" s="36"/>
      <c r="Q2842" s="36"/>
      <c r="R2842" s="37"/>
      <c r="S2842" s="36"/>
      <c r="T2842" s="36"/>
    </row>
    <row r="2843" spans="1:20" ht="14.4" x14ac:dyDescent="0.3">
      <c r="A2843" s="33" t="s">
        <v>6833</v>
      </c>
      <c r="B2843" s="33" t="s">
        <v>14833</v>
      </c>
      <c r="C2843" s="33" t="s">
        <v>6834</v>
      </c>
      <c r="D2843" s="33" t="s">
        <v>6835</v>
      </c>
      <c r="E2843" s="33" t="s">
        <v>14992</v>
      </c>
      <c r="F2843" s="33">
        <v>238</v>
      </c>
      <c r="G2843" s="33">
        <v>251</v>
      </c>
      <c r="H2843" s="33">
        <v>41516</v>
      </c>
      <c r="I2843" t="s">
        <v>78</v>
      </c>
      <c r="N2843" s="37"/>
      <c r="O2843" s="36"/>
      <c r="P2843" s="36"/>
      <c r="Q2843" s="36"/>
      <c r="R2843" s="37"/>
      <c r="S2843" s="36"/>
      <c r="T2843" s="36"/>
    </row>
    <row r="2844" spans="1:20" ht="14.4" x14ac:dyDescent="0.3">
      <c r="A2844" s="33" t="s">
        <v>6836</v>
      </c>
      <c r="B2844" s="33" t="s">
        <v>14833</v>
      </c>
      <c r="C2844" s="33" t="s">
        <v>6837</v>
      </c>
      <c r="D2844" s="33" t="s">
        <v>6838</v>
      </c>
      <c r="E2844" s="33" t="s">
        <v>14884</v>
      </c>
      <c r="F2844" s="33">
        <v>216</v>
      </c>
      <c r="G2844" s="33">
        <v>204</v>
      </c>
      <c r="H2844" s="33">
        <v>40524</v>
      </c>
      <c r="I2844" t="s">
        <v>16614</v>
      </c>
      <c r="N2844" s="37"/>
      <c r="O2844" s="36"/>
      <c r="P2844" s="36"/>
      <c r="Q2844" s="36"/>
      <c r="R2844" s="37"/>
      <c r="S2844" s="36"/>
      <c r="T2844" s="36"/>
    </row>
    <row r="2845" spans="1:20" ht="14.4" x14ac:dyDescent="0.3">
      <c r="A2845" s="33" t="s">
        <v>6839</v>
      </c>
      <c r="B2845" s="33" t="s">
        <v>14833</v>
      </c>
      <c r="C2845" s="33" t="s">
        <v>17320</v>
      </c>
      <c r="D2845" s="33" t="s">
        <v>6840</v>
      </c>
      <c r="E2845" s="33" t="s">
        <v>16433</v>
      </c>
      <c r="F2845" s="33">
        <v>178</v>
      </c>
      <c r="G2845" s="33">
        <v>196</v>
      </c>
      <c r="H2845" s="33">
        <v>41558</v>
      </c>
      <c r="I2845" t="s">
        <v>15616</v>
      </c>
      <c r="N2845" s="37"/>
      <c r="O2845" s="36"/>
      <c r="P2845" s="36"/>
      <c r="Q2845" s="36"/>
      <c r="R2845" s="37"/>
      <c r="S2845" s="36"/>
      <c r="T2845" s="36"/>
    </row>
    <row r="2846" spans="1:20" ht="14.4" x14ac:dyDescent="0.3">
      <c r="A2846" s="33" t="s">
        <v>6841</v>
      </c>
      <c r="B2846" s="33" t="s">
        <v>14833</v>
      </c>
      <c r="C2846" s="33" t="s">
        <v>1452</v>
      </c>
      <c r="D2846" s="33" t="s">
        <v>6842</v>
      </c>
      <c r="E2846" s="33" t="s">
        <v>15014</v>
      </c>
      <c r="F2846" s="33">
        <v>144</v>
      </c>
      <c r="G2846" s="33">
        <v>150</v>
      </c>
      <c r="H2846" s="33">
        <v>50195</v>
      </c>
      <c r="I2846" t="s">
        <v>16984</v>
      </c>
      <c r="N2846" s="37"/>
      <c r="O2846" s="36"/>
      <c r="P2846" s="36"/>
      <c r="Q2846" s="36"/>
      <c r="R2846" s="37"/>
      <c r="S2846" s="36"/>
      <c r="T2846" s="36"/>
    </row>
    <row r="2847" spans="1:20" ht="14.4" x14ac:dyDescent="0.3">
      <c r="A2847" s="33" t="s">
        <v>6843</v>
      </c>
      <c r="B2847" s="33" t="s">
        <v>14833</v>
      </c>
      <c r="C2847" s="33" t="s">
        <v>1687</v>
      </c>
      <c r="D2847" s="33" t="s">
        <v>6844</v>
      </c>
      <c r="E2847" s="33" t="s">
        <v>15224</v>
      </c>
      <c r="F2847" s="33">
        <v>193</v>
      </c>
      <c r="G2847" s="33">
        <v>201</v>
      </c>
      <c r="H2847" s="33">
        <v>79874</v>
      </c>
      <c r="I2847" t="s">
        <v>483</v>
      </c>
      <c r="N2847" s="37"/>
      <c r="O2847" s="36"/>
      <c r="P2847" s="36"/>
      <c r="Q2847" s="36"/>
      <c r="R2847" s="37"/>
      <c r="S2847" s="36"/>
      <c r="T2847" s="36"/>
    </row>
    <row r="2848" spans="1:20" ht="14.4" x14ac:dyDescent="0.3">
      <c r="A2848" s="33" t="s">
        <v>6845</v>
      </c>
      <c r="B2848" s="33" t="s">
        <v>14833</v>
      </c>
      <c r="C2848" s="33" t="s">
        <v>6846</v>
      </c>
      <c r="D2848" s="33" t="s">
        <v>6847</v>
      </c>
      <c r="E2848" s="33" t="s">
        <v>14992</v>
      </c>
      <c r="F2848" s="33">
        <v>283</v>
      </c>
      <c r="G2848" s="33">
        <v>284</v>
      </c>
      <c r="H2848" s="33">
        <v>41506</v>
      </c>
      <c r="I2848" t="s">
        <v>15267</v>
      </c>
      <c r="N2848" s="37"/>
      <c r="O2848" s="36"/>
      <c r="P2848" s="36"/>
      <c r="Q2848" s="36"/>
      <c r="R2848" s="37"/>
      <c r="S2848" s="36"/>
      <c r="T2848" s="36"/>
    </row>
    <row r="2849" spans="1:20" ht="14.4" x14ac:dyDescent="0.3">
      <c r="A2849" s="33" t="s">
        <v>6848</v>
      </c>
      <c r="B2849" s="33" t="s">
        <v>14833</v>
      </c>
      <c r="C2849" s="33" t="s">
        <v>807</v>
      </c>
      <c r="D2849" s="33" t="s">
        <v>2456</v>
      </c>
      <c r="E2849" s="33" t="s">
        <v>15286</v>
      </c>
      <c r="F2849" s="33">
        <v>121</v>
      </c>
      <c r="G2849" s="33">
        <v>100</v>
      </c>
      <c r="H2849" s="33">
        <v>41000</v>
      </c>
      <c r="I2849" t="s">
        <v>796</v>
      </c>
      <c r="N2849" s="37"/>
      <c r="O2849" s="36"/>
      <c r="P2849" s="36"/>
      <c r="Q2849" s="36"/>
      <c r="R2849" s="37"/>
      <c r="S2849" s="36"/>
      <c r="T2849" s="36"/>
    </row>
    <row r="2850" spans="1:20" ht="14.4" x14ac:dyDescent="0.3">
      <c r="A2850" s="33" t="s">
        <v>6849</v>
      </c>
      <c r="B2850" s="33" t="s">
        <v>14833</v>
      </c>
      <c r="C2850" s="33" t="s">
        <v>6850</v>
      </c>
      <c r="D2850" s="33" t="s">
        <v>6851</v>
      </c>
      <c r="E2850" s="33" t="s">
        <v>15859</v>
      </c>
      <c r="F2850" s="33">
        <v>202</v>
      </c>
      <c r="G2850" s="33">
        <v>344</v>
      </c>
      <c r="H2850" s="33">
        <v>68836</v>
      </c>
      <c r="I2850" t="s">
        <v>15344</v>
      </c>
      <c r="N2850" s="37"/>
      <c r="O2850" s="36"/>
      <c r="P2850" s="36"/>
      <c r="Q2850" s="36"/>
      <c r="R2850" s="37"/>
      <c r="S2850" s="36"/>
      <c r="T2850" s="36"/>
    </row>
    <row r="2851" spans="1:20" ht="14.4" x14ac:dyDescent="0.3">
      <c r="A2851" s="33" t="s">
        <v>6852</v>
      </c>
      <c r="B2851" s="33" t="s">
        <v>14833</v>
      </c>
      <c r="C2851" s="33" t="s">
        <v>17321</v>
      </c>
      <c r="D2851" s="33" t="s">
        <v>6853</v>
      </c>
      <c r="E2851" s="33" t="s">
        <v>15907</v>
      </c>
      <c r="F2851" s="33">
        <v>189</v>
      </c>
      <c r="G2851" s="33">
        <v>170</v>
      </c>
      <c r="H2851" s="33">
        <v>83280</v>
      </c>
      <c r="I2851" t="s">
        <v>15211</v>
      </c>
      <c r="N2851" s="37"/>
      <c r="O2851" s="36"/>
      <c r="P2851" s="36"/>
      <c r="Q2851" s="36"/>
      <c r="R2851" s="37"/>
      <c r="S2851" s="36"/>
      <c r="T2851" s="36"/>
    </row>
    <row r="2852" spans="1:20" ht="14.4" x14ac:dyDescent="0.3">
      <c r="A2852" s="33" t="s">
        <v>6854</v>
      </c>
      <c r="B2852" s="33" t="s">
        <v>14833</v>
      </c>
      <c r="C2852" s="33" t="s">
        <v>6855</v>
      </c>
      <c r="D2852" s="33" t="s">
        <v>6856</v>
      </c>
      <c r="E2852" s="33" t="s">
        <v>14934</v>
      </c>
      <c r="F2852" s="33">
        <v>797</v>
      </c>
      <c r="G2852" s="33">
        <v>795</v>
      </c>
      <c r="H2852" s="33">
        <v>75388</v>
      </c>
      <c r="I2852" t="s">
        <v>15473</v>
      </c>
      <c r="N2852" s="37"/>
      <c r="O2852" s="36"/>
      <c r="P2852" s="36"/>
      <c r="Q2852" s="36"/>
      <c r="R2852" s="37"/>
      <c r="S2852" s="36"/>
      <c r="T2852" s="36"/>
    </row>
    <row r="2853" spans="1:20" ht="14.4" x14ac:dyDescent="0.3">
      <c r="A2853" s="33" t="s">
        <v>6857</v>
      </c>
      <c r="B2853" s="33" t="s">
        <v>14833</v>
      </c>
      <c r="C2853" s="33" t="s">
        <v>17322</v>
      </c>
      <c r="D2853" s="33" t="s">
        <v>6858</v>
      </c>
      <c r="E2853" s="33" t="s">
        <v>15007</v>
      </c>
      <c r="F2853" s="33">
        <v>181</v>
      </c>
      <c r="G2853" s="33">
        <v>191</v>
      </c>
      <c r="H2853" s="33">
        <v>40581</v>
      </c>
      <c r="I2853" t="s">
        <v>17323</v>
      </c>
      <c r="N2853" s="37"/>
      <c r="O2853" s="36"/>
      <c r="P2853" s="36"/>
      <c r="Q2853" s="36"/>
      <c r="R2853" s="37"/>
      <c r="S2853" s="36"/>
      <c r="T2853" s="36"/>
    </row>
    <row r="2854" spans="1:20" ht="14.4" x14ac:dyDescent="0.3">
      <c r="A2854" s="33" t="s">
        <v>6859</v>
      </c>
      <c r="B2854" s="33" t="s">
        <v>14833</v>
      </c>
      <c r="C2854" s="33" t="s">
        <v>17324</v>
      </c>
      <c r="D2854" s="33" t="s">
        <v>6860</v>
      </c>
      <c r="E2854" s="33" t="s">
        <v>15307</v>
      </c>
      <c r="F2854" s="33">
        <v>235</v>
      </c>
      <c r="G2854" s="33">
        <v>242</v>
      </c>
      <c r="H2854" s="33">
        <v>40969</v>
      </c>
      <c r="I2854" t="s">
        <v>15399</v>
      </c>
      <c r="N2854" s="37"/>
      <c r="O2854" s="36"/>
      <c r="P2854" s="36"/>
      <c r="Q2854" s="36"/>
      <c r="R2854" s="37"/>
      <c r="S2854" s="36"/>
      <c r="T2854" s="36"/>
    </row>
    <row r="2855" spans="1:20" ht="14.4" x14ac:dyDescent="0.3">
      <c r="A2855" s="33" t="s">
        <v>6861</v>
      </c>
      <c r="B2855" s="33" t="s">
        <v>14833</v>
      </c>
      <c r="C2855" s="33" t="s">
        <v>16312</v>
      </c>
      <c r="D2855" s="33" t="s">
        <v>1185</v>
      </c>
      <c r="E2855" s="33" t="s">
        <v>15286</v>
      </c>
      <c r="F2855" s="33">
        <v>366</v>
      </c>
      <c r="G2855" s="33">
        <v>326</v>
      </c>
      <c r="H2855" s="33">
        <v>60439</v>
      </c>
      <c r="I2855" t="s">
        <v>17325</v>
      </c>
      <c r="N2855" s="37"/>
      <c r="O2855" s="36"/>
      <c r="P2855" s="36"/>
      <c r="Q2855" s="36"/>
      <c r="R2855" s="37"/>
      <c r="S2855" s="36"/>
      <c r="T2855" s="36"/>
    </row>
    <row r="2856" spans="1:20" ht="14.4" x14ac:dyDescent="0.3">
      <c r="A2856" s="33" t="s">
        <v>6862</v>
      </c>
      <c r="B2856" s="33" t="s">
        <v>14833</v>
      </c>
      <c r="C2856" s="33" t="s">
        <v>6863</v>
      </c>
      <c r="D2856" s="33" t="s">
        <v>6864</v>
      </c>
      <c r="E2856" s="33" t="s">
        <v>15286</v>
      </c>
      <c r="F2856" s="33">
        <v>187</v>
      </c>
      <c r="G2856" s="33">
        <v>178</v>
      </c>
      <c r="H2856" s="33">
        <v>41385</v>
      </c>
      <c r="I2856" t="s">
        <v>15580</v>
      </c>
      <c r="N2856" s="37"/>
      <c r="O2856" s="36"/>
      <c r="P2856" s="36"/>
      <c r="Q2856" s="36"/>
      <c r="R2856" s="37"/>
      <c r="S2856" s="36"/>
      <c r="T2856" s="36"/>
    </row>
    <row r="2857" spans="1:20" ht="14.4" x14ac:dyDescent="0.3">
      <c r="A2857" s="33" t="s">
        <v>6865</v>
      </c>
      <c r="B2857" s="33" t="s">
        <v>14833</v>
      </c>
      <c r="C2857" s="33" t="s">
        <v>1543</v>
      </c>
      <c r="D2857" s="33" t="s">
        <v>6866</v>
      </c>
      <c r="E2857" s="33" t="s">
        <v>15193</v>
      </c>
      <c r="F2857" s="33">
        <v>175</v>
      </c>
      <c r="G2857" s="33">
        <v>153</v>
      </c>
      <c r="H2857" s="33">
        <v>41571</v>
      </c>
      <c r="I2857" t="s">
        <v>509</v>
      </c>
      <c r="N2857" s="37"/>
      <c r="O2857" s="36"/>
      <c r="P2857" s="36"/>
      <c r="Q2857" s="36"/>
      <c r="R2857" s="37"/>
      <c r="S2857" s="36"/>
      <c r="T2857" s="36"/>
    </row>
    <row r="2858" spans="1:20" ht="14.4" x14ac:dyDescent="0.3">
      <c r="A2858" s="33" t="s">
        <v>6867</v>
      </c>
      <c r="B2858" s="33" t="s">
        <v>14833</v>
      </c>
      <c r="C2858" s="33" t="s">
        <v>393</v>
      </c>
      <c r="D2858" s="33" t="s">
        <v>6868</v>
      </c>
      <c r="E2858" s="33" t="s">
        <v>15214</v>
      </c>
      <c r="F2858" s="33">
        <v>170</v>
      </c>
      <c r="G2858" s="33">
        <v>189</v>
      </c>
      <c r="H2858" s="33">
        <v>40946</v>
      </c>
      <c r="I2858" t="s">
        <v>15772</v>
      </c>
      <c r="N2858" s="37"/>
      <c r="O2858" s="36"/>
      <c r="P2858" s="36"/>
      <c r="Q2858" s="36"/>
      <c r="R2858" s="37"/>
      <c r="S2858" s="36"/>
      <c r="T2858" s="36"/>
    </row>
    <row r="2859" spans="1:20" ht="14.4" x14ac:dyDescent="0.3">
      <c r="A2859" s="33" t="s">
        <v>6869</v>
      </c>
      <c r="B2859" s="33" t="s">
        <v>14833</v>
      </c>
      <c r="C2859" s="33" t="s">
        <v>17326</v>
      </c>
      <c r="D2859" s="33" t="s">
        <v>6870</v>
      </c>
      <c r="E2859" s="33" t="s">
        <v>16932</v>
      </c>
      <c r="F2859" s="33">
        <v>237</v>
      </c>
      <c r="G2859" s="33">
        <v>254</v>
      </c>
      <c r="H2859" s="33">
        <v>37949</v>
      </c>
      <c r="I2859" t="s">
        <v>17040</v>
      </c>
      <c r="N2859" s="37"/>
      <c r="O2859" s="36"/>
      <c r="P2859" s="36"/>
      <c r="Q2859" s="36"/>
      <c r="R2859" s="37"/>
      <c r="S2859" s="36"/>
      <c r="T2859" s="36"/>
    </row>
    <row r="2860" spans="1:20" ht="14.4" x14ac:dyDescent="0.3">
      <c r="A2860" s="33" t="s">
        <v>6871</v>
      </c>
      <c r="B2860" s="33" t="s">
        <v>14833</v>
      </c>
      <c r="C2860" s="33" t="s">
        <v>6872</v>
      </c>
      <c r="D2860" s="33" t="s">
        <v>6873</v>
      </c>
      <c r="E2860" s="33" t="s">
        <v>15630</v>
      </c>
      <c r="F2860" s="33">
        <v>305</v>
      </c>
      <c r="G2860" s="33">
        <v>294</v>
      </c>
      <c r="H2860" s="33">
        <v>40635</v>
      </c>
      <c r="I2860" t="s">
        <v>15631</v>
      </c>
      <c r="N2860" s="37"/>
      <c r="O2860" s="36"/>
      <c r="P2860" s="36"/>
      <c r="Q2860" s="36"/>
      <c r="R2860" s="37"/>
      <c r="S2860" s="36"/>
      <c r="T2860" s="36"/>
    </row>
    <row r="2861" spans="1:20" ht="14.4" x14ac:dyDescent="0.3">
      <c r="A2861" s="33" t="s">
        <v>6874</v>
      </c>
      <c r="B2861" s="33" t="s">
        <v>14833</v>
      </c>
      <c r="C2861" s="33" t="s">
        <v>6875</v>
      </c>
      <c r="D2861" s="33" t="s">
        <v>6876</v>
      </c>
      <c r="E2861" s="33" t="s">
        <v>16075</v>
      </c>
      <c r="F2861" s="33">
        <v>107</v>
      </c>
      <c r="G2861" s="33">
        <v>104</v>
      </c>
      <c r="H2861" s="33">
        <v>41486</v>
      </c>
      <c r="I2861" t="s">
        <v>15529</v>
      </c>
      <c r="N2861" s="37"/>
      <c r="O2861" s="36"/>
      <c r="P2861" s="36"/>
      <c r="Q2861" s="36"/>
      <c r="R2861" s="37"/>
      <c r="S2861" s="36"/>
      <c r="T2861" s="36"/>
    </row>
    <row r="2862" spans="1:20" ht="14.4" x14ac:dyDescent="0.3">
      <c r="A2862" s="33" t="s">
        <v>6877</v>
      </c>
      <c r="B2862" s="33" t="s">
        <v>14833</v>
      </c>
      <c r="C2862" s="33" t="s">
        <v>6878</v>
      </c>
      <c r="D2862" s="33" t="s">
        <v>6879</v>
      </c>
      <c r="E2862" s="33" t="s">
        <v>15047</v>
      </c>
      <c r="F2862" s="33">
        <v>225</v>
      </c>
      <c r="G2862" s="33">
        <v>206</v>
      </c>
      <c r="H2862" s="33">
        <v>41270</v>
      </c>
      <c r="I2862" t="s">
        <v>1334</v>
      </c>
      <c r="N2862" s="37"/>
      <c r="O2862" s="36"/>
      <c r="P2862" s="36"/>
      <c r="Q2862" s="36"/>
      <c r="R2862" s="37"/>
      <c r="S2862" s="36"/>
      <c r="T2862" s="36"/>
    </row>
    <row r="2863" spans="1:20" ht="14.4" x14ac:dyDescent="0.3">
      <c r="A2863" s="33" t="s">
        <v>6880</v>
      </c>
      <c r="B2863" s="33" t="s">
        <v>14833</v>
      </c>
      <c r="C2863" s="33" t="s">
        <v>17327</v>
      </c>
      <c r="D2863" s="33" t="s">
        <v>6881</v>
      </c>
      <c r="E2863" s="33" t="s">
        <v>14982</v>
      </c>
      <c r="F2863" s="33">
        <v>162</v>
      </c>
      <c r="G2863" s="33">
        <v>331</v>
      </c>
      <c r="H2863" s="33">
        <v>30240</v>
      </c>
      <c r="I2863" t="s">
        <v>15496</v>
      </c>
      <c r="N2863" s="37"/>
      <c r="O2863" s="36"/>
      <c r="P2863" s="36"/>
      <c r="Q2863" s="36"/>
      <c r="R2863" s="37"/>
      <c r="S2863" s="36"/>
      <c r="T2863" s="36"/>
    </row>
    <row r="2864" spans="1:20" ht="14.4" x14ac:dyDescent="0.3">
      <c r="A2864" s="33" t="s">
        <v>6882</v>
      </c>
      <c r="B2864" s="33" t="s">
        <v>14833</v>
      </c>
      <c r="C2864" s="33" t="s">
        <v>6883</v>
      </c>
      <c r="D2864" s="33" t="s">
        <v>6884</v>
      </c>
      <c r="E2864" s="33" t="s">
        <v>14933</v>
      </c>
      <c r="F2864" s="33">
        <v>101</v>
      </c>
      <c r="G2864" s="33">
        <v>96</v>
      </c>
      <c r="H2864" s="33">
        <v>41241</v>
      </c>
      <c r="I2864" t="s">
        <v>15755</v>
      </c>
      <c r="N2864" s="37"/>
      <c r="O2864" s="36"/>
      <c r="P2864" s="36"/>
      <c r="Q2864" s="36"/>
      <c r="R2864" s="37"/>
      <c r="S2864" s="36"/>
      <c r="T2864" s="36"/>
    </row>
    <row r="2865" spans="1:20" ht="14.4" x14ac:dyDescent="0.3">
      <c r="A2865" s="33" t="s">
        <v>6885</v>
      </c>
      <c r="B2865" s="33" t="s">
        <v>14833</v>
      </c>
      <c r="C2865" s="33" t="s">
        <v>17328</v>
      </c>
      <c r="D2865" s="33" t="s">
        <v>6886</v>
      </c>
      <c r="E2865" s="33" t="s">
        <v>14905</v>
      </c>
      <c r="F2865" s="33">
        <v>146</v>
      </c>
      <c r="G2865" s="33">
        <v>130</v>
      </c>
      <c r="H2865" s="33">
        <v>41425</v>
      </c>
      <c r="I2865" t="s">
        <v>15759</v>
      </c>
      <c r="N2865" s="37"/>
      <c r="O2865" s="36"/>
      <c r="P2865" s="36"/>
      <c r="Q2865" s="36"/>
      <c r="R2865" s="37"/>
      <c r="S2865" s="36"/>
      <c r="T2865" s="36"/>
    </row>
    <row r="2866" spans="1:20" ht="14.4" x14ac:dyDescent="0.3">
      <c r="A2866" s="33" t="s">
        <v>6887</v>
      </c>
      <c r="B2866" s="33" t="s">
        <v>14833</v>
      </c>
      <c r="C2866" s="33" t="s">
        <v>6888</v>
      </c>
      <c r="D2866" s="33" t="s">
        <v>6889</v>
      </c>
      <c r="E2866" s="33" t="s">
        <v>14983</v>
      </c>
      <c r="F2866" s="33">
        <v>218</v>
      </c>
      <c r="G2866" s="33">
        <v>219</v>
      </c>
      <c r="H2866" s="33">
        <v>78222</v>
      </c>
      <c r="I2866" t="s">
        <v>15601</v>
      </c>
      <c r="N2866" s="37"/>
      <c r="O2866" s="36"/>
      <c r="P2866" s="36"/>
      <c r="Q2866" s="36"/>
      <c r="R2866" s="37"/>
      <c r="S2866" s="36"/>
      <c r="T2866" s="36"/>
    </row>
    <row r="2867" spans="1:20" ht="14.4" x14ac:dyDescent="0.3">
      <c r="A2867" s="33" t="s">
        <v>6890</v>
      </c>
      <c r="B2867" s="33" t="s">
        <v>14833</v>
      </c>
      <c r="C2867" s="33" t="s">
        <v>17329</v>
      </c>
      <c r="D2867" s="33" t="s">
        <v>6891</v>
      </c>
      <c r="E2867" s="33" t="s">
        <v>14986</v>
      </c>
      <c r="F2867" s="33">
        <v>215</v>
      </c>
      <c r="G2867" s="33">
        <v>216</v>
      </c>
      <c r="H2867" s="33">
        <v>20671</v>
      </c>
      <c r="I2867" t="s">
        <v>16770</v>
      </c>
      <c r="N2867" s="37"/>
      <c r="O2867" s="36"/>
      <c r="P2867" s="36"/>
      <c r="Q2867" s="36"/>
      <c r="R2867" s="37"/>
      <c r="S2867" s="36"/>
      <c r="T2867" s="36"/>
    </row>
    <row r="2868" spans="1:20" ht="14.4" x14ac:dyDescent="0.3">
      <c r="A2868" s="33" t="s">
        <v>6892</v>
      </c>
      <c r="B2868" s="33" t="s">
        <v>14833</v>
      </c>
      <c r="C2868" s="33" t="s">
        <v>17330</v>
      </c>
      <c r="D2868" s="33" t="s">
        <v>6893</v>
      </c>
      <c r="E2868" s="33" t="s">
        <v>15103</v>
      </c>
      <c r="F2868" s="33">
        <v>389</v>
      </c>
      <c r="G2868" s="33">
        <v>378</v>
      </c>
      <c r="H2868" s="33">
        <v>77338</v>
      </c>
      <c r="I2868" t="s">
        <v>15787</v>
      </c>
      <c r="N2868" s="37"/>
      <c r="O2868" s="36"/>
      <c r="P2868" s="36"/>
      <c r="Q2868" s="36"/>
      <c r="R2868" s="37"/>
      <c r="S2868" s="36"/>
      <c r="T2868" s="36"/>
    </row>
    <row r="2869" spans="1:20" ht="14.4" x14ac:dyDescent="0.3">
      <c r="A2869" s="33" t="s">
        <v>6894</v>
      </c>
      <c r="B2869" s="33" t="s">
        <v>14833</v>
      </c>
      <c r="C2869" s="33" t="s">
        <v>6895</v>
      </c>
      <c r="D2869" s="33" t="s">
        <v>6896</v>
      </c>
      <c r="E2869" s="33" t="s">
        <v>15076</v>
      </c>
      <c r="F2869" s="33">
        <v>422</v>
      </c>
      <c r="G2869" s="33">
        <v>409</v>
      </c>
      <c r="H2869" s="33">
        <v>40982</v>
      </c>
      <c r="I2869" t="s">
        <v>16765</v>
      </c>
      <c r="N2869" s="37"/>
      <c r="O2869" s="36"/>
      <c r="P2869" s="36"/>
      <c r="Q2869" s="36"/>
      <c r="R2869" s="37"/>
      <c r="S2869" s="36"/>
      <c r="T2869" s="36"/>
    </row>
    <row r="2870" spans="1:20" ht="14.4" x14ac:dyDescent="0.3">
      <c r="A2870" s="33" t="s">
        <v>6897</v>
      </c>
      <c r="B2870" s="33" t="s">
        <v>14833</v>
      </c>
      <c r="C2870" s="33" t="s">
        <v>3734</v>
      </c>
      <c r="D2870" s="33" t="s">
        <v>6898</v>
      </c>
      <c r="E2870" s="33" t="s">
        <v>15402</v>
      </c>
      <c r="F2870" s="33">
        <v>277</v>
      </c>
      <c r="G2870" s="33">
        <v>314</v>
      </c>
      <c r="H2870" s="33">
        <v>40672</v>
      </c>
      <c r="I2870" t="s">
        <v>15403</v>
      </c>
      <c r="N2870" s="37"/>
      <c r="O2870" s="36"/>
      <c r="P2870" s="36"/>
      <c r="Q2870" s="36"/>
      <c r="R2870" s="37"/>
      <c r="S2870" s="36"/>
      <c r="T2870" s="36"/>
    </row>
    <row r="2871" spans="1:20" ht="14.4" x14ac:dyDescent="0.3">
      <c r="A2871" s="33" t="s">
        <v>6899</v>
      </c>
      <c r="B2871" s="33" t="s">
        <v>14833</v>
      </c>
      <c r="C2871" s="33" t="s">
        <v>6900</v>
      </c>
      <c r="D2871" s="33" t="s">
        <v>6901</v>
      </c>
      <c r="E2871" s="33" t="s">
        <v>14887</v>
      </c>
      <c r="F2871" s="33">
        <v>91</v>
      </c>
      <c r="G2871" s="33">
        <v>96</v>
      </c>
      <c r="H2871" s="33">
        <v>40648</v>
      </c>
      <c r="I2871" t="s">
        <v>15825</v>
      </c>
      <c r="N2871" s="37"/>
      <c r="O2871" s="36"/>
      <c r="P2871" s="36"/>
      <c r="Q2871" s="36"/>
      <c r="R2871" s="37"/>
      <c r="S2871" s="36"/>
      <c r="T2871" s="36"/>
    </row>
    <row r="2872" spans="1:20" ht="14.4" x14ac:dyDescent="0.3">
      <c r="A2872" s="33" t="s">
        <v>6902</v>
      </c>
      <c r="B2872" s="33" t="s">
        <v>14833</v>
      </c>
      <c r="C2872" s="33" t="s">
        <v>17331</v>
      </c>
      <c r="D2872" s="33" t="s">
        <v>6903</v>
      </c>
      <c r="E2872" s="33" t="s">
        <v>15067</v>
      </c>
      <c r="F2872" s="33">
        <v>278</v>
      </c>
      <c r="G2872" s="33">
        <v>268</v>
      </c>
      <c r="H2872" s="33">
        <v>41454</v>
      </c>
      <c r="I2872" t="s">
        <v>16311</v>
      </c>
      <c r="N2872" s="37"/>
      <c r="O2872" s="36"/>
      <c r="P2872" s="36"/>
      <c r="Q2872" s="36"/>
      <c r="R2872" s="37"/>
      <c r="S2872" s="36"/>
      <c r="T2872" s="36"/>
    </row>
    <row r="2873" spans="1:20" ht="14.4" x14ac:dyDescent="0.3">
      <c r="A2873" s="33" t="s">
        <v>6904</v>
      </c>
      <c r="B2873" s="33" t="s">
        <v>14833</v>
      </c>
      <c r="C2873" s="33" t="s">
        <v>17332</v>
      </c>
      <c r="D2873" s="33" t="s">
        <v>6905</v>
      </c>
      <c r="E2873" s="33" t="s">
        <v>15351</v>
      </c>
      <c r="F2873" s="33">
        <v>215</v>
      </c>
      <c r="G2873" s="33">
        <v>196</v>
      </c>
      <c r="H2873" s="33">
        <v>73712</v>
      </c>
      <c r="I2873" t="s">
        <v>15352</v>
      </c>
      <c r="N2873" s="37"/>
      <c r="O2873" s="36"/>
      <c r="P2873" s="36"/>
      <c r="Q2873" s="36"/>
      <c r="R2873" s="37"/>
      <c r="S2873" s="36"/>
      <c r="T2873" s="36"/>
    </row>
    <row r="2874" spans="1:20" ht="14.4" x14ac:dyDescent="0.3">
      <c r="A2874" s="33" t="s">
        <v>6906</v>
      </c>
      <c r="B2874" s="33" t="s">
        <v>14833</v>
      </c>
      <c r="C2874" s="33" t="s">
        <v>6907</v>
      </c>
      <c r="D2874" s="33" t="s">
        <v>6908</v>
      </c>
      <c r="E2874" s="33" t="s">
        <v>15002</v>
      </c>
      <c r="F2874" s="33">
        <v>203</v>
      </c>
      <c r="G2874" s="33">
        <v>205</v>
      </c>
      <c r="H2874" s="33">
        <v>41407</v>
      </c>
      <c r="I2874" t="s">
        <v>15302</v>
      </c>
      <c r="N2874" s="37"/>
      <c r="O2874" s="36"/>
      <c r="P2874" s="36"/>
      <c r="Q2874" s="36"/>
      <c r="R2874" s="37"/>
      <c r="S2874" s="36"/>
      <c r="T2874" s="36"/>
    </row>
    <row r="2875" spans="1:20" ht="14.4" x14ac:dyDescent="0.3">
      <c r="A2875" s="33" t="s">
        <v>6909</v>
      </c>
      <c r="B2875" s="33" t="s">
        <v>14833</v>
      </c>
      <c r="C2875" s="33" t="s">
        <v>4875</v>
      </c>
      <c r="D2875" s="33" t="s">
        <v>6910</v>
      </c>
      <c r="E2875" s="33" t="s">
        <v>14882</v>
      </c>
      <c r="F2875" s="33">
        <v>427</v>
      </c>
      <c r="G2875" s="33">
        <v>423</v>
      </c>
      <c r="H2875" s="33">
        <v>41787</v>
      </c>
      <c r="I2875" t="s">
        <v>1581</v>
      </c>
      <c r="N2875" s="37"/>
      <c r="O2875" s="36"/>
      <c r="P2875" s="36"/>
      <c r="Q2875" s="36"/>
      <c r="R2875" s="37"/>
      <c r="S2875" s="36"/>
      <c r="T2875" s="36"/>
    </row>
    <row r="2876" spans="1:20" ht="14.4" x14ac:dyDescent="0.3">
      <c r="A2876" s="33" t="s">
        <v>6911</v>
      </c>
      <c r="B2876" s="33" t="s">
        <v>14833</v>
      </c>
      <c r="C2876" s="33" t="s">
        <v>6912</v>
      </c>
      <c r="D2876" s="33" t="s">
        <v>6913</v>
      </c>
      <c r="E2876" s="33" t="s">
        <v>15079</v>
      </c>
      <c r="F2876" s="33">
        <v>266</v>
      </c>
      <c r="G2876" s="33">
        <v>258</v>
      </c>
      <c r="H2876" s="33">
        <v>41582</v>
      </c>
      <c r="I2876" t="s">
        <v>15253</v>
      </c>
      <c r="N2876" s="37"/>
      <c r="O2876" s="36"/>
      <c r="P2876" s="36"/>
      <c r="Q2876" s="36"/>
      <c r="R2876" s="37"/>
      <c r="S2876" s="36"/>
      <c r="T2876" s="36"/>
    </row>
    <row r="2877" spans="1:20" ht="14.4" x14ac:dyDescent="0.3">
      <c r="A2877" s="33" t="s">
        <v>6914</v>
      </c>
      <c r="B2877" s="33" t="s">
        <v>14833</v>
      </c>
      <c r="C2877" s="33" t="s">
        <v>17333</v>
      </c>
      <c r="D2877" s="33" t="s">
        <v>6915</v>
      </c>
      <c r="E2877" s="33" t="s">
        <v>15104</v>
      </c>
      <c r="F2877" s="33">
        <v>191</v>
      </c>
      <c r="G2877" s="33">
        <v>184</v>
      </c>
      <c r="H2877" s="33">
        <v>41366</v>
      </c>
      <c r="I2877" t="s">
        <v>15263</v>
      </c>
      <c r="N2877" s="37"/>
      <c r="O2877" s="36"/>
      <c r="P2877" s="36"/>
      <c r="Q2877" s="36"/>
      <c r="R2877" s="37"/>
      <c r="S2877" s="36"/>
      <c r="T2877" s="36"/>
    </row>
    <row r="2878" spans="1:20" ht="14.4" x14ac:dyDescent="0.3">
      <c r="A2878" s="33" t="s">
        <v>6916</v>
      </c>
      <c r="B2878" s="33" t="s">
        <v>14833</v>
      </c>
      <c r="C2878" s="33" t="s">
        <v>17334</v>
      </c>
      <c r="D2878" s="33" t="s">
        <v>6918</v>
      </c>
      <c r="E2878" s="33" t="s">
        <v>15484</v>
      </c>
      <c r="F2878" s="33">
        <v>297</v>
      </c>
      <c r="G2878" s="33">
        <v>270</v>
      </c>
      <c r="H2878" s="33">
        <v>40020</v>
      </c>
      <c r="I2878" t="s">
        <v>15971</v>
      </c>
      <c r="N2878" s="37"/>
      <c r="O2878" s="36"/>
      <c r="P2878" s="36"/>
      <c r="Q2878" s="36"/>
      <c r="R2878" s="37"/>
      <c r="S2878" s="36"/>
      <c r="T2878" s="36"/>
    </row>
    <row r="2879" spans="1:20" ht="14.4" x14ac:dyDescent="0.3">
      <c r="A2879" s="33" t="s">
        <v>6919</v>
      </c>
      <c r="B2879" s="33" t="s">
        <v>14833</v>
      </c>
      <c r="C2879" s="33" t="s">
        <v>3957</v>
      </c>
      <c r="D2879" s="33" t="s">
        <v>4550</v>
      </c>
      <c r="E2879" s="33" t="s">
        <v>16566</v>
      </c>
      <c r="F2879" s="33">
        <v>142</v>
      </c>
      <c r="G2879" s="33">
        <v>144</v>
      </c>
      <c r="H2879" s="33">
        <v>41012</v>
      </c>
      <c r="I2879" t="s">
        <v>16504</v>
      </c>
      <c r="N2879" s="37"/>
      <c r="O2879" s="36"/>
      <c r="P2879" s="36"/>
      <c r="Q2879" s="36"/>
      <c r="R2879" s="37"/>
      <c r="S2879" s="36"/>
      <c r="T2879" s="36"/>
    </row>
    <row r="2880" spans="1:20" ht="14.4" x14ac:dyDescent="0.3">
      <c r="A2880" s="33" t="s">
        <v>6920</v>
      </c>
      <c r="B2880" s="33" t="s">
        <v>14833</v>
      </c>
      <c r="C2880" s="33" t="s">
        <v>6921</v>
      </c>
      <c r="D2880" s="33" t="s">
        <v>6922</v>
      </c>
      <c r="E2880" s="33" t="s">
        <v>15232</v>
      </c>
      <c r="F2880" s="33">
        <v>160</v>
      </c>
      <c r="G2880" s="33">
        <v>159</v>
      </c>
      <c r="H2880" s="33">
        <v>47959</v>
      </c>
      <c r="I2880" t="s">
        <v>15509</v>
      </c>
      <c r="N2880" s="37"/>
      <c r="O2880" s="36"/>
      <c r="P2880" s="36"/>
      <c r="Q2880" s="36"/>
      <c r="R2880" s="37"/>
      <c r="S2880" s="36"/>
      <c r="T2880" s="36"/>
    </row>
    <row r="2881" spans="1:20" ht="14.4" x14ac:dyDescent="0.3">
      <c r="A2881" s="33" t="s">
        <v>6923</v>
      </c>
      <c r="B2881" s="33" t="s">
        <v>14833</v>
      </c>
      <c r="C2881" s="33" t="s">
        <v>17335</v>
      </c>
      <c r="D2881" s="33" t="s">
        <v>6924</v>
      </c>
      <c r="E2881" s="33" t="s">
        <v>14868</v>
      </c>
      <c r="F2881" s="33">
        <v>258</v>
      </c>
      <c r="G2881" s="33">
        <v>279</v>
      </c>
      <c r="H2881" s="33">
        <v>77456</v>
      </c>
      <c r="I2881" t="s">
        <v>115</v>
      </c>
      <c r="N2881" s="37"/>
      <c r="O2881" s="36"/>
      <c r="P2881" s="36"/>
      <c r="Q2881" s="36"/>
      <c r="R2881" s="37"/>
      <c r="S2881" s="36"/>
      <c r="T2881" s="36"/>
    </row>
    <row r="2882" spans="1:20" ht="14.4" x14ac:dyDescent="0.3">
      <c r="A2882" s="33" t="s">
        <v>6925</v>
      </c>
      <c r="B2882" s="33" t="s">
        <v>14833</v>
      </c>
      <c r="C2882" s="33" t="s">
        <v>6926</v>
      </c>
      <c r="D2882" s="33" t="s">
        <v>6927</v>
      </c>
      <c r="E2882" s="33" t="s">
        <v>15097</v>
      </c>
      <c r="F2882" s="33">
        <v>189</v>
      </c>
      <c r="G2882" s="33">
        <v>192</v>
      </c>
      <c r="H2882" s="33">
        <v>41506</v>
      </c>
      <c r="I2882" t="s">
        <v>15267</v>
      </c>
      <c r="N2882" s="37"/>
      <c r="O2882" s="36"/>
      <c r="P2882" s="36"/>
      <c r="Q2882" s="36"/>
      <c r="R2882" s="37"/>
      <c r="S2882" s="36"/>
      <c r="T2882" s="36"/>
    </row>
    <row r="2883" spans="1:20" ht="14.4" x14ac:dyDescent="0.3">
      <c r="A2883" s="33" t="s">
        <v>6928</v>
      </c>
      <c r="B2883" s="33" t="s">
        <v>14833</v>
      </c>
      <c r="C2883" s="33" t="s">
        <v>6929</v>
      </c>
      <c r="D2883" s="33" t="s">
        <v>6930</v>
      </c>
      <c r="E2883" s="33" t="s">
        <v>14873</v>
      </c>
      <c r="F2883" s="33">
        <v>297</v>
      </c>
      <c r="G2883" s="33">
        <v>301</v>
      </c>
      <c r="H2883" s="33">
        <v>32073</v>
      </c>
      <c r="I2883" t="s">
        <v>15835</v>
      </c>
      <c r="N2883" s="37"/>
      <c r="O2883" s="36"/>
      <c r="P2883" s="36"/>
      <c r="Q2883" s="36"/>
      <c r="R2883" s="37"/>
      <c r="S2883" s="36"/>
      <c r="T2883" s="36"/>
    </row>
    <row r="2884" spans="1:20" ht="14.4" x14ac:dyDescent="0.3">
      <c r="A2884" s="33" t="s">
        <v>6931</v>
      </c>
      <c r="B2884" s="33" t="s">
        <v>14833</v>
      </c>
      <c r="C2884" s="33" t="s">
        <v>6932</v>
      </c>
      <c r="D2884" s="33" t="s">
        <v>6933</v>
      </c>
      <c r="E2884" s="33" t="s">
        <v>16288</v>
      </c>
      <c r="F2884" s="33">
        <v>205</v>
      </c>
      <c r="G2884" s="33">
        <v>211</v>
      </c>
      <c r="H2884" s="33">
        <v>61751</v>
      </c>
      <c r="I2884" t="s">
        <v>15757</v>
      </c>
      <c r="N2884" s="37"/>
      <c r="O2884" s="36"/>
      <c r="P2884" s="36"/>
      <c r="Q2884" s="36"/>
      <c r="R2884" s="37"/>
      <c r="S2884" s="36"/>
      <c r="T2884" s="36"/>
    </row>
    <row r="2885" spans="1:20" ht="14.4" x14ac:dyDescent="0.3">
      <c r="A2885" s="33" t="s">
        <v>6934</v>
      </c>
      <c r="B2885" s="33" t="s">
        <v>14833</v>
      </c>
      <c r="C2885" s="33" t="s">
        <v>17336</v>
      </c>
      <c r="D2885" s="33" t="s">
        <v>6935</v>
      </c>
      <c r="E2885" s="33" t="s">
        <v>15343</v>
      </c>
      <c r="F2885" s="33">
        <v>314</v>
      </c>
      <c r="G2885" s="33">
        <v>310</v>
      </c>
      <c r="H2885" s="33">
        <v>83696</v>
      </c>
      <c r="I2885" t="s">
        <v>17337</v>
      </c>
      <c r="N2885" s="37"/>
      <c r="O2885" s="36"/>
      <c r="P2885" s="36"/>
      <c r="Q2885" s="36"/>
      <c r="R2885" s="37"/>
      <c r="S2885" s="36"/>
      <c r="T2885" s="36"/>
    </row>
    <row r="2886" spans="1:20" ht="14.4" x14ac:dyDescent="0.3">
      <c r="A2886" s="33" t="s">
        <v>6936</v>
      </c>
      <c r="B2886" s="33" t="s">
        <v>14833</v>
      </c>
      <c r="C2886" s="33" t="s">
        <v>6937</v>
      </c>
      <c r="D2886" s="33" t="s">
        <v>6938</v>
      </c>
      <c r="E2886" s="33" t="s">
        <v>14947</v>
      </c>
      <c r="F2886" s="33">
        <v>204</v>
      </c>
      <c r="G2886" s="33">
        <v>214</v>
      </c>
      <c r="H2886" s="33">
        <v>41340</v>
      </c>
      <c r="I2886" t="s">
        <v>15221</v>
      </c>
      <c r="N2886" s="37"/>
      <c r="O2886" s="36"/>
      <c r="P2886" s="36"/>
      <c r="Q2886" s="36"/>
      <c r="R2886" s="37"/>
      <c r="S2886" s="36"/>
      <c r="T2886" s="36"/>
    </row>
    <row r="2887" spans="1:20" ht="14.4" x14ac:dyDescent="0.3">
      <c r="A2887" s="33" t="s">
        <v>6939</v>
      </c>
      <c r="B2887" s="33" t="s">
        <v>14833</v>
      </c>
      <c r="C2887" s="33" t="s">
        <v>17338</v>
      </c>
      <c r="D2887" s="33" t="s">
        <v>6940</v>
      </c>
      <c r="E2887" s="33" t="s">
        <v>14917</v>
      </c>
      <c r="F2887" s="33">
        <v>389</v>
      </c>
      <c r="G2887" s="33">
        <v>364</v>
      </c>
      <c r="H2887" s="33">
        <v>41862</v>
      </c>
      <c r="I2887" t="s">
        <v>17195</v>
      </c>
      <c r="N2887" s="37"/>
      <c r="O2887" s="36"/>
      <c r="P2887" s="36"/>
      <c r="Q2887" s="36"/>
      <c r="R2887" s="37"/>
      <c r="S2887" s="36"/>
      <c r="T2887" s="36"/>
    </row>
    <row r="2888" spans="1:20" ht="14.4" x14ac:dyDescent="0.3">
      <c r="A2888" s="33" t="s">
        <v>6941</v>
      </c>
      <c r="B2888" s="33" t="s">
        <v>14833</v>
      </c>
      <c r="C2888" s="33" t="s">
        <v>6942</v>
      </c>
      <c r="D2888" s="33" t="s">
        <v>6943</v>
      </c>
      <c r="E2888" s="33" t="s">
        <v>15402</v>
      </c>
      <c r="F2888" s="33">
        <v>143</v>
      </c>
      <c r="G2888" s="33">
        <v>117</v>
      </c>
      <c r="H2888" s="33">
        <v>41435</v>
      </c>
      <c r="I2888" t="s">
        <v>1191</v>
      </c>
      <c r="N2888" s="37"/>
      <c r="O2888" s="36"/>
      <c r="P2888" s="36"/>
      <c r="Q2888" s="36"/>
      <c r="R2888" s="37"/>
      <c r="S2888" s="36"/>
      <c r="T2888" s="36"/>
    </row>
    <row r="2889" spans="1:20" ht="14.4" x14ac:dyDescent="0.3">
      <c r="A2889" s="33" t="s">
        <v>6944</v>
      </c>
      <c r="B2889" s="33" t="s">
        <v>14833</v>
      </c>
      <c r="C2889" s="33" t="s">
        <v>6945</v>
      </c>
      <c r="D2889" s="33" t="s">
        <v>6946</v>
      </c>
      <c r="E2889" s="33" t="s">
        <v>16710</v>
      </c>
      <c r="F2889" s="33">
        <v>30</v>
      </c>
      <c r="G2889" s="33">
        <v>42</v>
      </c>
      <c r="H2889" s="33">
        <v>41693</v>
      </c>
      <c r="I2889" t="s">
        <v>15654</v>
      </c>
      <c r="N2889" s="37"/>
      <c r="O2889" s="36"/>
      <c r="P2889" s="36"/>
      <c r="Q2889" s="36"/>
      <c r="R2889" s="37"/>
      <c r="S2889" s="36"/>
      <c r="T2889" s="36"/>
    </row>
    <row r="2890" spans="1:20" ht="14.4" x14ac:dyDescent="0.3">
      <c r="A2890" s="33" t="s">
        <v>6947</v>
      </c>
      <c r="B2890" s="33" t="s">
        <v>14833</v>
      </c>
      <c r="C2890" s="33" t="s">
        <v>17339</v>
      </c>
      <c r="D2890" s="33" t="s">
        <v>6948</v>
      </c>
      <c r="E2890" s="33" t="s">
        <v>15031</v>
      </c>
      <c r="F2890" s="33">
        <v>222</v>
      </c>
      <c r="G2890" s="33">
        <v>225</v>
      </c>
      <c r="H2890" s="33">
        <v>30010</v>
      </c>
      <c r="I2890" t="s">
        <v>15188</v>
      </c>
      <c r="N2890" s="37"/>
      <c r="O2890" s="36"/>
      <c r="P2890" s="36"/>
      <c r="Q2890" s="36"/>
      <c r="R2890" s="37"/>
      <c r="S2890" s="36"/>
      <c r="T2890" s="36"/>
    </row>
    <row r="2891" spans="1:20" ht="14.4" x14ac:dyDescent="0.3">
      <c r="A2891" s="33" t="s">
        <v>6949</v>
      </c>
      <c r="B2891" s="33" t="s">
        <v>14833</v>
      </c>
      <c r="C2891" s="33" t="s">
        <v>6950</v>
      </c>
      <c r="D2891" s="33" t="s">
        <v>6951</v>
      </c>
      <c r="E2891" s="33" t="s">
        <v>14917</v>
      </c>
      <c r="F2891" s="33">
        <v>237</v>
      </c>
      <c r="G2891" s="33">
        <v>226</v>
      </c>
      <c r="H2891" s="33">
        <v>41862</v>
      </c>
      <c r="I2891" t="s">
        <v>17195</v>
      </c>
      <c r="N2891" s="37"/>
      <c r="O2891" s="36"/>
      <c r="P2891" s="36"/>
      <c r="Q2891" s="36"/>
      <c r="R2891" s="37"/>
      <c r="S2891" s="36"/>
      <c r="T2891" s="36"/>
    </row>
    <row r="2892" spans="1:20" ht="14.4" x14ac:dyDescent="0.3">
      <c r="A2892" s="33" t="s">
        <v>6952</v>
      </c>
      <c r="B2892" s="33" t="s">
        <v>14833</v>
      </c>
      <c r="C2892" s="33" t="s">
        <v>17340</v>
      </c>
      <c r="D2892" s="33" t="s">
        <v>6953</v>
      </c>
      <c r="E2892" s="33" t="s">
        <v>15687</v>
      </c>
      <c r="F2892" s="33">
        <v>209</v>
      </c>
      <c r="G2892" s="33">
        <v>205</v>
      </c>
      <c r="H2892" s="33">
        <v>41413</v>
      </c>
      <c r="I2892" t="s">
        <v>16237</v>
      </c>
      <c r="N2892" s="37"/>
      <c r="O2892" s="36"/>
      <c r="P2892" s="36"/>
      <c r="Q2892" s="36"/>
      <c r="R2892" s="37"/>
      <c r="S2892" s="36"/>
      <c r="T2892" s="36"/>
    </row>
    <row r="2893" spans="1:20" ht="14.4" x14ac:dyDescent="0.3">
      <c r="A2893" s="33" t="s">
        <v>6954</v>
      </c>
      <c r="B2893" s="33" t="s">
        <v>14833</v>
      </c>
      <c r="C2893" s="33" t="s">
        <v>17341</v>
      </c>
      <c r="D2893" s="33" t="s">
        <v>431</v>
      </c>
      <c r="E2893" s="33" t="s">
        <v>15309</v>
      </c>
      <c r="F2893" s="33">
        <v>271</v>
      </c>
      <c r="G2893" s="33">
        <v>245</v>
      </c>
      <c r="H2893" s="33">
        <v>41672</v>
      </c>
      <c r="I2893" t="s">
        <v>17256</v>
      </c>
      <c r="N2893" s="37"/>
      <c r="O2893" s="36"/>
      <c r="P2893" s="36"/>
      <c r="Q2893" s="36"/>
      <c r="R2893" s="37"/>
      <c r="S2893" s="36"/>
      <c r="T2893" s="36"/>
    </row>
    <row r="2894" spans="1:20" ht="14.4" x14ac:dyDescent="0.3">
      <c r="A2894" s="33" t="s">
        <v>6955</v>
      </c>
      <c r="B2894" s="33" t="s">
        <v>14833</v>
      </c>
      <c r="C2894" s="33" t="s">
        <v>17342</v>
      </c>
      <c r="D2894" s="33" t="s">
        <v>6956</v>
      </c>
      <c r="E2894" s="33" t="s">
        <v>15084</v>
      </c>
      <c r="F2894" s="33">
        <v>80</v>
      </c>
      <c r="G2894" s="33">
        <v>86</v>
      </c>
      <c r="H2894" s="33">
        <v>41492</v>
      </c>
      <c r="I2894" t="s">
        <v>6687</v>
      </c>
      <c r="N2894" s="37"/>
      <c r="O2894" s="36"/>
      <c r="P2894" s="36"/>
      <c r="Q2894" s="36"/>
      <c r="R2894" s="37"/>
      <c r="S2894" s="36"/>
      <c r="T2894" s="36"/>
    </row>
    <row r="2895" spans="1:20" ht="14.4" x14ac:dyDescent="0.3">
      <c r="A2895" s="33" t="s">
        <v>6957</v>
      </c>
      <c r="B2895" s="33" t="s">
        <v>14833</v>
      </c>
      <c r="C2895" s="33" t="s">
        <v>16292</v>
      </c>
      <c r="D2895" s="33" t="s">
        <v>6959</v>
      </c>
      <c r="E2895" s="33" t="s">
        <v>14916</v>
      </c>
      <c r="F2895" s="33">
        <v>156</v>
      </c>
      <c r="G2895" s="33">
        <v>208</v>
      </c>
      <c r="H2895" s="33">
        <v>42669</v>
      </c>
      <c r="I2895" t="s">
        <v>15144</v>
      </c>
      <c r="N2895" s="37"/>
      <c r="O2895" s="36"/>
      <c r="P2895" s="36"/>
      <c r="Q2895" s="36"/>
      <c r="R2895" s="37"/>
      <c r="S2895" s="36"/>
      <c r="T2895" s="36"/>
    </row>
    <row r="2896" spans="1:20" ht="14.4" x14ac:dyDescent="0.3">
      <c r="A2896" s="33" t="s">
        <v>6960</v>
      </c>
      <c r="B2896" s="33" t="s">
        <v>14833</v>
      </c>
      <c r="C2896" s="33" t="s">
        <v>6961</v>
      </c>
      <c r="D2896" s="33" t="s">
        <v>6962</v>
      </c>
      <c r="E2896" s="33" t="s">
        <v>16288</v>
      </c>
      <c r="F2896" s="33">
        <v>85</v>
      </c>
      <c r="G2896" s="33">
        <v>102</v>
      </c>
      <c r="H2896" s="33">
        <v>41476</v>
      </c>
      <c r="I2896" t="s">
        <v>2911</v>
      </c>
      <c r="N2896" s="37"/>
      <c r="O2896" s="36"/>
      <c r="P2896" s="36"/>
      <c r="Q2896" s="36"/>
      <c r="R2896" s="37"/>
      <c r="S2896" s="36"/>
      <c r="T2896" s="36"/>
    </row>
    <row r="2897" spans="1:20" ht="14.4" x14ac:dyDescent="0.3">
      <c r="A2897" s="33" t="s">
        <v>6963</v>
      </c>
      <c r="B2897" s="33" t="s">
        <v>14833</v>
      </c>
      <c r="C2897" s="33" t="s">
        <v>17343</v>
      </c>
      <c r="D2897" s="33" t="s">
        <v>5741</v>
      </c>
      <c r="E2897" s="33" t="s">
        <v>15967</v>
      </c>
      <c r="F2897" s="33">
        <v>251</v>
      </c>
      <c r="G2897" s="33">
        <v>236</v>
      </c>
      <c r="H2897" s="33">
        <v>13662</v>
      </c>
      <c r="I2897" t="s">
        <v>16280</v>
      </c>
      <c r="N2897" s="37"/>
      <c r="O2897" s="36"/>
      <c r="P2897" s="36"/>
      <c r="Q2897" s="36"/>
      <c r="R2897" s="37"/>
      <c r="S2897" s="36"/>
      <c r="T2897" s="36"/>
    </row>
    <row r="2898" spans="1:20" ht="14.4" x14ac:dyDescent="0.3">
      <c r="A2898" s="33" t="s">
        <v>6964</v>
      </c>
      <c r="B2898" s="33" t="s">
        <v>14833</v>
      </c>
      <c r="C2898" s="33" t="s">
        <v>17344</v>
      </c>
      <c r="D2898" s="33" t="s">
        <v>405</v>
      </c>
      <c r="E2898" s="33" t="s">
        <v>15006</v>
      </c>
      <c r="F2898" s="33">
        <v>106</v>
      </c>
      <c r="G2898" s="33">
        <v>95</v>
      </c>
      <c r="H2898" s="33">
        <v>41778</v>
      </c>
      <c r="I2898" t="s">
        <v>16242</v>
      </c>
      <c r="N2898" s="37"/>
      <c r="O2898" s="36"/>
      <c r="P2898" s="36"/>
      <c r="Q2898" s="36"/>
      <c r="R2898" s="37"/>
      <c r="S2898" s="36"/>
      <c r="T2898" s="36"/>
    </row>
    <row r="2899" spans="1:20" ht="14.4" x14ac:dyDescent="0.3">
      <c r="A2899" s="33" t="s">
        <v>6965</v>
      </c>
      <c r="B2899" s="33" t="s">
        <v>14833</v>
      </c>
      <c r="C2899" s="33" t="s">
        <v>6966</v>
      </c>
      <c r="D2899" s="33" t="s">
        <v>6967</v>
      </c>
      <c r="E2899" s="33" t="s">
        <v>14984</v>
      </c>
      <c r="F2899" s="33">
        <v>266</v>
      </c>
      <c r="G2899" s="33">
        <v>255</v>
      </c>
      <c r="H2899" s="33">
        <v>41286</v>
      </c>
      <c r="I2899" t="s">
        <v>15748</v>
      </c>
      <c r="N2899" s="37"/>
      <c r="O2899" s="36"/>
      <c r="P2899" s="36"/>
      <c r="Q2899" s="36"/>
      <c r="R2899" s="37"/>
      <c r="S2899" s="36"/>
      <c r="T2899" s="36"/>
    </row>
    <row r="2900" spans="1:20" ht="14.4" x14ac:dyDescent="0.3">
      <c r="A2900" s="33" t="s">
        <v>6968</v>
      </c>
      <c r="B2900" s="33" t="s">
        <v>14833</v>
      </c>
      <c r="C2900" s="33" t="s">
        <v>17345</v>
      </c>
      <c r="D2900" s="33" t="s">
        <v>6969</v>
      </c>
      <c r="E2900" s="33" t="s">
        <v>15055</v>
      </c>
      <c r="F2900" s="33">
        <v>749</v>
      </c>
      <c r="G2900" s="33">
        <v>522</v>
      </c>
      <c r="H2900" s="33">
        <v>24844</v>
      </c>
      <c r="I2900" t="s">
        <v>2407</v>
      </c>
      <c r="N2900" s="37"/>
      <c r="O2900" s="36"/>
      <c r="P2900" s="36"/>
      <c r="Q2900" s="36"/>
      <c r="R2900" s="37"/>
      <c r="S2900" s="36"/>
      <c r="T2900" s="36"/>
    </row>
    <row r="2901" spans="1:20" ht="14.4" x14ac:dyDescent="0.3">
      <c r="A2901" s="33" t="s">
        <v>6970</v>
      </c>
      <c r="B2901" s="33" t="s">
        <v>14833</v>
      </c>
      <c r="C2901" s="33" t="s">
        <v>6971</v>
      </c>
      <c r="D2901" s="33" t="s">
        <v>6972</v>
      </c>
      <c r="E2901" s="33" t="s">
        <v>14985</v>
      </c>
      <c r="F2901" s="33">
        <v>114</v>
      </c>
      <c r="G2901" s="33">
        <v>147</v>
      </c>
      <c r="H2901" s="33">
        <v>42683</v>
      </c>
      <c r="I2901" t="s">
        <v>1938</v>
      </c>
      <c r="N2901" s="37"/>
      <c r="O2901" s="36"/>
      <c r="P2901" s="36"/>
      <c r="Q2901" s="36"/>
      <c r="R2901" s="37"/>
      <c r="S2901" s="36"/>
      <c r="T2901" s="36"/>
    </row>
    <row r="2902" spans="1:20" ht="14.4" x14ac:dyDescent="0.3">
      <c r="A2902" s="33" t="s">
        <v>6973</v>
      </c>
      <c r="B2902" s="33" t="s">
        <v>14833</v>
      </c>
      <c r="C2902" s="33" t="s">
        <v>17346</v>
      </c>
      <c r="D2902" s="33" t="s">
        <v>6974</v>
      </c>
      <c r="E2902" s="33" t="s">
        <v>14907</v>
      </c>
      <c r="F2902" s="33">
        <v>318</v>
      </c>
      <c r="G2902" s="33">
        <v>296</v>
      </c>
      <c r="H2902" s="33">
        <v>74531</v>
      </c>
      <c r="I2902" t="s">
        <v>15531</v>
      </c>
      <c r="N2902" s="37"/>
      <c r="O2902" s="36"/>
      <c r="P2902" s="36"/>
      <c r="Q2902" s="36"/>
      <c r="R2902" s="37"/>
      <c r="S2902" s="36"/>
      <c r="T2902" s="36"/>
    </row>
    <row r="2903" spans="1:20" ht="14.4" x14ac:dyDescent="0.3">
      <c r="A2903" s="33" t="s">
        <v>6975</v>
      </c>
      <c r="B2903" s="33" t="s">
        <v>14833</v>
      </c>
      <c r="C2903" s="33" t="s">
        <v>6976</v>
      </c>
      <c r="D2903" s="33" t="s">
        <v>6977</v>
      </c>
      <c r="E2903" s="33" t="s">
        <v>15275</v>
      </c>
      <c r="F2903" s="33">
        <v>214</v>
      </c>
      <c r="G2903" s="33">
        <v>203</v>
      </c>
      <c r="H2903" s="33">
        <v>29056</v>
      </c>
      <c r="I2903" t="s">
        <v>17026</v>
      </c>
      <c r="N2903" s="37"/>
      <c r="O2903" s="36"/>
      <c r="P2903" s="36"/>
      <c r="Q2903" s="36"/>
      <c r="R2903" s="37"/>
      <c r="S2903" s="36"/>
      <c r="T2903" s="36"/>
    </row>
    <row r="2904" spans="1:20" ht="14.4" x14ac:dyDescent="0.3">
      <c r="A2904" s="33" t="s">
        <v>6978</v>
      </c>
      <c r="B2904" s="33" t="s">
        <v>14833</v>
      </c>
      <c r="C2904" s="33" t="s">
        <v>6979</v>
      </c>
      <c r="D2904" s="33" t="s">
        <v>6980</v>
      </c>
      <c r="E2904" s="33" t="s">
        <v>14997</v>
      </c>
      <c r="F2904" s="33">
        <v>120</v>
      </c>
      <c r="G2904" s="33">
        <v>121</v>
      </c>
      <c r="H2904" s="33">
        <v>29810</v>
      </c>
      <c r="I2904" t="s">
        <v>3984</v>
      </c>
      <c r="N2904" s="37"/>
      <c r="O2904" s="36"/>
      <c r="P2904" s="36"/>
      <c r="Q2904" s="36"/>
      <c r="R2904" s="37"/>
      <c r="S2904" s="36"/>
      <c r="T2904" s="36"/>
    </row>
    <row r="2905" spans="1:20" ht="14.4" x14ac:dyDescent="0.3">
      <c r="A2905" s="33" t="s">
        <v>6981</v>
      </c>
      <c r="B2905" s="33" t="s">
        <v>14833</v>
      </c>
      <c r="C2905" s="33" t="s">
        <v>17347</v>
      </c>
      <c r="D2905" s="33" t="s">
        <v>6982</v>
      </c>
      <c r="E2905" s="33" t="s">
        <v>14939</v>
      </c>
      <c r="F2905" s="33">
        <v>59</v>
      </c>
      <c r="G2905" s="33">
        <v>55</v>
      </c>
      <c r="H2905" s="33">
        <v>41011</v>
      </c>
      <c r="I2905" t="s">
        <v>15443</v>
      </c>
      <c r="N2905" s="37"/>
      <c r="O2905" s="36"/>
      <c r="P2905" s="36"/>
      <c r="Q2905" s="36"/>
      <c r="R2905" s="37"/>
      <c r="S2905" s="36"/>
      <c r="T2905" s="36"/>
    </row>
    <row r="2906" spans="1:20" ht="14.4" x14ac:dyDescent="0.3">
      <c r="A2906" s="33" t="s">
        <v>6983</v>
      </c>
      <c r="B2906" s="33" t="s">
        <v>14833</v>
      </c>
      <c r="C2906" s="33" t="s">
        <v>17348</v>
      </c>
      <c r="D2906" s="33" t="s">
        <v>6984</v>
      </c>
      <c r="E2906" s="33" t="s">
        <v>14929</v>
      </c>
      <c r="F2906" s="33">
        <v>294</v>
      </c>
      <c r="G2906" s="33">
        <v>286</v>
      </c>
      <c r="H2906" s="33">
        <v>41483</v>
      </c>
      <c r="I2906" t="s">
        <v>17028</v>
      </c>
      <c r="N2906" s="37"/>
      <c r="O2906" s="36"/>
      <c r="P2906" s="36"/>
      <c r="Q2906" s="36"/>
      <c r="R2906" s="37"/>
      <c r="S2906" s="36"/>
      <c r="T2906" s="36"/>
    </row>
    <row r="2907" spans="1:20" ht="14.4" x14ac:dyDescent="0.3">
      <c r="A2907" s="33" t="s">
        <v>6985</v>
      </c>
      <c r="B2907" s="33" t="s">
        <v>14833</v>
      </c>
      <c r="C2907" s="33" t="s">
        <v>6976</v>
      </c>
      <c r="D2907" s="33" t="s">
        <v>6986</v>
      </c>
      <c r="E2907" s="33" t="s">
        <v>14917</v>
      </c>
      <c r="F2907" s="33">
        <v>149</v>
      </c>
      <c r="G2907" s="33">
        <v>155</v>
      </c>
      <c r="H2907" s="33">
        <v>23128</v>
      </c>
      <c r="I2907" t="s">
        <v>15728</v>
      </c>
      <c r="N2907" s="37"/>
      <c r="O2907" s="36"/>
      <c r="P2907" s="36"/>
      <c r="Q2907" s="36"/>
      <c r="R2907" s="37"/>
      <c r="S2907" s="36"/>
      <c r="T2907" s="36"/>
    </row>
    <row r="2908" spans="1:20" ht="14.4" x14ac:dyDescent="0.3">
      <c r="A2908" s="33" t="s">
        <v>6987</v>
      </c>
      <c r="B2908" s="33" t="s">
        <v>14833</v>
      </c>
      <c r="C2908" s="33" t="s">
        <v>17349</v>
      </c>
      <c r="D2908" s="33" t="s">
        <v>6988</v>
      </c>
      <c r="E2908" s="33" t="s">
        <v>15045</v>
      </c>
      <c r="F2908" s="33">
        <v>330</v>
      </c>
      <c r="G2908" s="33">
        <v>364</v>
      </c>
      <c r="H2908" s="33">
        <v>41138</v>
      </c>
      <c r="I2908" t="s">
        <v>16046</v>
      </c>
      <c r="N2908" s="37"/>
      <c r="O2908" s="36"/>
      <c r="P2908" s="36"/>
      <c r="Q2908" s="36"/>
      <c r="R2908" s="37"/>
      <c r="S2908" s="36"/>
      <c r="T2908" s="36"/>
    </row>
    <row r="2909" spans="1:20" ht="14.4" x14ac:dyDescent="0.3">
      <c r="A2909" s="33" t="s">
        <v>6989</v>
      </c>
      <c r="B2909" s="33" t="s">
        <v>14833</v>
      </c>
      <c r="C2909" s="33" t="s">
        <v>6990</v>
      </c>
      <c r="D2909" s="33" t="s">
        <v>6991</v>
      </c>
      <c r="E2909" s="33" t="s">
        <v>14907</v>
      </c>
      <c r="F2909" s="33">
        <v>244</v>
      </c>
      <c r="G2909" s="33">
        <v>251</v>
      </c>
      <c r="H2909" s="33">
        <v>47595</v>
      </c>
      <c r="I2909" t="s">
        <v>15863</v>
      </c>
      <c r="N2909" s="37"/>
      <c r="O2909" s="36"/>
      <c r="P2909" s="36"/>
      <c r="Q2909" s="36"/>
      <c r="R2909" s="37"/>
      <c r="S2909" s="36"/>
      <c r="T2909" s="36"/>
    </row>
    <row r="2910" spans="1:20" ht="14.4" x14ac:dyDescent="0.3">
      <c r="A2910" s="33" t="s">
        <v>6992</v>
      </c>
      <c r="B2910" s="33" t="s">
        <v>14833</v>
      </c>
      <c r="C2910" s="33" t="s">
        <v>6993</v>
      </c>
      <c r="D2910" s="33" t="s">
        <v>6994</v>
      </c>
      <c r="E2910" s="33" t="s">
        <v>14907</v>
      </c>
      <c r="F2910" s="33">
        <v>483</v>
      </c>
      <c r="G2910" s="33">
        <v>492</v>
      </c>
      <c r="H2910" s="33">
        <v>40774</v>
      </c>
      <c r="I2910" t="s">
        <v>15197</v>
      </c>
      <c r="N2910" s="37"/>
      <c r="O2910" s="36"/>
      <c r="P2910" s="36"/>
      <c r="Q2910" s="36"/>
      <c r="R2910" s="37"/>
      <c r="S2910" s="36"/>
      <c r="T2910" s="36"/>
    </row>
    <row r="2911" spans="1:20" ht="14.4" x14ac:dyDescent="0.3">
      <c r="A2911" s="33" t="s">
        <v>6995</v>
      </c>
      <c r="B2911" s="33" t="s">
        <v>14833</v>
      </c>
      <c r="C2911" s="33" t="s">
        <v>17350</v>
      </c>
      <c r="D2911" s="33" t="s">
        <v>6996</v>
      </c>
      <c r="E2911" s="33" t="s">
        <v>14986</v>
      </c>
      <c r="F2911" s="33">
        <v>206</v>
      </c>
      <c r="G2911" s="33">
        <v>206</v>
      </c>
      <c r="H2911" s="33">
        <v>41454</v>
      </c>
      <c r="I2911" t="s">
        <v>16311</v>
      </c>
      <c r="N2911" s="37"/>
      <c r="O2911" s="36"/>
      <c r="P2911" s="36"/>
      <c r="Q2911" s="36"/>
      <c r="R2911" s="37"/>
      <c r="S2911" s="36"/>
      <c r="T2911" s="36"/>
    </row>
    <row r="2912" spans="1:20" ht="14.4" x14ac:dyDescent="0.3">
      <c r="A2912" s="33" t="s">
        <v>6997</v>
      </c>
      <c r="B2912" s="33" t="s">
        <v>14833</v>
      </c>
      <c r="C2912" s="33" t="s">
        <v>6998</v>
      </c>
      <c r="D2912" s="33" t="s">
        <v>6999</v>
      </c>
      <c r="E2912" s="33" t="s">
        <v>15214</v>
      </c>
      <c r="F2912" s="33">
        <v>266</v>
      </c>
      <c r="G2912" s="33">
        <v>277</v>
      </c>
      <c r="H2912" s="33">
        <v>40946</v>
      </c>
      <c r="I2912" t="s">
        <v>15772</v>
      </c>
      <c r="N2912" s="37"/>
      <c r="O2912" s="36"/>
      <c r="P2912" s="36"/>
      <c r="Q2912" s="36"/>
      <c r="R2912" s="37"/>
      <c r="S2912" s="36"/>
      <c r="T2912" s="36"/>
    </row>
    <row r="2913" spans="1:20" ht="14.4" x14ac:dyDescent="0.3">
      <c r="A2913" s="33" t="s">
        <v>7000</v>
      </c>
      <c r="B2913" s="33" t="s">
        <v>14833</v>
      </c>
      <c r="C2913" s="33" t="s">
        <v>17351</v>
      </c>
      <c r="D2913" s="33" t="s">
        <v>7001</v>
      </c>
      <c r="E2913" s="33" t="s">
        <v>14912</v>
      </c>
      <c r="F2913" s="33">
        <v>213</v>
      </c>
      <c r="G2913" s="33">
        <v>223</v>
      </c>
      <c r="H2913" s="33">
        <v>38910</v>
      </c>
      <c r="I2913" t="s">
        <v>17210</v>
      </c>
      <c r="N2913" s="37"/>
      <c r="O2913" s="36"/>
      <c r="P2913" s="36"/>
      <c r="Q2913" s="36"/>
      <c r="R2913" s="37"/>
      <c r="S2913" s="36"/>
      <c r="T2913" s="36"/>
    </row>
    <row r="2914" spans="1:20" ht="14.4" x14ac:dyDescent="0.3">
      <c r="A2914" s="33" t="s">
        <v>7002</v>
      </c>
      <c r="B2914" s="33" t="s">
        <v>14833</v>
      </c>
      <c r="C2914" s="33" t="s">
        <v>7003</v>
      </c>
      <c r="D2914" s="33" t="s">
        <v>7004</v>
      </c>
      <c r="E2914" s="33" t="s">
        <v>16435</v>
      </c>
      <c r="F2914" s="33">
        <v>113</v>
      </c>
      <c r="G2914" s="33">
        <v>104</v>
      </c>
      <c r="H2914" s="33">
        <v>41886</v>
      </c>
      <c r="I2914" t="s">
        <v>17034</v>
      </c>
      <c r="N2914" s="37"/>
      <c r="O2914" s="36"/>
      <c r="P2914" s="36"/>
      <c r="Q2914" s="36"/>
      <c r="R2914" s="37"/>
      <c r="S2914" s="36"/>
      <c r="T2914" s="36"/>
    </row>
    <row r="2915" spans="1:20" ht="14.4" x14ac:dyDescent="0.3">
      <c r="A2915" s="33" t="s">
        <v>7005</v>
      </c>
      <c r="B2915" s="33" t="s">
        <v>14833</v>
      </c>
      <c r="C2915" s="33" t="s">
        <v>17352</v>
      </c>
      <c r="D2915" s="33" t="s">
        <v>7006</v>
      </c>
      <c r="E2915" s="33" t="s">
        <v>14892</v>
      </c>
      <c r="F2915" s="33">
        <v>261</v>
      </c>
      <c r="G2915" s="33">
        <v>250</v>
      </c>
      <c r="H2915" s="33">
        <v>20281</v>
      </c>
      <c r="I2915" t="s">
        <v>665</v>
      </c>
      <c r="N2915" s="37"/>
      <c r="O2915" s="36"/>
      <c r="P2915" s="36"/>
      <c r="Q2915" s="36"/>
      <c r="R2915" s="37"/>
      <c r="S2915" s="36"/>
      <c r="T2915" s="36"/>
    </row>
    <row r="2916" spans="1:20" ht="14.4" x14ac:dyDescent="0.3">
      <c r="A2916" s="33" t="s">
        <v>7007</v>
      </c>
      <c r="B2916" s="33" t="s">
        <v>14833</v>
      </c>
      <c r="C2916" s="33" t="s">
        <v>17353</v>
      </c>
      <c r="D2916" s="33" t="s">
        <v>7008</v>
      </c>
      <c r="E2916" s="33" t="s">
        <v>17214</v>
      </c>
      <c r="F2916" s="33">
        <v>110</v>
      </c>
      <c r="G2916" s="33">
        <v>109</v>
      </c>
      <c r="H2916" s="33">
        <v>41731</v>
      </c>
      <c r="I2916" t="s">
        <v>17215</v>
      </c>
      <c r="N2916" s="37"/>
      <c r="O2916" s="36"/>
      <c r="P2916" s="36"/>
      <c r="Q2916" s="36"/>
      <c r="R2916" s="37"/>
      <c r="S2916" s="36"/>
      <c r="T2916" s="36"/>
    </row>
    <row r="2917" spans="1:20" ht="14.4" x14ac:dyDescent="0.3">
      <c r="A2917" s="33" t="s">
        <v>7009</v>
      </c>
      <c r="B2917" s="33" t="s">
        <v>14833</v>
      </c>
      <c r="C2917" s="33" t="s">
        <v>17354</v>
      </c>
      <c r="D2917" s="33" t="s">
        <v>7010</v>
      </c>
      <c r="E2917" s="33" t="s">
        <v>16932</v>
      </c>
      <c r="F2917" s="33">
        <v>242</v>
      </c>
      <c r="G2917" s="33">
        <v>237</v>
      </c>
      <c r="H2917" s="33">
        <v>37949</v>
      </c>
      <c r="I2917" t="s">
        <v>17040</v>
      </c>
      <c r="N2917" s="37"/>
      <c r="O2917" s="36"/>
      <c r="P2917" s="36"/>
      <c r="Q2917" s="36"/>
      <c r="R2917" s="37"/>
      <c r="S2917" s="36"/>
      <c r="T2917" s="36"/>
    </row>
    <row r="2918" spans="1:20" ht="14.4" x14ac:dyDescent="0.3">
      <c r="A2918" s="33" t="s">
        <v>7011</v>
      </c>
      <c r="B2918" s="33" t="s">
        <v>14833</v>
      </c>
      <c r="C2918" s="33" t="s">
        <v>1452</v>
      </c>
      <c r="D2918" s="33" t="s">
        <v>7012</v>
      </c>
      <c r="E2918" s="33" t="s">
        <v>14898</v>
      </c>
      <c r="F2918" s="33">
        <v>472</v>
      </c>
      <c r="G2918" s="33">
        <v>438</v>
      </c>
      <c r="H2918" s="33">
        <v>43928</v>
      </c>
      <c r="I2918" t="s">
        <v>17355</v>
      </c>
      <c r="N2918" s="37"/>
      <c r="O2918" s="36"/>
      <c r="P2918" s="36"/>
      <c r="Q2918" s="36"/>
      <c r="R2918" s="37"/>
      <c r="S2918" s="36"/>
      <c r="T2918" s="36"/>
    </row>
    <row r="2919" spans="1:20" ht="14.4" x14ac:dyDescent="0.3">
      <c r="A2919" s="33" t="s">
        <v>7013</v>
      </c>
      <c r="B2919" s="33" t="s">
        <v>14833</v>
      </c>
      <c r="C2919" s="33" t="s">
        <v>7014</v>
      </c>
      <c r="D2919" s="33" t="s">
        <v>7015</v>
      </c>
      <c r="E2919" s="33" t="s">
        <v>14876</v>
      </c>
      <c r="F2919" s="33">
        <v>157</v>
      </c>
      <c r="G2919" s="33">
        <v>166</v>
      </c>
      <c r="H2919" s="33">
        <v>43980</v>
      </c>
      <c r="I2919" t="s">
        <v>15851</v>
      </c>
      <c r="N2919" s="37"/>
      <c r="O2919" s="36"/>
      <c r="P2919" s="36"/>
      <c r="Q2919" s="36"/>
      <c r="R2919" s="37"/>
      <c r="S2919" s="36"/>
      <c r="T2919" s="36"/>
    </row>
    <row r="2920" spans="1:20" ht="14.4" x14ac:dyDescent="0.3">
      <c r="A2920" s="33" t="s">
        <v>7016</v>
      </c>
      <c r="B2920" s="33" t="s">
        <v>14833</v>
      </c>
      <c r="C2920" s="33" t="s">
        <v>7017</v>
      </c>
      <c r="D2920" s="33" t="s">
        <v>7018</v>
      </c>
      <c r="E2920" s="33" t="s">
        <v>15093</v>
      </c>
      <c r="F2920" s="33">
        <v>183</v>
      </c>
      <c r="G2920" s="33">
        <v>163</v>
      </c>
      <c r="H2920" s="33">
        <v>40934</v>
      </c>
      <c r="I2920" t="s">
        <v>16055</v>
      </c>
      <c r="N2920" s="37"/>
      <c r="O2920" s="36"/>
      <c r="P2920" s="36"/>
      <c r="Q2920" s="36"/>
      <c r="R2920" s="37"/>
      <c r="S2920" s="36"/>
      <c r="T2920" s="36"/>
    </row>
    <row r="2921" spans="1:20" ht="14.4" x14ac:dyDescent="0.3">
      <c r="A2921" s="33" t="s">
        <v>7019</v>
      </c>
      <c r="B2921" s="33" t="s">
        <v>14833</v>
      </c>
      <c r="C2921" s="33" t="s">
        <v>16808</v>
      </c>
      <c r="D2921" s="33" t="s">
        <v>7020</v>
      </c>
      <c r="E2921" s="33" t="s">
        <v>15011</v>
      </c>
      <c r="F2921" s="33">
        <v>361</v>
      </c>
      <c r="G2921" s="33">
        <v>349</v>
      </c>
      <c r="H2921" s="33">
        <v>41338</v>
      </c>
      <c r="I2921" t="s">
        <v>4438</v>
      </c>
      <c r="N2921" s="37"/>
      <c r="O2921" s="36"/>
      <c r="P2921" s="36"/>
      <c r="Q2921" s="36"/>
      <c r="R2921" s="37"/>
      <c r="S2921" s="36"/>
      <c r="T2921" s="36"/>
    </row>
    <row r="2922" spans="1:20" ht="14.4" x14ac:dyDescent="0.3">
      <c r="A2922" s="33" t="s">
        <v>7021</v>
      </c>
      <c r="B2922" s="33" t="s">
        <v>14833</v>
      </c>
      <c r="C2922" s="33" t="s">
        <v>7022</v>
      </c>
      <c r="D2922" s="33" t="s">
        <v>7023</v>
      </c>
      <c r="E2922" s="33" t="s">
        <v>14927</v>
      </c>
      <c r="F2922" s="33">
        <v>104</v>
      </c>
      <c r="G2922" s="33">
        <v>98</v>
      </c>
      <c r="H2922" s="33">
        <v>41416</v>
      </c>
      <c r="I2922" t="s">
        <v>16841</v>
      </c>
      <c r="N2922" s="37"/>
      <c r="O2922" s="36"/>
      <c r="P2922" s="36"/>
      <c r="Q2922" s="36"/>
      <c r="R2922" s="37"/>
      <c r="S2922" s="36"/>
      <c r="T2922" s="36"/>
    </row>
    <row r="2923" spans="1:20" ht="14.4" x14ac:dyDescent="0.3">
      <c r="A2923" s="33" t="s">
        <v>7024</v>
      </c>
      <c r="B2923" s="33" t="s">
        <v>14833</v>
      </c>
      <c r="C2923" s="33" t="s">
        <v>17356</v>
      </c>
      <c r="D2923" s="33" t="s">
        <v>7025</v>
      </c>
      <c r="E2923" s="33" t="s">
        <v>15041</v>
      </c>
      <c r="F2923" s="33">
        <v>122</v>
      </c>
      <c r="G2923" s="33">
        <v>112</v>
      </c>
      <c r="H2923" s="33">
        <v>40517</v>
      </c>
      <c r="I2923" t="s">
        <v>324</v>
      </c>
      <c r="N2923" s="37"/>
      <c r="O2923" s="36"/>
      <c r="P2923" s="36"/>
      <c r="Q2923" s="36"/>
      <c r="R2923" s="37"/>
      <c r="S2923" s="36"/>
      <c r="T2923" s="36"/>
    </row>
    <row r="2924" spans="1:20" ht="14.4" x14ac:dyDescent="0.3">
      <c r="A2924" s="33" t="s">
        <v>7026</v>
      </c>
      <c r="B2924" s="33" t="s">
        <v>14833</v>
      </c>
      <c r="C2924" s="33" t="s">
        <v>17357</v>
      </c>
      <c r="D2924" s="33" t="s">
        <v>7027</v>
      </c>
      <c r="E2924" s="33" t="s">
        <v>15337</v>
      </c>
      <c r="F2924" s="33">
        <v>105</v>
      </c>
      <c r="G2924" s="33">
        <v>76</v>
      </c>
      <c r="H2924" s="33">
        <v>41621</v>
      </c>
      <c r="I2924" t="s">
        <v>15731</v>
      </c>
      <c r="N2924" s="37"/>
      <c r="O2924" s="36"/>
      <c r="P2924" s="36"/>
      <c r="Q2924" s="36"/>
      <c r="R2924" s="37"/>
      <c r="S2924" s="36"/>
      <c r="T2924" s="36"/>
    </row>
    <row r="2925" spans="1:20" ht="14.4" x14ac:dyDescent="0.3">
      <c r="A2925" s="33" t="s">
        <v>7028</v>
      </c>
      <c r="B2925" s="33" t="s">
        <v>14833</v>
      </c>
      <c r="C2925" s="33" t="s">
        <v>3361</v>
      </c>
      <c r="D2925" s="33" t="s">
        <v>7029</v>
      </c>
      <c r="E2925" s="33" t="s">
        <v>14964</v>
      </c>
      <c r="F2925" s="33">
        <v>188</v>
      </c>
      <c r="G2925" s="33">
        <v>184</v>
      </c>
      <c r="H2925" s="33">
        <v>41787</v>
      </c>
      <c r="I2925" t="s">
        <v>1581</v>
      </c>
      <c r="N2925" s="37"/>
      <c r="O2925" s="36"/>
      <c r="P2925" s="36"/>
      <c r="Q2925" s="36"/>
      <c r="R2925" s="37"/>
      <c r="S2925" s="36"/>
      <c r="T2925" s="36"/>
    </row>
    <row r="2926" spans="1:20" ht="14.4" x14ac:dyDescent="0.3">
      <c r="A2926" s="33" t="s">
        <v>7030</v>
      </c>
      <c r="B2926" s="33" t="s">
        <v>14833</v>
      </c>
      <c r="C2926" s="33" t="s">
        <v>1461</v>
      </c>
      <c r="D2926" s="33" t="s">
        <v>7031</v>
      </c>
      <c r="E2926" s="33" t="s">
        <v>15085</v>
      </c>
      <c r="F2926" s="33">
        <v>203</v>
      </c>
      <c r="G2926" s="33">
        <v>187</v>
      </c>
      <c r="H2926" s="33">
        <v>32580</v>
      </c>
      <c r="I2926" t="s">
        <v>15680</v>
      </c>
      <c r="N2926" s="37"/>
      <c r="O2926" s="36"/>
      <c r="P2926" s="36"/>
      <c r="Q2926" s="36"/>
      <c r="R2926" s="37"/>
      <c r="S2926" s="36"/>
      <c r="T2926" s="36"/>
    </row>
    <row r="2927" spans="1:20" ht="14.4" x14ac:dyDescent="0.3">
      <c r="A2927" s="33" t="s">
        <v>7032</v>
      </c>
      <c r="B2927" s="33" t="s">
        <v>14833</v>
      </c>
      <c r="C2927" s="33" t="s">
        <v>7033</v>
      </c>
      <c r="D2927" s="33" t="s">
        <v>7034</v>
      </c>
      <c r="E2927" s="33" t="s">
        <v>14865</v>
      </c>
      <c r="F2927" s="33">
        <v>132</v>
      </c>
      <c r="G2927" s="33">
        <v>120</v>
      </c>
      <c r="H2927" s="33">
        <v>48348</v>
      </c>
      <c r="I2927" t="s">
        <v>15151</v>
      </c>
      <c r="N2927" s="37"/>
      <c r="O2927" s="36"/>
      <c r="P2927" s="36"/>
      <c r="Q2927" s="36"/>
      <c r="R2927" s="37"/>
      <c r="S2927" s="36"/>
      <c r="T2927" s="36"/>
    </row>
    <row r="2928" spans="1:20" ht="14.4" x14ac:dyDescent="0.3">
      <c r="A2928" s="33" t="s">
        <v>7035</v>
      </c>
      <c r="B2928" s="33" t="s">
        <v>14833</v>
      </c>
      <c r="C2928" s="33" t="s">
        <v>7036</v>
      </c>
      <c r="D2928" s="33" t="s">
        <v>7037</v>
      </c>
      <c r="E2928" s="33" t="s">
        <v>16395</v>
      </c>
      <c r="F2928" s="33">
        <v>265</v>
      </c>
      <c r="G2928" s="33">
        <v>253</v>
      </c>
      <c r="H2928" s="33">
        <v>41506</v>
      </c>
      <c r="I2928" t="s">
        <v>15267</v>
      </c>
      <c r="N2928" s="37"/>
      <c r="O2928" s="36"/>
      <c r="P2928" s="36"/>
      <c r="Q2928" s="36"/>
      <c r="R2928" s="37"/>
      <c r="S2928" s="36"/>
      <c r="T2928" s="36"/>
    </row>
    <row r="2929" spans="1:20" ht="14.4" x14ac:dyDescent="0.3">
      <c r="A2929" s="33" t="s">
        <v>7038</v>
      </c>
      <c r="B2929" s="33" t="s">
        <v>14833</v>
      </c>
      <c r="C2929" s="33" t="s">
        <v>7039</v>
      </c>
      <c r="D2929" s="33" t="s">
        <v>7040</v>
      </c>
      <c r="E2929" s="33" t="s">
        <v>15005</v>
      </c>
      <c r="F2929" s="33">
        <v>205</v>
      </c>
      <c r="G2929" s="33">
        <v>187</v>
      </c>
      <c r="H2929" s="33">
        <v>50844</v>
      </c>
      <c r="I2929" t="s">
        <v>15470</v>
      </c>
      <c r="N2929" s="37"/>
      <c r="O2929" s="36"/>
      <c r="P2929" s="36"/>
      <c r="Q2929" s="36"/>
      <c r="R2929" s="37"/>
      <c r="S2929" s="36"/>
      <c r="T2929" s="36"/>
    </row>
    <row r="2930" spans="1:20" ht="14.4" x14ac:dyDescent="0.3">
      <c r="A2930" s="33" t="s">
        <v>7041</v>
      </c>
      <c r="B2930" s="33" t="s">
        <v>14833</v>
      </c>
      <c r="C2930" s="33" t="s">
        <v>17019</v>
      </c>
      <c r="D2930" s="33" t="s">
        <v>7042</v>
      </c>
      <c r="E2930" s="33" t="s">
        <v>14911</v>
      </c>
      <c r="F2930" s="33">
        <v>244</v>
      </c>
      <c r="G2930" s="33">
        <v>213</v>
      </c>
      <c r="H2930" s="33">
        <v>41251</v>
      </c>
      <c r="I2930" t="s">
        <v>15479</v>
      </c>
      <c r="N2930" s="37"/>
      <c r="O2930" s="36"/>
      <c r="P2930" s="36"/>
      <c r="Q2930" s="36"/>
      <c r="R2930" s="37"/>
      <c r="S2930" s="36"/>
      <c r="T2930" s="36"/>
    </row>
    <row r="2931" spans="1:20" ht="14.4" x14ac:dyDescent="0.3">
      <c r="A2931" s="33" t="s">
        <v>7043</v>
      </c>
      <c r="B2931" s="33" t="s">
        <v>14833</v>
      </c>
      <c r="C2931" s="33" t="s">
        <v>7044</v>
      </c>
      <c r="D2931" s="33" t="s">
        <v>7045</v>
      </c>
      <c r="E2931" s="33" t="s">
        <v>14972</v>
      </c>
      <c r="F2931" s="33">
        <v>204</v>
      </c>
      <c r="G2931" s="33">
        <v>199</v>
      </c>
      <c r="H2931" s="33">
        <v>70002</v>
      </c>
      <c r="I2931" t="s">
        <v>15469</v>
      </c>
      <c r="N2931" s="37"/>
      <c r="O2931" s="36"/>
      <c r="P2931" s="36"/>
      <c r="Q2931" s="36"/>
      <c r="R2931" s="37"/>
      <c r="S2931" s="36"/>
      <c r="T2931" s="36"/>
    </row>
    <row r="2932" spans="1:20" ht="14.4" x14ac:dyDescent="0.3">
      <c r="A2932" s="33" t="s">
        <v>7046</v>
      </c>
      <c r="B2932" s="33" t="s">
        <v>14833</v>
      </c>
      <c r="C2932" s="33" t="s">
        <v>17358</v>
      </c>
      <c r="D2932" s="33" t="s">
        <v>7047</v>
      </c>
      <c r="E2932" s="33" t="s">
        <v>15032</v>
      </c>
      <c r="F2932" s="33">
        <v>160</v>
      </c>
      <c r="G2932" s="33">
        <v>169</v>
      </c>
      <c r="H2932" s="33">
        <v>52274</v>
      </c>
      <c r="I2932" t="s">
        <v>17359</v>
      </c>
      <c r="N2932" s="37"/>
      <c r="O2932" s="36"/>
      <c r="P2932" s="36"/>
      <c r="Q2932" s="36"/>
      <c r="R2932" s="37"/>
      <c r="S2932" s="36"/>
      <c r="T2932" s="36"/>
    </row>
    <row r="2933" spans="1:20" ht="14.4" x14ac:dyDescent="0.3">
      <c r="A2933" s="33" t="s">
        <v>7048</v>
      </c>
      <c r="B2933" s="33" t="s">
        <v>14833</v>
      </c>
      <c r="C2933" s="33" t="s">
        <v>5690</v>
      </c>
      <c r="D2933" s="33" t="s">
        <v>7049</v>
      </c>
      <c r="E2933" s="33" t="s">
        <v>15093</v>
      </c>
      <c r="F2933" s="33">
        <v>196</v>
      </c>
      <c r="G2933" s="33">
        <v>195</v>
      </c>
      <c r="H2933" s="33">
        <v>40888</v>
      </c>
      <c r="I2933" t="s">
        <v>863</v>
      </c>
      <c r="N2933" s="37"/>
      <c r="O2933" s="36"/>
      <c r="P2933" s="36"/>
      <c r="Q2933" s="36"/>
      <c r="R2933" s="37"/>
      <c r="S2933" s="36"/>
      <c r="T2933" s="36"/>
    </row>
    <row r="2934" spans="1:20" ht="14.4" x14ac:dyDescent="0.3">
      <c r="A2934" s="33" t="s">
        <v>7050</v>
      </c>
      <c r="B2934" s="33" t="s">
        <v>14833</v>
      </c>
      <c r="C2934" s="33" t="s">
        <v>7051</v>
      </c>
      <c r="D2934" s="33" t="s">
        <v>7052</v>
      </c>
      <c r="E2934" s="33" t="s">
        <v>14971</v>
      </c>
      <c r="F2934" s="33">
        <v>320</v>
      </c>
      <c r="G2934" s="33">
        <v>413</v>
      </c>
      <c r="H2934" s="33">
        <v>40712</v>
      </c>
      <c r="I2934" t="s">
        <v>876</v>
      </c>
      <c r="N2934" s="37"/>
      <c r="O2934" s="36"/>
      <c r="P2934" s="36"/>
      <c r="Q2934" s="36"/>
      <c r="R2934" s="37"/>
      <c r="S2934" s="36"/>
      <c r="T2934" s="36"/>
    </row>
    <row r="2935" spans="1:20" ht="14.4" x14ac:dyDescent="0.3">
      <c r="A2935" s="33" t="s">
        <v>7053</v>
      </c>
      <c r="B2935" s="33" t="s">
        <v>14833</v>
      </c>
      <c r="C2935" s="33" t="s">
        <v>2105</v>
      </c>
      <c r="D2935" s="33" t="s">
        <v>6083</v>
      </c>
      <c r="E2935" s="33" t="s">
        <v>14977</v>
      </c>
      <c r="F2935" s="33">
        <v>239</v>
      </c>
      <c r="G2935" s="33">
        <v>229</v>
      </c>
      <c r="H2935" s="33">
        <v>40775</v>
      </c>
      <c r="I2935" t="s">
        <v>15368</v>
      </c>
      <c r="N2935" s="37"/>
      <c r="O2935" s="36"/>
      <c r="P2935" s="36"/>
      <c r="Q2935" s="36"/>
      <c r="R2935" s="37"/>
      <c r="S2935" s="36"/>
      <c r="T2935" s="36"/>
    </row>
    <row r="2936" spans="1:20" ht="14.4" x14ac:dyDescent="0.3">
      <c r="A2936" s="33" t="s">
        <v>7054</v>
      </c>
      <c r="B2936" s="33" t="s">
        <v>14833</v>
      </c>
      <c r="C2936" s="33" t="s">
        <v>7055</v>
      </c>
      <c r="D2936" s="33" t="s">
        <v>7056</v>
      </c>
      <c r="E2936" s="33" t="s">
        <v>14891</v>
      </c>
      <c r="F2936" s="33">
        <v>385</v>
      </c>
      <c r="G2936" s="33">
        <v>398</v>
      </c>
      <c r="H2936" s="33">
        <v>73919</v>
      </c>
      <c r="I2936" t="s">
        <v>839</v>
      </c>
      <c r="N2936" s="37"/>
      <c r="O2936" s="36"/>
      <c r="P2936" s="36"/>
      <c r="Q2936" s="36"/>
      <c r="R2936" s="37"/>
      <c r="S2936" s="36"/>
      <c r="T2936" s="36"/>
    </row>
    <row r="2937" spans="1:20" ht="14.4" x14ac:dyDescent="0.3">
      <c r="A2937" s="33" t="s">
        <v>7057</v>
      </c>
      <c r="B2937" s="33" t="s">
        <v>14833</v>
      </c>
      <c r="C2937" s="33" t="s">
        <v>7058</v>
      </c>
      <c r="D2937" s="33" t="s">
        <v>1479</v>
      </c>
      <c r="E2937" s="33" t="s">
        <v>15127</v>
      </c>
      <c r="F2937" s="33">
        <v>220</v>
      </c>
      <c r="G2937" s="33">
        <v>205</v>
      </c>
      <c r="H2937" s="33">
        <v>28147</v>
      </c>
      <c r="I2937" t="s">
        <v>15168</v>
      </c>
      <c r="N2937" s="37"/>
      <c r="O2937" s="36"/>
      <c r="P2937" s="36"/>
      <c r="Q2937" s="36"/>
      <c r="R2937" s="37"/>
      <c r="S2937" s="36"/>
      <c r="T2937" s="36"/>
    </row>
    <row r="2938" spans="1:20" ht="14.4" x14ac:dyDescent="0.3">
      <c r="A2938" s="33" t="s">
        <v>7059</v>
      </c>
      <c r="B2938" s="33" t="s">
        <v>14833</v>
      </c>
      <c r="C2938" s="33" t="s">
        <v>891</v>
      </c>
      <c r="D2938" s="33" t="s">
        <v>7060</v>
      </c>
      <c r="E2938" s="33" t="s">
        <v>14885</v>
      </c>
      <c r="F2938" s="33">
        <v>215</v>
      </c>
      <c r="G2938" s="33">
        <v>213</v>
      </c>
      <c r="H2938" s="33">
        <v>41023</v>
      </c>
      <c r="I2938" t="s">
        <v>15485</v>
      </c>
      <c r="N2938" s="37"/>
      <c r="O2938" s="36"/>
      <c r="P2938" s="36"/>
      <c r="Q2938" s="36"/>
      <c r="R2938" s="37"/>
      <c r="S2938" s="36"/>
      <c r="T2938" s="36"/>
    </row>
    <row r="2939" spans="1:20" ht="14.4" x14ac:dyDescent="0.3">
      <c r="A2939" s="33" t="s">
        <v>7061</v>
      </c>
      <c r="B2939" s="33" t="s">
        <v>14833</v>
      </c>
      <c r="C2939" s="33" t="s">
        <v>17360</v>
      </c>
      <c r="D2939" s="33" t="s">
        <v>7062</v>
      </c>
      <c r="E2939" s="33" t="s">
        <v>15262</v>
      </c>
      <c r="F2939" s="33">
        <v>175</v>
      </c>
      <c r="G2939" s="33">
        <v>189</v>
      </c>
      <c r="H2939" s="33">
        <v>40967</v>
      </c>
      <c r="I2939" t="s">
        <v>15628</v>
      </c>
      <c r="N2939" s="37"/>
      <c r="O2939" s="36"/>
      <c r="P2939" s="36"/>
      <c r="Q2939" s="36"/>
      <c r="R2939" s="37"/>
      <c r="S2939" s="36"/>
      <c r="T2939" s="36"/>
    </row>
    <row r="2940" spans="1:20" ht="14.4" x14ac:dyDescent="0.3">
      <c r="A2940" s="33" t="s">
        <v>7063</v>
      </c>
      <c r="B2940" s="33" t="s">
        <v>14833</v>
      </c>
      <c r="C2940" s="33" t="s">
        <v>17361</v>
      </c>
      <c r="D2940" s="33" t="s">
        <v>7064</v>
      </c>
      <c r="E2940" s="33" t="s">
        <v>15088</v>
      </c>
      <c r="F2940" s="33">
        <v>343</v>
      </c>
      <c r="G2940" s="33">
        <v>334</v>
      </c>
      <c r="H2940" s="33">
        <v>55238</v>
      </c>
      <c r="I2940" t="s">
        <v>955</v>
      </c>
      <c r="N2940" s="37"/>
      <c r="O2940" s="36"/>
      <c r="P2940" s="36"/>
      <c r="Q2940" s="36"/>
      <c r="R2940" s="37"/>
      <c r="S2940" s="36"/>
      <c r="T2940" s="36"/>
    </row>
    <row r="2941" spans="1:20" ht="14.4" x14ac:dyDescent="0.3">
      <c r="A2941" s="33" t="s">
        <v>7065</v>
      </c>
      <c r="B2941" s="33" t="s">
        <v>14833</v>
      </c>
      <c r="C2941" s="33" t="s">
        <v>7066</v>
      </c>
      <c r="D2941" s="33" t="s">
        <v>7067</v>
      </c>
      <c r="E2941" s="33" t="s">
        <v>14878</v>
      </c>
      <c r="F2941" s="33">
        <v>245</v>
      </c>
      <c r="G2941" s="33">
        <v>244</v>
      </c>
      <c r="H2941" s="33">
        <v>50819</v>
      </c>
      <c r="I2941" t="s">
        <v>15268</v>
      </c>
      <c r="N2941" s="37"/>
      <c r="O2941" s="36"/>
      <c r="P2941" s="36"/>
      <c r="Q2941" s="36"/>
      <c r="R2941" s="37"/>
      <c r="S2941" s="36"/>
      <c r="T2941" s="36"/>
    </row>
    <row r="2942" spans="1:20" ht="14.4" x14ac:dyDescent="0.3">
      <c r="A2942" s="33" t="s">
        <v>7068</v>
      </c>
      <c r="B2942" s="33" t="s">
        <v>14833</v>
      </c>
      <c r="C2942" s="33" t="s">
        <v>7069</v>
      </c>
      <c r="D2942" s="33" t="s">
        <v>7070</v>
      </c>
      <c r="E2942" s="33" t="s">
        <v>14994</v>
      </c>
      <c r="F2942" s="33">
        <v>389</v>
      </c>
      <c r="G2942" s="33">
        <v>389</v>
      </c>
      <c r="H2942" s="33">
        <v>41148</v>
      </c>
      <c r="I2942" t="s">
        <v>15925</v>
      </c>
      <c r="N2942" s="37"/>
      <c r="O2942" s="36"/>
      <c r="P2942" s="36"/>
      <c r="Q2942" s="36"/>
      <c r="R2942" s="37"/>
      <c r="S2942" s="36"/>
      <c r="T2942" s="36"/>
    </row>
    <row r="2943" spans="1:20" ht="14.4" x14ac:dyDescent="0.3">
      <c r="A2943" s="33" t="s">
        <v>7071</v>
      </c>
      <c r="B2943" s="33" t="s">
        <v>14833</v>
      </c>
      <c r="C2943" s="33" t="s">
        <v>17362</v>
      </c>
      <c r="D2943" s="33" t="s">
        <v>7072</v>
      </c>
      <c r="E2943" s="33" t="s">
        <v>15410</v>
      </c>
      <c r="F2943" s="33">
        <v>222</v>
      </c>
      <c r="G2943" s="33">
        <v>227</v>
      </c>
      <c r="H2943" s="33">
        <v>40557</v>
      </c>
      <c r="I2943" t="s">
        <v>15411</v>
      </c>
      <c r="N2943" s="37"/>
      <c r="O2943" s="36"/>
      <c r="P2943" s="36"/>
      <c r="Q2943" s="36"/>
      <c r="R2943" s="37"/>
      <c r="S2943" s="36"/>
      <c r="T2943" s="36"/>
    </row>
    <row r="2944" spans="1:20" ht="14.4" x14ac:dyDescent="0.3">
      <c r="A2944" s="33" t="s">
        <v>7073</v>
      </c>
      <c r="B2944" s="33" t="s">
        <v>14833</v>
      </c>
      <c r="C2944" s="33" t="s">
        <v>17363</v>
      </c>
      <c r="D2944" s="33" t="s">
        <v>2856</v>
      </c>
      <c r="E2944" s="33" t="s">
        <v>15041</v>
      </c>
      <c r="F2944" s="33">
        <v>78</v>
      </c>
      <c r="G2944" s="33">
        <v>66</v>
      </c>
      <c r="H2944" s="33">
        <v>40517</v>
      </c>
      <c r="I2944" t="s">
        <v>324</v>
      </c>
      <c r="N2944" s="37"/>
      <c r="O2944" s="36"/>
      <c r="P2944" s="36"/>
      <c r="Q2944" s="36"/>
      <c r="R2944" s="37"/>
      <c r="S2944" s="36"/>
      <c r="T2944" s="36"/>
    </row>
    <row r="2945" spans="1:20" ht="14.4" x14ac:dyDescent="0.3">
      <c r="A2945" s="33" t="s">
        <v>7074</v>
      </c>
      <c r="B2945" s="33" t="s">
        <v>14833</v>
      </c>
      <c r="C2945" s="33" t="s">
        <v>17364</v>
      </c>
      <c r="D2945" s="33" t="s">
        <v>6515</v>
      </c>
      <c r="E2945" s="33" t="s">
        <v>15252</v>
      </c>
      <c r="F2945" s="33">
        <v>338</v>
      </c>
      <c r="G2945" s="33">
        <v>340</v>
      </c>
      <c r="H2945" s="33">
        <v>40765</v>
      </c>
      <c r="I2945" t="s">
        <v>15381</v>
      </c>
      <c r="N2945" s="37"/>
      <c r="O2945" s="36"/>
      <c r="P2945" s="36"/>
      <c r="Q2945" s="36"/>
      <c r="R2945" s="37"/>
      <c r="S2945" s="36"/>
      <c r="T2945" s="36"/>
    </row>
    <row r="2946" spans="1:20" ht="14.4" x14ac:dyDescent="0.3">
      <c r="A2946" s="33" t="s">
        <v>7075</v>
      </c>
      <c r="B2946" s="33" t="s">
        <v>14833</v>
      </c>
      <c r="C2946" s="33" t="s">
        <v>17365</v>
      </c>
      <c r="D2946" s="33" t="s">
        <v>7076</v>
      </c>
      <c r="E2946" s="33" t="s">
        <v>17054</v>
      </c>
      <c r="F2946" s="33">
        <v>514</v>
      </c>
      <c r="G2946" s="33">
        <v>554</v>
      </c>
      <c r="H2946" s="33">
        <v>55303</v>
      </c>
      <c r="I2946" t="s">
        <v>17055</v>
      </c>
      <c r="N2946" s="37"/>
      <c r="O2946" s="36"/>
      <c r="P2946" s="36"/>
      <c r="Q2946" s="36"/>
      <c r="R2946" s="37"/>
      <c r="S2946" s="36"/>
      <c r="T2946" s="36"/>
    </row>
    <row r="2947" spans="1:20" ht="14.4" x14ac:dyDescent="0.3">
      <c r="A2947" s="33" t="s">
        <v>7077</v>
      </c>
      <c r="B2947" s="33" t="s">
        <v>14833</v>
      </c>
      <c r="C2947" s="33" t="s">
        <v>7078</v>
      </c>
      <c r="D2947" s="33" t="s">
        <v>7079</v>
      </c>
      <c r="E2947" s="33" t="s">
        <v>15218</v>
      </c>
      <c r="F2947" s="33">
        <v>210</v>
      </c>
      <c r="G2947" s="33">
        <v>206</v>
      </c>
      <c r="H2947" s="33">
        <v>40557</v>
      </c>
      <c r="I2947" t="s">
        <v>15411</v>
      </c>
      <c r="N2947" s="37"/>
      <c r="O2947" s="36"/>
      <c r="P2947" s="36"/>
      <c r="Q2947" s="36"/>
      <c r="R2947" s="37"/>
      <c r="S2947" s="36"/>
      <c r="T2947" s="36"/>
    </row>
    <row r="2948" spans="1:20" ht="14.4" x14ac:dyDescent="0.3">
      <c r="A2948" s="33" t="s">
        <v>7080</v>
      </c>
      <c r="B2948" s="33" t="s">
        <v>14833</v>
      </c>
      <c r="C2948" s="33" t="s">
        <v>17366</v>
      </c>
      <c r="D2948" s="33" t="s">
        <v>4101</v>
      </c>
      <c r="E2948" s="33" t="s">
        <v>16636</v>
      </c>
      <c r="F2948" s="33">
        <v>145</v>
      </c>
      <c r="G2948" s="33">
        <v>146</v>
      </c>
      <c r="H2948" s="33">
        <v>73919</v>
      </c>
      <c r="I2948" t="s">
        <v>839</v>
      </c>
      <c r="N2948" s="37"/>
      <c r="O2948" s="36"/>
      <c r="P2948" s="36"/>
      <c r="Q2948" s="36"/>
      <c r="R2948" s="37"/>
      <c r="S2948" s="36"/>
      <c r="T2948" s="36"/>
    </row>
    <row r="2949" spans="1:20" ht="14.4" x14ac:dyDescent="0.3">
      <c r="A2949" s="33" t="s">
        <v>7081</v>
      </c>
      <c r="B2949" s="33" t="s">
        <v>14833</v>
      </c>
      <c r="C2949" s="33" t="s">
        <v>17367</v>
      </c>
      <c r="D2949" s="33" t="s">
        <v>7082</v>
      </c>
      <c r="E2949" s="33" t="s">
        <v>17235</v>
      </c>
      <c r="F2949" s="33">
        <v>129</v>
      </c>
      <c r="G2949" s="33">
        <v>144</v>
      </c>
      <c r="H2949" s="33">
        <v>41240</v>
      </c>
      <c r="I2949" t="s">
        <v>1924</v>
      </c>
      <c r="N2949" s="37"/>
      <c r="O2949" s="36"/>
      <c r="P2949" s="36"/>
      <c r="Q2949" s="36"/>
      <c r="R2949" s="37"/>
      <c r="S2949" s="36"/>
      <c r="T2949" s="36"/>
    </row>
    <row r="2950" spans="1:20" ht="14.4" x14ac:dyDescent="0.3">
      <c r="A2950" s="33" t="s">
        <v>7083</v>
      </c>
      <c r="B2950" s="33" t="s">
        <v>14833</v>
      </c>
      <c r="C2950" s="33" t="s">
        <v>7084</v>
      </c>
      <c r="D2950" s="33" t="s">
        <v>7085</v>
      </c>
      <c r="E2950" s="33" t="s">
        <v>14893</v>
      </c>
      <c r="F2950" s="33">
        <v>304</v>
      </c>
      <c r="G2950" s="33">
        <v>302</v>
      </c>
      <c r="H2950" s="33">
        <v>75219</v>
      </c>
      <c r="I2950" t="s">
        <v>15451</v>
      </c>
      <c r="N2950" s="37"/>
      <c r="O2950" s="36"/>
      <c r="P2950" s="36"/>
      <c r="Q2950" s="36"/>
      <c r="R2950" s="37"/>
      <c r="S2950" s="36"/>
      <c r="T2950" s="36"/>
    </row>
    <row r="2951" spans="1:20" ht="14.4" x14ac:dyDescent="0.3">
      <c r="A2951" s="33" t="s">
        <v>7086</v>
      </c>
      <c r="B2951" s="33" t="s">
        <v>14833</v>
      </c>
      <c r="C2951" s="33" t="s">
        <v>1047</v>
      </c>
      <c r="D2951" s="33" t="s">
        <v>7087</v>
      </c>
      <c r="E2951" s="33" t="s">
        <v>14993</v>
      </c>
      <c r="F2951" s="33">
        <v>223</v>
      </c>
      <c r="G2951" s="33">
        <v>225</v>
      </c>
      <c r="H2951" s="33">
        <v>40950</v>
      </c>
      <c r="I2951" t="s">
        <v>15149</v>
      </c>
      <c r="N2951" s="37"/>
      <c r="O2951" s="36"/>
      <c r="P2951" s="36"/>
      <c r="Q2951" s="36"/>
      <c r="R2951" s="37"/>
      <c r="S2951" s="36"/>
      <c r="T2951" s="36"/>
    </row>
    <row r="2952" spans="1:20" ht="14.4" x14ac:dyDescent="0.3">
      <c r="A2952" s="33" t="s">
        <v>7088</v>
      </c>
      <c r="B2952" s="33" t="s">
        <v>14833</v>
      </c>
      <c r="C2952" s="33" t="s">
        <v>17368</v>
      </c>
      <c r="D2952" s="33" t="s">
        <v>7089</v>
      </c>
      <c r="E2952" s="33" t="s">
        <v>15627</v>
      </c>
      <c r="F2952" s="33">
        <v>233</v>
      </c>
      <c r="G2952" s="33">
        <v>234</v>
      </c>
      <c r="H2952" s="33">
        <v>40967</v>
      </c>
      <c r="I2952" t="s">
        <v>15628</v>
      </c>
      <c r="N2952" s="37"/>
      <c r="O2952" s="36"/>
      <c r="P2952" s="36"/>
      <c r="Q2952" s="36"/>
      <c r="R2952" s="37"/>
      <c r="S2952" s="36"/>
      <c r="T2952" s="36"/>
    </row>
    <row r="2953" spans="1:20" ht="14.4" x14ac:dyDescent="0.3">
      <c r="A2953" s="33" t="s">
        <v>7090</v>
      </c>
      <c r="B2953" s="33" t="s">
        <v>14833</v>
      </c>
      <c r="C2953" s="33" t="s">
        <v>4192</v>
      </c>
      <c r="D2953" s="33" t="s">
        <v>7091</v>
      </c>
      <c r="E2953" s="33" t="s">
        <v>15224</v>
      </c>
      <c r="F2953" s="33">
        <v>262</v>
      </c>
      <c r="G2953" s="33">
        <v>275</v>
      </c>
      <c r="H2953" s="33">
        <v>55238</v>
      </c>
      <c r="I2953" t="s">
        <v>955</v>
      </c>
      <c r="N2953" s="37"/>
      <c r="O2953" s="36"/>
      <c r="P2953" s="36"/>
      <c r="Q2953" s="36"/>
      <c r="R2953" s="37"/>
      <c r="S2953" s="36"/>
      <c r="T2953" s="36"/>
    </row>
    <row r="2954" spans="1:20" ht="14.4" x14ac:dyDescent="0.3">
      <c r="A2954" s="33" t="s">
        <v>7092</v>
      </c>
      <c r="B2954" s="33" t="s">
        <v>14833</v>
      </c>
      <c r="C2954" s="33" t="s">
        <v>7093</v>
      </c>
      <c r="D2954" s="33" t="s">
        <v>7094</v>
      </c>
      <c r="E2954" s="33" t="s">
        <v>14908</v>
      </c>
      <c r="F2954" s="33">
        <v>224</v>
      </c>
      <c r="G2954" s="33">
        <v>219</v>
      </c>
      <c r="H2954" s="33">
        <v>77052</v>
      </c>
      <c r="I2954" t="s">
        <v>16016</v>
      </c>
      <c r="N2954" s="37"/>
      <c r="O2954" s="36"/>
      <c r="P2954" s="36"/>
      <c r="Q2954" s="36"/>
      <c r="R2954" s="37"/>
      <c r="S2954" s="36"/>
      <c r="T2954" s="36"/>
    </row>
    <row r="2955" spans="1:20" ht="14.4" x14ac:dyDescent="0.3">
      <c r="A2955" s="33" t="s">
        <v>7095</v>
      </c>
      <c r="B2955" s="33" t="s">
        <v>14833</v>
      </c>
      <c r="C2955" s="33" t="s">
        <v>7096</v>
      </c>
      <c r="D2955" s="33" t="s">
        <v>7097</v>
      </c>
      <c r="E2955" s="33" t="s">
        <v>14966</v>
      </c>
      <c r="F2955" s="33">
        <v>249</v>
      </c>
      <c r="G2955" s="33">
        <v>247</v>
      </c>
      <c r="H2955" s="33">
        <v>31384</v>
      </c>
      <c r="I2955" t="s">
        <v>15401</v>
      </c>
      <c r="N2955" s="37"/>
      <c r="O2955" s="36"/>
      <c r="P2955" s="36"/>
      <c r="Q2955" s="36"/>
      <c r="R2955" s="37"/>
      <c r="S2955" s="36"/>
      <c r="T2955" s="36"/>
    </row>
    <row r="2956" spans="1:20" ht="14.4" x14ac:dyDescent="0.3">
      <c r="A2956" s="33" t="s">
        <v>7098</v>
      </c>
      <c r="B2956" s="33" t="s">
        <v>14833</v>
      </c>
      <c r="C2956" s="33" t="s">
        <v>17369</v>
      </c>
      <c r="D2956" s="33" t="s">
        <v>7099</v>
      </c>
      <c r="E2956" s="33" t="s">
        <v>14999</v>
      </c>
      <c r="F2956" s="33">
        <v>143</v>
      </c>
      <c r="G2956" s="33">
        <v>148</v>
      </c>
      <c r="H2956" s="33">
        <v>77533</v>
      </c>
      <c r="I2956" t="s">
        <v>15222</v>
      </c>
      <c r="N2956" s="37"/>
      <c r="O2956" s="36"/>
      <c r="P2956" s="36"/>
      <c r="Q2956" s="36"/>
      <c r="R2956" s="37"/>
      <c r="S2956" s="36"/>
      <c r="T2956" s="36"/>
    </row>
    <row r="2957" spans="1:20" ht="14.4" x14ac:dyDescent="0.3">
      <c r="A2957" s="33" t="s">
        <v>7100</v>
      </c>
      <c r="B2957" s="33" t="s">
        <v>14833</v>
      </c>
      <c r="C2957" s="33" t="s">
        <v>17370</v>
      </c>
      <c r="D2957" s="33" t="s">
        <v>7101</v>
      </c>
      <c r="E2957" s="33" t="s">
        <v>14883</v>
      </c>
      <c r="F2957" s="33">
        <v>101</v>
      </c>
      <c r="G2957" s="33">
        <v>102</v>
      </c>
      <c r="H2957" s="33">
        <v>41506</v>
      </c>
      <c r="I2957" t="s">
        <v>15267</v>
      </c>
      <c r="N2957" s="37"/>
      <c r="O2957" s="36"/>
      <c r="P2957" s="36"/>
      <c r="Q2957" s="36"/>
      <c r="R2957" s="37"/>
      <c r="S2957" s="36"/>
      <c r="T2957" s="36"/>
    </row>
    <row r="2958" spans="1:20" ht="14.4" x14ac:dyDescent="0.3">
      <c r="A2958" s="33" t="s">
        <v>7102</v>
      </c>
      <c r="B2958" s="33" t="s">
        <v>14833</v>
      </c>
      <c r="C2958" s="33" t="s">
        <v>17371</v>
      </c>
      <c r="D2958" s="33" t="s">
        <v>7103</v>
      </c>
      <c r="E2958" s="33" t="s">
        <v>14978</v>
      </c>
      <c r="F2958" s="33">
        <v>216</v>
      </c>
      <c r="G2958" s="33">
        <v>230</v>
      </c>
      <c r="H2958" s="33">
        <v>77975</v>
      </c>
      <c r="I2958" t="s">
        <v>15557</v>
      </c>
      <c r="N2958" s="37"/>
      <c r="O2958" s="36"/>
      <c r="P2958" s="36"/>
      <c r="Q2958" s="36"/>
      <c r="R2958" s="37"/>
      <c r="S2958" s="36"/>
      <c r="T2958" s="36"/>
    </row>
    <row r="2959" spans="1:20" ht="14.4" x14ac:dyDescent="0.3">
      <c r="A2959" s="33" t="s">
        <v>7104</v>
      </c>
      <c r="B2959" s="33" t="s">
        <v>14833</v>
      </c>
      <c r="C2959" s="33" t="s">
        <v>7105</v>
      </c>
      <c r="D2959" s="33" t="s">
        <v>7106</v>
      </c>
      <c r="E2959" s="33" t="s">
        <v>14984</v>
      </c>
      <c r="F2959" s="33">
        <v>228</v>
      </c>
      <c r="G2959" s="33">
        <v>227</v>
      </c>
      <c r="H2959" s="33">
        <v>70002</v>
      </c>
      <c r="I2959" t="s">
        <v>15469</v>
      </c>
      <c r="N2959" s="37"/>
      <c r="O2959" s="36"/>
      <c r="P2959" s="36"/>
      <c r="Q2959" s="36"/>
      <c r="R2959" s="37"/>
      <c r="S2959" s="36"/>
      <c r="T2959" s="36"/>
    </row>
    <row r="2960" spans="1:20" ht="14.4" x14ac:dyDescent="0.3">
      <c r="A2960" s="33" t="s">
        <v>7107</v>
      </c>
      <c r="B2960" s="33" t="s">
        <v>14833</v>
      </c>
      <c r="C2960" s="33" t="s">
        <v>17372</v>
      </c>
      <c r="D2960" s="33" t="s">
        <v>7108</v>
      </c>
      <c r="E2960" s="33" t="s">
        <v>17241</v>
      </c>
      <c r="F2960" s="33">
        <v>126</v>
      </c>
      <c r="G2960" s="33">
        <v>106</v>
      </c>
      <c r="H2960" s="33">
        <v>40775</v>
      </c>
      <c r="I2960" t="s">
        <v>15368</v>
      </c>
      <c r="N2960" s="37"/>
      <c r="O2960" s="36"/>
      <c r="P2960" s="36"/>
      <c r="Q2960" s="36"/>
      <c r="R2960" s="37"/>
      <c r="S2960" s="36"/>
      <c r="T2960" s="36"/>
    </row>
    <row r="2961" spans="1:20" ht="14.4" x14ac:dyDescent="0.3">
      <c r="A2961" s="33" t="s">
        <v>7109</v>
      </c>
      <c r="B2961" s="33" t="s">
        <v>14833</v>
      </c>
      <c r="C2961" s="33" t="s">
        <v>17373</v>
      </c>
      <c r="D2961" s="33" t="s">
        <v>7110</v>
      </c>
      <c r="E2961" s="33" t="s">
        <v>15026</v>
      </c>
      <c r="F2961" s="33">
        <v>63</v>
      </c>
      <c r="G2961" s="33">
        <v>53</v>
      </c>
      <c r="H2961" s="33">
        <v>41358</v>
      </c>
      <c r="I2961" t="s">
        <v>2309</v>
      </c>
      <c r="N2961" s="37"/>
      <c r="O2961" s="36"/>
      <c r="P2961" s="36"/>
      <c r="Q2961" s="36"/>
      <c r="R2961" s="37"/>
      <c r="S2961" s="36"/>
      <c r="T2961" s="36"/>
    </row>
    <row r="2962" spans="1:20" ht="14.4" x14ac:dyDescent="0.3">
      <c r="A2962" s="33" t="s">
        <v>7111</v>
      </c>
      <c r="B2962" s="33" t="s">
        <v>14833</v>
      </c>
      <c r="C2962" s="33" t="s">
        <v>17374</v>
      </c>
      <c r="D2962" s="33" t="s">
        <v>7112</v>
      </c>
      <c r="E2962" s="33" t="s">
        <v>15051</v>
      </c>
      <c r="F2962" s="33">
        <v>148</v>
      </c>
      <c r="G2962" s="33">
        <v>145</v>
      </c>
      <c r="H2962" s="33">
        <v>42587</v>
      </c>
      <c r="I2962" t="s">
        <v>16073</v>
      </c>
      <c r="N2962" s="37"/>
      <c r="O2962" s="36"/>
      <c r="P2962" s="36"/>
      <c r="Q2962" s="36"/>
      <c r="R2962" s="37"/>
      <c r="S2962" s="36"/>
      <c r="T2962" s="36"/>
    </row>
    <row r="2963" spans="1:20" ht="14.4" x14ac:dyDescent="0.3">
      <c r="A2963" s="33" t="s">
        <v>7113</v>
      </c>
      <c r="B2963" s="33" t="s">
        <v>14833</v>
      </c>
      <c r="C2963" s="33" t="s">
        <v>17375</v>
      </c>
      <c r="D2963" s="33" t="s">
        <v>7114</v>
      </c>
      <c r="E2963" s="33" t="s">
        <v>15252</v>
      </c>
      <c r="F2963" s="33">
        <v>270</v>
      </c>
      <c r="G2963" s="33">
        <v>234</v>
      </c>
      <c r="H2963" s="33">
        <v>41194</v>
      </c>
      <c r="I2963" t="s">
        <v>15726</v>
      </c>
      <c r="N2963" s="37"/>
      <c r="O2963" s="36"/>
      <c r="P2963" s="36"/>
      <c r="Q2963" s="36"/>
      <c r="R2963" s="37"/>
      <c r="S2963" s="36"/>
      <c r="T2963" s="36"/>
    </row>
    <row r="2964" spans="1:20" ht="14.4" x14ac:dyDescent="0.3">
      <c r="A2964" s="33" t="s">
        <v>7115</v>
      </c>
      <c r="B2964" s="33" t="s">
        <v>14833</v>
      </c>
      <c r="C2964" s="33" t="s">
        <v>7116</v>
      </c>
      <c r="D2964" s="33" t="s">
        <v>7117</v>
      </c>
      <c r="E2964" s="33" t="s">
        <v>15077</v>
      </c>
      <c r="F2964" s="33">
        <v>62</v>
      </c>
      <c r="G2964" s="33">
        <v>58</v>
      </c>
      <c r="H2964" s="33">
        <v>40988</v>
      </c>
      <c r="I2964" t="s">
        <v>15593</v>
      </c>
      <c r="N2964" s="37"/>
      <c r="O2964" s="36"/>
      <c r="P2964" s="36"/>
      <c r="Q2964" s="36"/>
      <c r="R2964" s="37"/>
      <c r="S2964" s="36"/>
      <c r="T2964" s="36"/>
    </row>
    <row r="2965" spans="1:20" ht="14.4" x14ac:dyDescent="0.3">
      <c r="A2965" s="33" t="s">
        <v>7118</v>
      </c>
      <c r="B2965" s="33" t="s">
        <v>14833</v>
      </c>
      <c r="C2965" s="33" t="s">
        <v>7119</v>
      </c>
      <c r="D2965" s="33" t="s">
        <v>2223</v>
      </c>
      <c r="E2965" s="33" t="s">
        <v>15019</v>
      </c>
      <c r="F2965" s="33">
        <v>181</v>
      </c>
      <c r="G2965" s="33">
        <v>191</v>
      </c>
      <c r="H2965" s="33">
        <v>40843</v>
      </c>
      <c r="I2965" t="s">
        <v>15811</v>
      </c>
      <c r="N2965" s="37"/>
      <c r="O2965" s="36"/>
      <c r="P2965" s="36"/>
      <c r="Q2965" s="36"/>
      <c r="R2965" s="37"/>
      <c r="S2965" s="36"/>
      <c r="T2965" s="36"/>
    </row>
    <row r="2966" spans="1:20" ht="14.4" x14ac:dyDescent="0.3">
      <c r="A2966" s="33" t="s">
        <v>7120</v>
      </c>
      <c r="B2966" s="33" t="s">
        <v>14833</v>
      </c>
      <c r="C2966" s="33" t="s">
        <v>17376</v>
      </c>
      <c r="D2966" s="33" t="s">
        <v>7121</v>
      </c>
      <c r="E2966" s="33" t="s">
        <v>14961</v>
      </c>
      <c r="F2966" s="33">
        <v>166</v>
      </c>
      <c r="G2966" s="33">
        <v>160</v>
      </c>
      <c r="H2966" s="33">
        <v>84423</v>
      </c>
      <c r="I2966" t="s">
        <v>17247</v>
      </c>
      <c r="N2966" s="37"/>
      <c r="O2966" s="36"/>
      <c r="P2966" s="36"/>
      <c r="Q2966" s="36"/>
      <c r="R2966" s="37"/>
      <c r="S2966" s="36"/>
      <c r="T2966" s="36"/>
    </row>
    <row r="2967" spans="1:20" ht="14.4" x14ac:dyDescent="0.3">
      <c r="A2967" s="33" t="s">
        <v>7122</v>
      </c>
      <c r="B2967" s="33" t="s">
        <v>14833</v>
      </c>
      <c r="C2967" s="33" t="s">
        <v>1373</v>
      </c>
      <c r="D2967" s="33" t="s">
        <v>7123</v>
      </c>
      <c r="E2967" s="33" t="s">
        <v>15047</v>
      </c>
      <c r="F2967" s="33">
        <v>174</v>
      </c>
      <c r="G2967" s="33">
        <v>169</v>
      </c>
      <c r="H2967" s="33">
        <v>84579</v>
      </c>
      <c r="I2967" t="s">
        <v>17377</v>
      </c>
      <c r="N2967" s="37"/>
      <c r="O2967" s="36"/>
      <c r="P2967" s="36"/>
      <c r="Q2967" s="36"/>
      <c r="R2967" s="37"/>
      <c r="S2967" s="36"/>
      <c r="T2967" s="36"/>
    </row>
    <row r="2968" spans="1:20" ht="14.4" x14ac:dyDescent="0.3">
      <c r="A2968" s="33" t="s">
        <v>7124</v>
      </c>
      <c r="B2968" s="33" t="s">
        <v>14833</v>
      </c>
      <c r="C2968" s="33" t="s">
        <v>17378</v>
      </c>
      <c r="D2968" s="33" t="s">
        <v>7125</v>
      </c>
      <c r="E2968" s="33" t="s">
        <v>14901</v>
      </c>
      <c r="F2968" s="33">
        <v>167</v>
      </c>
      <c r="G2968" s="33">
        <v>157</v>
      </c>
      <c r="H2968" s="33">
        <v>41194</v>
      </c>
      <c r="I2968" t="s">
        <v>15726</v>
      </c>
      <c r="N2968" s="37"/>
      <c r="O2968" s="36"/>
      <c r="P2968" s="36"/>
      <c r="Q2968" s="36"/>
      <c r="R2968" s="37"/>
      <c r="S2968" s="36"/>
      <c r="T2968" s="36"/>
    </row>
    <row r="2969" spans="1:20" ht="14.4" x14ac:dyDescent="0.3">
      <c r="A2969" s="33" t="s">
        <v>7126</v>
      </c>
      <c r="B2969" s="33" t="s">
        <v>14833</v>
      </c>
      <c r="C2969" s="33" t="s">
        <v>17379</v>
      </c>
      <c r="D2969" s="33" t="s">
        <v>7127</v>
      </c>
      <c r="E2969" s="33" t="s">
        <v>14891</v>
      </c>
      <c r="F2969" s="33">
        <v>147</v>
      </c>
      <c r="G2969" s="33">
        <v>130</v>
      </c>
      <c r="H2969" s="33">
        <v>73919</v>
      </c>
      <c r="I2969" t="s">
        <v>839</v>
      </c>
      <c r="N2969" s="37"/>
      <c r="O2969" s="36"/>
      <c r="P2969" s="36"/>
      <c r="Q2969" s="36"/>
      <c r="R2969" s="37"/>
      <c r="S2969" s="36"/>
      <c r="T2969" s="36"/>
    </row>
    <row r="2970" spans="1:20" ht="14.4" x14ac:dyDescent="0.3">
      <c r="A2970" s="33" t="s">
        <v>7128</v>
      </c>
      <c r="B2970" s="33" t="s">
        <v>14833</v>
      </c>
      <c r="C2970" s="33" t="s">
        <v>17380</v>
      </c>
      <c r="D2970" s="33" t="s">
        <v>7129</v>
      </c>
      <c r="E2970" s="33" t="s">
        <v>14907</v>
      </c>
      <c r="F2970" s="33">
        <v>658</v>
      </c>
      <c r="G2970" s="33">
        <v>656</v>
      </c>
      <c r="H2970" s="33">
        <v>47595</v>
      </c>
      <c r="I2970" t="s">
        <v>15863</v>
      </c>
      <c r="N2970" s="37"/>
      <c r="O2970" s="36"/>
      <c r="P2970" s="36"/>
      <c r="Q2970" s="36"/>
      <c r="R2970" s="37"/>
      <c r="S2970" s="36"/>
      <c r="T2970" s="36"/>
    </row>
    <row r="2971" spans="1:20" ht="14.4" x14ac:dyDescent="0.3">
      <c r="A2971" s="33" t="s">
        <v>7130</v>
      </c>
      <c r="B2971" s="33" t="s">
        <v>14833</v>
      </c>
      <c r="C2971" s="33" t="s">
        <v>17381</v>
      </c>
      <c r="D2971" s="33" t="s">
        <v>3212</v>
      </c>
      <c r="E2971" s="33" t="s">
        <v>15081</v>
      </c>
      <c r="F2971" s="33">
        <v>187</v>
      </c>
      <c r="G2971" s="33">
        <v>182</v>
      </c>
      <c r="H2971" s="33">
        <v>41396</v>
      </c>
      <c r="I2971" t="s">
        <v>15734</v>
      </c>
      <c r="N2971" s="37"/>
      <c r="O2971" s="36"/>
      <c r="P2971" s="36"/>
      <c r="Q2971" s="36"/>
      <c r="R2971" s="37"/>
      <c r="S2971" s="36"/>
      <c r="T2971" s="36"/>
    </row>
    <row r="2972" spans="1:20" ht="14.4" x14ac:dyDescent="0.3">
      <c r="A2972" s="33" t="s">
        <v>7131</v>
      </c>
      <c r="B2972" s="33" t="s">
        <v>14833</v>
      </c>
      <c r="C2972" s="33" t="s">
        <v>320</v>
      </c>
      <c r="D2972" s="33" t="s">
        <v>7132</v>
      </c>
      <c r="E2972" s="33" t="s">
        <v>15051</v>
      </c>
      <c r="F2972" s="33">
        <v>179</v>
      </c>
      <c r="G2972" s="33">
        <v>166</v>
      </c>
      <c r="H2972" s="33">
        <v>87920</v>
      </c>
      <c r="I2972" t="s">
        <v>16847</v>
      </c>
      <c r="N2972" s="37"/>
      <c r="O2972" s="36"/>
      <c r="P2972" s="36"/>
      <c r="Q2972" s="36"/>
      <c r="R2972" s="37"/>
      <c r="S2972" s="36"/>
      <c r="T2972" s="36"/>
    </row>
    <row r="2973" spans="1:20" ht="14.4" x14ac:dyDescent="0.3">
      <c r="A2973" s="33" t="s">
        <v>7133</v>
      </c>
      <c r="B2973" s="33" t="s">
        <v>14833</v>
      </c>
      <c r="C2973" s="33" t="s">
        <v>17382</v>
      </c>
      <c r="D2973" s="33" t="s">
        <v>7134</v>
      </c>
      <c r="E2973" s="33" t="s">
        <v>14986</v>
      </c>
      <c r="F2973" s="33">
        <v>377</v>
      </c>
      <c r="G2973" s="33">
        <v>367</v>
      </c>
      <c r="H2973" s="33">
        <v>41454</v>
      </c>
      <c r="I2973" t="s">
        <v>16311</v>
      </c>
      <c r="N2973" s="37"/>
      <c r="O2973" s="36"/>
      <c r="P2973" s="36"/>
      <c r="Q2973" s="36"/>
      <c r="R2973" s="37"/>
      <c r="S2973" s="36"/>
      <c r="T2973" s="36"/>
    </row>
    <row r="2974" spans="1:20" ht="14.4" x14ac:dyDescent="0.3">
      <c r="A2974" s="33" t="s">
        <v>7135</v>
      </c>
      <c r="B2974" s="33" t="s">
        <v>14833</v>
      </c>
      <c r="C2974" s="33" t="s">
        <v>377</v>
      </c>
      <c r="D2974" s="33" t="s">
        <v>7136</v>
      </c>
      <c r="E2974" s="33" t="s">
        <v>15395</v>
      </c>
      <c r="F2974" s="33">
        <v>376</v>
      </c>
      <c r="G2974" s="33">
        <v>372</v>
      </c>
      <c r="H2974" s="33">
        <v>89155</v>
      </c>
      <c r="I2974" t="s">
        <v>16632</v>
      </c>
      <c r="N2974" s="37"/>
      <c r="O2974" s="36"/>
      <c r="P2974" s="36"/>
      <c r="Q2974" s="36"/>
      <c r="R2974" s="37"/>
      <c r="S2974" s="36"/>
      <c r="T2974" s="36"/>
    </row>
    <row r="2975" spans="1:20" ht="14.4" x14ac:dyDescent="0.3">
      <c r="A2975" s="33" t="s">
        <v>7137</v>
      </c>
      <c r="B2975" s="33" t="s">
        <v>14833</v>
      </c>
      <c r="C2975" s="33" t="s">
        <v>17383</v>
      </c>
      <c r="D2975" s="33" t="s">
        <v>7138</v>
      </c>
      <c r="E2975" s="33" t="s">
        <v>15179</v>
      </c>
      <c r="F2975" s="33">
        <v>231</v>
      </c>
      <c r="G2975" s="33">
        <v>217</v>
      </c>
      <c r="H2975" s="33">
        <v>85600</v>
      </c>
      <c r="I2975" t="s">
        <v>15180</v>
      </c>
      <c r="N2975" s="37"/>
      <c r="O2975" s="36"/>
      <c r="P2975" s="36"/>
      <c r="Q2975" s="36"/>
      <c r="R2975" s="37"/>
      <c r="S2975" s="36"/>
      <c r="T2975" s="36"/>
    </row>
    <row r="2976" spans="1:20" ht="14.4" x14ac:dyDescent="0.3">
      <c r="A2976" s="33" t="s">
        <v>7139</v>
      </c>
      <c r="B2976" s="33" t="s">
        <v>14833</v>
      </c>
      <c r="C2976" s="33" t="s">
        <v>6616</v>
      </c>
      <c r="D2976" s="33" t="s">
        <v>7140</v>
      </c>
      <c r="E2976" s="33" t="s">
        <v>15286</v>
      </c>
      <c r="F2976" s="33">
        <v>209</v>
      </c>
      <c r="G2976" s="33">
        <v>214</v>
      </c>
      <c r="H2976" s="33">
        <v>42545</v>
      </c>
      <c r="I2976" t="s">
        <v>1309</v>
      </c>
      <c r="N2976" s="37"/>
      <c r="O2976" s="36"/>
      <c r="P2976" s="36"/>
      <c r="Q2976" s="36"/>
      <c r="R2976" s="37"/>
      <c r="S2976" s="36"/>
      <c r="T2976" s="36"/>
    </row>
    <row r="2977" spans="1:20" ht="14.4" x14ac:dyDescent="0.3">
      <c r="A2977" s="33" t="s">
        <v>7141</v>
      </c>
      <c r="B2977" s="33" t="s">
        <v>14833</v>
      </c>
      <c r="C2977" s="33" t="s">
        <v>2581</v>
      </c>
      <c r="D2977" s="33" t="s">
        <v>7142</v>
      </c>
      <c r="E2977" s="33" t="s">
        <v>15036</v>
      </c>
      <c r="F2977" s="33">
        <v>347</v>
      </c>
      <c r="G2977" s="33">
        <v>352</v>
      </c>
      <c r="H2977" s="33">
        <v>40681</v>
      </c>
      <c r="I2977" t="s">
        <v>17384</v>
      </c>
      <c r="N2977" s="37"/>
      <c r="O2977" s="36"/>
      <c r="P2977" s="36"/>
      <c r="Q2977" s="36"/>
      <c r="R2977" s="37"/>
      <c r="S2977" s="36"/>
      <c r="T2977" s="36"/>
    </row>
    <row r="2978" spans="1:20" ht="14.4" x14ac:dyDescent="0.3">
      <c r="A2978" s="33" t="s">
        <v>7143</v>
      </c>
      <c r="B2978" s="33" t="s">
        <v>14833</v>
      </c>
      <c r="C2978" s="33" t="s">
        <v>7144</v>
      </c>
      <c r="D2978" s="33" t="s">
        <v>7145</v>
      </c>
      <c r="E2978" s="33" t="s">
        <v>14885</v>
      </c>
      <c r="F2978" s="33">
        <v>160</v>
      </c>
      <c r="G2978" s="33">
        <v>156</v>
      </c>
      <c r="H2978" s="33">
        <v>41595</v>
      </c>
      <c r="I2978" t="s">
        <v>15871</v>
      </c>
      <c r="N2978" s="37"/>
      <c r="O2978" s="36"/>
      <c r="P2978" s="36"/>
      <c r="Q2978" s="36"/>
      <c r="R2978" s="37"/>
      <c r="S2978" s="36"/>
      <c r="T2978" s="36"/>
    </row>
    <row r="2979" spans="1:20" ht="14.4" x14ac:dyDescent="0.3">
      <c r="A2979" s="33" t="s">
        <v>7146</v>
      </c>
      <c r="B2979" s="33" t="s">
        <v>14833</v>
      </c>
      <c r="C2979" s="33" t="s">
        <v>7147</v>
      </c>
      <c r="D2979" s="33" t="s">
        <v>7148</v>
      </c>
      <c r="E2979" s="33" t="s">
        <v>15859</v>
      </c>
      <c r="F2979" s="33">
        <v>114</v>
      </c>
      <c r="G2979" s="33">
        <v>106</v>
      </c>
      <c r="H2979" s="33">
        <v>92951</v>
      </c>
      <c r="I2979" t="s">
        <v>15860</v>
      </c>
      <c r="N2979" s="37"/>
      <c r="O2979" s="36"/>
      <c r="P2979" s="36"/>
      <c r="Q2979" s="36"/>
      <c r="R2979" s="37"/>
      <c r="S2979" s="36"/>
      <c r="T2979" s="36"/>
    </row>
    <row r="2980" spans="1:20" ht="14.4" x14ac:dyDescent="0.3">
      <c r="A2980" s="33" t="s">
        <v>7149</v>
      </c>
      <c r="B2980" s="33" t="s">
        <v>14833</v>
      </c>
      <c r="C2980" s="33" t="s">
        <v>4311</v>
      </c>
      <c r="D2980" s="33" t="s">
        <v>7150</v>
      </c>
      <c r="E2980" s="33" t="s">
        <v>15080</v>
      </c>
      <c r="F2980" s="33">
        <v>243</v>
      </c>
      <c r="G2980" s="33">
        <v>229</v>
      </c>
      <c r="H2980" s="33">
        <v>41337</v>
      </c>
      <c r="I2980" t="s">
        <v>15665</v>
      </c>
      <c r="N2980" s="37"/>
      <c r="O2980" s="36"/>
      <c r="P2980" s="36"/>
      <c r="Q2980" s="36"/>
      <c r="R2980" s="37"/>
      <c r="S2980" s="36"/>
      <c r="T2980" s="36"/>
    </row>
    <row r="2981" spans="1:20" ht="14.4" x14ac:dyDescent="0.3">
      <c r="A2981" s="33" t="s">
        <v>7151</v>
      </c>
      <c r="B2981" s="33" t="s">
        <v>14833</v>
      </c>
      <c r="C2981" s="33" t="s">
        <v>117</v>
      </c>
      <c r="D2981" s="33" t="s">
        <v>7152</v>
      </c>
      <c r="E2981" s="33" t="s">
        <v>14913</v>
      </c>
      <c r="F2981" s="33">
        <v>161</v>
      </c>
      <c r="G2981" s="33">
        <v>153</v>
      </c>
      <c r="H2981" s="33">
        <v>41011</v>
      </c>
      <c r="I2981" t="s">
        <v>15443</v>
      </c>
      <c r="N2981" s="37"/>
      <c r="O2981" s="36"/>
      <c r="P2981" s="36"/>
      <c r="Q2981" s="36"/>
      <c r="R2981" s="37"/>
      <c r="S2981" s="36"/>
      <c r="T2981" s="36"/>
    </row>
    <row r="2982" spans="1:20" ht="14.4" x14ac:dyDescent="0.3">
      <c r="A2982" s="33" t="s">
        <v>7153</v>
      </c>
      <c r="B2982" s="33" t="s">
        <v>14833</v>
      </c>
      <c r="C2982" s="33" t="s">
        <v>17385</v>
      </c>
      <c r="D2982" s="33" t="s">
        <v>7154</v>
      </c>
      <c r="E2982" s="33" t="s">
        <v>15002</v>
      </c>
      <c r="F2982" s="33">
        <v>587</v>
      </c>
      <c r="G2982" s="33">
        <v>597</v>
      </c>
      <c r="H2982" s="33">
        <v>40637</v>
      </c>
      <c r="I2982" t="s">
        <v>5885</v>
      </c>
      <c r="N2982" s="37"/>
      <c r="O2982" s="36"/>
      <c r="P2982" s="36"/>
      <c r="Q2982" s="36"/>
      <c r="R2982" s="37"/>
      <c r="S2982" s="36"/>
      <c r="T2982" s="36"/>
    </row>
    <row r="2983" spans="1:20" ht="14.4" x14ac:dyDescent="0.3">
      <c r="A2983" s="33" t="s">
        <v>7155</v>
      </c>
      <c r="B2983" s="33" t="s">
        <v>14833</v>
      </c>
      <c r="C2983" s="33" t="s">
        <v>17386</v>
      </c>
      <c r="D2983" s="33" t="s">
        <v>7156</v>
      </c>
      <c r="E2983" s="33" t="s">
        <v>15309</v>
      </c>
      <c r="F2983" s="33">
        <v>337</v>
      </c>
      <c r="G2983" s="33">
        <v>318</v>
      </c>
      <c r="H2983" s="33">
        <v>41672</v>
      </c>
      <c r="I2983" t="s">
        <v>17256</v>
      </c>
      <c r="N2983" s="37"/>
      <c r="O2983" s="36"/>
      <c r="P2983" s="36"/>
      <c r="Q2983" s="36"/>
      <c r="R2983" s="37"/>
      <c r="S2983" s="36"/>
      <c r="T2983" s="36"/>
    </row>
    <row r="2984" spans="1:20" ht="14.4" x14ac:dyDescent="0.3">
      <c r="A2984" s="33" t="s">
        <v>7157</v>
      </c>
      <c r="B2984" s="33" t="s">
        <v>14833</v>
      </c>
      <c r="C2984" s="33" t="s">
        <v>1498</v>
      </c>
      <c r="D2984" s="33" t="s">
        <v>5246</v>
      </c>
      <c r="E2984" s="33" t="s">
        <v>15436</v>
      </c>
      <c r="F2984" s="33">
        <v>214</v>
      </c>
      <c r="G2984" s="33">
        <v>224</v>
      </c>
      <c r="H2984" s="33">
        <v>27910</v>
      </c>
      <c r="I2984" t="s">
        <v>15389</v>
      </c>
      <c r="N2984" s="37"/>
      <c r="O2984" s="36"/>
      <c r="P2984" s="36"/>
      <c r="Q2984" s="36"/>
      <c r="R2984" s="37"/>
      <c r="S2984" s="36"/>
      <c r="T2984" s="36"/>
    </row>
    <row r="2985" spans="1:20" ht="14.4" x14ac:dyDescent="0.3">
      <c r="A2985" s="33" t="s">
        <v>7158</v>
      </c>
      <c r="B2985" s="33" t="s">
        <v>14833</v>
      </c>
      <c r="C2985" s="33" t="s">
        <v>17387</v>
      </c>
      <c r="D2985" s="33" t="s">
        <v>7159</v>
      </c>
      <c r="E2985" s="33" t="s">
        <v>15005</v>
      </c>
      <c r="F2985" s="33">
        <v>226</v>
      </c>
      <c r="G2985" s="33">
        <v>249</v>
      </c>
      <c r="H2985" s="33">
        <v>41011</v>
      </c>
      <c r="I2985" t="s">
        <v>15443</v>
      </c>
      <c r="N2985" s="37"/>
      <c r="O2985" s="36"/>
      <c r="P2985" s="36"/>
      <c r="Q2985" s="36"/>
      <c r="R2985" s="37"/>
      <c r="S2985" s="36"/>
      <c r="T2985" s="36"/>
    </row>
    <row r="2986" spans="1:20" ht="14.4" x14ac:dyDescent="0.3">
      <c r="A2986" s="33" t="s">
        <v>7160</v>
      </c>
      <c r="B2986" s="33" t="s">
        <v>14833</v>
      </c>
      <c r="C2986" s="33" t="s">
        <v>15245</v>
      </c>
      <c r="D2986" s="33" t="s">
        <v>7161</v>
      </c>
      <c r="E2986" s="33" t="s">
        <v>14979</v>
      </c>
      <c r="F2986" s="33">
        <v>78</v>
      </c>
      <c r="G2986" s="33">
        <v>80</v>
      </c>
      <c r="H2986" s="33">
        <v>41557</v>
      </c>
      <c r="I2986" t="s">
        <v>5075</v>
      </c>
      <c r="N2986" s="37"/>
      <c r="O2986" s="36"/>
      <c r="P2986" s="36"/>
      <c r="Q2986" s="36"/>
      <c r="R2986" s="37"/>
      <c r="S2986" s="36"/>
      <c r="T2986" s="36"/>
    </row>
    <row r="2987" spans="1:20" ht="14.4" x14ac:dyDescent="0.3">
      <c r="A2987" s="33" t="s">
        <v>7162</v>
      </c>
      <c r="B2987" s="33" t="s">
        <v>14833</v>
      </c>
      <c r="C2987" s="33" t="s">
        <v>3361</v>
      </c>
      <c r="D2987" s="33" t="s">
        <v>7163</v>
      </c>
      <c r="E2987" s="33" t="s">
        <v>15951</v>
      </c>
      <c r="F2987" s="33">
        <v>69</v>
      </c>
      <c r="G2987" s="33">
        <v>64</v>
      </c>
      <c r="H2987" s="33">
        <v>42561</v>
      </c>
      <c r="I2987" t="s">
        <v>7164</v>
      </c>
      <c r="N2987" s="37"/>
      <c r="O2987" s="36"/>
      <c r="P2987" s="36"/>
      <c r="Q2987" s="36"/>
      <c r="R2987" s="37"/>
      <c r="S2987" s="36"/>
      <c r="T2987" s="36"/>
    </row>
    <row r="2988" spans="1:20" ht="14.4" x14ac:dyDescent="0.3">
      <c r="A2988" s="33" t="s">
        <v>7165</v>
      </c>
      <c r="B2988" s="33" t="s">
        <v>14833</v>
      </c>
      <c r="C2988" s="33" t="s">
        <v>7166</v>
      </c>
      <c r="D2988" s="33" t="s">
        <v>7167</v>
      </c>
      <c r="E2988" s="33" t="s">
        <v>14987</v>
      </c>
      <c r="F2988" s="33">
        <v>44</v>
      </c>
      <c r="G2988" s="33">
        <v>40</v>
      </c>
      <c r="H2988" s="33">
        <v>41895</v>
      </c>
      <c r="I2988" t="s">
        <v>17133</v>
      </c>
      <c r="N2988" s="37"/>
      <c r="O2988" s="36"/>
      <c r="P2988" s="36"/>
      <c r="Q2988" s="36"/>
      <c r="R2988" s="37"/>
      <c r="S2988" s="36"/>
      <c r="T2988" s="36"/>
    </row>
    <row r="2989" spans="1:20" ht="14.4" x14ac:dyDescent="0.3">
      <c r="A2989" s="33" t="s">
        <v>7168</v>
      </c>
      <c r="B2989" s="33" t="s">
        <v>14833</v>
      </c>
      <c r="C2989" s="33" t="s">
        <v>7169</v>
      </c>
      <c r="D2989" s="33" t="s">
        <v>7170</v>
      </c>
      <c r="E2989" s="33" t="s">
        <v>16084</v>
      </c>
      <c r="F2989" s="33">
        <v>144</v>
      </c>
      <c r="G2989" s="33">
        <v>146</v>
      </c>
      <c r="H2989" s="33">
        <v>41899</v>
      </c>
      <c r="I2989" t="s">
        <v>16907</v>
      </c>
      <c r="N2989" s="37"/>
      <c r="O2989" s="36"/>
      <c r="P2989" s="36"/>
      <c r="Q2989" s="36"/>
      <c r="R2989" s="37"/>
      <c r="S2989" s="36"/>
      <c r="T2989" s="36"/>
    </row>
    <row r="2990" spans="1:20" ht="14.4" x14ac:dyDescent="0.3">
      <c r="A2990" s="33" t="s">
        <v>7171</v>
      </c>
      <c r="B2990" s="33" t="s">
        <v>14833</v>
      </c>
      <c r="C2990" s="33" t="s">
        <v>14376</v>
      </c>
      <c r="D2990" s="33" t="s">
        <v>7172</v>
      </c>
      <c r="E2990" s="33" t="s">
        <v>15214</v>
      </c>
      <c r="F2990" s="33">
        <v>120</v>
      </c>
      <c r="G2990" s="33">
        <v>108</v>
      </c>
      <c r="H2990" s="33">
        <v>41630</v>
      </c>
      <c r="I2990" t="s">
        <v>224</v>
      </c>
      <c r="N2990" s="37"/>
      <c r="O2990" s="36"/>
      <c r="P2990" s="36"/>
      <c r="Q2990" s="36"/>
      <c r="R2990" s="37"/>
      <c r="S2990" s="36"/>
      <c r="T2990" s="36"/>
    </row>
    <row r="2991" spans="1:20" ht="14.4" x14ac:dyDescent="0.3">
      <c r="A2991" s="33" t="s">
        <v>7173</v>
      </c>
      <c r="B2991" s="33" t="s">
        <v>14833</v>
      </c>
      <c r="C2991" s="33" t="s">
        <v>7174</v>
      </c>
      <c r="D2991" s="33" t="s">
        <v>7175</v>
      </c>
      <c r="E2991" s="33" t="s">
        <v>15080</v>
      </c>
      <c r="F2991" s="33">
        <v>183</v>
      </c>
      <c r="G2991" s="33">
        <v>292</v>
      </c>
      <c r="H2991" s="33">
        <v>41481</v>
      </c>
      <c r="I2991" t="s">
        <v>16901</v>
      </c>
      <c r="N2991" s="37"/>
      <c r="O2991" s="36"/>
      <c r="P2991" s="36"/>
      <c r="Q2991" s="36"/>
      <c r="R2991" s="37"/>
      <c r="S2991" s="36"/>
      <c r="T2991" s="36"/>
    </row>
    <row r="2992" spans="1:20" ht="14.4" x14ac:dyDescent="0.3">
      <c r="A2992" s="33" t="s">
        <v>7176</v>
      </c>
      <c r="B2992" s="33" t="s">
        <v>14833</v>
      </c>
      <c r="C2992" s="33" t="s">
        <v>5505</v>
      </c>
      <c r="D2992" s="33" t="s">
        <v>7177</v>
      </c>
      <c r="E2992" s="33" t="s">
        <v>16435</v>
      </c>
      <c r="F2992" s="33">
        <v>471</v>
      </c>
      <c r="G2992" s="33">
        <v>493</v>
      </c>
      <c r="H2992" s="33">
        <v>41886</v>
      </c>
      <c r="I2992" t="s">
        <v>17034</v>
      </c>
      <c r="N2992" s="37"/>
      <c r="O2992" s="36"/>
      <c r="P2992" s="36"/>
      <c r="Q2992" s="36"/>
      <c r="R2992" s="37"/>
      <c r="S2992" s="36"/>
      <c r="T2992" s="36"/>
    </row>
    <row r="2993" spans="1:20" ht="14.4" x14ac:dyDescent="0.3">
      <c r="A2993" s="33" t="s">
        <v>7178</v>
      </c>
      <c r="B2993" s="33" t="s">
        <v>14833</v>
      </c>
      <c r="C2993" s="33" t="s">
        <v>17388</v>
      </c>
      <c r="D2993" s="33" t="s">
        <v>7179</v>
      </c>
      <c r="E2993" s="33" t="s">
        <v>15130</v>
      </c>
      <c r="F2993" s="33">
        <v>143</v>
      </c>
      <c r="G2993" s="33">
        <v>143</v>
      </c>
      <c r="H2993" s="33">
        <v>41613</v>
      </c>
      <c r="I2993" t="s">
        <v>15131</v>
      </c>
      <c r="N2993" s="37"/>
      <c r="O2993" s="36"/>
      <c r="P2993" s="36"/>
      <c r="Q2993" s="36"/>
      <c r="R2993" s="37"/>
      <c r="S2993" s="36"/>
      <c r="T2993" s="36"/>
    </row>
    <row r="2994" spans="1:20" ht="14.4" x14ac:dyDescent="0.3">
      <c r="A2994" s="33" t="s">
        <v>7180</v>
      </c>
      <c r="B2994" s="33" t="s">
        <v>14833</v>
      </c>
      <c r="C2994" s="33" t="s">
        <v>7181</v>
      </c>
      <c r="D2994" s="33" t="s">
        <v>7182</v>
      </c>
      <c r="E2994" s="33" t="s">
        <v>16075</v>
      </c>
      <c r="F2994" s="33">
        <v>121</v>
      </c>
      <c r="G2994" s="33">
        <v>119</v>
      </c>
      <c r="H2994" s="33">
        <v>41851</v>
      </c>
      <c r="I2994" t="s">
        <v>17121</v>
      </c>
      <c r="N2994" s="37"/>
      <c r="O2994" s="36"/>
      <c r="P2994" s="36"/>
      <c r="Q2994" s="36"/>
      <c r="R2994" s="37"/>
      <c r="S2994" s="36"/>
      <c r="T2994" s="36"/>
    </row>
    <row r="2995" spans="1:20" ht="14.4" x14ac:dyDescent="0.3">
      <c r="A2995" s="33" t="s">
        <v>7183</v>
      </c>
      <c r="B2995" s="33" t="s">
        <v>14833</v>
      </c>
      <c r="C2995" s="33" t="s">
        <v>7184</v>
      </c>
      <c r="D2995" s="33" t="s">
        <v>7185</v>
      </c>
      <c r="E2995" s="33" t="s">
        <v>15092</v>
      </c>
      <c r="F2995" s="33">
        <v>81</v>
      </c>
      <c r="G2995" s="33">
        <v>93</v>
      </c>
      <c r="H2995" s="33">
        <v>41816</v>
      </c>
      <c r="I2995" t="s">
        <v>15250</v>
      </c>
      <c r="N2995" s="37"/>
      <c r="O2995" s="36"/>
      <c r="P2995" s="36"/>
      <c r="Q2995" s="36"/>
      <c r="R2995" s="37"/>
      <c r="S2995" s="36"/>
      <c r="T2995" s="36"/>
    </row>
    <row r="2996" spans="1:20" ht="14.4" x14ac:dyDescent="0.3">
      <c r="A2996" s="33" t="s">
        <v>7186</v>
      </c>
      <c r="B2996" s="33" t="s">
        <v>14833</v>
      </c>
      <c r="C2996" s="33" t="s">
        <v>17389</v>
      </c>
      <c r="D2996" s="33" t="s">
        <v>7187</v>
      </c>
      <c r="E2996" s="33" t="s">
        <v>15096</v>
      </c>
      <c r="F2996" s="33">
        <v>43</v>
      </c>
      <c r="G2996" s="33">
        <v>42</v>
      </c>
      <c r="H2996" s="33">
        <v>41401</v>
      </c>
      <c r="I2996" t="s">
        <v>232</v>
      </c>
      <c r="N2996" s="37"/>
      <c r="O2996" s="36"/>
      <c r="P2996" s="36"/>
      <c r="Q2996" s="36"/>
      <c r="R2996" s="37"/>
      <c r="S2996" s="36"/>
      <c r="T2996" s="36"/>
    </row>
    <row r="2997" spans="1:20" ht="14.4" x14ac:dyDescent="0.3">
      <c r="A2997" s="33" t="s">
        <v>7188</v>
      </c>
      <c r="B2997" s="33" t="s">
        <v>14833</v>
      </c>
      <c r="C2997" s="33" t="s">
        <v>7189</v>
      </c>
      <c r="D2997" s="33" t="s">
        <v>7190</v>
      </c>
      <c r="E2997" s="33" t="s">
        <v>15205</v>
      </c>
      <c r="F2997" s="33">
        <v>36</v>
      </c>
      <c r="G2997" s="33">
        <v>38</v>
      </c>
      <c r="H2997" s="33">
        <v>41785</v>
      </c>
      <c r="I2997" t="s">
        <v>15206</v>
      </c>
      <c r="N2997" s="37"/>
      <c r="O2997" s="36"/>
      <c r="P2997" s="36"/>
      <c r="Q2997" s="36"/>
      <c r="R2997" s="37"/>
      <c r="S2997" s="36"/>
      <c r="T2997" s="36"/>
    </row>
    <row r="2998" spans="1:20" ht="14.4" x14ac:dyDescent="0.3">
      <c r="A2998" s="33" t="s">
        <v>7191</v>
      </c>
      <c r="B2998" s="33" t="s">
        <v>14833</v>
      </c>
      <c r="C2998" s="33" t="s">
        <v>7192</v>
      </c>
      <c r="D2998" s="33" t="s">
        <v>7193</v>
      </c>
      <c r="E2998" s="33" t="s">
        <v>15286</v>
      </c>
      <c r="F2998" s="33">
        <v>23</v>
      </c>
      <c r="G2998" s="33">
        <v>21</v>
      </c>
      <c r="H2998" s="33">
        <v>41856</v>
      </c>
      <c r="I2998" t="s">
        <v>15165</v>
      </c>
      <c r="N2998" s="37"/>
      <c r="O2998" s="36"/>
      <c r="P2998" s="36"/>
      <c r="Q2998" s="36"/>
      <c r="R2998" s="37"/>
      <c r="S2998" s="36"/>
      <c r="T2998" s="36"/>
    </row>
    <row r="2999" spans="1:20" ht="14.4" x14ac:dyDescent="0.3">
      <c r="A2999" s="33" t="s">
        <v>7194</v>
      </c>
      <c r="B2999" s="33" t="s">
        <v>14833</v>
      </c>
      <c r="C2999" s="33" t="s">
        <v>17390</v>
      </c>
      <c r="D2999" s="33" t="s">
        <v>7195</v>
      </c>
      <c r="E2999" s="33" t="s">
        <v>16075</v>
      </c>
      <c r="F2999" s="33">
        <v>89</v>
      </c>
      <c r="G2999" s="33">
        <v>86</v>
      </c>
      <c r="H2999" s="33">
        <v>41851</v>
      </c>
      <c r="I2999" t="s">
        <v>17121</v>
      </c>
      <c r="N2999" s="37"/>
      <c r="O2999" s="36"/>
      <c r="P2999" s="36"/>
      <c r="Q2999" s="36"/>
      <c r="R2999" s="37"/>
      <c r="S2999" s="36"/>
      <c r="T2999" s="36"/>
    </row>
    <row r="3000" spans="1:20" ht="14.4" x14ac:dyDescent="0.3">
      <c r="A3000" s="33" t="s">
        <v>7196</v>
      </c>
      <c r="B3000" s="33" t="s">
        <v>14833</v>
      </c>
      <c r="C3000" s="33" t="s">
        <v>7197</v>
      </c>
      <c r="D3000" s="33" t="s">
        <v>7198</v>
      </c>
      <c r="E3000" s="33" t="s">
        <v>15214</v>
      </c>
      <c r="F3000" s="33">
        <v>155</v>
      </c>
      <c r="G3000" s="33">
        <v>150</v>
      </c>
      <c r="H3000" s="33">
        <v>41630</v>
      </c>
      <c r="I3000" t="s">
        <v>224</v>
      </c>
      <c r="N3000" s="37"/>
      <c r="O3000" s="36"/>
      <c r="P3000" s="36"/>
      <c r="Q3000" s="36"/>
      <c r="R3000" s="37"/>
      <c r="S3000" s="36"/>
      <c r="T3000" s="36"/>
    </row>
    <row r="3001" spans="1:20" ht="14.4" x14ac:dyDescent="0.3">
      <c r="A3001" s="33" t="s">
        <v>7199</v>
      </c>
      <c r="B3001" s="33" t="s">
        <v>14833</v>
      </c>
      <c r="C3001" s="33" t="s">
        <v>17391</v>
      </c>
      <c r="D3001" s="33" t="s">
        <v>7200</v>
      </c>
      <c r="E3001" s="33" t="s">
        <v>15193</v>
      </c>
      <c r="F3001" s="33">
        <v>59</v>
      </c>
      <c r="G3001" s="33">
        <v>49</v>
      </c>
      <c r="H3001" s="33">
        <v>11711</v>
      </c>
      <c r="I3001" t="s">
        <v>16273</v>
      </c>
      <c r="N3001" s="37"/>
      <c r="O3001" s="36"/>
      <c r="P3001" s="36"/>
      <c r="Q3001" s="36"/>
      <c r="R3001" s="37"/>
      <c r="S3001" s="36"/>
      <c r="T3001" s="36"/>
    </row>
    <row r="3002" spans="1:20" ht="14.4" x14ac:dyDescent="0.3">
      <c r="A3002" s="33" t="s">
        <v>7201</v>
      </c>
      <c r="B3002" s="33" t="s">
        <v>14833</v>
      </c>
      <c r="C3002" s="33" t="s">
        <v>17392</v>
      </c>
      <c r="D3002" s="33" t="s">
        <v>7202</v>
      </c>
      <c r="E3002" s="33" t="s">
        <v>15322</v>
      </c>
      <c r="F3002" s="33">
        <v>46</v>
      </c>
      <c r="G3002" s="33">
        <v>43</v>
      </c>
      <c r="H3002" s="33">
        <v>41491</v>
      </c>
      <c r="I3002" t="s">
        <v>16232</v>
      </c>
      <c r="N3002" s="37"/>
      <c r="O3002" s="36"/>
      <c r="P3002" s="36"/>
      <c r="Q3002" s="36"/>
      <c r="R3002" s="37"/>
      <c r="S3002" s="36"/>
      <c r="T3002" s="36"/>
    </row>
    <row r="3003" spans="1:20" ht="14.4" x14ac:dyDescent="0.3">
      <c r="A3003" s="33" t="s">
        <v>7203</v>
      </c>
      <c r="B3003" s="33" t="s">
        <v>14833</v>
      </c>
      <c r="C3003" s="33" t="s">
        <v>7204</v>
      </c>
      <c r="D3003" s="33" t="s">
        <v>7205</v>
      </c>
      <c r="E3003" s="33" t="s">
        <v>14890</v>
      </c>
      <c r="F3003" s="33">
        <v>206</v>
      </c>
      <c r="G3003" s="33">
        <v>217</v>
      </c>
      <c r="H3003" s="33">
        <v>41471</v>
      </c>
      <c r="I3003" t="s">
        <v>15612</v>
      </c>
      <c r="N3003" s="37"/>
      <c r="O3003" s="36"/>
      <c r="P3003" s="36"/>
      <c r="Q3003" s="36"/>
      <c r="R3003" s="37"/>
      <c r="S3003" s="36"/>
      <c r="T3003" s="36"/>
    </row>
    <row r="3004" spans="1:20" ht="14.4" x14ac:dyDescent="0.3">
      <c r="A3004" s="33" t="s">
        <v>7206</v>
      </c>
      <c r="B3004" s="33" t="s">
        <v>14833</v>
      </c>
      <c r="C3004" s="33" t="s">
        <v>7207</v>
      </c>
      <c r="D3004" s="33" t="s">
        <v>6087</v>
      </c>
      <c r="E3004" s="33" t="s">
        <v>15260</v>
      </c>
      <c r="F3004" s="33">
        <v>272</v>
      </c>
      <c r="G3004" s="33">
        <v>250</v>
      </c>
      <c r="H3004" s="33">
        <v>41633</v>
      </c>
      <c r="I3004" t="s">
        <v>16283</v>
      </c>
      <c r="N3004" s="37"/>
      <c r="O3004" s="36"/>
      <c r="P3004" s="36"/>
      <c r="Q3004" s="36"/>
      <c r="R3004" s="37"/>
      <c r="S3004" s="36"/>
      <c r="T3004" s="36"/>
    </row>
    <row r="3005" spans="1:20" ht="14.4" x14ac:dyDescent="0.3">
      <c r="A3005" s="33" t="s">
        <v>7208</v>
      </c>
      <c r="B3005" s="33" t="s">
        <v>14833</v>
      </c>
      <c r="C3005" s="33" t="s">
        <v>17393</v>
      </c>
      <c r="D3005" s="33" t="s">
        <v>2446</v>
      </c>
      <c r="E3005" s="33" t="s">
        <v>15854</v>
      </c>
      <c r="F3005" s="33">
        <v>146</v>
      </c>
      <c r="G3005" s="33">
        <v>149</v>
      </c>
      <c r="H3005" s="33">
        <v>41386</v>
      </c>
      <c r="I3005" t="s">
        <v>17394</v>
      </c>
      <c r="N3005" s="37"/>
      <c r="O3005" s="36"/>
      <c r="P3005" s="36"/>
      <c r="Q3005" s="36"/>
      <c r="R3005" s="37"/>
      <c r="S3005" s="36"/>
      <c r="T3005" s="36"/>
    </row>
    <row r="3006" spans="1:20" ht="14.4" x14ac:dyDescent="0.3">
      <c r="A3006" s="33" t="s">
        <v>7209</v>
      </c>
      <c r="B3006" s="33" t="s">
        <v>14833</v>
      </c>
      <c r="C3006" s="33" t="s">
        <v>7210</v>
      </c>
      <c r="D3006" s="33" t="s">
        <v>7211</v>
      </c>
      <c r="E3006" s="33" t="s">
        <v>14982</v>
      </c>
      <c r="F3006" s="33">
        <v>206</v>
      </c>
      <c r="G3006" s="33">
        <v>231</v>
      </c>
      <c r="H3006" s="33">
        <v>41349</v>
      </c>
      <c r="I3006" t="s">
        <v>17129</v>
      </c>
      <c r="N3006" s="37"/>
      <c r="O3006" s="36"/>
      <c r="P3006" s="36"/>
      <c r="Q3006" s="36"/>
      <c r="R3006" s="37"/>
      <c r="S3006" s="36"/>
      <c r="T3006" s="36"/>
    </row>
    <row r="3007" spans="1:20" ht="14.4" x14ac:dyDescent="0.3">
      <c r="A3007" s="33" t="s">
        <v>7212</v>
      </c>
      <c r="B3007" s="33" t="s">
        <v>14833</v>
      </c>
      <c r="C3007" s="33" t="s">
        <v>7213</v>
      </c>
      <c r="D3007" s="33" t="s">
        <v>7214</v>
      </c>
      <c r="E3007" s="33" t="s">
        <v>14957</v>
      </c>
      <c r="F3007" s="33">
        <v>110</v>
      </c>
      <c r="G3007" s="33">
        <v>91</v>
      </c>
      <c r="H3007" s="33">
        <v>41856</v>
      </c>
      <c r="I3007" t="s">
        <v>15165</v>
      </c>
      <c r="N3007" s="37"/>
      <c r="O3007" s="36"/>
      <c r="P3007" s="36"/>
      <c r="Q3007" s="36"/>
      <c r="R3007" s="37"/>
      <c r="S3007" s="36"/>
      <c r="T3007" s="36"/>
    </row>
    <row r="3008" spans="1:20" ht="14.4" x14ac:dyDescent="0.3">
      <c r="A3008" s="33" t="s">
        <v>7215</v>
      </c>
      <c r="B3008" s="33" t="s">
        <v>14833</v>
      </c>
      <c r="C3008" s="33" t="s">
        <v>17395</v>
      </c>
      <c r="D3008" s="33" t="s">
        <v>7216</v>
      </c>
      <c r="E3008" s="33" t="s">
        <v>15694</v>
      </c>
      <c r="F3008" s="33">
        <v>39</v>
      </c>
      <c r="G3008" s="33">
        <v>38</v>
      </c>
      <c r="H3008" s="33">
        <v>41502</v>
      </c>
      <c r="I3008" t="s">
        <v>16306</v>
      </c>
      <c r="N3008" s="37"/>
      <c r="O3008" s="36"/>
      <c r="P3008" s="36"/>
      <c r="Q3008" s="36"/>
      <c r="R3008" s="37"/>
      <c r="S3008" s="36"/>
      <c r="T3008" s="36"/>
    </row>
    <row r="3009" spans="1:20" ht="14.4" x14ac:dyDescent="0.3">
      <c r="A3009" s="33" t="s">
        <v>7217</v>
      </c>
      <c r="B3009" s="33" t="s">
        <v>14833</v>
      </c>
      <c r="C3009" s="33" t="s">
        <v>17396</v>
      </c>
      <c r="D3009" s="33" t="s">
        <v>7218</v>
      </c>
      <c r="E3009" s="33" t="s">
        <v>14907</v>
      </c>
      <c r="F3009" s="33">
        <v>124</v>
      </c>
      <c r="G3009" s="33">
        <v>123</v>
      </c>
      <c r="H3009" s="33">
        <v>41775</v>
      </c>
      <c r="I3009" t="s">
        <v>108</v>
      </c>
      <c r="N3009" s="37"/>
      <c r="O3009" s="36"/>
      <c r="P3009" s="36"/>
      <c r="Q3009" s="36"/>
      <c r="R3009" s="37"/>
      <c r="S3009" s="36"/>
      <c r="T3009" s="36"/>
    </row>
    <row r="3010" spans="1:20" ht="14.4" x14ac:dyDescent="0.3">
      <c r="A3010" s="33" t="s">
        <v>7219</v>
      </c>
      <c r="B3010" s="33" t="s">
        <v>14833</v>
      </c>
      <c r="C3010" s="33" t="s">
        <v>7220</v>
      </c>
      <c r="D3010" s="33" t="s">
        <v>7221</v>
      </c>
      <c r="E3010" s="33" t="s">
        <v>15813</v>
      </c>
      <c r="F3010" s="33">
        <v>302</v>
      </c>
      <c r="G3010" s="33">
        <v>328</v>
      </c>
      <c r="H3010" s="33">
        <v>38001</v>
      </c>
      <c r="I3010" t="s">
        <v>15814</v>
      </c>
      <c r="N3010" s="37"/>
      <c r="O3010" s="36"/>
      <c r="P3010" s="36"/>
      <c r="Q3010" s="36"/>
      <c r="R3010" s="37"/>
      <c r="S3010" s="36"/>
      <c r="T3010" s="36"/>
    </row>
    <row r="3011" spans="1:20" ht="14.4" x14ac:dyDescent="0.3">
      <c r="A3011" s="33" t="s">
        <v>7222</v>
      </c>
      <c r="B3011" s="33" t="s">
        <v>14833</v>
      </c>
      <c r="C3011" s="33" t="s">
        <v>7223</v>
      </c>
      <c r="D3011" s="33" t="s">
        <v>7224</v>
      </c>
      <c r="E3011" s="33" t="s">
        <v>15056</v>
      </c>
      <c r="F3011" s="33">
        <v>82</v>
      </c>
      <c r="G3011" s="33">
        <v>72</v>
      </c>
      <c r="H3011" s="33">
        <v>41876</v>
      </c>
      <c r="I3011" t="s">
        <v>17286</v>
      </c>
      <c r="N3011" s="37"/>
      <c r="O3011" s="36"/>
      <c r="P3011" s="36"/>
      <c r="Q3011" s="36"/>
      <c r="R3011" s="37"/>
      <c r="S3011" s="36"/>
      <c r="T3011" s="36"/>
    </row>
    <row r="3012" spans="1:20" ht="14.4" x14ac:dyDescent="0.3">
      <c r="A3012" s="33" t="s">
        <v>7225</v>
      </c>
      <c r="B3012" s="33" t="s">
        <v>14833</v>
      </c>
      <c r="C3012" s="33" t="s">
        <v>17397</v>
      </c>
      <c r="D3012" s="33" t="s">
        <v>1016</v>
      </c>
      <c r="E3012" s="33" t="s">
        <v>15205</v>
      </c>
      <c r="F3012" s="33">
        <v>281</v>
      </c>
      <c r="G3012" s="33">
        <v>272</v>
      </c>
      <c r="H3012" s="33">
        <v>41785</v>
      </c>
      <c r="I3012" t="s">
        <v>15206</v>
      </c>
      <c r="N3012" s="37"/>
      <c r="O3012" s="36"/>
      <c r="P3012" s="36"/>
      <c r="Q3012" s="36"/>
      <c r="R3012" s="37"/>
      <c r="S3012" s="36"/>
      <c r="T3012" s="36"/>
    </row>
    <row r="3013" spans="1:20" ht="14.4" x14ac:dyDescent="0.3">
      <c r="A3013" s="33" t="s">
        <v>7226</v>
      </c>
      <c r="B3013" s="33" t="s">
        <v>14833</v>
      </c>
      <c r="C3013" s="33" t="s">
        <v>16991</v>
      </c>
      <c r="D3013" s="33" t="s">
        <v>7227</v>
      </c>
      <c r="E3013" s="33" t="s">
        <v>15081</v>
      </c>
      <c r="F3013" s="33">
        <v>180</v>
      </c>
      <c r="G3013" s="33">
        <v>151</v>
      </c>
      <c r="H3013" s="33">
        <v>41638</v>
      </c>
      <c r="I3013" t="s">
        <v>15125</v>
      </c>
      <c r="N3013" s="37"/>
      <c r="O3013" s="36"/>
      <c r="P3013" s="36"/>
      <c r="Q3013" s="36"/>
      <c r="R3013" s="37"/>
      <c r="S3013" s="36"/>
      <c r="T3013" s="36"/>
    </row>
    <row r="3014" spans="1:20" ht="14.4" x14ac:dyDescent="0.3">
      <c r="A3014" s="33" t="s">
        <v>7228</v>
      </c>
      <c r="B3014" s="33" t="s">
        <v>14833</v>
      </c>
      <c r="C3014" s="33" t="s">
        <v>7229</v>
      </c>
      <c r="D3014" s="33" t="s">
        <v>7230</v>
      </c>
      <c r="E3014" s="33" t="s">
        <v>14945</v>
      </c>
      <c r="F3014" s="33">
        <v>242</v>
      </c>
      <c r="G3014" s="33">
        <v>226</v>
      </c>
      <c r="H3014" s="33">
        <v>41895</v>
      </c>
      <c r="I3014" t="s">
        <v>17133</v>
      </c>
      <c r="N3014" s="37"/>
      <c r="O3014" s="36"/>
      <c r="P3014" s="36"/>
      <c r="Q3014" s="36"/>
      <c r="R3014" s="37"/>
      <c r="S3014" s="36"/>
      <c r="T3014" s="36"/>
    </row>
    <row r="3015" spans="1:20" ht="14.4" x14ac:dyDescent="0.3">
      <c r="A3015" s="33" t="s">
        <v>7231</v>
      </c>
      <c r="B3015" s="33" t="s">
        <v>14833</v>
      </c>
      <c r="C3015" s="33" t="s">
        <v>7232</v>
      </c>
      <c r="D3015" s="33" t="s">
        <v>7233</v>
      </c>
      <c r="E3015" s="33" t="s">
        <v>15000</v>
      </c>
      <c r="F3015" s="33">
        <v>237</v>
      </c>
      <c r="G3015" s="33">
        <v>229</v>
      </c>
      <c r="H3015" s="33">
        <v>13674</v>
      </c>
      <c r="I3015" t="s">
        <v>15142</v>
      </c>
      <c r="N3015" s="37"/>
      <c r="O3015" s="36"/>
      <c r="P3015" s="36"/>
      <c r="Q3015" s="36"/>
      <c r="R3015" s="37"/>
      <c r="S3015" s="36"/>
      <c r="T3015" s="36"/>
    </row>
    <row r="3016" spans="1:20" ht="14.4" x14ac:dyDescent="0.3">
      <c r="A3016" s="33" t="s">
        <v>7234</v>
      </c>
      <c r="B3016" s="33" t="s">
        <v>14833</v>
      </c>
      <c r="C3016" s="33" t="s">
        <v>7235</v>
      </c>
      <c r="D3016" s="33" t="s">
        <v>7236</v>
      </c>
      <c r="E3016" s="33" t="s">
        <v>15088</v>
      </c>
      <c r="F3016" s="33">
        <v>126</v>
      </c>
      <c r="G3016" s="33">
        <v>116</v>
      </c>
      <c r="H3016" s="33">
        <v>41438</v>
      </c>
      <c r="I3016" t="s">
        <v>15225</v>
      </c>
      <c r="N3016" s="37"/>
      <c r="O3016" s="36"/>
      <c r="P3016" s="36"/>
      <c r="Q3016" s="36"/>
      <c r="R3016" s="37"/>
      <c r="S3016" s="36"/>
      <c r="T3016" s="36"/>
    </row>
    <row r="3017" spans="1:20" ht="14.4" x14ac:dyDescent="0.3">
      <c r="A3017" s="33" t="s">
        <v>7237</v>
      </c>
      <c r="B3017" s="33" t="s">
        <v>14833</v>
      </c>
      <c r="C3017" s="33" t="s">
        <v>7238</v>
      </c>
      <c r="D3017" s="33" t="s">
        <v>7239</v>
      </c>
      <c r="E3017" s="33" t="s">
        <v>14988</v>
      </c>
      <c r="F3017" s="33">
        <v>196</v>
      </c>
      <c r="G3017" s="33">
        <v>209</v>
      </c>
      <c r="H3017" s="33">
        <v>41191</v>
      </c>
      <c r="I3017" t="s">
        <v>15604</v>
      </c>
      <c r="N3017" s="37"/>
      <c r="O3017" s="36"/>
      <c r="P3017" s="36"/>
      <c r="Q3017" s="36"/>
      <c r="R3017" s="37"/>
      <c r="S3017" s="36"/>
      <c r="T3017" s="36"/>
    </row>
    <row r="3018" spans="1:20" ht="14.4" x14ac:dyDescent="0.3">
      <c r="A3018" s="33" t="s">
        <v>7240</v>
      </c>
      <c r="B3018" s="33" t="s">
        <v>14833</v>
      </c>
      <c r="C3018" s="33" t="s">
        <v>7241</v>
      </c>
      <c r="D3018" s="33" t="s">
        <v>7242</v>
      </c>
      <c r="E3018" s="33" t="s">
        <v>16068</v>
      </c>
      <c r="F3018" s="33">
        <v>143</v>
      </c>
      <c r="G3018" s="33">
        <v>142</v>
      </c>
      <c r="H3018" s="33">
        <v>41492</v>
      </c>
      <c r="I3018" t="s">
        <v>6687</v>
      </c>
      <c r="N3018" s="37"/>
      <c r="O3018" s="36"/>
      <c r="P3018" s="36"/>
      <c r="Q3018" s="36"/>
      <c r="R3018" s="37"/>
      <c r="S3018" s="36"/>
      <c r="T3018" s="36"/>
    </row>
    <row r="3019" spans="1:20" ht="14.4" x14ac:dyDescent="0.3">
      <c r="A3019" s="33" t="s">
        <v>7243</v>
      </c>
      <c r="B3019" s="33" t="s">
        <v>14833</v>
      </c>
      <c r="C3019" s="33" t="s">
        <v>17398</v>
      </c>
      <c r="D3019" s="33" t="s">
        <v>7244</v>
      </c>
      <c r="E3019" s="33" t="s">
        <v>14945</v>
      </c>
      <c r="F3019" s="33">
        <v>49</v>
      </c>
      <c r="G3019" s="33">
        <v>49</v>
      </c>
      <c r="H3019" s="33">
        <v>41868</v>
      </c>
      <c r="I3019" t="s">
        <v>6691</v>
      </c>
      <c r="N3019" s="37"/>
      <c r="O3019" s="36"/>
      <c r="P3019" s="36"/>
      <c r="Q3019" s="36"/>
      <c r="R3019" s="37"/>
      <c r="S3019" s="36"/>
      <c r="T3019" s="36"/>
    </row>
    <row r="3020" spans="1:20" ht="14.4" x14ac:dyDescent="0.3">
      <c r="A3020" s="33" t="s">
        <v>7245</v>
      </c>
      <c r="B3020" s="33" t="s">
        <v>14833</v>
      </c>
      <c r="C3020" s="33" t="s">
        <v>17399</v>
      </c>
      <c r="D3020" s="33" t="s">
        <v>7246</v>
      </c>
      <c r="E3020" s="33" t="s">
        <v>15016</v>
      </c>
      <c r="F3020" s="33">
        <v>161</v>
      </c>
      <c r="G3020" s="33">
        <v>151</v>
      </c>
      <c r="H3020" s="33">
        <v>41345</v>
      </c>
      <c r="I3020" t="s">
        <v>279</v>
      </c>
      <c r="N3020" s="37"/>
      <c r="O3020" s="36"/>
      <c r="P3020" s="36"/>
      <c r="Q3020" s="36"/>
      <c r="R3020" s="37"/>
      <c r="S3020" s="36"/>
      <c r="T3020" s="36"/>
    </row>
    <row r="3021" spans="1:20" ht="14.4" x14ac:dyDescent="0.3">
      <c r="A3021" s="33" t="s">
        <v>7247</v>
      </c>
      <c r="B3021" s="33" t="s">
        <v>14833</v>
      </c>
      <c r="C3021" s="33" t="s">
        <v>7248</v>
      </c>
      <c r="D3021" s="33" t="s">
        <v>7249</v>
      </c>
      <c r="E3021" s="33" t="s">
        <v>16084</v>
      </c>
      <c r="F3021" s="33">
        <v>289</v>
      </c>
      <c r="G3021" s="33">
        <v>286</v>
      </c>
      <c r="H3021" s="33">
        <v>41899</v>
      </c>
      <c r="I3021" t="s">
        <v>16907</v>
      </c>
      <c r="N3021" s="37"/>
      <c r="O3021" s="36"/>
      <c r="P3021" s="36"/>
      <c r="Q3021" s="36"/>
      <c r="R3021" s="37"/>
      <c r="S3021" s="36"/>
      <c r="T3021" s="36"/>
    </row>
    <row r="3022" spans="1:20" ht="14.4" x14ac:dyDescent="0.3">
      <c r="A3022" s="33" t="s">
        <v>7250</v>
      </c>
      <c r="B3022" s="33" t="s">
        <v>14833</v>
      </c>
      <c r="C3022" s="33" t="s">
        <v>17400</v>
      </c>
      <c r="D3022" s="33" t="s">
        <v>7251</v>
      </c>
      <c r="E3022" s="33" t="s">
        <v>15967</v>
      </c>
      <c r="F3022" s="33">
        <v>248</v>
      </c>
      <c r="G3022" s="33">
        <v>241</v>
      </c>
      <c r="H3022" s="33">
        <v>13662</v>
      </c>
      <c r="I3022" t="s">
        <v>16280</v>
      </c>
      <c r="N3022" s="37"/>
      <c r="O3022" s="36"/>
      <c r="P3022" s="36"/>
      <c r="Q3022" s="36"/>
      <c r="R3022" s="37"/>
      <c r="S3022" s="36"/>
      <c r="T3022" s="36"/>
    </row>
    <row r="3023" spans="1:20" ht="14.4" x14ac:dyDescent="0.3">
      <c r="A3023" s="33" t="s">
        <v>7252</v>
      </c>
      <c r="B3023" s="33" t="s">
        <v>14833</v>
      </c>
      <c r="C3023" s="33" t="s">
        <v>7253</v>
      </c>
      <c r="D3023" s="33" t="s">
        <v>7254</v>
      </c>
      <c r="E3023" s="33" t="s">
        <v>15707</v>
      </c>
      <c r="F3023" s="33">
        <v>76</v>
      </c>
      <c r="G3023" s="33">
        <v>84</v>
      </c>
      <c r="H3023" s="33">
        <v>41566</v>
      </c>
      <c r="I3023" t="s">
        <v>5972</v>
      </c>
      <c r="N3023" s="37"/>
      <c r="O3023" s="36"/>
      <c r="P3023" s="36"/>
      <c r="Q3023" s="36"/>
      <c r="R3023" s="37"/>
      <c r="S3023" s="36"/>
      <c r="T3023" s="36"/>
    </row>
    <row r="3024" spans="1:20" ht="14.4" x14ac:dyDescent="0.3">
      <c r="A3024" s="33" t="s">
        <v>7255</v>
      </c>
      <c r="B3024" s="33" t="s">
        <v>14833</v>
      </c>
      <c r="C3024" s="33" t="s">
        <v>17401</v>
      </c>
      <c r="D3024" s="33" t="s">
        <v>7256</v>
      </c>
      <c r="E3024" s="33" t="s">
        <v>14892</v>
      </c>
      <c r="F3024" s="33">
        <v>96</v>
      </c>
      <c r="G3024" s="33">
        <v>92</v>
      </c>
      <c r="H3024" s="33">
        <v>41447</v>
      </c>
      <c r="I3024" t="s">
        <v>15380</v>
      </c>
      <c r="N3024" s="37"/>
      <c r="O3024" s="36"/>
      <c r="P3024" s="36"/>
      <c r="Q3024" s="36"/>
      <c r="R3024" s="37"/>
      <c r="S3024" s="36"/>
      <c r="T3024" s="36"/>
    </row>
    <row r="3025" spans="1:20" ht="14.4" x14ac:dyDescent="0.3">
      <c r="A3025" s="33" t="s">
        <v>7257</v>
      </c>
      <c r="B3025" s="33" t="s">
        <v>14833</v>
      </c>
      <c r="C3025" s="33" t="s">
        <v>6736</v>
      </c>
      <c r="D3025" s="33" t="s">
        <v>3349</v>
      </c>
      <c r="E3025" s="33" t="s">
        <v>16433</v>
      </c>
      <c r="F3025" s="33">
        <v>354</v>
      </c>
      <c r="G3025" s="33">
        <v>340</v>
      </c>
      <c r="H3025" s="33">
        <v>41574</v>
      </c>
      <c r="I3025" t="s">
        <v>16895</v>
      </c>
      <c r="N3025" s="37"/>
      <c r="O3025" s="36"/>
      <c r="P3025" s="36"/>
      <c r="Q3025" s="36"/>
      <c r="R3025" s="37"/>
      <c r="S3025" s="36"/>
      <c r="T3025" s="36"/>
    </row>
    <row r="3026" spans="1:20" ht="14.4" x14ac:dyDescent="0.3">
      <c r="A3026" s="33" t="s">
        <v>7258</v>
      </c>
      <c r="B3026" s="33" t="s">
        <v>14833</v>
      </c>
      <c r="C3026" s="33" t="s">
        <v>7259</v>
      </c>
      <c r="D3026" s="33" t="s">
        <v>3123</v>
      </c>
      <c r="E3026" s="33" t="s">
        <v>15998</v>
      </c>
      <c r="F3026" s="33">
        <v>206</v>
      </c>
      <c r="G3026" s="33">
        <v>190</v>
      </c>
      <c r="H3026" s="33">
        <v>13682</v>
      </c>
      <c r="I3026" t="s">
        <v>16927</v>
      </c>
      <c r="N3026" s="37"/>
      <c r="O3026" s="36"/>
      <c r="P3026" s="36"/>
      <c r="Q3026" s="36"/>
      <c r="R3026" s="37"/>
      <c r="S3026" s="36"/>
      <c r="T3026" s="36"/>
    </row>
    <row r="3027" spans="1:20" ht="14.4" x14ac:dyDescent="0.3">
      <c r="A3027" s="33" t="s">
        <v>7260</v>
      </c>
      <c r="B3027" s="33" t="s">
        <v>14833</v>
      </c>
      <c r="C3027" s="33" t="s">
        <v>17402</v>
      </c>
      <c r="D3027" s="33" t="s">
        <v>7261</v>
      </c>
      <c r="E3027" s="33" t="s">
        <v>14962</v>
      </c>
      <c r="F3027" s="33">
        <v>73</v>
      </c>
      <c r="G3027" s="33">
        <v>71</v>
      </c>
      <c r="H3027" s="33">
        <v>41574</v>
      </c>
      <c r="I3027" t="s">
        <v>16895</v>
      </c>
      <c r="N3027" s="37"/>
      <c r="O3027" s="36"/>
      <c r="P3027" s="36"/>
      <c r="Q3027" s="36"/>
      <c r="R3027" s="37"/>
      <c r="S3027" s="36"/>
      <c r="T3027" s="36"/>
    </row>
    <row r="3028" spans="1:20" ht="14.4" x14ac:dyDescent="0.3">
      <c r="A3028" s="33" t="s">
        <v>7262</v>
      </c>
      <c r="B3028" s="33" t="s">
        <v>14833</v>
      </c>
      <c r="C3028" s="33" t="s">
        <v>7263</v>
      </c>
      <c r="D3028" s="33" t="s">
        <v>7264</v>
      </c>
      <c r="E3028" s="33" t="s">
        <v>15088</v>
      </c>
      <c r="F3028" s="33">
        <v>237</v>
      </c>
      <c r="G3028" s="33">
        <v>222</v>
      </c>
      <c r="H3028" s="33">
        <v>41438</v>
      </c>
      <c r="I3028" t="s">
        <v>15225</v>
      </c>
      <c r="N3028" s="37"/>
      <c r="O3028" s="36"/>
      <c r="P3028" s="36"/>
      <c r="Q3028" s="36"/>
      <c r="R3028" s="37"/>
      <c r="S3028" s="36"/>
      <c r="T3028" s="36"/>
    </row>
    <row r="3029" spans="1:20" ht="14.4" x14ac:dyDescent="0.3">
      <c r="A3029" s="33" t="s">
        <v>7265</v>
      </c>
      <c r="B3029" s="33" t="s">
        <v>14833</v>
      </c>
      <c r="C3029" s="33" t="s">
        <v>7266</v>
      </c>
      <c r="D3029" s="33" t="s">
        <v>7267</v>
      </c>
      <c r="E3029" s="33" t="s">
        <v>15841</v>
      </c>
      <c r="F3029" s="33">
        <v>385</v>
      </c>
      <c r="G3029" s="33">
        <v>384</v>
      </c>
      <c r="H3029" s="33">
        <v>41434</v>
      </c>
      <c r="I3029" t="s">
        <v>15624</v>
      </c>
      <c r="N3029" s="37"/>
      <c r="O3029" s="36"/>
      <c r="P3029" s="36"/>
      <c r="Q3029" s="36"/>
      <c r="R3029" s="37"/>
      <c r="S3029" s="36"/>
      <c r="T3029" s="36"/>
    </row>
    <row r="3030" spans="1:20" ht="14.4" x14ac:dyDescent="0.3">
      <c r="A3030" s="33" t="s">
        <v>7268</v>
      </c>
      <c r="B3030" s="33" t="s">
        <v>14833</v>
      </c>
      <c r="C3030" s="33" t="s">
        <v>7269</v>
      </c>
      <c r="D3030" s="33" t="s">
        <v>7270</v>
      </c>
      <c r="E3030" s="33" t="s">
        <v>14989</v>
      </c>
      <c r="F3030" s="33">
        <v>147</v>
      </c>
      <c r="G3030" s="33">
        <v>144</v>
      </c>
      <c r="H3030" s="33">
        <v>41611</v>
      </c>
      <c r="I3030" t="s">
        <v>6729</v>
      </c>
      <c r="N3030" s="37"/>
      <c r="O3030" s="36"/>
      <c r="P3030" s="36"/>
      <c r="Q3030" s="36"/>
      <c r="R3030" s="37"/>
      <c r="S3030" s="36"/>
      <c r="T3030" s="36"/>
    </row>
    <row r="3031" spans="1:20" ht="14.4" x14ac:dyDescent="0.3">
      <c r="A3031" s="33" t="s">
        <v>7271</v>
      </c>
      <c r="B3031" s="33" t="s">
        <v>14833</v>
      </c>
      <c r="C3031" s="33" t="s">
        <v>17292</v>
      </c>
      <c r="D3031" s="33" t="s">
        <v>7272</v>
      </c>
      <c r="E3031" s="33" t="s">
        <v>15035</v>
      </c>
      <c r="F3031" s="33">
        <v>188</v>
      </c>
      <c r="G3031" s="33">
        <v>177</v>
      </c>
      <c r="H3031" s="33">
        <v>41191</v>
      </c>
      <c r="I3031" t="s">
        <v>15604</v>
      </c>
      <c r="N3031" s="37"/>
      <c r="O3031" s="36"/>
      <c r="P3031" s="36"/>
      <c r="Q3031" s="36"/>
      <c r="R3031" s="37"/>
      <c r="S3031" s="36"/>
      <c r="T3031" s="36"/>
    </row>
    <row r="3032" spans="1:20" ht="14.4" x14ac:dyDescent="0.3">
      <c r="A3032" s="33" t="s">
        <v>7273</v>
      </c>
      <c r="B3032" s="33" t="s">
        <v>14833</v>
      </c>
      <c r="C3032" s="33" t="s">
        <v>17403</v>
      </c>
      <c r="D3032" s="33" t="s">
        <v>4802</v>
      </c>
      <c r="E3032" s="33" t="s">
        <v>14979</v>
      </c>
      <c r="F3032" s="33">
        <v>146</v>
      </c>
      <c r="G3032" s="33">
        <v>128</v>
      </c>
      <c r="H3032" s="33">
        <v>41557</v>
      </c>
      <c r="I3032" t="s">
        <v>5075</v>
      </c>
      <c r="N3032" s="37"/>
      <c r="O3032" s="36"/>
      <c r="P3032" s="36"/>
      <c r="Q3032" s="36"/>
      <c r="R3032" s="37"/>
      <c r="S3032" s="36"/>
      <c r="T3032" s="36"/>
    </row>
    <row r="3033" spans="1:20" ht="14.4" x14ac:dyDescent="0.3">
      <c r="A3033" s="33" t="s">
        <v>7274</v>
      </c>
      <c r="B3033" s="33" t="s">
        <v>14833</v>
      </c>
      <c r="C3033" s="33" t="s">
        <v>12874</v>
      </c>
      <c r="D3033" s="33" t="s">
        <v>17404</v>
      </c>
      <c r="E3033" s="33" t="s">
        <v>15189</v>
      </c>
      <c r="F3033" s="33">
        <v>365</v>
      </c>
      <c r="G3033" s="33">
        <v>382</v>
      </c>
      <c r="H3033" s="33">
        <v>26158</v>
      </c>
      <c r="I3033" t="s">
        <v>199</v>
      </c>
      <c r="N3033" s="37"/>
      <c r="O3033" s="36"/>
      <c r="P3033" s="36"/>
      <c r="Q3033" s="36"/>
      <c r="R3033" s="37"/>
      <c r="S3033" s="36"/>
      <c r="T3033" s="36"/>
    </row>
    <row r="3034" spans="1:20" ht="14.4" x14ac:dyDescent="0.3">
      <c r="A3034" s="33" t="s">
        <v>7275</v>
      </c>
      <c r="B3034" s="33" t="s">
        <v>14833</v>
      </c>
      <c r="C3034" s="33" t="s">
        <v>7276</v>
      </c>
      <c r="D3034" s="33" t="s">
        <v>7277</v>
      </c>
      <c r="E3034" s="33" t="s">
        <v>15060</v>
      </c>
      <c r="F3034" s="33">
        <v>184</v>
      </c>
      <c r="G3034" s="33">
        <v>332</v>
      </c>
      <c r="H3034" s="33">
        <v>41506</v>
      </c>
      <c r="I3034" t="s">
        <v>15267</v>
      </c>
      <c r="N3034" s="37"/>
      <c r="O3034" s="36"/>
      <c r="P3034" s="36"/>
      <c r="Q3034" s="36"/>
      <c r="R3034" s="37"/>
      <c r="S3034" s="36"/>
      <c r="T3034" s="36"/>
    </row>
    <row r="3035" spans="1:20" ht="14.4" x14ac:dyDescent="0.3">
      <c r="A3035" s="33" t="s">
        <v>7278</v>
      </c>
      <c r="B3035" s="33" t="s">
        <v>14833</v>
      </c>
      <c r="C3035" s="33" t="s">
        <v>7279</v>
      </c>
      <c r="D3035" s="33" t="s">
        <v>7280</v>
      </c>
      <c r="E3035" s="33" t="s">
        <v>14884</v>
      </c>
      <c r="F3035" s="33">
        <v>214</v>
      </c>
      <c r="G3035" s="33">
        <v>226</v>
      </c>
      <c r="H3035" s="33">
        <v>40971</v>
      </c>
      <c r="I3035" t="s">
        <v>15356</v>
      </c>
      <c r="N3035" s="37"/>
      <c r="O3035" s="36"/>
      <c r="P3035" s="36"/>
      <c r="Q3035" s="36"/>
      <c r="R3035" s="37"/>
      <c r="S3035" s="36"/>
      <c r="T3035" s="36"/>
    </row>
    <row r="3036" spans="1:20" ht="14.4" x14ac:dyDescent="0.3">
      <c r="A3036" s="33" t="s">
        <v>7281</v>
      </c>
      <c r="B3036" s="33" t="s">
        <v>14833</v>
      </c>
      <c r="C3036" s="33" t="s">
        <v>6976</v>
      </c>
      <c r="D3036" s="33" t="s">
        <v>7282</v>
      </c>
      <c r="E3036" s="33" t="s">
        <v>15015</v>
      </c>
      <c r="F3036" s="33">
        <v>376</v>
      </c>
      <c r="G3036" s="33">
        <v>362</v>
      </c>
      <c r="H3036" s="33">
        <v>26613</v>
      </c>
      <c r="I3036" t="s">
        <v>17405</v>
      </c>
      <c r="N3036" s="37"/>
      <c r="O3036" s="36"/>
      <c r="P3036" s="36"/>
      <c r="Q3036" s="36"/>
      <c r="R3036" s="37"/>
      <c r="S3036" s="36"/>
      <c r="T3036" s="36"/>
    </row>
    <row r="3037" spans="1:20" ht="14.4" x14ac:dyDescent="0.3">
      <c r="A3037" s="33" t="s">
        <v>7283</v>
      </c>
      <c r="B3037" s="33" t="s">
        <v>14833</v>
      </c>
      <c r="C3037" s="33" t="s">
        <v>288</v>
      </c>
      <c r="D3037" s="33" t="s">
        <v>7284</v>
      </c>
      <c r="E3037" s="33" t="s">
        <v>15145</v>
      </c>
      <c r="F3037" s="33">
        <v>239</v>
      </c>
      <c r="G3037" s="33">
        <v>220</v>
      </c>
      <c r="H3037" s="33">
        <v>61284</v>
      </c>
      <c r="I3037" t="s">
        <v>15146</v>
      </c>
      <c r="N3037" s="37"/>
      <c r="O3037" s="36"/>
      <c r="P3037" s="36"/>
      <c r="Q3037" s="36"/>
      <c r="R3037" s="37"/>
      <c r="S3037" s="36"/>
      <c r="T3037" s="36"/>
    </row>
    <row r="3038" spans="1:20" ht="14.4" x14ac:dyDescent="0.3">
      <c r="A3038" s="33" t="s">
        <v>7285</v>
      </c>
      <c r="B3038" s="33" t="s">
        <v>14833</v>
      </c>
      <c r="C3038" s="33" t="s">
        <v>17406</v>
      </c>
      <c r="D3038" s="33" t="s">
        <v>7286</v>
      </c>
      <c r="E3038" s="33" t="s">
        <v>15499</v>
      </c>
      <c r="F3038" s="33">
        <v>101</v>
      </c>
      <c r="G3038" s="33">
        <v>90</v>
      </c>
      <c r="H3038" s="33">
        <v>40812</v>
      </c>
      <c r="I3038" t="s">
        <v>15512</v>
      </c>
      <c r="N3038" s="37"/>
      <c r="O3038" s="36"/>
      <c r="P3038" s="36"/>
      <c r="Q3038" s="36"/>
      <c r="R3038" s="37"/>
      <c r="S3038" s="36"/>
      <c r="T3038" s="36"/>
    </row>
    <row r="3039" spans="1:20" ht="14.4" x14ac:dyDescent="0.3">
      <c r="A3039" s="33" t="s">
        <v>7287</v>
      </c>
      <c r="B3039" s="33" t="s">
        <v>14833</v>
      </c>
      <c r="C3039" s="33" t="s">
        <v>7288</v>
      </c>
      <c r="D3039" s="33" t="s">
        <v>7289</v>
      </c>
      <c r="E3039" s="33" t="s">
        <v>14932</v>
      </c>
      <c r="F3039" s="33">
        <v>161</v>
      </c>
      <c r="G3039" s="33">
        <v>168</v>
      </c>
      <c r="H3039" s="33">
        <v>28563</v>
      </c>
      <c r="I3039" t="s">
        <v>15968</v>
      </c>
      <c r="N3039" s="37"/>
      <c r="O3039" s="36"/>
      <c r="P3039" s="36"/>
      <c r="Q3039" s="36"/>
      <c r="R3039" s="37"/>
      <c r="S3039" s="36"/>
      <c r="T3039" s="36"/>
    </row>
    <row r="3040" spans="1:20" ht="14.4" x14ac:dyDescent="0.3">
      <c r="A3040" s="33" t="s">
        <v>7290</v>
      </c>
      <c r="B3040" s="33" t="s">
        <v>14833</v>
      </c>
      <c r="C3040" s="33" t="s">
        <v>7291</v>
      </c>
      <c r="D3040" s="33" t="s">
        <v>7292</v>
      </c>
      <c r="E3040" s="33" t="s">
        <v>14926</v>
      </c>
      <c r="F3040" s="33">
        <v>130</v>
      </c>
      <c r="G3040" s="33">
        <v>129</v>
      </c>
      <c r="H3040" s="33">
        <v>29785</v>
      </c>
      <c r="I3040" t="s">
        <v>17157</v>
      </c>
      <c r="N3040" s="37"/>
      <c r="O3040" s="36"/>
      <c r="P3040" s="36"/>
      <c r="Q3040" s="36"/>
      <c r="R3040" s="37"/>
      <c r="S3040" s="36"/>
      <c r="T3040" s="36"/>
    </row>
    <row r="3041" spans="1:20" ht="14.4" x14ac:dyDescent="0.3">
      <c r="A3041" s="33" t="s">
        <v>7293</v>
      </c>
      <c r="B3041" s="33" t="s">
        <v>14833</v>
      </c>
      <c r="C3041" s="33" t="s">
        <v>7294</v>
      </c>
      <c r="D3041" s="33" t="s">
        <v>7295</v>
      </c>
      <c r="E3041" s="33" t="s">
        <v>14940</v>
      </c>
      <c r="F3041" s="33">
        <v>291</v>
      </c>
      <c r="G3041" s="33">
        <v>319</v>
      </c>
      <c r="H3041" s="33">
        <v>40020</v>
      </c>
      <c r="I3041" t="s">
        <v>15971</v>
      </c>
      <c r="N3041" s="37"/>
      <c r="O3041" s="36"/>
      <c r="P3041" s="36"/>
      <c r="Q3041" s="36"/>
      <c r="R3041" s="37"/>
      <c r="S3041" s="36"/>
      <c r="T3041" s="36"/>
    </row>
    <row r="3042" spans="1:20" ht="14.4" x14ac:dyDescent="0.3">
      <c r="A3042" s="33" t="s">
        <v>7296</v>
      </c>
      <c r="B3042" s="33" t="s">
        <v>14833</v>
      </c>
      <c r="C3042" s="33" t="s">
        <v>17407</v>
      </c>
      <c r="D3042" s="33" t="s">
        <v>7297</v>
      </c>
      <c r="E3042" s="33" t="s">
        <v>14958</v>
      </c>
      <c r="F3042" s="33">
        <v>257</v>
      </c>
      <c r="G3042" s="33">
        <v>256</v>
      </c>
      <c r="H3042" s="33">
        <v>40557</v>
      </c>
      <c r="I3042" t="s">
        <v>15411</v>
      </c>
      <c r="N3042" s="37"/>
      <c r="O3042" s="36"/>
      <c r="P3042" s="36"/>
      <c r="Q3042" s="36"/>
      <c r="R3042" s="37"/>
      <c r="S3042" s="36"/>
      <c r="T3042" s="36"/>
    </row>
    <row r="3043" spans="1:20" ht="14.4" x14ac:dyDescent="0.3">
      <c r="A3043" s="33" t="s">
        <v>7298</v>
      </c>
      <c r="B3043" s="33" t="s">
        <v>14833</v>
      </c>
      <c r="C3043" s="33" t="s">
        <v>7299</v>
      </c>
      <c r="D3043" s="33" t="s">
        <v>7300</v>
      </c>
      <c r="E3043" s="33" t="s">
        <v>15679</v>
      </c>
      <c r="F3043" s="33">
        <v>413</v>
      </c>
      <c r="G3043" s="33">
        <v>437</v>
      </c>
      <c r="H3043" s="33">
        <v>32580</v>
      </c>
      <c r="I3043" t="s">
        <v>15680</v>
      </c>
      <c r="N3043" s="37"/>
      <c r="O3043" s="36"/>
      <c r="P3043" s="36"/>
      <c r="Q3043" s="36"/>
      <c r="R3043" s="37"/>
      <c r="S3043" s="36"/>
      <c r="T3043" s="36"/>
    </row>
    <row r="3044" spans="1:20" ht="14.4" x14ac:dyDescent="0.3">
      <c r="A3044" s="33" t="s">
        <v>7301</v>
      </c>
      <c r="B3044" s="33" t="s">
        <v>14833</v>
      </c>
      <c r="C3044" s="33" t="s">
        <v>16522</v>
      </c>
      <c r="D3044" s="33" t="s">
        <v>7302</v>
      </c>
      <c r="E3044" s="33" t="s">
        <v>15001</v>
      </c>
      <c r="F3044" s="33">
        <v>193</v>
      </c>
      <c r="G3044" s="33">
        <v>171</v>
      </c>
      <c r="H3044" s="33">
        <v>41223</v>
      </c>
      <c r="I3044" t="s">
        <v>15502</v>
      </c>
      <c r="N3044" s="37"/>
      <c r="O3044" s="36"/>
      <c r="P3044" s="36"/>
      <c r="Q3044" s="36"/>
      <c r="R3044" s="37"/>
      <c r="S3044" s="36"/>
      <c r="T3044" s="36"/>
    </row>
    <row r="3045" spans="1:20" ht="14.4" x14ac:dyDescent="0.3">
      <c r="A3045" s="33" t="s">
        <v>7303</v>
      </c>
      <c r="B3045" s="33" t="s">
        <v>14833</v>
      </c>
      <c r="C3045" s="33" t="s">
        <v>7304</v>
      </c>
      <c r="D3045" s="33" t="s">
        <v>7305</v>
      </c>
      <c r="E3045" s="33" t="s">
        <v>14913</v>
      </c>
      <c r="F3045" s="33">
        <v>277</v>
      </c>
      <c r="G3045" s="33">
        <v>275</v>
      </c>
      <c r="H3045" s="33">
        <v>42616</v>
      </c>
      <c r="I3045" t="s">
        <v>15952</v>
      </c>
      <c r="N3045" s="37"/>
      <c r="O3045" s="36"/>
      <c r="P3045" s="36"/>
      <c r="Q3045" s="36"/>
      <c r="R3045" s="37"/>
      <c r="S3045" s="36"/>
      <c r="T3045" s="36"/>
    </row>
    <row r="3046" spans="1:20" ht="14.4" x14ac:dyDescent="0.3">
      <c r="A3046" s="33" t="s">
        <v>7306</v>
      </c>
      <c r="B3046" s="33" t="s">
        <v>14833</v>
      </c>
      <c r="C3046" s="33" t="s">
        <v>17408</v>
      </c>
      <c r="D3046" s="33" t="s">
        <v>7307</v>
      </c>
      <c r="E3046" s="33" t="s">
        <v>14899</v>
      </c>
      <c r="F3046" s="33">
        <v>219</v>
      </c>
      <c r="G3046" s="33">
        <v>211</v>
      </c>
      <c r="H3046" s="33">
        <v>41582</v>
      </c>
      <c r="I3046" t="s">
        <v>15253</v>
      </c>
      <c r="N3046" s="37"/>
      <c r="O3046" s="36"/>
      <c r="P3046" s="36"/>
      <c r="Q3046" s="36"/>
      <c r="R3046" s="37"/>
      <c r="S3046" s="36"/>
      <c r="T3046" s="36"/>
    </row>
    <row r="3047" spans="1:20" ht="14.4" x14ac:dyDescent="0.3">
      <c r="A3047" s="33" t="s">
        <v>7308</v>
      </c>
      <c r="B3047" s="33" t="s">
        <v>14833</v>
      </c>
      <c r="C3047" s="33" t="s">
        <v>7309</v>
      </c>
      <c r="D3047" s="33" t="s">
        <v>7310</v>
      </c>
      <c r="E3047" s="33" t="s">
        <v>14999</v>
      </c>
      <c r="F3047" s="33">
        <v>269</v>
      </c>
      <c r="G3047" s="33">
        <v>269</v>
      </c>
      <c r="H3047" s="33">
        <v>42653</v>
      </c>
      <c r="I3047" t="s">
        <v>16843</v>
      </c>
      <c r="N3047" s="37"/>
      <c r="O3047" s="36"/>
      <c r="P3047" s="36"/>
      <c r="Q3047" s="36"/>
      <c r="R3047" s="37"/>
      <c r="S3047" s="36"/>
      <c r="T3047" s="36"/>
    </row>
    <row r="3048" spans="1:20" ht="14.4" x14ac:dyDescent="0.3">
      <c r="A3048" s="33" t="s">
        <v>7311</v>
      </c>
      <c r="B3048" s="33" t="s">
        <v>14833</v>
      </c>
      <c r="C3048" s="33" t="s">
        <v>17409</v>
      </c>
      <c r="D3048" s="33" t="s">
        <v>7312</v>
      </c>
      <c r="E3048" s="33" t="s">
        <v>17054</v>
      </c>
      <c r="F3048" s="33">
        <v>369</v>
      </c>
      <c r="G3048" s="33">
        <v>370</v>
      </c>
      <c r="H3048" s="33">
        <v>55303</v>
      </c>
      <c r="I3048" t="s">
        <v>17055</v>
      </c>
      <c r="N3048" s="37"/>
      <c r="O3048" s="36"/>
      <c r="P3048" s="36"/>
      <c r="Q3048" s="36"/>
      <c r="R3048" s="37"/>
      <c r="S3048" s="36"/>
      <c r="T3048" s="36"/>
    </row>
    <row r="3049" spans="1:20" ht="14.4" x14ac:dyDescent="0.3">
      <c r="A3049" s="33" t="s">
        <v>7313</v>
      </c>
      <c r="B3049" s="33" t="s">
        <v>14833</v>
      </c>
      <c r="C3049" s="33" t="s">
        <v>7314</v>
      </c>
      <c r="D3049" s="33" t="s">
        <v>7315</v>
      </c>
      <c r="E3049" s="33" t="s">
        <v>14990</v>
      </c>
      <c r="F3049" s="33">
        <v>180</v>
      </c>
      <c r="G3049" s="33">
        <v>178</v>
      </c>
      <c r="H3049" s="33">
        <v>39600</v>
      </c>
      <c r="I3049" t="s">
        <v>15926</v>
      </c>
      <c r="N3049" s="37"/>
      <c r="O3049" s="36"/>
      <c r="P3049" s="36"/>
      <c r="Q3049" s="36"/>
      <c r="R3049" s="37"/>
      <c r="S3049" s="36"/>
      <c r="T3049" s="36"/>
    </row>
    <row r="3050" spans="1:20" ht="14.4" x14ac:dyDescent="0.3">
      <c r="A3050" s="33" t="s">
        <v>7316</v>
      </c>
      <c r="B3050" s="33" t="s">
        <v>14833</v>
      </c>
      <c r="C3050" s="33" t="s">
        <v>7317</v>
      </c>
      <c r="D3050" s="33" t="s">
        <v>7318</v>
      </c>
      <c r="E3050" s="33" t="s">
        <v>15002</v>
      </c>
      <c r="F3050" s="33">
        <v>387</v>
      </c>
      <c r="G3050" s="33">
        <v>418</v>
      </c>
      <c r="H3050" s="33">
        <v>41407</v>
      </c>
      <c r="I3050" t="s">
        <v>15302</v>
      </c>
      <c r="N3050" s="37"/>
      <c r="O3050" s="36"/>
      <c r="P3050" s="36"/>
      <c r="Q3050" s="36"/>
      <c r="R3050" s="37"/>
      <c r="S3050" s="36"/>
      <c r="T3050" s="36"/>
    </row>
    <row r="3051" spans="1:20" ht="14.4" x14ac:dyDescent="0.3">
      <c r="A3051" s="33" t="s">
        <v>7319</v>
      </c>
      <c r="B3051" s="33" t="s">
        <v>14833</v>
      </c>
      <c r="C3051" s="33" t="s">
        <v>17410</v>
      </c>
      <c r="D3051" s="33" t="s">
        <v>7320</v>
      </c>
      <c r="E3051" s="33" t="s">
        <v>15021</v>
      </c>
      <c r="F3051" s="33">
        <v>292</v>
      </c>
      <c r="G3051" s="33">
        <v>258</v>
      </c>
      <c r="H3051" s="33">
        <v>40928</v>
      </c>
      <c r="I3051" t="s">
        <v>15413</v>
      </c>
      <c r="N3051" s="37"/>
      <c r="O3051" s="36"/>
      <c r="P3051" s="36"/>
      <c r="Q3051" s="36"/>
      <c r="R3051" s="37"/>
      <c r="S3051" s="36"/>
      <c r="T3051" s="36"/>
    </row>
    <row r="3052" spans="1:20" ht="14.4" x14ac:dyDescent="0.3">
      <c r="A3052" s="33" t="s">
        <v>7321</v>
      </c>
      <c r="B3052" s="33" t="s">
        <v>14833</v>
      </c>
      <c r="C3052" s="33" t="s">
        <v>7322</v>
      </c>
      <c r="D3052" s="33" t="s">
        <v>6331</v>
      </c>
      <c r="E3052" s="33" t="s">
        <v>14997</v>
      </c>
      <c r="F3052" s="33">
        <v>108</v>
      </c>
      <c r="G3052" s="33">
        <v>103</v>
      </c>
      <c r="H3052" s="33">
        <v>29810</v>
      </c>
      <c r="I3052" t="s">
        <v>3984</v>
      </c>
      <c r="N3052" s="37"/>
      <c r="O3052" s="36"/>
      <c r="P3052" s="36"/>
      <c r="Q3052" s="36"/>
      <c r="R3052" s="37"/>
      <c r="S3052" s="36"/>
      <c r="T3052" s="36"/>
    </row>
    <row r="3053" spans="1:20" ht="14.4" x14ac:dyDescent="0.3">
      <c r="A3053" s="33" t="s">
        <v>7323</v>
      </c>
      <c r="B3053" s="33" t="s">
        <v>14833</v>
      </c>
      <c r="C3053" s="33" t="s">
        <v>17411</v>
      </c>
      <c r="D3053" s="33" t="s">
        <v>7324</v>
      </c>
      <c r="E3053" s="33" t="s">
        <v>14985</v>
      </c>
      <c r="F3053" s="33">
        <v>399</v>
      </c>
      <c r="G3053" s="33">
        <v>385</v>
      </c>
      <c r="H3053" s="33">
        <v>42683</v>
      </c>
      <c r="I3053" t="s">
        <v>1938</v>
      </c>
      <c r="N3053" s="37"/>
      <c r="O3053" s="36"/>
      <c r="P3053" s="36"/>
      <c r="Q3053" s="36"/>
      <c r="R3053" s="37"/>
      <c r="S3053" s="36"/>
      <c r="T3053" s="36"/>
    </row>
    <row r="3054" spans="1:20" ht="14.4" x14ac:dyDescent="0.3">
      <c r="A3054" s="33" t="s">
        <v>7325</v>
      </c>
      <c r="B3054" s="33" t="s">
        <v>14833</v>
      </c>
      <c r="C3054" s="33" t="s">
        <v>7326</v>
      </c>
      <c r="D3054" s="33" t="s">
        <v>7327</v>
      </c>
      <c r="E3054" s="33" t="s">
        <v>14975</v>
      </c>
      <c r="F3054" s="33">
        <v>73</v>
      </c>
      <c r="G3054" s="33">
        <v>64</v>
      </c>
      <c r="H3054" s="33">
        <v>43318</v>
      </c>
      <c r="I3054" t="s">
        <v>15495</v>
      </c>
      <c r="N3054" s="37"/>
      <c r="O3054" s="36"/>
      <c r="P3054" s="36"/>
      <c r="Q3054" s="36"/>
      <c r="R3054" s="37"/>
      <c r="S3054" s="36"/>
      <c r="T3054" s="36"/>
    </row>
    <row r="3055" spans="1:20" ht="14.4" x14ac:dyDescent="0.3">
      <c r="A3055" s="33" t="s">
        <v>7328</v>
      </c>
      <c r="B3055" s="33" t="s">
        <v>14833</v>
      </c>
      <c r="C3055" s="33" t="s">
        <v>7329</v>
      </c>
      <c r="D3055" s="33" t="s">
        <v>7330</v>
      </c>
      <c r="E3055" s="33" t="s">
        <v>14959</v>
      </c>
      <c r="F3055" s="33">
        <v>375</v>
      </c>
      <c r="G3055" s="33">
        <v>351</v>
      </c>
      <c r="H3055" s="33">
        <v>43487</v>
      </c>
      <c r="I3055" t="s">
        <v>951</v>
      </c>
      <c r="N3055" s="37"/>
      <c r="O3055" s="36"/>
      <c r="P3055" s="36"/>
      <c r="Q3055" s="36"/>
      <c r="R3055" s="37"/>
      <c r="S3055" s="36"/>
      <c r="T3055" s="36"/>
    </row>
    <row r="3056" spans="1:20" ht="14.4" x14ac:dyDescent="0.3">
      <c r="A3056" s="33" t="s">
        <v>7331</v>
      </c>
      <c r="B3056" s="33" t="s">
        <v>14833</v>
      </c>
      <c r="C3056" s="33" t="s">
        <v>7332</v>
      </c>
      <c r="D3056" s="33" t="s">
        <v>7333</v>
      </c>
      <c r="E3056" s="33" t="s">
        <v>14871</v>
      </c>
      <c r="F3056" s="33">
        <v>91</v>
      </c>
      <c r="G3056" s="33">
        <v>72</v>
      </c>
      <c r="H3056" s="33">
        <v>75219</v>
      </c>
      <c r="I3056" t="s">
        <v>15451</v>
      </c>
      <c r="N3056" s="37"/>
      <c r="O3056" s="36"/>
      <c r="P3056" s="36"/>
      <c r="Q3056" s="36"/>
      <c r="R3056" s="37"/>
      <c r="S3056" s="36"/>
      <c r="T3056" s="36"/>
    </row>
    <row r="3057" spans="1:20" ht="14.4" x14ac:dyDescent="0.3">
      <c r="A3057" s="33" t="s">
        <v>7334</v>
      </c>
      <c r="B3057" s="33" t="s">
        <v>14833</v>
      </c>
      <c r="C3057" s="33" t="s">
        <v>17412</v>
      </c>
      <c r="D3057" s="33" t="s">
        <v>7335</v>
      </c>
      <c r="E3057" s="33" t="s">
        <v>14970</v>
      </c>
      <c r="F3057" s="33">
        <v>458</v>
      </c>
      <c r="G3057" s="33">
        <v>447</v>
      </c>
      <c r="H3057" s="33">
        <v>44397</v>
      </c>
      <c r="I3057" t="s">
        <v>15447</v>
      </c>
      <c r="N3057" s="37"/>
      <c r="O3057" s="36"/>
      <c r="P3057" s="36"/>
      <c r="Q3057" s="36"/>
      <c r="R3057" s="37"/>
      <c r="S3057" s="36"/>
      <c r="T3057" s="36"/>
    </row>
    <row r="3058" spans="1:20" ht="14.4" x14ac:dyDescent="0.3">
      <c r="A3058" s="33" t="s">
        <v>7336</v>
      </c>
      <c r="B3058" s="33" t="s">
        <v>14833</v>
      </c>
      <c r="C3058" s="33" t="s">
        <v>17413</v>
      </c>
      <c r="D3058" s="33" t="s">
        <v>7337</v>
      </c>
      <c r="E3058" s="33" t="s">
        <v>15489</v>
      </c>
      <c r="F3058" s="33">
        <v>364</v>
      </c>
      <c r="G3058" s="33">
        <v>355</v>
      </c>
      <c r="H3058" s="33">
        <v>40894</v>
      </c>
      <c r="I3058" t="s">
        <v>15323</v>
      </c>
      <c r="N3058" s="37"/>
      <c r="O3058" s="36"/>
      <c r="P3058" s="36"/>
      <c r="Q3058" s="36"/>
      <c r="R3058" s="37"/>
      <c r="S3058" s="36"/>
      <c r="T3058" s="36"/>
    </row>
    <row r="3059" spans="1:20" ht="14.4" x14ac:dyDescent="0.3">
      <c r="A3059" s="33" t="s">
        <v>7338</v>
      </c>
      <c r="B3059" s="33" t="s">
        <v>14833</v>
      </c>
      <c r="C3059" s="33" t="s">
        <v>17414</v>
      </c>
      <c r="D3059" s="33" t="s">
        <v>7339</v>
      </c>
      <c r="E3059" s="33" t="s">
        <v>14991</v>
      </c>
      <c r="F3059" s="33">
        <v>167</v>
      </c>
      <c r="G3059" s="33">
        <v>161</v>
      </c>
      <c r="H3059" s="33">
        <v>42656</v>
      </c>
      <c r="I3059" t="s">
        <v>15662</v>
      </c>
      <c r="N3059" s="37"/>
      <c r="O3059" s="36"/>
      <c r="P3059" s="36"/>
      <c r="Q3059" s="36"/>
      <c r="R3059" s="37"/>
      <c r="S3059" s="36"/>
      <c r="T3059" s="36"/>
    </row>
    <row r="3060" spans="1:20" ht="14.4" x14ac:dyDescent="0.3">
      <c r="A3060" s="33" t="s">
        <v>7340</v>
      </c>
      <c r="B3060" s="33" t="s">
        <v>14833</v>
      </c>
      <c r="C3060" s="33" t="s">
        <v>1282</v>
      </c>
      <c r="D3060" s="33" t="s">
        <v>7341</v>
      </c>
      <c r="E3060" s="33" t="s">
        <v>15499</v>
      </c>
      <c r="F3060" s="33">
        <v>196</v>
      </c>
      <c r="G3060" s="33">
        <v>194</v>
      </c>
      <c r="H3060" s="33">
        <v>46724</v>
      </c>
      <c r="I3060" t="s">
        <v>15500</v>
      </c>
      <c r="N3060" s="37"/>
      <c r="O3060" s="36"/>
      <c r="P3060" s="36"/>
      <c r="Q3060" s="36"/>
      <c r="R3060" s="37"/>
      <c r="S3060" s="36"/>
      <c r="T3060" s="36"/>
    </row>
    <row r="3061" spans="1:20" ht="14.4" x14ac:dyDescent="0.3">
      <c r="A3061" s="33" t="s">
        <v>7342</v>
      </c>
      <c r="B3061" s="33" t="s">
        <v>14833</v>
      </c>
      <c r="C3061" s="33" t="s">
        <v>17415</v>
      </c>
      <c r="D3061" s="33" t="s">
        <v>7343</v>
      </c>
      <c r="E3061" s="33" t="s">
        <v>14928</v>
      </c>
      <c r="F3061" s="33">
        <v>77</v>
      </c>
      <c r="G3061" s="33">
        <v>72</v>
      </c>
      <c r="H3061" s="33">
        <v>41052</v>
      </c>
      <c r="I3061" t="s">
        <v>15332</v>
      </c>
      <c r="N3061" s="37"/>
      <c r="O3061" s="36"/>
      <c r="P3061" s="36"/>
      <c r="Q3061" s="36"/>
      <c r="R3061" s="37"/>
      <c r="S3061" s="36"/>
      <c r="T3061" s="36"/>
    </row>
    <row r="3062" spans="1:20" ht="14.4" x14ac:dyDescent="0.3">
      <c r="A3062" s="33" t="s">
        <v>7344</v>
      </c>
      <c r="B3062" s="33" t="s">
        <v>14833</v>
      </c>
      <c r="C3062" s="33" t="s">
        <v>17416</v>
      </c>
      <c r="D3062" s="33" t="s">
        <v>3437</v>
      </c>
      <c r="E3062" s="33" t="s">
        <v>15286</v>
      </c>
      <c r="F3062" s="33">
        <v>78</v>
      </c>
      <c r="G3062" s="33">
        <v>79</v>
      </c>
      <c r="H3062" s="33">
        <v>41000</v>
      </c>
      <c r="I3062" t="s">
        <v>796</v>
      </c>
      <c r="N3062" s="37"/>
      <c r="O3062" s="36"/>
      <c r="P3062" s="36"/>
      <c r="Q3062" s="36"/>
      <c r="R3062" s="37"/>
      <c r="S3062" s="36"/>
      <c r="T3062" s="36"/>
    </row>
    <row r="3063" spans="1:20" ht="14.4" x14ac:dyDescent="0.3">
      <c r="A3063" s="33" t="s">
        <v>7345</v>
      </c>
      <c r="B3063" s="33" t="s">
        <v>14833</v>
      </c>
      <c r="C3063" s="33" t="s">
        <v>7346</v>
      </c>
      <c r="D3063" s="33" t="s">
        <v>7347</v>
      </c>
      <c r="E3063" s="33" t="s">
        <v>14965</v>
      </c>
      <c r="F3063" s="33">
        <v>371</v>
      </c>
      <c r="G3063" s="33">
        <v>376</v>
      </c>
      <c r="H3063" s="33">
        <v>48348</v>
      </c>
      <c r="I3063" t="s">
        <v>15151</v>
      </c>
      <c r="N3063" s="37"/>
      <c r="O3063" s="36"/>
      <c r="P3063" s="36"/>
      <c r="Q3063" s="36"/>
      <c r="R3063" s="37"/>
      <c r="S3063" s="36"/>
      <c r="T3063" s="36"/>
    </row>
    <row r="3064" spans="1:20" ht="14.4" x14ac:dyDescent="0.3">
      <c r="A3064" s="33" t="s">
        <v>7348</v>
      </c>
      <c r="B3064" s="33" t="s">
        <v>14833</v>
      </c>
      <c r="C3064" s="33" t="s">
        <v>4491</v>
      </c>
      <c r="D3064" s="33" t="s">
        <v>7349</v>
      </c>
      <c r="E3064" s="33" t="s">
        <v>15232</v>
      </c>
      <c r="F3064" s="33">
        <v>214</v>
      </c>
      <c r="G3064" s="33">
        <v>202</v>
      </c>
      <c r="H3064" s="33">
        <v>75597</v>
      </c>
      <c r="I3064" t="s">
        <v>15294</v>
      </c>
      <c r="N3064" s="37"/>
      <c r="O3064" s="36"/>
      <c r="P3064" s="36"/>
      <c r="Q3064" s="36"/>
      <c r="R3064" s="37"/>
      <c r="S3064" s="36"/>
      <c r="T3064" s="36"/>
    </row>
    <row r="3065" spans="1:20" ht="14.4" x14ac:dyDescent="0.3">
      <c r="A3065" s="33" t="s">
        <v>7350</v>
      </c>
      <c r="B3065" s="33" t="s">
        <v>14833</v>
      </c>
      <c r="C3065" s="33" t="s">
        <v>7351</v>
      </c>
      <c r="D3065" s="33" t="s">
        <v>7352</v>
      </c>
      <c r="E3065" s="33" t="s">
        <v>14934</v>
      </c>
      <c r="F3065" s="33">
        <v>315</v>
      </c>
      <c r="G3065" s="33">
        <v>320</v>
      </c>
      <c r="H3065" s="33">
        <v>75388</v>
      </c>
      <c r="I3065" t="s">
        <v>15473</v>
      </c>
      <c r="N3065" s="37"/>
      <c r="O3065" s="36"/>
      <c r="P3065" s="36"/>
      <c r="Q3065" s="36"/>
      <c r="R3065" s="37"/>
      <c r="S3065" s="36"/>
      <c r="T3065" s="36"/>
    </row>
    <row r="3066" spans="1:20" ht="14.4" x14ac:dyDescent="0.3">
      <c r="A3066" s="33" t="s">
        <v>7353</v>
      </c>
      <c r="B3066" s="33" t="s">
        <v>14833</v>
      </c>
      <c r="C3066" s="33" t="s">
        <v>17417</v>
      </c>
      <c r="D3066" s="33" t="s">
        <v>7354</v>
      </c>
      <c r="E3066" s="33" t="s">
        <v>15977</v>
      </c>
      <c r="F3066" s="33">
        <v>82</v>
      </c>
      <c r="G3066" s="33">
        <v>80</v>
      </c>
      <c r="H3066" s="33">
        <v>35466</v>
      </c>
      <c r="I3066" t="s">
        <v>16958</v>
      </c>
      <c r="N3066" s="37"/>
      <c r="O3066" s="36"/>
      <c r="P3066" s="36"/>
      <c r="Q3066" s="36"/>
      <c r="R3066" s="37"/>
      <c r="S3066" s="36"/>
      <c r="T3066" s="36"/>
    </row>
    <row r="3067" spans="1:20" ht="14.4" x14ac:dyDescent="0.3">
      <c r="A3067" s="33" t="s">
        <v>7355</v>
      </c>
      <c r="B3067" s="33" t="s">
        <v>14833</v>
      </c>
      <c r="C3067" s="33" t="s">
        <v>7356</v>
      </c>
      <c r="D3067" s="33" t="s">
        <v>14175</v>
      </c>
      <c r="E3067" s="33" t="s">
        <v>14978</v>
      </c>
      <c r="F3067" s="33">
        <v>277</v>
      </c>
      <c r="G3067" s="33">
        <v>252</v>
      </c>
      <c r="H3067" s="33">
        <v>41528</v>
      </c>
      <c r="I3067" t="s">
        <v>15305</v>
      </c>
      <c r="N3067" s="37"/>
      <c r="O3067" s="36"/>
      <c r="P3067" s="36"/>
      <c r="Q3067" s="36"/>
      <c r="R3067" s="37"/>
      <c r="S3067" s="36"/>
      <c r="T3067" s="36"/>
    </row>
    <row r="3068" spans="1:20" ht="14.4" x14ac:dyDescent="0.3">
      <c r="A3068" s="33" t="s">
        <v>7357</v>
      </c>
      <c r="B3068" s="33" t="s">
        <v>14833</v>
      </c>
      <c r="C3068" s="33" t="s">
        <v>16313</v>
      </c>
      <c r="D3068" s="33" t="s">
        <v>7358</v>
      </c>
      <c r="E3068" s="33" t="s">
        <v>15096</v>
      </c>
      <c r="F3068" s="33">
        <v>142</v>
      </c>
      <c r="G3068" s="33">
        <v>149</v>
      </c>
      <c r="H3068" s="33">
        <v>41532</v>
      </c>
      <c r="I3068" t="s">
        <v>15682</v>
      </c>
      <c r="N3068" s="37"/>
      <c r="O3068" s="36"/>
      <c r="P3068" s="36"/>
      <c r="Q3068" s="36"/>
      <c r="R3068" s="37"/>
      <c r="S3068" s="36"/>
      <c r="T3068" s="36"/>
    </row>
    <row r="3069" spans="1:20" ht="14.4" x14ac:dyDescent="0.3">
      <c r="A3069" s="33" t="s">
        <v>7359</v>
      </c>
      <c r="B3069" s="33" t="s">
        <v>14833</v>
      </c>
      <c r="C3069" s="33" t="s">
        <v>7360</v>
      </c>
      <c r="D3069" s="33" t="s">
        <v>7361</v>
      </c>
      <c r="E3069" s="33" t="s">
        <v>15193</v>
      </c>
      <c r="F3069" s="33">
        <v>231</v>
      </c>
      <c r="G3069" s="33">
        <v>229</v>
      </c>
      <c r="H3069" s="33">
        <v>41571</v>
      </c>
      <c r="I3069" t="s">
        <v>509</v>
      </c>
      <c r="N3069" s="37"/>
      <c r="O3069" s="36"/>
      <c r="P3069" s="36"/>
      <c r="Q3069" s="36"/>
      <c r="R3069" s="37"/>
      <c r="S3069" s="36"/>
      <c r="T3069" s="36"/>
    </row>
    <row r="3070" spans="1:20" ht="14.4" x14ac:dyDescent="0.3">
      <c r="A3070" s="33" t="s">
        <v>7362</v>
      </c>
      <c r="B3070" s="33" t="s">
        <v>14833</v>
      </c>
      <c r="C3070" s="33" t="s">
        <v>17418</v>
      </c>
      <c r="D3070" s="33" t="s">
        <v>7172</v>
      </c>
      <c r="E3070" s="33" t="s">
        <v>15214</v>
      </c>
      <c r="F3070" s="33">
        <v>340</v>
      </c>
      <c r="G3070" s="33">
        <v>362</v>
      </c>
      <c r="H3070" s="33">
        <v>40946</v>
      </c>
      <c r="I3070" t="s">
        <v>15772</v>
      </c>
      <c r="N3070" s="37"/>
      <c r="O3070" s="36"/>
      <c r="P3070" s="36"/>
      <c r="Q3070" s="36"/>
      <c r="R3070" s="37"/>
      <c r="S3070" s="36"/>
      <c r="T3070" s="36"/>
    </row>
    <row r="3071" spans="1:20" ht="14.4" x14ac:dyDescent="0.3">
      <c r="A3071" s="33" t="s">
        <v>7363</v>
      </c>
      <c r="B3071" s="33" t="s">
        <v>14833</v>
      </c>
      <c r="C3071" s="33" t="s">
        <v>7364</v>
      </c>
      <c r="D3071" s="33" t="s">
        <v>7365</v>
      </c>
      <c r="E3071" s="33" t="s">
        <v>16075</v>
      </c>
      <c r="F3071" s="33">
        <v>130</v>
      </c>
      <c r="G3071" s="33">
        <v>130</v>
      </c>
      <c r="H3071" s="33">
        <v>41486</v>
      </c>
      <c r="I3071" t="s">
        <v>15529</v>
      </c>
      <c r="N3071" s="37"/>
      <c r="O3071" s="36"/>
      <c r="P3071" s="36"/>
      <c r="Q3071" s="36"/>
      <c r="R3071" s="37"/>
      <c r="S3071" s="36"/>
      <c r="T3071" s="36"/>
    </row>
    <row r="3072" spans="1:20" ht="14.4" x14ac:dyDescent="0.3">
      <c r="A3072" s="33" t="s">
        <v>7366</v>
      </c>
      <c r="B3072" s="33" t="s">
        <v>14833</v>
      </c>
      <c r="C3072" s="33" t="s">
        <v>7367</v>
      </c>
      <c r="D3072" s="33" t="s">
        <v>7368</v>
      </c>
      <c r="E3072" s="33" t="s">
        <v>15037</v>
      </c>
      <c r="F3072" s="33">
        <v>199</v>
      </c>
      <c r="G3072" s="33">
        <v>197</v>
      </c>
      <c r="H3072" s="33">
        <v>45000</v>
      </c>
      <c r="I3072" t="s">
        <v>15159</v>
      </c>
      <c r="N3072" s="37"/>
      <c r="O3072" s="36"/>
      <c r="P3072" s="36"/>
      <c r="Q3072" s="36"/>
      <c r="R3072" s="37"/>
      <c r="S3072" s="36"/>
      <c r="T3072" s="36"/>
    </row>
    <row r="3073" spans="1:20" ht="14.4" x14ac:dyDescent="0.3">
      <c r="A3073" s="33" t="s">
        <v>7369</v>
      </c>
      <c r="B3073" s="33" t="s">
        <v>14833</v>
      </c>
      <c r="C3073" s="33" t="s">
        <v>17419</v>
      </c>
      <c r="D3073" s="33" t="s">
        <v>7370</v>
      </c>
      <c r="E3073" s="33" t="s">
        <v>16068</v>
      </c>
      <c r="F3073" s="33">
        <v>176</v>
      </c>
      <c r="G3073" s="33">
        <v>162</v>
      </c>
      <c r="H3073" s="33">
        <v>41039</v>
      </c>
      <c r="I3073" t="s">
        <v>16069</v>
      </c>
      <c r="N3073" s="37"/>
      <c r="O3073" s="36"/>
      <c r="P3073" s="36"/>
      <c r="Q3073" s="36"/>
      <c r="R3073" s="37"/>
      <c r="S3073" s="36"/>
      <c r="T3073" s="36"/>
    </row>
    <row r="3074" spans="1:20" ht="14.4" x14ac:dyDescent="0.3">
      <c r="A3074" s="33" t="s">
        <v>7371</v>
      </c>
      <c r="B3074" s="33" t="s">
        <v>14833</v>
      </c>
      <c r="C3074" s="33" t="s">
        <v>16224</v>
      </c>
      <c r="D3074" s="33" t="s">
        <v>7372</v>
      </c>
      <c r="E3074" s="33" t="s">
        <v>14933</v>
      </c>
      <c r="F3074" s="33">
        <v>152</v>
      </c>
      <c r="G3074" s="33">
        <v>171</v>
      </c>
      <c r="H3074" s="33">
        <v>41241</v>
      </c>
      <c r="I3074" t="s">
        <v>15755</v>
      </c>
      <c r="N3074" s="37"/>
      <c r="O3074" s="36"/>
      <c r="P3074" s="36"/>
      <c r="Q3074" s="36"/>
      <c r="R3074" s="37"/>
      <c r="S3074" s="36"/>
      <c r="T3074" s="36"/>
    </row>
    <row r="3075" spans="1:20" ht="14.4" x14ac:dyDescent="0.3">
      <c r="A3075" s="33" t="s">
        <v>7373</v>
      </c>
      <c r="B3075" s="33" t="s">
        <v>14833</v>
      </c>
      <c r="C3075" s="33" t="s">
        <v>15367</v>
      </c>
      <c r="D3075" s="33" t="s">
        <v>156</v>
      </c>
      <c r="E3075" s="33" t="s">
        <v>15044</v>
      </c>
      <c r="F3075" s="33">
        <v>237</v>
      </c>
      <c r="G3075" s="33">
        <v>236</v>
      </c>
      <c r="H3075" s="33">
        <v>40765</v>
      </c>
      <c r="I3075" t="s">
        <v>15381</v>
      </c>
      <c r="N3075" s="37"/>
      <c r="O3075" s="36"/>
      <c r="P3075" s="36"/>
      <c r="Q3075" s="36"/>
      <c r="R3075" s="37"/>
      <c r="S3075" s="36"/>
      <c r="T3075" s="36"/>
    </row>
    <row r="3076" spans="1:20" ht="14.4" x14ac:dyDescent="0.3">
      <c r="A3076" s="33" t="s">
        <v>7374</v>
      </c>
      <c r="B3076" s="33" t="s">
        <v>14833</v>
      </c>
      <c r="C3076" s="33" t="s">
        <v>17420</v>
      </c>
      <c r="D3076" s="33" t="s">
        <v>7375</v>
      </c>
      <c r="E3076" s="33" t="s">
        <v>14986</v>
      </c>
      <c r="F3076" s="33">
        <v>261</v>
      </c>
      <c r="G3076" s="33">
        <v>263</v>
      </c>
      <c r="H3076" s="33">
        <v>20671</v>
      </c>
      <c r="I3076" t="s">
        <v>16770</v>
      </c>
      <c r="N3076" s="37"/>
      <c r="O3076" s="36"/>
      <c r="P3076" s="36"/>
      <c r="Q3076" s="36"/>
      <c r="R3076" s="37"/>
      <c r="S3076" s="36"/>
      <c r="T3076" s="36"/>
    </row>
    <row r="3077" spans="1:20" ht="14.4" x14ac:dyDescent="0.3">
      <c r="A3077" s="33" t="s">
        <v>7376</v>
      </c>
      <c r="B3077" s="33" t="s">
        <v>14833</v>
      </c>
      <c r="C3077" s="33" t="s">
        <v>7377</v>
      </c>
      <c r="D3077" s="33" t="s">
        <v>7378</v>
      </c>
      <c r="E3077" s="33" t="s">
        <v>15402</v>
      </c>
      <c r="F3077" s="33">
        <v>150</v>
      </c>
      <c r="G3077" s="33">
        <v>151</v>
      </c>
      <c r="H3077" s="33">
        <v>40672</v>
      </c>
      <c r="I3077" t="s">
        <v>15403</v>
      </c>
      <c r="N3077" s="37"/>
      <c r="O3077" s="36"/>
      <c r="P3077" s="36"/>
      <c r="Q3077" s="36"/>
      <c r="R3077" s="37"/>
      <c r="S3077" s="36"/>
      <c r="T3077" s="36"/>
    </row>
    <row r="3078" spans="1:20" ht="14.4" x14ac:dyDescent="0.3">
      <c r="A3078" s="33" t="s">
        <v>7379</v>
      </c>
      <c r="B3078" s="33" t="s">
        <v>14833</v>
      </c>
      <c r="C3078" s="33" t="s">
        <v>15378</v>
      </c>
      <c r="D3078" s="33" t="s">
        <v>7380</v>
      </c>
      <c r="E3078" s="33" t="s">
        <v>14869</v>
      </c>
      <c r="F3078" s="33">
        <v>327</v>
      </c>
      <c r="G3078" s="33">
        <v>274</v>
      </c>
      <c r="H3078" s="33">
        <v>75597</v>
      </c>
      <c r="I3078" t="s">
        <v>15294</v>
      </c>
      <c r="N3078" s="37"/>
      <c r="O3078" s="36"/>
      <c r="P3078" s="36"/>
      <c r="Q3078" s="36"/>
      <c r="R3078" s="37"/>
      <c r="S3078" s="36"/>
      <c r="T3078" s="36"/>
    </row>
    <row r="3079" spans="1:20" ht="14.4" x14ac:dyDescent="0.3">
      <c r="A3079" s="33" t="s">
        <v>7381</v>
      </c>
      <c r="B3079" s="33" t="s">
        <v>14833</v>
      </c>
      <c r="C3079" s="33" t="s">
        <v>7382</v>
      </c>
      <c r="D3079" s="33" t="s">
        <v>7383</v>
      </c>
      <c r="E3079" s="33" t="s">
        <v>15002</v>
      </c>
      <c r="F3079" s="33">
        <v>212</v>
      </c>
      <c r="G3079" s="33">
        <v>212</v>
      </c>
      <c r="H3079" s="33">
        <v>41407</v>
      </c>
      <c r="I3079" t="s">
        <v>15302</v>
      </c>
      <c r="N3079" s="37"/>
      <c r="O3079" s="36"/>
      <c r="P3079" s="36"/>
      <c r="Q3079" s="36"/>
      <c r="R3079" s="37"/>
      <c r="S3079" s="36"/>
      <c r="T3079" s="36"/>
    </row>
    <row r="3080" spans="1:20" ht="14.4" x14ac:dyDescent="0.3">
      <c r="A3080" s="33" t="s">
        <v>7384</v>
      </c>
      <c r="B3080" s="33" t="s">
        <v>14833</v>
      </c>
      <c r="C3080" s="33" t="s">
        <v>17421</v>
      </c>
      <c r="D3080" s="33" t="s">
        <v>7385</v>
      </c>
      <c r="E3080" s="33" t="s">
        <v>14934</v>
      </c>
      <c r="F3080" s="33">
        <v>145</v>
      </c>
      <c r="G3080" s="33">
        <v>149</v>
      </c>
      <c r="H3080" s="33">
        <v>75388</v>
      </c>
      <c r="I3080" t="s">
        <v>15473</v>
      </c>
      <c r="N3080" s="37"/>
      <c r="O3080" s="36"/>
      <c r="P3080" s="36"/>
      <c r="Q3080" s="36"/>
      <c r="R3080" s="37"/>
      <c r="S3080" s="36"/>
      <c r="T3080" s="36"/>
    </row>
    <row r="3081" spans="1:20" ht="14.4" x14ac:dyDescent="0.3">
      <c r="A3081" s="33" t="s">
        <v>7386</v>
      </c>
      <c r="B3081" s="33" t="s">
        <v>14833</v>
      </c>
      <c r="C3081" s="33" t="s">
        <v>3992</v>
      </c>
      <c r="D3081" s="33" t="s">
        <v>7387</v>
      </c>
      <c r="E3081" s="33" t="s">
        <v>15000</v>
      </c>
      <c r="F3081" s="33">
        <v>271</v>
      </c>
      <c r="G3081" s="33">
        <v>260</v>
      </c>
      <c r="H3081" s="33">
        <v>32177</v>
      </c>
      <c r="I3081" t="s">
        <v>1783</v>
      </c>
      <c r="N3081" s="37"/>
      <c r="O3081" s="36"/>
      <c r="P3081" s="36"/>
      <c r="Q3081" s="36"/>
      <c r="R3081" s="37"/>
      <c r="S3081" s="36"/>
      <c r="T3081" s="36"/>
    </row>
    <row r="3082" spans="1:20" ht="14.4" x14ac:dyDescent="0.3">
      <c r="A3082" s="33" t="s">
        <v>7388</v>
      </c>
      <c r="B3082" s="33" t="s">
        <v>14833</v>
      </c>
      <c r="C3082" s="33" t="s">
        <v>17422</v>
      </c>
      <c r="D3082" s="33" t="s">
        <v>7389</v>
      </c>
      <c r="E3082" s="33" t="s">
        <v>15079</v>
      </c>
      <c r="F3082" s="33">
        <v>106</v>
      </c>
      <c r="G3082" s="33">
        <v>101</v>
      </c>
      <c r="H3082" s="33">
        <v>41582</v>
      </c>
      <c r="I3082" t="s">
        <v>15253</v>
      </c>
      <c r="N3082" s="37"/>
      <c r="O3082" s="36"/>
      <c r="P3082" s="36"/>
      <c r="Q3082" s="36"/>
      <c r="R3082" s="37"/>
      <c r="S3082" s="36"/>
      <c r="T3082" s="36"/>
    </row>
    <row r="3083" spans="1:20" ht="14.4" x14ac:dyDescent="0.3">
      <c r="A3083" s="33" t="s">
        <v>7390</v>
      </c>
      <c r="B3083" s="33" t="s">
        <v>14833</v>
      </c>
      <c r="C3083" s="33" t="s">
        <v>17423</v>
      </c>
      <c r="D3083" s="33" t="s">
        <v>7391</v>
      </c>
      <c r="E3083" s="33" t="s">
        <v>14896</v>
      </c>
      <c r="F3083" s="33">
        <v>230</v>
      </c>
      <c r="G3083" s="33">
        <v>235</v>
      </c>
      <c r="H3083" s="33">
        <v>40812</v>
      </c>
      <c r="I3083" t="s">
        <v>15512</v>
      </c>
      <c r="N3083" s="37"/>
      <c r="O3083" s="36"/>
      <c r="P3083" s="36"/>
      <c r="Q3083" s="36"/>
      <c r="R3083" s="37"/>
      <c r="S3083" s="36"/>
      <c r="T3083" s="36"/>
    </row>
    <row r="3084" spans="1:20" ht="14.4" x14ac:dyDescent="0.3">
      <c r="A3084" s="33" t="s">
        <v>7392</v>
      </c>
      <c r="B3084" s="33" t="s">
        <v>14833</v>
      </c>
      <c r="C3084" s="33" t="s">
        <v>17424</v>
      </c>
      <c r="D3084" s="33" t="s">
        <v>7393</v>
      </c>
      <c r="E3084" s="33" t="s">
        <v>15104</v>
      </c>
      <c r="F3084" s="33">
        <v>190</v>
      </c>
      <c r="G3084" s="33">
        <v>185</v>
      </c>
      <c r="H3084" s="33">
        <v>41366</v>
      </c>
      <c r="I3084" t="s">
        <v>15263</v>
      </c>
      <c r="N3084" s="37"/>
      <c r="O3084" s="36"/>
      <c r="P3084" s="36"/>
      <c r="Q3084" s="36"/>
      <c r="R3084" s="37"/>
      <c r="S3084" s="36"/>
      <c r="T3084" s="36"/>
    </row>
    <row r="3085" spans="1:20" ht="14.4" x14ac:dyDescent="0.3">
      <c r="A3085" s="33" t="s">
        <v>7394</v>
      </c>
      <c r="B3085" s="33" t="s">
        <v>14833</v>
      </c>
      <c r="C3085" s="33" t="s">
        <v>7395</v>
      </c>
      <c r="D3085" s="33" t="s">
        <v>7396</v>
      </c>
      <c r="E3085" s="33" t="s">
        <v>15232</v>
      </c>
      <c r="F3085" s="33">
        <v>355</v>
      </c>
      <c r="G3085" s="33">
        <v>339</v>
      </c>
      <c r="H3085" s="33">
        <v>47959</v>
      </c>
      <c r="I3085" t="s">
        <v>15509</v>
      </c>
      <c r="N3085" s="37"/>
      <c r="O3085" s="36"/>
      <c r="P3085" s="36"/>
      <c r="Q3085" s="36"/>
      <c r="R3085" s="37"/>
      <c r="S3085" s="36"/>
      <c r="T3085" s="36"/>
    </row>
    <row r="3086" spans="1:20" ht="14.4" x14ac:dyDescent="0.3">
      <c r="A3086" s="33" t="s">
        <v>7397</v>
      </c>
      <c r="B3086" s="33" t="s">
        <v>14833</v>
      </c>
      <c r="C3086" s="33" t="s">
        <v>7398</v>
      </c>
      <c r="D3086" s="33" t="s">
        <v>7399</v>
      </c>
      <c r="E3086" s="33" t="s">
        <v>14932</v>
      </c>
      <c r="F3086" s="33">
        <v>284</v>
      </c>
      <c r="G3086" s="33">
        <v>268</v>
      </c>
      <c r="H3086" s="33">
        <v>28563</v>
      </c>
      <c r="I3086" t="s">
        <v>15968</v>
      </c>
      <c r="N3086" s="37"/>
      <c r="O3086" s="36"/>
      <c r="P3086" s="36"/>
      <c r="Q3086" s="36"/>
      <c r="R3086" s="37"/>
      <c r="S3086" s="36"/>
      <c r="T3086" s="36"/>
    </row>
    <row r="3087" spans="1:20" ht="14.4" x14ac:dyDescent="0.3">
      <c r="A3087" s="33" t="s">
        <v>7400</v>
      </c>
      <c r="B3087" s="33" t="s">
        <v>14833</v>
      </c>
      <c r="C3087" s="33" t="s">
        <v>4427</v>
      </c>
      <c r="D3087" s="33" t="s">
        <v>5745</v>
      </c>
      <c r="E3087" s="33" t="s">
        <v>16212</v>
      </c>
      <c r="F3087" s="33">
        <v>187</v>
      </c>
      <c r="G3087" s="33">
        <v>194</v>
      </c>
      <c r="H3087" s="33">
        <v>41293</v>
      </c>
      <c r="I3087" t="s">
        <v>17168</v>
      </c>
      <c r="N3087" s="37"/>
      <c r="O3087" s="36"/>
      <c r="P3087" s="36"/>
      <c r="Q3087" s="36"/>
      <c r="R3087" s="37"/>
      <c r="S3087" s="36"/>
      <c r="T3087" s="36"/>
    </row>
    <row r="3088" spans="1:20" ht="14.4" x14ac:dyDescent="0.3">
      <c r="A3088" s="33" t="s">
        <v>7401</v>
      </c>
      <c r="B3088" s="33" t="s">
        <v>14833</v>
      </c>
      <c r="C3088" s="33" t="s">
        <v>17425</v>
      </c>
      <c r="D3088" s="33" t="s">
        <v>7402</v>
      </c>
      <c r="E3088" s="33" t="s">
        <v>15505</v>
      </c>
      <c r="F3088" s="33">
        <v>150</v>
      </c>
      <c r="G3088" s="33">
        <v>155</v>
      </c>
      <c r="H3088" s="33">
        <v>40278</v>
      </c>
      <c r="I3088" t="s">
        <v>902</v>
      </c>
      <c r="N3088" s="37"/>
      <c r="O3088" s="36"/>
      <c r="P3088" s="36"/>
      <c r="Q3088" s="36"/>
      <c r="R3088" s="37"/>
      <c r="S3088" s="36"/>
      <c r="T3088" s="36"/>
    </row>
    <row r="3089" spans="1:20" ht="14.4" x14ac:dyDescent="0.3">
      <c r="A3089" s="33" t="s">
        <v>7403</v>
      </c>
      <c r="B3089" s="33" t="s">
        <v>14833</v>
      </c>
      <c r="C3089" s="33" t="s">
        <v>7404</v>
      </c>
      <c r="D3089" s="33" t="s">
        <v>7405</v>
      </c>
      <c r="E3089" s="33" t="s">
        <v>16084</v>
      </c>
      <c r="F3089" s="33">
        <v>45</v>
      </c>
      <c r="G3089" s="33">
        <v>48</v>
      </c>
      <c r="H3089" s="33">
        <v>41899</v>
      </c>
      <c r="I3089" t="s">
        <v>16907</v>
      </c>
      <c r="N3089" s="37"/>
      <c r="O3089" s="36"/>
      <c r="P3089" s="36"/>
      <c r="Q3089" s="36"/>
      <c r="R3089" s="37"/>
      <c r="S3089" s="36"/>
      <c r="T3089" s="36"/>
    </row>
    <row r="3090" spans="1:20" ht="14.4" x14ac:dyDescent="0.3">
      <c r="A3090" s="33" t="s">
        <v>7406</v>
      </c>
      <c r="B3090" s="33" t="s">
        <v>14833</v>
      </c>
      <c r="C3090" s="33" t="s">
        <v>17426</v>
      </c>
      <c r="D3090" s="33" t="s">
        <v>7407</v>
      </c>
      <c r="E3090" s="33" t="s">
        <v>14917</v>
      </c>
      <c r="F3090" s="33">
        <v>190</v>
      </c>
      <c r="G3090" s="33">
        <v>180</v>
      </c>
      <c r="H3090" s="33">
        <v>41862</v>
      </c>
      <c r="I3090" t="s">
        <v>17195</v>
      </c>
      <c r="N3090" s="37"/>
      <c r="O3090" s="36"/>
      <c r="P3090" s="36"/>
      <c r="Q3090" s="36"/>
      <c r="R3090" s="37"/>
      <c r="S3090" s="36"/>
      <c r="T3090" s="36"/>
    </row>
    <row r="3091" spans="1:20" ht="14.4" x14ac:dyDescent="0.3">
      <c r="A3091" s="33" t="s">
        <v>7408</v>
      </c>
      <c r="B3091" s="33" t="s">
        <v>14833</v>
      </c>
      <c r="C3091" s="33" t="s">
        <v>7409</v>
      </c>
      <c r="D3091" s="33" t="s">
        <v>7410</v>
      </c>
      <c r="E3091" s="33" t="s">
        <v>15791</v>
      </c>
      <c r="F3091" s="33">
        <v>243</v>
      </c>
      <c r="G3091" s="33">
        <v>252</v>
      </c>
      <c r="H3091" s="33">
        <v>42623</v>
      </c>
      <c r="I3091" t="s">
        <v>15606</v>
      </c>
      <c r="N3091" s="37"/>
      <c r="O3091" s="36"/>
      <c r="P3091" s="36"/>
      <c r="Q3091" s="36"/>
      <c r="R3091" s="37"/>
      <c r="S3091" s="36"/>
      <c r="T3091" s="36"/>
    </row>
    <row r="3092" spans="1:20" ht="14.4" x14ac:dyDescent="0.3">
      <c r="A3092" s="33" t="s">
        <v>7411</v>
      </c>
      <c r="B3092" s="33" t="s">
        <v>14833</v>
      </c>
      <c r="C3092" s="33" t="s">
        <v>15607</v>
      </c>
      <c r="D3092" s="33" t="s">
        <v>7412</v>
      </c>
      <c r="E3092" s="33" t="s">
        <v>15647</v>
      </c>
      <c r="F3092" s="33">
        <v>186</v>
      </c>
      <c r="G3092" s="33">
        <v>207</v>
      </c>
      <c r="H3092" s="33">
        <v>41779</v>
      </c>
      <c r="I3092" t="s">
        <v>17427</v>
      </c>
      <c r="N3092" s="37"/>
      <c r="O3092" s="36"/>
      <c r="P3092" s="36"/>
      <c r="Q3092" s="36"/>
      <c r="R3092" s="37"/>
      <c r="S3092" s="36"/>
      <c r="T3092" s="36"/>
    </row>
    <row r="3093" spans="1:20" ht="14.4" x14ac:dyDescent="0.3">
      <c r="A3093" s="33" t="s">
        <v>7413</v>
      </c>
      <c r="B3093" s="33" t="s">
        <v>14833</v>
      </c>
      <c r="C3093" s="33" t="s">
        <v>17428</v>
      </c>
      <c r="D3093" s="33" t="s">
        <v>7414</v>
      </c>
      <c r="E3093" s="33" t="s">
        <v>15379</v>
      </c>
      <c r="F3093" s="33">
        <v>481</v>
      </c>
      <c r="G3093" s="33">
        <v>483</v>
      </c>
      <c r="H3093" s="33">
        <v>42542</v>
      </c>
      <c r="I3093" t="s">
        <v>17429</v>
      </c>
      <c r="N3093" s="37"/>
      <c r="O3093" s="36"/>
      <c r="P3093" s="36"/>
      <c r="Q3093" s="36"/>
      <c r="R3093" s="37"/>
      <c r="S3093" s="36"/>
      <c r="T3093" s="36"/>
    </row>
    <row r="3094" spans="1:20" ht="14.4" x14ac:dyDescent="0.3">
      <c r="A3094" s="33" t="s">
        <v>7415</v>
      </c>
      <c r="B3094" s="33" t="s">
        <v>14833</v>
      </c>
      <c r="C3094" s="33" t="s">
        <v>4704</v>
      </c>
      <c r="D3094" s="33" t="s">
        <v>7416</v>
      </c>
      <c r="E3094" s="33" t="s">
        <v>15031</v>
      </c>
      <c r="F3094" s="33">
        <v>201</v>
      </c>
      <c r="G3094" s="33">
        <v>209</v>
      </c>
      <c r="H3094" s="33">
        <v>30010</v>
      </c>
      <c r="I3094" t="s">
        <v>15188</v>
      </c>
      <c r="N3094" s="37"/>
      <c r="O3094" s="36"/>
      <c r="P3094" s="36"/>
      <c r="Q3094" s="36"/>
      <c r="R3094" s="37"/>
      <c r="S3094" s="36"/>
      <c r="T3094" s="36"/>
    </row>
    <row r="3095" spans="1:20" ht="14.4" x14ac:dyDescent="0.3">
      <c r="A3095" s="33" t="s">
        <v>7417</v>
      </c>
      <c r="B3095" s="33" t="s">
        <v>14833</v>
      </c>
      <c r="C3095" s="33" t="s">
        <v>17430</v>
      </c>
      <c r="D3095" s="33" t="s">
        <v>7418</v>
      </c>
      <c r="E3095" s="33" t="s">
        <v>14917</v>
      </c>
      <c r="F3095" s="33">
        <v>277</v>
      </c>
      <c r="G3095" s="33">
        <v>277</v>
      </c>
      <c r="H3095" s="33">
        <v>41862</v>
      </c>
      <c r="I3095" t="s">
        <v>17195</v>
      </c>
      <c r="N3095" s="37"/>
      <c r="O3095" s="36"/>
      <c r="P3095" s="36"/>
      <c r="Q3095" s="36"/>
      <c r="R3095" s="37"/>
      <c r="S3095" s="36"/>
      <c r="T3095" s="36"/>
    </row>
    <row r="3096" spans="1:20" ht="14.4" x14ac:dyDescent="0.3">
      <c r="A3096" s="33" t="s">
        <v>7419</v>
      </c>
      <c r="B3096" s="33" t="s">
        <v>14833</v>
      </c>
      <c r="C3096" s="33" t="s">
        <v>2736</v>
      </c>
      <c r="D3096" s="33" t="s">
        <v>7420</v>
      </c>
      <c r="E3096" s="33" t="s">
        <v>15110</v>
      </c>
      <c r="F3096" s="33">
        <v>686</v>
      </c>
      <c r="G3096" s="33">
        <v>681</v>
      </c>
      <c r="H3096" s="33">
        <v>41376</v>
      </c>
      <c r="I3096" t="s">
        <v>15614</v>
      </c>
      <c r="N3096" s="37"/>
      <c r="O3096" s="36"/>
      <c r="P3096" s="36"/>
      <c r="Q3096" s="36"/>
      <c r="R3096" s="37"/>
      <c r="S3096" s="36"/>
      <c r="T3096" s="36"/>
    </row>
    <row r="3097" spans="1:20" ht="14.4" x14ac:dyDescent="0.3">
      <c r="A3097" s="33" t="s">
        <v>7421</v>
      </c>
      <c r="B3097" s="33" t="s">
        <v>14833</v>
      </c>
      <c r="C3097" s="33" t="s">
        <v>17431</v>
      </c>
      <c r="D3097" s="33" t="s">
        <v>7423</v>
      </c>
      <c r="E3097" s="33" t="s">
        <v>15309</v>
      </c>
      <c r="F3097" s="33">
        <v>283</v>
      </c>
      <c r="G3097" s="33">
        <v>270</v>
      </c>
      <c r="H3097" s="33">
        <v>41672</v>
      </c>
      <c r="I3097" t="s">
        <v>17256</v>
      </c>
      <c r="N3097" s="37"/>
      <c r="O3097" s="36"/>
      <c r="P3097" s="36"/>
      <c r="Q3097" s="36"/>
      <c r="R3097" s="37"/>
      <c r="S3097" s="36"/>
      <c r="T3097" s="36"/>
    </row>
    <row r="3098" spans="1:20" ht="14.4" x14ac:dyDescent="0.3">
      <c r="A3098" s="33" t="s">
        <v>7424</v>
      </c>
      <c r="B3098" s="33" t="s">
        <v>14833</v>
      </c>
      <c r="C3098" s="33" t="s">
        <v>7425</v>
      </c>
      <c r="D3098" s="33" t="s">
        <v>7426</v>
      </c>
      <c r="E3098" s="33" t="s">
        <v>15084</v>
      </c>
      <c r="F3098" s="33">
        <v>162</v>
      </c>
      <c r="G3098" s="33">
        <v>183</v>
      </c>
      <c r="H3098" s="33">
        <v>41492</v>
      </c>
      <c r="I3098" t="s">
        <v>6687</v>
      </c>
      <c r="N3098" s="37"/>
      <c r="O3098" s="36"/>
      <c r="P3098" s="36"/>
      <c r="Q3098" s="36"/>
      <c r="R3098" s="37"/>
      <c r="S3098" s="36"/>
      <c r="T3098" s="36"/>
    </row>
    <row r="3099" spans="1:20" ht="14.4" x14ac:dyDescent="0.3">
      <c r="A3099" s="33" t="s">
        <v>7427</v>
      </c>
      <c r="B3099" s="33" t="s">
        <v>14833</v>
      </c>
      <c r="C3099" s="33" t="s">
        <v>17432</v>
      </c>
      <c r="D3099" s="33" t="s">
        <v>7428</v>
      </c>
      <c r="E3099" s="33" t="s">
        <v>14993</v>
      </c>
      <c r="F3099" s="33">
        <v>183</v>
      </c>
      <c r="G3099" s="33">
        <v>170</v>
      </c>
      <c r="H3099" s="33">
        <v>41813</v>
      </c>
      <c r="I3099" t="s">
        <v>17433</v>
      </c>
      <c r="N3099" s="37"/>
      <c r="O3099" s="36"/>
      <c r="P3099" s="36"/>
      <c r="Q3099" s="36"/>
      <c r="R3099" s="37"/>
      <c r="S3099" s="36"/>
      <c r="T3099" s="36"/>
    </row>
    <row r="3100" spans="1:20" ht="14.4" x14ac:dyDescent="0.3">
      <c r="A3100" s="33" t="s">
        <v>7429</v>
      </c>
      <c r="B3100" s="33" t="s">
        <v>14833</v>
      </c>
      <c r="C3100" s="33" t="s">
        <v>7430</v>
      </c>
      <c r="D3100" s="33" t="s">
        <v>7431</v>
      </c>
      <c r="E3100" s="33" t="s">
        <v>14984</v>
      </c>
      <c r="F3100" s="33">
        <v>166</v>
      </c>
      <c r="G3100" s="33">
        <v>152</v>
      </c>
      <c r="H3100" s="33">
        <v>41286</v>
      </c>
      <c r="I3100" t="s">
        <v>15748</v>
      </c>
      <c r="N3100" s="37"/>
      <c r="O3100" s="36"/>
      <c r="P3100" s="36"/>
      <c r="Q3100" s="36"/>
      <c r="R3100" s="37"/>
      <c r="S3100" s="36"/>
      <c r="T3100" s="36"/>
    </row>
    <row r="3101" spans="1:20" ht="14.4" x14ac:dyDescent="0.3">
      <c r="A3101" s="33" t="s">
        <v>7432</v>
      </c>
      <c r="B3101" s="33" t="s">
        <v>14833</v>
      </c>
      <c r="C3101" s="33" t="s">
        <v>7433</v>
      </c>
      <c r="D3101" s="33" t="s">
        <v>7434</v>
      </c>
      <c r="E3101" s="33" t="s">
        <v>14962</v>
      </c>
      <c r="F3101" s="33">
        <v>129</v>
      </c>
      <c r="G3101" s="33">
        <v>128</v>
      </c>
      <c r="H3101" s="33">
        <v>41558</v>
      </c>
      <c r="I3101" t="s">
        <v>15616</v>
      </c>
      <c r="N3101" s="37"/>
      <c r="O3101" s="36"/>
      <c r="P3101" s="36"/>
      <c r="Q3101" s="36"/>
      <c r="R3101" s="37"/>
      <c r="S3101" s="36"/>
      <c r="T3101" s="36"/>
    </row>
    <row r="3102" spans="1:20" ht="14.4" x14ac:dyDescent="0.3">
      <c r="A3102" s="33" t="s">
        <v>7435</v>
      </c>
      <c r="B3102" s="33" t="s">
        <v>14833</v>
      </c>
      <c r="C3102" s="33" t="s">
        <v>3590</v>
      </c>
      <c r="D3102" s="33" t="s">
        <v>7436</v>
      </c>
      <c r="E3102" s="33" t="s">
        <v>15022</v>
      </c>
      <c r="F3102" s="33">
        <v>202</v>
      </c>
      <c r="G3102" s="33">
        <v>282</v>
      </c>
      <c r="H3102" s="33">
        <v>22725</v>
      </c>
      <c r="I3102" t="s">
        <v>17006</v>
      </c>
      <c r="N3102" s="37"/>
      <c r="O3102" s="36"/>
      <c r="P3102" s="36"/>
      <c r="Q3102" s="36"/>
      <c r="R3102" s="37"/>
      <c r="S3102" s="36"/>
      <c r="T3102" s="36"/>
    </row>
    <row r="3103" spans="1:20" ht="14.4" x14ac:dyDescent="0.3">
      <c r="A3103" s="33" t="s">
        <v>7437</v>
      </c>
      <c r="B3103" s="33" t="s">
        <v>14833</v>
      </c>
      <c r="C3103" s="33" t="s">
        <v>17434</v>
      </c>
      <c r="D3103" s="33" t="s">
        <v>7438</v>
      </c>
      <c r="E3103" s="33" t="s">
        <v>14917</v>
      </c>
      <c r="F3103" s="33">
        <v>423</v>
      </c>
      <c r="G3103" s="33">
        <v>428</v>
      </c>
      <c r="H3103" s="33">
        <v>23128</v>
      </c>
      <c r="I3103" t="s">
        <v>15728</v>
      </c>
      <c r="N3103" s="37"/>
      <c r="O3103" s="36"/>
      <c r="P3103" s="36"/>
      <c r="Q3103" s="36"/>
      <c r="R3103" s="37"/>
      <c r="S3103" s="36"/>
      <c r="T3103" s="36"/>
    </row>
    <row r="3104" spans="1:20" ht="14.4" x14ac:dyDescent="0.3">
      <c r="A3104" s="33" t="s">
        <v>7439</v>
      </c>
      <c r="B3104" s="33" t="s">
        <v>14833</v>
      </c>
      <c r="C3104" s="33" t="s">
        <v>7440</v>
      </c>
      <c r="D3104" s="33" t="s">
        <v>7441</v>
      </c>
      <c r="E3104" s="33" t="s">
        <v>15055</v>
      </c>
      <c r="F3104" s="33">
        <v>168</v>
      </c>
      <c r="G3104" s="33">
        <v>155</v>
      </c>
      <c r="H3104" s="33">
        <v>24844</v>
      </c>
      <c r="I3104" t="s">
        <v>2407</v>
      </c>
      <c r="N3104" s="37"/>
      <c r="O3104" s="36"/>
      <c r="P3104" s="36"/>
      <c r="Q3104" s="36"/>
      <c r="R3104" s="37"/>
      <c r="S3104" s="36"/>
      <c r="T3104" s="36"/>
    </row>
    <row r="3105" spans="1:20" ht="14.4" x14ac:dyDescent="0.3">
      <c r="A3105" s="33" t="s">
        <v>7442</v>
      </c>
      <c r="B3105" s="33" t="s">
        <v>14833</v>
      </c>
      <c r="C3105" s="33" t="s">
        <v>7443</v>
      </c>
      <c r="D3105" s="33" t="s">
        <v>7444</v>
      </c>
      <c r="E3105" s="33" t="s">
        <v>16831</v>
      </c>
      <c r="F3105" s="33">
        <v>151</v>
      </c>
      <c r="G3105" s="33">
        <v>154</v>
      </c>
      <c r="H3105" s="33">
        <v>25351</v>
      </c>
      <c r="I3105" t="s">
        <v>1017</v>
      </c>
      <c r="N3105" s="37"/>
      <c r="O3105" s="36"/>
      <c r="P3105" s="36"/>
      <c r="Q3105" s="36"/>
      <c r="R3105" s="37"/>
      <c r="S3105" s="36"/>
      <c r="T3105" s="36"/>
    </row>
    <row r="3106" spans="1:20" ht="14.4" x14ac:dyDescent="0.3">
      <c r="A3106" s="33" t="s">
        <v>7445</v>
      </c>
      <c r="B3106" s="33" t="s">
        <v>14833</v>
      </c>
      <c r="C3106" s="33" t="s">
        <v>17435</v>
      </c>
      <c r="D3106" s="33" t="s">
        <v>7446</v>
      </c>
      <c r="E3106" s="33" t="s">
        <v>14985</v>
      </c>
      <c r="F3106" s="33">
        <v>653</v>
      </c>
      <c r="G3106" s="33">
        <v>625</v>
      </c>
      <c r="H3106" s="33">
        <v>42683</v>
      </c>
      <c r="I3106" t="s">
        <v>1938</v>
      </c>
      <c r="N3106" s="37"/>
      <c r="O3106" s="36"/>
      <c r="P3106" s="36"/>
      <c r="Q3106" s="36"/>
      <c r="R3106" s="37"/>
      <c r="S3106" s="36"/>
      <c r="T3106" s="36"/>
    </row>
    <row r="3107" spans="1:20" ht="14.4" x14ac:dyDescent="0.3">
      <c r="A3107" s="33" t="s">
        <v>7447</v>
      </c>
      <c r="B3107" s="33" t="s">
        <v>14833</v>
      </c>
      <c r="C3107" s="33" t="s">
        <v>17436</v>
      </c>
      <c r="D3107" s="33" t="s">
        <v>17437</v>
      </c>
      <c r="E3107" s="33" t="s">
        <v>14907</v>
      </c>
      <c r="F3107" s="33">
        <v>294</v>
      </c>
      <c r="G3107" s="33">
        <v>296</v>
      </c>
      <c r="H3107" s="33">
        <v>74531</v>
      </c>
      <c r="I3107" t="s">
        <v>15531</v>
      </c>
      <c r="N3107" s="37"/>
      <c r="O3107" s="36"/>
      <c r="P3107" s="36"/>
      <c r="Q3107" s="36"/>
      <c r="R3107" s="37"/>
      <c r="S3107" s="36"/>
      <c r="T3107" s="36"/>
    </row>
    <row r="3108" spans="1:20" ht="14.4" x14ac:dyDescent="0.3">
      <c r="A3108" s="33" t="s">
        <v>7449</v>
      </c>
      <c r="B3108" s="33" t="s">
        <v>14833</v>
      </c>
      <c r="C3108" s="33" t="s">
        <v>4983</v>
      </c>
      <c r="D3108" s="33" t="s">
        <v>7450</v>
      </c>
      <c r="E3108" s="33" t="s">
        <v>15275</v>
      </c>
      <c r="F3108" s="33">
        <v>290</v>
      </c>
      <c r="G3108" s="33">
        <v>286</v>
      </c>
      <c r="H3108" s="33">
        <v>29056</v>
      </c>
      <c r="I3108" t="s">
        <v>17026</v>
      </c>
      <c r="N3108" s="37"/>
      <c r="O3108" s="36"/>
      <c r="P3108" s="36"/>
      <c r="Q3108" s="36"/>
      <c r="R3108" s="37"/>
      <c r="S3108" s="36"/>
      <c r="T3108" s="36"/>
    </row>
    <row r="3109" spans="1:20" ht="14.4" x14ac:dyDescent="0.3">
      <c r="A3109" s="33" t="s">
        <v>7451</v>
      </c>
      <c r="B3109" s="33" t="s">
        <v>14833</v>
      </c>
      <c r="C3109" s="33" t="s">
        <v>7452</v>
      </c>
      <c r="D3109" s="33" t="s">
        <v>7453</v>
      </c>
      <c r="E3109" s="33" t="s">
        <v>15037</v>
      </c>
      <c r="F3109" s="33">
        <v>75</v>
      </c>
      <c r="G3109" s="33">
        <v>93</v>
      </c>
      <c r="H3109" s="33">
        <v>45000</v>
      </c>
      <c r="I3109" t="s">
        <v>15159</v>
      </c>
      <c r="N3109" s="37"/>
      <c r="O3109" s="36"/>
      <c r="P3109" s="36"/>
      <c r="Q3109" s="36"/>
      <c r="R3109" s="37"/>
      <c r="S3109" s="36"/>
      <c r="T3109" s="36"/>
    </row>
    <row r="3110" spans="1:20" ht="14.4" x14ac:dyDescent="0.3">
      <c r="A3110" s="33" t="s">
        <v>7454</v>
      </c>
      <c r="B3110" s="33" t="s">
        <v>14833</v>
      </c>
      <c r="C3110" s="33" t="s">
        <v>7455</v>
      </c>
      <c r="D3110" s="33" t="s">
        <v>7456</v>
      </c>
      <c r="E3110" s="33" t="s">
        <v>14997</v>
      </c>
      <c r="F3110" s="33">
        <v>172</v>
      </c>
      <c r="G3110" s="33">
        <v>156</v>
      </c>
      <c r="H3110" s="33">
        <v>29810</v>
      </c>
      <c r="I3110" t="s">
        <v>3984</v>
      </c>
      <c r="N3110" s="37"/>
      <c r="O3110" s="36"/>
      <c r="P3110" s="36"/>
      <c r="Q3110" s="36"/>
      <c r="R3110" s="37"/>
      <c r="S3110" s="36"/>
      <c r="T3110" s="36"/>
    </row>
    <row r="3111" spans="1:20" ht="14.4" x14ac:dyDescent="0.3">
      <c r="A3111" s="33" t="s">
        <v>7457</v>
      </c>
      <c r="B3111" s="33" t="s">
        <v>14833</v>
      </c>
      <c r="C3111" s="33" t="s">
        <v>17011</v>
      </c>
      <c r="D3111" s="33" t="s">
        <v>7458</v>
      </c>
      <c r="E3111" s="33" t="s">
        <v>14986</v>
      </c>
      <c r="F3111" s="33">
        <v>176</v>
      </c>
      <c r="G3111" s="33">
        <v>178</v>
      </c>
      <c r="H3111" s="33">
        <v>41454</v>
      </c>
      <c r="I3111" t="s">
        <v>16311</v>
      </c>
      <c r="N3111" s="37"/>
      <c r="O3111" s="36"/>
      <c r="P3111" s="36"/>
      <c r="Q3111" s="36"/>
      <c r="R3111" s="37"/>
      <c r="S3111" s="36"/>
      <c r="T3111" s="36"/>
    </row>
    <row r="3112" spans="1:20" ht="14.4" x14ac:dyDescent="0.3">
      <c r="A3112" s="33" t="s">
        <v>7459</v>
      </c>
      <c r="B3112" s="33" t="s">
        <v>14833</v>
      </c>
      <c r="C3112" s="33" t="s">
        <v>16312</v>
      </c>
      <c r="D3112" s="33" t="s">
        <v>7460</v>
      </c>
      <c r="E3112" s="33" t="s">
        <v>15153</v>
      </c>
      <c r="F3112" s="33">
        <v>272</v>
      </c>
      <c r="G3112" s="33">
        <v>257</v>
      </c>
      <c r="H3112" s="33">
        <v>41127</v>
      </c>
      <c r="I3112" t="s">
        <v>16145</v>
      </c>
      <c r="N3112" s="37"/>
      <c r="O3112" s="36"/>
      <c r="P3112" s="36"/>
      <c r="Q3112" s="36"/>
      <c r="R3112" s="37"/>
      <c r="S3112" s="36"/>
      <c r="T3112" s="36"/>
    </row>
    <row r="3113" spans="1:20" ht="14.4" x14ac:dyDescent="0.3">
      <c r="A3113" s="33" t="s">
        <v>7461</v>
      </c>
      <c r="B3113" s="33" t="s">
        <v>14833</v>
      </c>
      <c r="C3113" s="33" t="s">
        <v>17438</v>
      </c>
      <c r="D3113" s="33" t="s">
        <v>7462</v>
      </c>
      <c r="E3113" s="33" t="s">
        <v>17241</v>
      </c>
      <c r="F3113" s="33">
        <v>523</v>
      </c>
      <c r="G3113" s="33">
        <v>500</v>
      </c>
      <c r="H3113" s="33">
        <v>85255</v>
      </c>
      <c r="I3113" t="s">
        <v>15740</v>
      </c>
      <c r="N3113" s="37"/>
      <c r="O3113" s="36"/>
      <c r="P3113" s="36"/>
      <c r="Q3113" s="36"/>
      <c r="R3113" s="37"/>
      <c r="S3113" s="36"/>
      <c r="T3113" s="36"/>
    </row>
    <row r="3114" spans="1:20" ht="14.4" x14ac:dyDescent="0.3">
      <c r="A3114" s="33" t="s">
        <v>7463</v>
      </c>
      <c r="B3114" s="33" t="s">
        <v>14833</v>
      </c>
      <c r="C3114" s="33" t="s">
        <v>17439</v>
      </c>
      <c r="D3114" s="33" t="s">
        <v>7464</v>
      </c>
      <c r="E3114" s="33" t="s">
        <v>15395</v>
      </c>
      <c r="F3114" s="33">
        <v>373</v>
      </c>
      <c r="G3114" s="33">
        <v>349</v>
      </c>
      <c r="H3114" s="33">
        <v>41337</v>
      </c>
      <c r="I3114" t="s">
        <v>15665</v>
      </c>
      <c r="N3114" s="37"/>
      <c r="O3114" s="36"/>
      <c r="P3114" s="36"/>
      <c r="Q3114" s="36"/>
      <c r="R3114" s="37"/>
      <c r="S3114" s="36"/>
      <c r="T3114" s="36"/>
    </row>
    <row r="3115" spans="1:20" ht="14.4" x14ac:dyDescent="0.3">
      <c r="A3115" s="33" t="s">
        <v>7465</v>
      </c>
      <c r="B3115" s="33" t="s">
        <v>14833</v>
      </c>
      <c r="C3115" s="33" t="s">
        <v>7466</v>
      </c>
      <c r="D3115" s="33" t="s">
        <v>7467</v>
      </c>
      <c r="E3115" s="33" t="s">
        <v>14907</v>
      </c>
      <c r="F3115" s="33">
        <v>256</v>
      </c>
      <c r="G3115" s="33">
        <v>272</v>
      </c>
      <c r="H3115" s="33">
        <v>40774</v>
      </c>
      <c r="I3115" t="s">
        <v>15197</v>
      </c>
      <c r="N3115" s="37"/>
      <c r="O3115" s="36"/>
      <c r="P3115" s="36"/>
      <c r="Q3115" s="36"/>
      <c r="R3115" s="37"/>
      <c r="S3115" s="36"/>
      <c r="T3115" s="36"/>
    </row>
    <row r="3116" spans="1:20" ht="14.4" x14ac:dyDescent="0.3">
      <c r="A3116" s="33" t="s">
        <v>7468</v>
      </c>
      <c r="B3116" s="33" t="s">
        <v>14833</v>
      </c>
      <c r="C3116" s="33" t="s">
        <v>7469</v>
      </c>
      <c r="D3116" s="33" t="s">
        <v>7470</v>
      </c>
      <c r="E3116" s="33" t="s">
        <v>14946</v>
      </c>
      <c r="F3116" s="33">
        <v>150</v>
      </c>
      <c r="G3116" s="33">
        <v>141</v>
      </c>
      <c r="H3116" s="33">
        <v>42596</v>
      </c>
      <c r="I3116" t="s">
        <v>16826</v>
      </c>
      <c r="N3116" s="37"/>
      <c r="O3116" s="36"/>
      <c r="P3116" s="36"/>
      <c r="Q3116" s="36"/>
      <c r="R3116" s="37"/>
      <c r="S3116" s="36"/>
      <c r="T3116" s="36"/>
    </row>
    <row r="3117" spans="1:20" ht="14.4" x14ac:dyDescent="0.3">
      <c r="A3117" s="33" t="s">
        <v>7471</v>
      </c>
      <c r="B3117" s="33" t="s">
        <v>14833</v>
      </c>
      <c r="C3117" s="33" t="s">
        <v>16858</v>
      </c>
      <c r="D3117" s="33" t="s">
        <v>7472</v>
      </c>
      <c r="E3117" s="33" t="s">
        <v>15103</v>
      </c>
      <c r="F3117" s="33">
        <v>207</v>
      </c>
      <c r="G3117" s="33">
        <v>282</v>
      </c>
      <c r="H3117" s="33">
        <v>77338</v>
      </c>
      <c r="I3117" t="s">
        <v>15787</v>
      </c>
      <c r="N3117" s="37"/>
      <c r="O3117" s="36"/>
      <c r="P3117" s="36"/>
      <c r="Q3117" s="36"/>
      <c r="R3117" s="37"/>
      <c r="S3117" s="36"/>
      <c r="T3117" s="36"/>
    </row>
    <row r="3118" spans="1:20" ht="14.4" x14ac:dyDescent="0.3">
      <c r="A3118" s="33" t="s">
        <v>7473</v>
      </c>
      <c r="B3118" s="33" t="s">
        <v>14833</v>
      </c>
      <c r="C3118" s="33" t="s">
        <v>7474</v>
      </c>
      <c r="D3118" s="33" t="s">
        <v>7475</v>
      </c>
      <c r="E3118" s="33" t="s">
        <v>16435</v>
      </c>
      <c r="F3118" s="33">
        <v>172</v>
      </c>
      <c r="G3118" s="33">
        <v>172</v>
      </c>
      <c r="H3118" s="33">
        <v>41886</v>
      </c>
      <c r="I3118" t="s">
        <v>17034</v>
      </c>
      <c r="N3118" s="37"/>
      <c r="O3118" s="36"/>
      <c r="P3118" s="36"/>
      <c r="Q3118" s="36"/>
      <c r="R3118" s="37"/>
      <c r="S3118" s="36"/>
      <c r="T3118" s="36"/>
    </row>
    <row r="3119" spans="1:20" ht="14.4" x14ac:dyDescent="0.3">
      <c r="A3119" s="33" t="s">
        <v>7476</v>
      </c>
      <c r="B3119" s="33" t="s">
        <v>14833</v>
      </c>
      <c r="C3119" s="33" t="s">
        <v>7477</v>
      </c>
      <c r="D3119" s="33" t="s">
        <v>7478</v>
      </c>
      <c r="E3119" s="33" t="s">
        <v>15048</v>
      </c>
      <c r="F3119" s="33">
        <v>271</v>
      </c>
      <c r="G3119" s="33">
        <v>265</v>
      </c>
      <c r="H3119" s="33">
        <v>30582</v>
      </c>
      <c r="I3119" t="s">
        <v>15648</v>
      </c>
      <c r="N3119" s="37"/>
      <c r="O3119" s="36"/>
      <c r="P3119" s="36"/>
      <c r="Q3119" s="36"/>
      <c r="R3119" s="37"/>
      <c r="S3119" s="36"/>
      <c r="T3119" s="36"/>
    </row>
    <row r="3120" spans="1:20" ht="14.4" x14ac:dyDescent="0.3">
      <c r="A3120" s="33" t="s">
        <v>7479</v>
      </c>
      <c r="B3120" s="33" t="s">
        <v>14833</v>
      </c>
      <c r="C3120" s="33" t="s">
        <v>17440</v>
      </c>
      <c r="D3120" s="33" t="s">
        <v>7480</v>
      </c>
      <c r="E3120" s="33" t="s">
        <v>17214</v>
      </c>
      <c r="F3120" s="33">
        <v>278</v>
      </c>
      <c r="G3120" s="33">
        <v>284</v>
      </c>
      <c r="H3120" s="33">
        <v>41731</v>
      </c>
      <c r="I3120" t="s">
        <v>17215</v>
      </c>
      <c r="N3120" s="37"/>
      <c r="O3120" s="36"/>
      <c r="P3120" s="36"/>
      <c r="Q3120" s="36"/>
      <c r="R3120" s="37"/>
      <c r="S3120" s="36"/>
      <c r="T3120" s="36"/>
    </row>
    <row r="3121" spans="1:20" ht="14.4" x14ac:dyDescent="0.3">
      <c r="A3121" s="33" t="s">
        <v>7481</v>
      </c>
      <c r="B3121" s="33" t="s">
        <v>14833</v>
      </c>
      <c r="C3121" s="33" t="s">
        <v>17441</v>
      </c>
      <c r="D3121" s="33" t="s">
        <v>7482</v>
      </c>
      <c r="E3121" s="33" t="s">
        <v>15051</v>
      </c>
      <c r="F3121" s="33">
        <v>157</v>
      </c>
      <c r="G3121" s="33">
        <v>146</v>
      </c>
      <c r="H3121" s="33">
        <v>42587</v>
      </c>
      <c r="I3121" t="s">
        <v>16073</v>
      </c>
      <c r="N3121" s="37"/>
      <c r="O3121" s="36"/>
      <c r="P3121" s="36"/>
      <c r="Q3121" s="36"/>
      <c r="R3121" s="37"/>
      <c r="S3121" s="36"/>
      <c r="T3121" s="36"/>
    </row>
    <row r="3122" spans="1:20" ht="14.4" x14ac:dyDescent="0.3">
      <c r="A3122" s="33" t="s">
        <v>7483</v>
      </c>
      <c r="B3122" s="33" t="s">
        <v>14833</v>
      </c>
      <c r="C3122" s="33" t="s">
        <v>7484</v>
      </c>
      <c r="D3122" s="33" t="s">
        <v>7485</v>
      </c>
      <c r="E3122" s="33" t="s">
        <v>14898</v>
      </c>
      <c r="F3122" s="33">
        <v>189</v>
      </c>
      <c r="G3122" s="33">
        <v>184</v>
      </c>
      <c r="H3122" s="33">
        <v>43928</v>
      </c>
      <c r="I3122" t="s">
        <v>17355</v>
      </c>
      <c r="N3122" s="37"/>
      <c r="O3122" s="36"/>
      <c r="P3122" s="36"/>
      <c r="Q3122" s="36"/>
      <c r="R3122" s="37"/>
      <c r="S3122" s="36"/>
      <c r="T3122" s="36"/>
    </row>
    <row r="3123" spans="1:20" ht="14.4" x14ac:dyDescent="0.3">
      <c r="A3123" s="33" t="s">
        <v>7486</v>
      </c>
      <c r="B3123" s="33" t="s">
        <v>14833</v>
      </c>
      <c r="C3123" s="33" t="s">
        <v>17442</v>
      </c>
      <c r="D3123" s="33" t="s">
        <v>5559</v>
      </c>
      <c r="E3123" s="33" t="s">
        <v>14876</v>
      </c>
      <c r="F3123" s="33">
        <v>535</v>
      </c>
      <c r="G3123" s="33">
        <v>540</v>
      </c>
      <c r="H3123" s="33">
        <v>43980</v>
      </c>
      <c r="I3123" t="s">
        <v>15851</v>
      </c>
      <c r="N3123" s="37"/>
      <c r="O3123" s="36"/>
      <c r="P3123" s="36"/>
      <c r="Q3123" s="36"/>
      <c r="R3123" s="37"/>
      <c r="S3123" s="36"/>
      <c r="T3123" s="36"/>
    </row>
    <row r="3124" spans="1:20" ht="14.4" x14ac:dyDescent="0.3">
      <c r="A3124" s="33" t="s">
        <v>7487</v>
      </c>
      <c r="B3124" s="33" t="s">
        <v>14833</v>
      </c>
      <c r="C3124" s="33" t="s">
        <v>7466</v>
      </c>
      <c r="D3124" s="33" t="s">
        <v>7488</v>
      </c>
      <c r="E3124" s="33" t="s">
        <v>14927</v>
      </c>
      <c r="F3124" s="33">
        <v>184</v>
      </c>
      <c r="G3124" s="33">
        <v>191</v>
      </c>
      <c r="H3124" s="33">
        <v>41416</v>
      </c>
      <c r="I3124" t="s">
        <v>16841</v>
      </c>
      <c r="N3124" s="37"/>
      <c r="O3124" s="36"/>
      <c r="P3124" s="36"/>
      <c r="Q3124" s="36"/>
      <c r="R3124" s="37"/>
      <c r="S3124" s="36"/>
      <c r="T3124" s="36"/>
    </row>
    <row r="3125" spans="1:20" ht="14.4" x14ac:dyDescent="0.3">
      <c r="A3125" s="33" t="s">
        <v>7489</v>
      </c>
      <c r="B3125" s="33" t="s">
        <v>14833</v>
      </c>
      <c r="C3125" s="33" t="s">
        <v>6419</v>
      </c>
      <c r="D3125" s="33" t="s">
        <v>6224</v>
      </c>
      <c r="E3125" s="33" t="s">
        <v>15037</v>
      </c>
      <c r="F3125" s="33">
        <v>181</v>
      </c>
      <c r="G3125" s="33">
        <v>175</v>
      </c>
      <c r="H3125" s="33">
        <v>41551</v>
      </c>
      <c r="I3125" t="s">
        <v>771</v>
      </c>
      <c r="N3125" s="37"/>
      <c r="O3125" s="36"/>
      <c r="P3125" s="36"/>
      <c r="Q3125" s="36"/>
      <c r="R3125" s="37"/>
      <c r="S3125" s="36"/>
      <c r="T3125" s="36"/>
    </row>
    <row r="3126" spans="1:20" ht="14.4" x14ac:dyDescent="0.3">
      <c r="A3126" s="33" t="s">
        <v>7490</v>
      </c>
      <c r="B3126" s="33" t="s">
        <v>14833</v>
      </c>
      <c r="C3126" s="33" t="s">
        <v>17443</v>
      </c>
      <c r="D3126" s="33" t="s">
        <v>7491</v>
      </c>
      <c r="E3126" s="33" t="s">
        <v>15083</v>
      </c>
      <c r="F3126" s="33">
        <v>103</v>
      </c>
      <c r="G3126" s="33">
        <v>108</v>
      </c>
      <c r="H3126" s="33">
        <v>40941</v>
      </c>
      <c r="I3126" t="s">
        <v>15550</v>
      </c>
      <c r="N3126" s="37"/>
      <c r="O3126" s="36"/>
      <c r="P3126" s="36"/>
      <c r="Q3126" s="36"/>
      <c r="R3126" s="37"/>
      <c r="S3126" s="36"/>
      <c r="T3126" s="36"/>
    </row>
    <row r="3127" spans="1:20" ht="14.4" x14ac:dyDescent="0.3">
      <c r="A3127" s="33" t="s">
        <v>7492</v>
      </c>
      <c r="B3127" s="33" t="s">
        <v>14833</v>
      </c>
      <c r="C3127" s="33" t="s">
        <v>17444</v>
      </c>
      <c r="D3127" s="33" t="s">
        <v>7493</v>
      </c>
      <c r="E3127" s="33" t="s">
        <v>15048</v>
      </c>
      <c r="F3127" s="33">
        <v>155</v>
      </c>
      <c r="G3127" s="33">
        <v>146</v>
      </c>
      <c r="H3127" s="33">
        <v>46385</v>
      </c>
      <c r="I3127" t="s">
        <v>15987</v>
      </c>
      <c r="N3127" s="37"/>
      <c r="O3127" s="36"/>
      <c r="P3127" s="36"/>
      <c r="Q3127" s="36"/>
      <c r="R3127" s="37"/>
      <c r="S3127" s="36"/>
      <c r="T3127" s="36"/>
    </row>
    <row r="3128" spans="1:20" ht="14.4" x14ac:dyDescent="0.3">
      <c r="A3128" s="33" t="s">
        <v>7494</v>
      </c>
      <c r="B3128" s="33" t="s">
        <v>14833</v>
      </c>
      <c r="C3128" s="33" t="s">
        <v>1571</v>
      </c>
      <c r="D3128" s="33" t="s">
        <v>7495</v>
      </c>
      <c r="E3128" s="33" t="s">
        <v>15033</v>
      </c>
      <c r="F3128" s="33">
        <v>240</v>
      </c>
      <c r="G3128" s="33">
        <v>214</v>
      </c>
      <c r="H3128" s="33">
        <v>31657</v>
      </c>
      <c r="I3128" t="s">
        <v>16354</v>
      </c>
      <c r="N3128" s="37"/>
      <c r="O3128" s="36"/>
      <c r="P3128" s="36"/>
      <c r="Q3128" s="36"/>
      <c r="R3128" s="37"/>
      <c r="S3128" s="36"/>
      <c r="T3128" s="36"/>
    </row>
    <row r="3129" spans="1:20" ht="14.4" x14ac:dyDescent="0.3">
      <c r="A3129" s="33" t="s">
        <v>7496</v>
      </c>
      <c r="B3129" s="33" t="s">
        <v>14833</v>
      </c>
      <c r="C3129" s="33" t="s">
        <v>17445</v>
      </c>
      <c r="D3129" s="33" t="s">
        <v>7497</v>
      </c>
      <c r="E3129" s="33" t="s">
        <v>14884</v>
      </c>
      <c r="F3129" s="33">
        <v>143</v>
      </c>
      <c r="G3129" s="33">
        <v>148</v>
      </c>
      <c r="H3129" s="33">
        <v>48101</v>
      </c>
      <c r="I3129" t="s">
        <v>3810</v>
      </c>
      <c r="N3129" s="37"/>
      <c r="O3129" s="36"/>
      <c r="P3129" s="36"/>
      <c r="Q3129" s="36"/>
      <c r="R3129" s="37"/>
      <c r="S3129" s="36"/>
      <c r="T3129" s="36"/>
    </row>
    <row r="3130" spans="1:20" ht="14.4" x14ac:dyDescent="0.3">
      <c r="A3130" s="33" t="s">
        <v>7498</v>
      </c>
      <c r="B3130" s="33" t="s">
        <v>14833</v>
      </c>
      <c r="C3130" s="33" t="s">
        <v>7499</v>
      </c>
      <c r="D3130" s="33" t="s">
        <v>7500</v>
      </c>
      <c r="E3130" s="33" t="s">
        <v>14865</v>
      </c>
      <c r="F3130" s="33">
        <v>127</v>
      </c>
      <c r="G3130" s="33">
        <v>126</v>
      </c>
      <c r="H3130" s="33">
        <v>48348</v>
      </c>
      <c r="I3130" t="s">
        <v>15151</v>
      </c>
      <c r="N3130" s="37"/>
      <c r="O3130" s="36"/>
      <c r="P3130" s="36"/>
      <c r="Q3130" s="36"/>
      <c r="R3130" s="37"/>
      <c r="S3130" s="36"/>
      <c r="T3130" s="36"/>
    </row>
    <row r="3131" spans="1:20" ht="14.4" x14ac:dyDescent="0.3">
      <c r="A3131" s="33" t="s">
        <v>7501</v>
      </c>
      <c r="B3131" s="33" t="s">
        <v>14833</v>
      </c>
      <c r="C3131" s="33" t="s">
        <v>17446</v>
      </c>
      <c r="D3131" s="33" t="s">
        <v>7502</v>
      </c>
      <c r="E3131" s="33" t="s">
        <v>15143</v>
      </c>
      <c r="F3131" s="33">
        <v>147</v>
      </c>
      <c r="G3131" s="33">
        <v>115</v>
      </c>
      <c r="H3131" s="33">
        <v>41506</v>
      </c>
      <c r="I3131" t="s">
        <v>15267</v>
      </c>
      <c r="N3131" s="37"/>
      <c r="O3131" s="36"/>
      <c r="P3131" s="36"/>
      <c r="Q3131" s="36"/>
      <c r="R3131" s="37"/>
      <c r="S3131" s="36"/>
      <c r="T3131" s="36"/>
    </row>
    <row r="3132" spans="1:20" ht="14.4" x14ac:dyDescent="0.3">
      <c r="A3132" s="33" t="s">
        <v>7503</v>
      </c>
      <c r="B3132" s="33" t="s">
        <v>14833</v>
      </c>
      <c r="C3132" s="33" t="s">
        <v>837</v>
      </c>
      <c r="D3132" s="33" t="s">
        <v>7504</v>
      </c>
      <c r="E3132" s="33" t="s">
        <v>15063</v>
      </c>
      <c r="F3132" s="33">
        <v>121</v>
      </c>
      <c r="G3132" s="33">
        <v>115</v>
      </c>
      <c r="H3132" s="33">
        <v>61284</v>
      </c>
      <c r="I3132" t="s">
        <v>15146</v>
      </c>
      <c r="N3132" s="37"/>
      <c r="O3132" s="36"/>
      <c r="P3132" s="36"/>
      <c r="Q3132" s="36"/>
      <c r="R3132" s="37"/>
      <c r="S3132" s="36"/>
      <c r="T3132" s="36"/>
    </row>
    <row r="3133" spans="1:20" ht="14.4" x14ac:dyDescent="0.3">
      <c r="A3133" s="33" t="s">
        <v>7505</v>
      </c>
      <c r="B3133" s="33" t="s">
        <v>14833</v>
      </c>
      <c r="C3133" s="33" t="s">
        <v>5524</v>
      </c>
      <c r="D3133" s="33" t="s">
        <v>7506</v>
      </c>
      <c r="E3133" s="33" t="s">
        <v>15532</v>
      </c>
      <c r="F3133" s="33">
        <v>212</v>
      </c>
      <c r="G3133" s="33">
        <v>219</v>
      </c>
      <c r="H3133" s="33">
        <v>53015</v>
      </c>
      <c r="I3133" t="s">
        <v>17447</v>
      </c>
      <c r="N3133" s="37"/>
      <c r="O3133" s="36"/>
      <c r="P3133" s="36"/>
      <c r="Q3133" s="36"/>
      <c r="R3133" s="37"/>
      <c r="S3133" s="36"/>
      <c r="T3133" s="36"/>
    </row>
    <row r="3134" spans="1:20" ht="14.4" x14ac:dyDescent="0.3">
      <c r="A3134" s="33" t="s">
        <v>7507</v>
      </c>
      <c r="B3134" s="33" t="s">
        <v>14833</v>
      </c>
      <c r="C3134" s="33" t="s">
        <v>17448</v>
      </c>
      <c r="D3134" s="33" t="s">
        <v>7508</v>
      </c>
      <c r="E3134" s="33" t="s">
        <v>17054</v>
      </c>
      <c r="F3134" s="33">
        <v>435</v>
      </c>
      <c r="G3134" s="33">
        <v>462</v>
      </c>
      <c r="H3134" s="33">
        <v>55303</v>
      </c>
      <c r="I3134" t="s">
        <v>17055</v>
      </c>
      <c r="N3134" s="37"/>
      <c r="O3134" s="36"/>
      <c r="P3134" s="36"/>
      <c r="Q3134" s="36"/>
      <c r="R3134" s="37"/>
      <c r="S3134" s="36"/>
      <c r="T3134" s="36"/>
    </row>
    <row r="3135" spans="1:20" ht="14.4" x14ac:dyDescent="0.3">
      <c r="A3135" s="33" t="s">
        <v>7509</v>
      </c>
      <c r="B3135" s="33" t="s">
        <v>14833</v>
      </c>
      <c r="C3135" s="33" t="s">
        <v>17449</v>
      </c>
      <c r="D3135" s="33" t="s">
        <v>7510</v>
      </c>
      <c r="E3135" s="33" t="s">
        <v>14977</v>
      </c>
      <c r="F3135" s="33">
        <v>159</v>
      </c>
      <c r="G3135" s="33">
        <v>157</v>
      </c>
      <c r="H3135" s="33">
        <v>40775</v>
      </c>
      <c r="I3135" t="s">
        <v>15368</v>
      </c>
      <c r="N3135" s="37"/>
      <c r="O3135" s="36"/>
      <c r="P3135" s="36"/>
      <c r="Q3135" s="36"/>
      <c r="R3135" s="37"/>
      <c r="S3135" s="36"/>
      <c r="T3135" s="36"/>
    </row>
    <row r="3136" spans="1:20" ht="14.4" x14ac:dyDescent="0.3">
      <c r="A3136" s="33" t="s">
        <v>7511</v>
      </c>
      <c r="B3136" s="33" t="s">
        <v>14833</v>
      </c>
      <c r="C3136" s="33" t="s">
        <v>6855</v>
      </c>
      <c r="D3136" s="33" t="s">
        <v>7512</v>
      </c>
      <c r="E3136" s="33" t="s">
        <v>15076</v>
      </c>
      <c r="F3136" s="33">
        <v>164</v>
      </c>
      <c r="G3136" s="33">
        <v>159</v>
      </c>
      <c r="H3136" s="33">
        <v>40982</v>
      </c>
      <c r="I3136" t="s">
        <v>16765</v>
      </c>
      <c r="N3136" s="37"/>
      <c r="O3136" s="36"/>
      <c r="P3136" s="36"/>
      <c r="Q3136" s="36"/>
      <c r="R3136" s="37"/>
      <c r="S3136" s="36"/>
      <c r="T3136" s="36"/>
    </row>
    <row r="3137" spans="1:20" ht="14.4" x14ac:dyDescent="0.3">
      <c r="A3137" s="33" t="s">
        <v>7513</v>
      </c>
      <c r="B3137" s="33" t="s">
        <v>14833</v>
      </c>
      <c r="C3137" s="33" t="s">
        <v>7514</v>
      </c>
      <c r="D3137" s="33" t="s">
        <v>7515</v>
      </c>
      <c r="E3137" s="33" t="s">
        <v>14891</v>
      </c>
      <c r="F3137" s="33">
        <v>220</v>
      </c>
      <c r="G3137" s="33">
        <v>241</v>
      </c>
      <c r="H3137" s="33">
        <v>73919</v>
      </c>
      <c r="I3137" t="s">
        <v>839</v>
      </c>
      <c r="N3137" s="37"/>
      <c r="O3137" s="36"/>
      <c r="P3137" s="36"/>
      <c r="Q3137" s="36"/>
      <c r="R3137" s="37"/>
      <c r="S3137" s="36"/>
      <c r="T3137" s="36"/>
    </row>
    <row r="3138" spans="1:20" ht="14.4" x14ac:dyDescent="0.3">
      <c r="A3138" s="33" t="s">
        <v>7516</v>
      </c>
      <c r="B3138" s="33" t="s">
        <v>14833</v>
      </c>
      <c r="C3138" s="33" t="s">
        <v>807</v>
      </c>
      <c r="D3138" s="33" t="s">
        <v>7517</v>
      </c>
      <c r="E3138" s="33" t="s">
        <v>14878</v>
      </c>
      <c r="F3138" s="33">
        <v>81</v>
      </c>
      <c r="G3138" s="33">
        <v>89</v>
      </c>
      <c r="H3138" s="33">
        <v>42538</v>
      </c>
      <c r="I3138" t="s">
        <v>4538</v>
      </c>
      <c r="N3138" s="37"/>
      <c r="O3138" s="36"/>
      <c r="P3138" s="36"/>
      <c r="Q3138" s="36"/>
      <c r="R3138" s="37"/>
      <c r="S3138" s="36"/>
      <c r="T3138" s="36"/>
    </row>
    <row r="3139" spans="1:20" ht="14.4" x14ac:dyDescent="0.3">
      <c r="A3139" s="33" t="s">
        <v>7518</v>
      </c>
      <c r="B3139" s="33" t="s">
        <v>14833</v>
      </c>
      <c r="C3139" s="33" t="s">
        <v>7519</v>
      </c>
      <c r="D3139" s="33" t="s">
        <v>7520</v>
      </c>
      <c r="E3139" s="33" t="s">
        <v>14994</v>
      </c>
      <c r="F3139" s="33">
        <v>197</v>
      </c>
      <c r="G3139" s="33">
        <v>195</v>
      </c>
      <c r="H3139" s="33">
        <v>41148</v>
      </c>
      <c r="I3139" t="s">
        <v>15925</v>
      </c>
      <c r="N3139" s="37"/>
      <c r="O3139" s="36"/>
      <c r="P3139" s="36"/>
      <c r="Q3139" s="36"/>
      <c r="R3139" s="37"/>
      <c r="S3139" s="36"/>
      <c r="T3139" s="36"/>
    </row>
    <row r="3140" spans="1:20" ht="14.4" x14ac:dyDescent="0.3">
      <c r="A3140" s="33" t="s">
        <v>7521</v>
      </c>
      <c r="B3140" s="33" t="s">
        <v>14833</v>
      </c>
      <c r="C3140" s="33" t="s">
        <v>17450</v>
      </c>
      <c r="D3140" s="33" t="s">
        <v>7522</v>
      </c>
      <c r="E3140" s="33" t="s">
        <v>15410</v>
      </c>
      <c r="F3140" s="33">
        <v>270</v>
      </c>
      <c r="G3140" s="33">
        <v>263</v>
      </c>
      <c r="H3140" s="33">
        <v>40557</v>
      </c>
      <c r="I3140" t="s">
        <v>15411</v>
      </c>
      <c r="N3140" s="37"/>
      <c r="O3140" s="36"/>
      <c r="P3140" s="36"/>
      <c r="Q3140" s="36"/>
      <c r="R3140" s="37"/>
      <c r="S3140" s="36"/>
      <c r="T3140" s="36"/>
    </row>
    <row r="3141" spans="1:20" ht="14.4" x14ac:dyDescent="0.3">
      <c r="A3141" s="33" t="s">
        <v>7523</v>
      </c>
      <c r="B3141" s="33" t="s">
        <v>14833</v>
      </c>
      <c r="C3141" s="33" t="s">
        <v>6181</v>
      </c>
      <c r="D3141" s="33" t="s">
        <v>7524</v>
      </c>
      <c r="E3141" s="33" t="s">
        <v>14942</v>
      </c>
      <c r="F3141" s="33">
        <v>381</v>
      </c>
      <c r="G3141" s="33">
        <v>385</v>
      </c>
      <c r="H3141" s="33">
        <v>40712</v>
      </c>
      <c r="I3141" t="s">
        <v>876</v>
      </c>
      <c r="N3141" s="37"/>
      <c r="O3141" s="36"/>
      <c r="P3141" s="36"/>
      <c r="Q3141" s="36"/>
      <c r="R3141" s="37"/>
      <c r="S3141" s="36"/>
      <c r="T3141" s="36"/>
    </row>
    <row r="3142" spans="1:20" ht="14.4" x14ac:dyDescent="0.3">
      <c r="A3142" s="33" t="s">
        <v>7525</v>
      </c>
      <c r="B3142" s="33" t="s">
        <v>14833</v>
      </c>
      <c r="C3142" s="33" t="s">
        <v>17451</v>
      </c>
      <c r="D3142" s="33" t="s">
        <v>7526</v>
      </c>
      <c r="E3142" s="33" t="s">
        <v>15033</v>
      </c>
      <c r="F3142" s="33">
        <v>177</v>
      </c>
      <c r="G3142" s="33">
        <v>308</v>
      </c>
      <c r="H3142" s="33">
        <v>31657</v>
      </c>
      <c r="I3142" t="s">
        <v>16354</v>
      </c>
      <c r="N3142" s="37"/>
      <c r="O3142" s="36"/>
      <c r="P3142" s="36"/>
      <c r="Q3142" s="36"/>
      <c r="R3142" s="37"/>
      <c r="S3142" s="36"/>
      <c r="T3142" s="36"/>
    </row>
    <row r="3143" spans="1:20" ht="14.4" x14ac:dyDescent="0.3">
      <c r="A3143" s="33" t="s">
        <v>7527</v>
      </c>
      <c r="B3143" s="33" t="s">
        <v>14833</v>
      </c>
      <c r="C3143" s="33" t="s">
        <v>7528</v>
      </c>
      <c r="D3143" s="33" t="s">
        <v>7529</v>
      </c>
      <c r="E3143" s="33" t="s">
        <v>15011</v>
      </c>
      <c r="F3143" s="33">
        <v>339</v>
      </c>
      <c r="G3143" s="33">
        <v>333</v>
      </c>
      <c r="H3143" s="33">
        <v>41240</v>
      </c>
      <c r="I3143" t="s">
        <v>1924</v>
      </c>
      <c r="N3143" s="37"/>
      <c r="O3143" s="36"/>
      <c r="P3143" s="36"/>
      <c r="Q3143" s="36"/>
      <c r="R3143" s="37"/>
      <c r="S3143" s="36"/>
      <c r="T3143" s="36"/>
    </row>
    <row r="3144" spans="1:20" ht="14.4" x14ac:dyDescent="0.3">
      <c r="A3144" s="33" t="s">
        <v>7530</v>
      </c>
      <c r="B3144" s="33" t="s">
        <v>14833</v>
      </c>
      <c r="C3144" s="33" t="s">
        <v>7531</v>
      </c>
      <c r="D3144" s="33" t="s">
        <v>7532</v>
      </c>
      <c r="E3144" s="33" t="s">
        <v>14893</v>
      </c>
      <c r="F3144" s="33">
        <v>510</v>
      </c>
      <c r="G3144" s="33">
        <v>486</v>
      </c>
      <c r="H3144" s="33">
        <v>75219</v>
      </c>
      <c r="I3144" t="s">
        <v>15451</v>
      </c>
      <c r="N3144" s="37"/>
      <c r="O3144" s="36"/>
      <c r="P3144" s="36"/>
      <c r="Q3144" s="36"/>
      <c r="R3144" s="37"/>
      <c r="S3144" s="36"/>
      <c r="T3144" s="36"/>
    </row>
    <row r="3145" spans="1:20" ht="14.4" x14ac:dyDescent="0.3">
      <c r="A3145" s="33" t="s">
        <v>7533</v>
      </c>
      <c r="B3145" s="33" t="s">
        <v>14833</v>
      </c>
      <c r="C3145" s="33" t="s">
        <v>244</v>
      </c>
      <c r="D3145" s="33" t="s">
        <v>7534</v>
      </c>
      <c r="E3145" s="33" t="s">
        <v>14993</v>
      </c>
      <c r="F3145" s="33">
        <v>233</v>
      </c>
      <c r="G3145" s="33">
        <v>226</v>
      </c>
      <c r="H3145" s="33">
        <v>40950</v>
      </c>
      <c r="I3145" t="s">
        <v>15149</v>
      </c>
      <c r="N3145" s="37"/>
      <c r="O3145" s="36"/>
      <c r="P3145" s="36"/>
      <c r="Q3145" s="36"/>
      <c r="R3145" s="37"/>
      <c r="S3145" s="36"/>
      <c r="T3145" s="36"/>
    </row>
    <row r="3146" spans="1:20" ht="14.4" x14ac:dyDescent="0.3">
      <c r="A3146" s="33" t="s">
        <v>7535</v>
      </c>
      <c r="B3146" s="33" t="s">
        <v>14833</v>
      </c>
      <c r="C3146" s="33" t="s">
        <v>17452</v>
      </c>
      <c r="D3146" s="33" t="s">
        <v>7536</v>
      </c>
      <c r="E3146" s="33" t="s">
        <v>15627</v>
      </c>
      <c r="F3146" s="33">
        <v>250</v>
      </c>
      <c r="G3146" s="33">
        <v>253</v>
      </c>
      <c r="H3146" s="33">
        <v>40967</v>
      </c>
      <c r="I3146" t="s">
        <v>15628</v>
      </c>
      <c r="N3146" s="37"/>
      <c r="O3146" s="36"/>
      <c r="P3146" s="36"/>
      <c r="Q3146" s="36"/>
      <c r="R3146" s="37"/>
      <c r="S3146" s="36"/>
      <c r="T3146" s="36"/>
    </row>
    <row r="3147" spans="1:20" ht="14.4" x14ac:dyDescent="0.3">
      <c r="A3147" s="33" t="s">
        <v>7537</v>
      </c>
      <c r="B3147" s="33" t="s">
        <v>14833</v>
      </c>
      <c r="C3147" s="33" t="s">
        <v>7538</v>
      </c>
      <c r="D3147" s="33" t="s">
        <v>7539</v>
      </c>
      <c r="E3147" s="33" t="s">
        <v>14978</v>
      </c>
      <c r="F3147" s="33">
        <v>205</v>
      </c>
      <c r="G3147" s="33">
        <v>195</v>
      </c>
      <c r="H3147" s="33">
        <v>77975</v>
      </c>
      <c r="I3147" t="s">
        <v>15557</v>
      </c>
      <c r="N3147" s="37"/>
      <c r="O3147" s="36"/>
      <c r="P3147" s="36"/>
      <c r="Q3147" s="36"/>
      <c r="R3147" s="37"/>
      <c r="S3147" s="36"/>
      <c r="T3147" s="36"/>
    </row>
    <row r="3148" spans="1:20" ht="14.4" x14ac:dyDescent="0.3">
      <c r="A3148" s="33" t="s">
        <v>7540</v>
      </c>
      <c r="B3148" s="33" t="s">
        <v>14833</v>
      </c>
      <c r="C3148" s="33" t="s">
        <v>7541</v>
      </c>
      <c r="D3148" s="33" t="s">
        <v>7542</v>
      </c>
      <c r="E3148" s="33" t="s">
        <v>14984</v>
      </c>
      <c r="F3148" s="33">
        <v>194</v>
      </c>
      <c r="G3148" s="33">
        <v>189</v>
      </c>
      <c r="H3148" s="33">
        <v>70002</v>
      </c>
      <c r="I3148" t="s">
        <v>15469</v>
      </c>
      <c r="N3148" s="37"/>
      <c r="O3148" s="36"/>
      <c r="P3148" s="36"/>
      <c r="Q3148" s="36"/>
      <c r="R3148" s="37"/>
      <c r="S3148" s="36"/>
      <c r="T3148" s="36"/>
    </row>
    <row r="3149" spans="1:20" ht="14.4" x14ac:dyDescent="0.3">
      <c r="A3149" s="33" t="s">
        <v>7543</v>
      </c>
      <c r="B3149" s="33" t="s">
        <v>14833</v>
      </c>
      <c r="C3149" s="33" t="s">
        <v>7544</v>
      </c>
      <c r="D3149" s="33" t="s">
        <v>7545</v>
      </c>
      <c r="E3149" s="33" t="s">
        <v>15182</v>
      </c>
      <c r="F3149" s="33">
        <v>236</v>
      </c>
      <c r="G3149" s="33">
        <v>231</v>
      </c>
      <c r="H3149" s="33">
        <v>42653</v>
      </c>
      <c r="I3149" t="s">
        <v>16843</v>
      </c>
      <c r="N3149" s="37"/>
      <c r="O3149" s="36"/>
      <c r="P3149" s="36"/>
      <c r="Q3149" s="36"/>
      <c r="R3149" s="37"/>
      <c r="S3149" s="36"/>
      <c r="T3149" s="36"/>
    </row>
    <row r="3150" spans="1:20" ht="14.4" x14ac:dyDescent="0.3">
      <c r="A3150" s="33" t="s">
        <v>7546</v>
      </c>
      <c r="B3150" s="33" t="s">
        <v>14833</v>
      </c>
      <c r="C3150" s="33" t="s">
        <v>6342</v>
      </c>
      <c r="D3150" s="33" t="s">
        <v>7547</v>
      </c>
      <c r="E3150" s="33" t="s">
        <v>15051</v>
      </c>
      <c r="F3150" s="33">
        <v>247</v>
      </c>
      <c r="G3150" s="33">
        <v>251</v>
      </c>
      <c r="H3150" s="33">
        <v>42587</v>
      </c>
      <c r="I3150" t="s">
        <v>16073</v>
      </c>
      <c r="N3150" s="37"/>
      <c r="O3150" s="36"/>
      <c r="P3150" s="36"/>
      <c r="Q3150" s="36"/>
      <c r="R3150" s="37"/>
      <c r="S3150" s="36"/>
      <c r="T3150" s="36"/>
    </row>
    <row r="3151" spans="1:20" ht="14.4" x14ac:dyDescent="0.3">
      <c r="A3151" s="33" t="s">
        <v>7548</v>
      </c>
      <c r="B3151" s="33" t="s">
        <v>14833</v>
      </c>
      <c r="C3151" s="33" t="s">
        <v>17453</v>
      </c>
      <c r="D3151" s="33" t="s">
        <v>7549</v>
      </c>
      <c r="E3151" s="33" t="s">
        <v>14968</v>
      </c>
      <c r="F3151" s="33">
        <v>196</v>
      </c>
      <c r="G3151" s="33">
        <v>185</v>
      </c>
      <c r="H3151" s="33">
        <v>83149</v>
      </c>
      <c r="I3151" t="s">
        <v>17088</v>
      </c>
      <c r="N3151" s="37"/>
      <c r="O3151" s="36"/>
      <c r="P3151" s="36"/>
      <c r="Q3151" s="36"/>
      <c r="R3151" s="37"/>
      <c r="S3151" s="36"/>
      <c r="T3151" s="36"/>
    </row>
    <row r="3152" spans="1:20" ht="14.4" x14ac:dyDescent="0.3">
      <c r="A3152" s="33" t="s">
        <v>7550</v>
      </c>
      <c r="B3152" s="33" t="s">
        <v>14833</v>
      </c>
      <c r="C3152" s="33" t="s">
        <v>17454</v>
      </c>
      <c r="D3152" s="33" t="s">
        <v>7551</v>
      </c>
      <c r="E3152" s="33" t="s">
        <v>15019</v>
      </c>
      <c r="F3152" s="33">
        <v>170</v>
      </c>
      <c r="G3152" s="33">
        <v>173</v>
      </c>
      <c r="H3152" s="33">
        <v>40843</v>
      </c>
      <c r="I3152" t="s">
        <v>15811</v>
      </c>
      <c r="N3152" s="37"/>
      <c r="O3152" s="36"/>
      <c r="P3152" s="36"/>
      <c r="Q3152" s="36"/>
      <c r="R3152" s="37"/>
      <c r="S3152" s="36"/>
      <c r="T3152" s="36"/>
    </row>
    <row r="3153" spans="1:20" ht="14.4" x14ac:dyDescent="0.3">
      <c r="A3153" s="33" t="s">
        <v>7552</v>
      </c>
      <c r="B3153" s="33" t="s">
        <v>14833</v>
      </c>
      <c r="C3153" s="33" t="s">
        <v>1484</v>
      </c>
      <c r="D3153" s="33" t="s">
        <v>7553</v>
      </c>
      <c r="E3153" s="33" t="s">
        <v>14961</v>
      </c>
      <c r="F3153" s="33">
        <v>132</v>
      </c>
      <c r="G3153" s="33">
        <v>127</v>
      </c>
      <c r="H3153" s="33">
        <v>84423</v>
      </c>
      <c r="I3153" t="s">
        <v>17247</v>
      </c>
      <c r="N3153" s="37"/>
      <c r="O3153" s="36"/>
      <c r="P3153" s="36"/>
      <c r="Q3153" s="36"/>
      <c r="R3153" s="37"/>
      <c r="S3153" s="36"/>
      <c r="T3153" s="36"/>
    </row>
    <row r="3154" spans="1:20" ht="14.4" x14ac:dyDescent="0.3">
      <c r="A3154" s="33" t="s">
        <v>7554</v>
      </c>
      <c r="B3154" s="33" t="s">
        <v>14833</v>
      </c>
      <c r="C3154" s="33" t="s">
        <v>1829</v>
      </c>
      <c r="D3154" s="33" t="s">
        <v>7555</v>
      </c>
      <c r="E3154" s="33" t="s">
        <v>15047</v>
      </c>
      <c r="F3154" s="33">
        <v>189</v>
      </c>
      <c r="G3154" s="33">
        <v>190</v>
      </c>
      <c r="H3154" s="33">
        <v>84579</v>
      </c>
      <c r="I3154" t="s">
        <v>17377</v>
      </c>
      <c r="N3154" s="37"/>
      <c r="O3154" s="36"/>
      <c r="P3154" s="36"/>
      <c r="Q3154" s="36"/>
      <c r="R3154" s="37"/>
      <c r="S3154" s="36"/>
      <c r="T3154" s="36"/>
    </row>
    <row r="3155" spans="1:20" ht="14.4" x14ac:dyDescent="0.3">
      <c r="A3155" s="33" t="s">
        <v>7556</v>
      </c>
      <c r="B3155" s="33" t="s">
        <v>14833</v>
      </c>
      <c r="C3155" s="33" t="s">
        <v>7557</v>
      </c>
      <c r="D3155" s="33" t="s">
        <v>139</v>
      </c>
      <c r="E3155" s="33" t="s">
        <v>15008</v>
      </c>
      <c r="F3155" s="33">
        <v>186</v>
      </c>
      <c r="G3155" s="33">
        <v>266</v>
      </c>
      <c r="H3155" s="33">
        <v>41473</v>
      </c>
      <c r="I3155" t="s">
        <v>2452</v>
      </c>
      <c r="N3155" s="37"/>
      <c r="O3155" s="36"/>
      <c r="P3155" s="36"/>
      <c r="Q3155" s="36"/>
      <c r="R3155" s="37"/>
      <c r="S3155" s="36"/>
      <c r="T3155" s="36"/>
    </row>
    <row r="3156" spans="1:20" ht="14.4" x14ac:dyDescent="0.3">
      <c r="A3156" s="33" t="s">
        <v>7558</v>
      </c>
      <c r="B3156" s="33" t="s">
        <v>14833</v>
      </c>
      <c r="C3156" s="33" t="s">
        <v>17455</v>
      </c>
      <c r="D3156" s="33" t="s">
        <v>7559</v>
      </c>
      <c r="E3156" s="33" t="s">
        <v>15395</v>
      </c>
      <c r="F3156" s="33">
        <v>167</v>
      </c>
      <c r="G3156" s="33">
        <v>157</v>
      </c>
      <c r="H3156" s="33">
        <v>83579</v>
      </c>
      <c r="I3156" t="s">
        <v>16626</v>
      </c>
      <c r="N3156" s="37"/>
      <c r="O3156" s="36"/>
      <c r="P3156" s="36"/>
      <c r="Q3156" s="36"/>
      <c r="R3156" s="37"/>
      <c r="S3156" s="36"/>
      <c r="T3156" s="36"/>
    </row>
    <row r="3157" spans="1:20" ht="14.4" x14ac:dyDescent="0.3">
      <c r="A3157" s="33" t="s">
        <v>7560</v>
      </c>
      <c r="B3157" s="33" t="s">
        <v>14833</v>
      </c>
      <c r="C3157" s="33" t="s">
        <v>7561</v>
      </c>
      <c r="D3157" s="33" t="s">
        <v>7562</v>
      </c>
      <c r="E3157" s="33" t="s">
        <v>15087</v>
      </c>
      <c r="F3157" s="33">
        <v>165</v>
      </c>
      <c r="G3157" s="33">
        <v>215</v>
      </c>
      <c r="H3157" s="33">
        <v>41571</v>
      </c>
      <c r="I3157" t="s">
        <v>509</v>
      </c>
      <c r="N3157" s="37"/>
      <c r="O3157" s="36"/>
      <c r="P3157" s="36"/>
      <c r="Q3157" s="36"/>
      <c r="R3157" s="37"/>
      <c r="S3157" s="36"/>
      <c r="T3157" s="36"/>
    </row>
    <row r="3158" spans="1:20" ht="14.4" x14ac:dyDescent="0.3">
      <c r="A3158" s="33" t="s">
        <v>7563</v>
      </c>
      <c r="B3158" s="33" t="s">
        <v>14833</v>
      </c>
      <c r="C3158" s="33" t="s">
        <v>17456</v>
      </c>
      <c r="D3158" s="33" t="s">
        <v>7564</v>
      </c>
      <c r="E3158" s="33" t="s">
        <v>15081</v>
      </c>
      <c r="F3158" s="33">
        <v>152</v>
      </c>
      <c r="G3158" s="33">
        <v>160</v>
      </c>
      <c r="H3158" s="33">
        <v>41396</v>
      </c>
      <c r="I3158" t="s">
        <v>15734</v>
      </c>
      <c r="N3158" s="37"/>
      <c r="O3158" s="36"/>
      <c r="P3158" s="36"/>
      <c r="Q3158" s="36"/>
      <c r="R3158" s="37"/>
      <c r="S3158" s="36"/>
      <c r="T3158" s="36"/>
    </row>
    <row r="3159" spans="1:20" ht="14.4" x14ac:dyDescent="0.3">
      <c r="A3159" s="33" t="s">
        <v>7565</v>
      </c>
      <c r="B3159" s="33" t="s">
        <v>14833</v>
      </c>
      <c r="C3159" s="33" t="s">
        <v>7566</v>
      </c>
      <c r="D3159" s="33" t="s">
        <v>5691</v>
      </c>
      <c r="E3159" s="33" t="s">
        <v>14980</v>
      </c>
      <c r="F3159" s="33">
        <v>183</v>
      </c>
      <c r="G3159" s="33">
        <v>189</v>
      </c>
      <c r="H3159" s="33">
        <v>41898</v>
      </c>
      <c r="I3159" t="s">
        <v>17096</v>
      </c>
      <c r="N3159" s="37"/>
      <c r="O3159" s="36"/>
      <c r="P3159" s="36"/>
      <c r="Q3159" s="36"/>
      <c r="R3159" s="37"/>
      <c r="S3159" s="36"/>
      <c r="T3159" s="36"/>
    </row>
    <row r="3160" spans="1:20" ht="14.4" x14ac:dyDescent="0.3">
      <c r="A3160" s="33" t="s">
        <v>7567</v>
      </c>
      <c r="B3160" s="33" t="s">
        <v>14833</v>
      </c>
      <c r="C3160" s="33" t="s">
        <v>5793</v>
      </c>
      <c r="D3160" s="33" t="s">
        <v>7568</v>
      </c>
      <c r="E3160" s="33" t="s">
        <v>15179</v>
      </c>
      <c r="F3160" s="33">
        <v>208</v>
      </c>
      <c r="G3160" s="33">
        <v>203</v>
      </c>
      <c r="H3160" s="33">
        <v>85600</v>
      </c>
      <c r="I3160" t="s">
        <v>15180</v>
      </c>
      <c r="N3160" s="37"/>
      <c r="O3160" s="36"/>
      <c r="P3160" s="36"/>
      <c r="Q3160" s="36"/>
      <c r="R3160" s="37"/>
      <c r="S3160" s="36"/>
      <c r="T3160" s="36"/>
    </row>
    <row r="3161" spans="1:20" ht="14.4" x14ac:dyDescent="0.3">
      <c r="A3161" s="33" t="s">
        <v>7569</v>
      </c>
      <c r="B3161" s="33" t="s">
        <v>14833</v>
      </c>
      <c r="C3161" s="33" t="s">
        <v>17457</v>
      </c>
      <c r="D3161" s="33" t="s">
        <v>6682</v>
      </c>
      <c r="E3161" s="33" t="s">
        <v>16481</v>
      </c>
      <c r="F3161" s="33">
        <v>419</v>
      </c>
      <c r="G3161" s="33">
        <v>409</v>
      </c>
      <c r="H3161" s="33">
        <v>41595</v>
      </c>
      <c r="I3161" t="s">
        <v>15871</v>
      </c>
      <c r="N3161" s="37"/>
      <c r="O3161" s="36"/>
      <c r="P3161" s="36"/>
      <c r="Q3161" s="36"/>
      <c r="R3161" s="37"/>
      <c r="S3161" s="36"/>
      <c r="T3161" s="36"/>
    </row>
    <row r="3162" spans="1:20" ht="14.4" x14ac:dyDescent="0.3">
      <c r="A3162" s="33" t="s">
        <v>7570</v>
      </c>
      <c r="B3162" s="33" t="s">
        <v>14833</v>
      </c>
      <c r="C3162" s="33" t="s">
        <v>7571</v>
      </c>
      <c r="D3162" s="33" t="s">
        <v>7572</v>
      </c>
      <c r="E3162" s="33" t="s">
        <v>15859</v>
      </c>
      <c r="F3162" s="33">
        <v>172</v>
      </c>
      <c r="G3162" s="33">
        <v>175</v>
      </c>
      <c r="H3162" s="33">
        <v>92951</v>
      </c>
      <c r="I3162" t="s">
        <v>15860</v>
      </c>
      <c r="N3162" s="37"/>
      <c r="O3162" s="36"/>
      <c r="P3162" s="36"/>
      <c r="Q3162" s="36"/>
      <c r="R3162" s="37"/>
      <c r="S3162" s="36"/>
      <c r="T3162" s="36"/>
    </row>
    <row r="3163" spans="1:20" ht="14.4" x14ac:dyDescent="0.3">
      <c r="A3163" s="33" t="s">
        <v>7573</v>
      </c>
      <c r="B3163" s="33" t="s">
        <v>14833</v>
      </c>
      <c r="C3163" s="33" t="s">
        <v>17458</v>
      </c>
      <c r="D3163" s="33" t="s">
        <v>7574</v>
      </c>
      <c r="E3163" s="33" t="s">
        <v>15309</v>
      </c>
      <c r="F3163" s="33">
        <v>227</v>
      </c>
      <c r="G3163" s="33">
        <v>134</v>
      </c>
      <c r="H3163" s="33">
        <v>41672</v>
      </c>
      <c r="I3163" t="s">
        <v>17256</v>
      </c>
      <c r="N3163" s="37"/>
      <c r="O3163" s="36"/>
      <c r="P3163" s="36"/>
      <c r="Q3163" s="36"/>
      <c r="R3163" s="37"/>
      <c r="S3163" s="36"/>
      <c r="T3163" s="36"/>
    </row>
    <row r="3164" spans="1:20" ht="14.4" x14ac:dyDescent="0.3">
      <c r="A3164" s="33" t="s">
        <v>7575</v>
      </c>
      <c r="B3164" s="33" t="s">
        <v>14833</v>
      </c>
      <c r="C3164" s="33" t="s">
        <v>7576</v>
      </c>
      <c r="D3164" s="33" t="s">
        <v>7577</v>
      </c>
      <c r="E3164" s="33" t="s">
        <v>15092</v>
      </c>
      <c r="F3164" s="33">
        <v>229</v>
      </c>
      <c r="G3164" s="33">
        <v>197</v>
      </c>
      <c r="H3164" s="33">
        <v>41270</v>
      </c>
      <c r="I3164" t="s">
        <v>1334</v>
      </c>
      <c r="N3164" s="37"/>
      <c r="O3164" s="36"/>
      <c r="P3164" s="36"/>
      <c r="Q3164" s="36"/>
      <c r="R3164" s="37"/>
      <c r="S3164" s="36"/>
      <c r="T3164" s="36"/>
    </row>
    <row r="3165" spans="1:20" ht="14.4" x14ac:dyDescent="0.3">
      <c r="A3165" s="33" t="s">
        <v>7578</v>
      </c>
      <c r="B3165" s="33" t="s">
        <v>14833</v>
      </c>
      <c r="C3165" s="33" t="s">
        <v>17459</v>
      </c>
      <c r="D3165" s="33" t="s">
        <v>7579</v>
      </c>
      <c r="E3165" s="33" t="s">
        <v>15005</v>
      </c>
      <c r="F3165" s="33">
        <v>232</v>
      </c>
      <c r="G3165" s="33">
        <v>228</v>
      </c>
      <c r="H3165" s="33">
        <v>41011</v>
      </c>
      <c r="I3165" t="s">
        <v>15443</v>
      </c>
      <c r="N3165" s="37"/>
      <c r="O3165" s="36"/>
      <c r="P3165" s="36"/>
      <c r="Q3165" s="36"/>
      <c r="R3165" s="37"/>
      <c r="S3165" s="36"/>
      <c r="T3165" s="36"/>
    </row>
    <row r="3166" spans="1:20" ht="14.4" x14ac:dyDescent="0.3">
      <c r="A3166" s="33" t="s">
        <v>7580</v>
      </c>
      <c r="B3166" s="33" t="s">
        <v>14833</v>
      </c>
      <c r="C3166" s="33" t="s">
        <v>17460</v>
      </c>
      <c r="D3166" s="33" t="s">
        <v>7581</v>
      </c>
      <c r="E3166" s="33" t="s">
        <v>14977</v>
      </c>
      <c r="F3166" s="33">
        <v>253</v>
      </c>
      <c r="G3166" s="33">
        <v>249</v>
      </c>
      <c r="H3166" s="33">
        <v>41544</v>
      </c>
      <c r="I3166" t="s">
        <v>16922</v>
      </c>
      <c r="N3166" s="37"/>
      <c r="O3166" s="36"/>
      <c r="P3166" s="36"/>
      <c r="Q3166" s="36"/>
      <c r="R3166" s="37"/>
      <c r="S3166" s="36"/>
      <c r="T3166" s="36"/>
    </row>
    <row r="3167" spans="1:20" ht="14.4" x14ac:dyDescent="0.3">
      <c r="A3167" s="33" t="s">
        <v>7582</v>
      </c>
      <c r="B3167" s="33" t="s">
        <v>14833</v>
      </c>
      <c r="C3167" s="33" t="s">
        <v>7583</v>
      </c>
      <c r="D3167" s="33" t="s">
        <v>7584</v>
      </c>
      <c r="E3167" s="33" t="s">
        <v>14961</v>
      </c>
      <c r="F3167" s="33">
        <v>99</v>
      </c>
      <c r="G3167" s="33">
        <v>92</v>
      </c>
      <c r="H3167" s="33">
        <v>41481</v>
      </c>
      <c r="I3167" t="s">
        <v>16901</v>
      </c>
      <c r="N3167" s="37"/>
      <c r="O3167" s="36"/>
      <c r="P3167" s="36"/>
      <c r="Q3167" s="36"/>
      <c r="R3167" s="37"/>
      <c r="S3167" s="36"/>
      <c r="T3167" s="36"/>
    </row>
    <row r="3168" spans="1:20" ht="14.4" x14ac:dyDescent="0.3">
      <c r="A3168" s="33" t="s">
        <v>7585</v>
      </c>
      <c r="B3168" s="33" t="s">
        <v>14833</v>
      </c>
      <c r="C3168" s="33" t="s">
        <v>7586</v>
      </c>
      <c r="D3168" s="33" t="s">
        <v>7587</v>
      </c>
      <c r="E3168" s="33" t="s">
        <v>15951</v>
      </c>
      <c r="F3168" s="33">
        <v>127</v>
      </c>
      <c r="G3168" s="33">
        <v>124</v>
      </c>
      <c r="H3168" s="33">
        <v>42561</v>
      </c>
      <c r="I3168" t="s">
        <v>7164</v>
      </c>
      <c r="N3168" s="37"/>
      <c r="O3168" s="36"/>
      <c r="P3168" s="36"/>
      <c r="Q3168" s="36"/>
      <c r="R3168" s="37"/>
      <c r="S3168" s="36"/>
      <c r="T3168" s="36"/>
    </row>
    <row r="3169" spans="1:20" ht="14.4" x14ac:dyDescent="0.3">
      <c r="A3169" s="33" t="s">
        <v>7588</v>
      </c>
      <c r="B3169" s="33" t="s">
        <v>14833</v>
      </c>
      <c r="C3169" s="33" t="s">
        <v>7589</v>
      </c>
      <c r="D3169" s="33" t="s">
        <v>7590</v>
      </c>
      <c r="E3169" s="33" t="s">
        <v>15008</v>
      </c>
      <c r="F3169" s="33">
        <v>33</v>
      </c>
      <c r="G3169" s="33">
        <v>27</v>
      </c>
      <c r="H3169" s="33">
        <v>41345</v>
      </c>
      <c r="I3169" t="s">
        <v>279</v>
      </c>
      <c r="N3169" s="37"/>
      <c r="O3169" s="36"/>
      <c r="P3169" s="36"/>
      <c r="Q3169" s="36"/>
      <c r="R3169" s="37"/>
      <c r="S3169" s="36"/>
      <c r="T3169" s="36"/>
    </row>
    <row r="3170" spans="1:20" ht="14.4" x14ac:dyDescent="0.3">
      <c r="A3170" s="33" t="s">
        <v>7591</v>
      </c>
      <c r="B3170" s="33" t="s">
        <v>14833</v>
      </c>
      <c r="C3170" s="33" t="s">
        <v>17461</v>
      </c>
      <c r="D3170" s="33" t="s">
        <v>7592</v>
      </c>
      <c r="E3170" s="33" t="s">
        <v>14996</v>
      </c>
      <c r="F3170" s="33">
        <v>144</v>
      </c>
      <c r="G3170" s="33">
        <v>134</v>
      </c>
      <c r="H3170" s="33">
        <v>41613</v>
      </c>
      <c r="I3170" t="s">
        <v>15131</v>
      </c>
      <c r="N3170" s="37"/>
      <c r="O3170" s="36"/>
      <c r="P3170" s="36"/>
      <c r="Q3170" s="36"/>
      <c r="R3170" s="37"/>
      <c r="S3170" s="36"/>
      <c r="T3170" s="36"/>
    </row>
    <row r="3171" spans="1:20" ht="14.4" x14ac:dyDescent="0.3">
      <c r="A3171" s="33" t="s">
        <v>7593</v>
      </c>
      <c r="B3171" s="33" t="s">
        <v>14833</v>
      </c>
      <c r="C3171" s="33" t="s">
        <v>7594</v>
      </c>
      <c r="D3171" s="33" t="s">
        <v>7595</v>
      </c>
      <c r="E3171" s="33" t="s">
        <v>16860</v>
      </c>
      <c r="F3171" s="33">
        <v>269</v>
      </c>
      <c r="G3171" s="33">
        <v>263</v>
      </c>
      <c r="H3171" s="33">
        <v>41444</v>
      </c>
      <c r="I3171" t="s">
        <v>17119</v>
      </c>
      <c r="N3171" s="37"/>
      <c r="O3171" s="36"/>
      <c r="P3171" s="36"/>
      <c r="Q3171" s="36"/>
      <c r="R3171" s="37"/>
      <c r="S3171" s="36"/>
      <c r="T3171" s="36"/>
    </row>
    <row r="3172" spans="1:20" ht="14.4" x14ac:dyDescent="0.3">
      <c r="A3172" s="33" t="s">
        <v>7596</v>
      </c>
      <c r="B3172" s="33" t="s">
        <v>14833</v>
      </c>
      <c r="C3172" s="33" t="s">
        <v>17462</v>
      </c>
      <c r="D3172" s="33" t="s">
        <v>7597</v>
      </c>
      <c r="E3172" s="33" t="s">
        <v>14987</v>
      </c>
      <c r="F3172" s="33">
        <v>34</v>
      </c>
      <c r="G3172" s="33">
        <v>31</v>
      </c>
      <c r="H3172" s="33">
        <v>41895</v>
      </c>
      <c r="I3172" t="s">
        <v>17133</v>
      </c>
      <c r="N3172" s="37"/>
      <c r="O3172" s="36"/>
      <c r="P3172" s="36"/>
      <c r="Q3172" s="36"/>
      <c r="R3172" s="37"/>
      <c r="S3172" s="36"/>
      <c r="T3172" s="36"/>
    </row>
    <row r="3173" spans="1:20" ht="14.4" x14ac:dyDescent="0.3">
      <c r="A3173" s="33" t="s">
        <v>7598</v>
      </c>
      <c r="B3173" s="33" t="s">
        <v>14833</v>
      </c>
      <c r="C3173" s="33" t="s">
        <v>7599</v>
      </c>
      <c r="D3173" s="33" t="s">
        <v>7600</v>
      </c>
      <c r="E3173" s="33" t="s">
        <v>15088</v>
      </c>
      <c r="F3173" s="33">
        <v>177</v>
      </c>
      <c r="G3173" s="33">
        <v>193</v>
      </c>
      <c r="H3173" s="33">
        <v>41438</v>
      </c>
      <c r="I3173" t="s">
        <v>15225</v>
      </c>
      <c r="N3173" s="37"/>
      <c r="O3173" s="36"/>
      <c r="P3173" s="36"/>
      <c r="Q3173" s="36"/>
      <c r="R3173" s="37"/>
      <c r="S3173" s="36"/>
      <c r="T3173" s="36"/>
    </row>
    <row r="3174" spans="1:20" ht="14.4" x14ac:dyDescent="0.3">
      <c r="A3174" s="33" t="s">
        <v>7601</v>
      </c>
      <c r="B3174" s="33" t="s">
        <v>14833</v>
      </c>
      <c r="C3174" s="33" t="s">
        <v>17463</v>
      </c>
      <c r="D3174" s="33" t="s">
        <v>7602</v>
      </c>
      <c r="E3174" s="33" t="s">
        <v>16084</v>
      </c>
      <c r="F3174" s="33">
        <v>105</v>
      </c>
      <c r="G3174" s="33">
        <v>103</v>
      </c>
      <c r="H3174" s="33">
        <v>13308</v>
      </c>
      <c r="I3174" t="s">
        <v>17464</v>
      </c>
      <c r="N3174" s="37"/>
      <c r="O3174" s="36"/>
      <c r="P3174" s="36"/>
      <c r="Q3174" s="36"/>
      <c r="R3174" s="37"/>
      <c r="S3174" s="36"/>
      <c r="T3174" s="36"/>
    </row>
    <row r="3175" spans="1:20" ht="14.4" x14ac:dyDescent="0.3">
      <c r="A3175" s="33" t="s">
        <v>7603</v>
      </c>
      <c r="B3175" s="33" t="s">
        <v>14833</v>
      </c>
      <c r="C3175" s="33" t="s">
        <v>7604</v>
      </c>
      <c r="D3175" s="33" t="s">
        <v>7605</v>
      </c>
      <c r="E3175" s="33" t="s">
        <v>15214</v>
      </c>
      <c r="F3175" s="33">
        <v>40</v>
      </c>
      <c r="G3175" s="33">
        <v>44</v>
      </c>
      <c r="H3175" s="33">
        <v>41630</v>
      </c>
      <c r="I3175" t="s">
        <v>224</v>
      </c>
      <c r="N3175" s="37"/>
      <c r="O3175" s="36"/>
      <c r="P3175" s="36"/>
      <c r="Q3175" s="36"/>
      <c r="R3175" s="37"/>
      <c r="S3175" s="36"/>
      <c r="T3175" s="36"/>
    </row>
    <row r="3176" spans="1:20" ht="14.4" x14ac:dyDescent="0.3">
      <c r="A3176" s="33" t="s">
        <v>7606</v>
      </c>
      <c r="B3176" s="33" t="s">
        <v>14833</v>
      </c>
      <c r="C3176" s="33" t="s">
        <v>17465</v>
      </c>
      <c r="D3176" s="33" t="s">
        <v>3893</v>
      </c>
      <c r="E3176" s="33" t="s">
        <v>16566</v>
      </c>
      <c r="F3176" s="33">
        <v>126</v>
      </c>
      <c r="G3176" s="33">
        <v>133</v>
      </c>
      <c r="H3176" s="33">
        <v>41434</v>
      </c>
      <c r="I3176" t="s">
        <v>15624</v>
      </c>
      <c r="N3176" s="37"/>
      <c r="O3176" s="36"/>
      <c r="P3176" s="36"/>
      <c r="Q3176" s="36"/>
      <c r="R3176" s="37"/>
      <c r="S3176" s="36"/>
      <c r="T3176" s="36"/>
    </row>
    <row r="3177" spans="1:20" ht="14.4" x14ac:dyDescent="0.3">
      <c r="A3177" s="33" t="s">
        <v>7607</v>
      </c>
      <c r="B3177" s="33" t="s">
        <v>14833</v>
      </c>
      <c r="C3177" s="33" t="s">
        <v>7608</v>
      </c>
      <c r="D3177" s="33" t="s">
        <v>7609</v>
      </c>
      <c r="E3177" s="33" t="s">
        <v>14970</v>
      </c>
      <c r="F3177" s="33">
        <v>265</v>
      </c>
      <c r="G3177" s="33">
        <v>252</v>
      </c>
      <c r="H3177" s="33">
        <v>44397</v>
      </c>
      <c r="I3177" t="s">
        <v>15447</v>
      </c>
      <c r="N3177" s="37"/>
      <c r="O3177" s="36"/>
      <c r="P3177" s="36"/>
      <c r="Q3177" s="36"/>
      <c r="R3177" s="37"/>
      <c r="S3177" s="36"/>
      <c r="T3177" s="36"/>
    </row>
    <row r="3178" spans="1:20" ht="14.4" x14ac:dyDescent="0.3">
      <c r="A3178" s="33" t="s">
        <v>7610</v>
      </c>
      <c r="B3178" s="33" t="s">
        <v>14833</v>
      </c>
      <c r="C3178" s="33" t="s">
        <v>7611</v>
      </c>
      <c r="D3178" s="33" t="s">
        <v>7612</v>
      </c>
      <c r="E3178" s="33" t="s">
        <v>17241</v>
      </c>
      <c r="F3178" s="33">
        <v>342</v>
      </c>
      <c r="G3178" s="33">
        <v>306</v>
      </c>
      <c r="H3178" s="33">
        <v>41500</v>
      </c>
      <c r="I3178" t="s">
        <v>15217</v>
      </c>
      <c r="N3178" s="37"/>
      <c r="O3178" s="36"/>
      <c r="P3178" s="36"/>
      <c r="Q3178" s="36"/>
      <c r="R3178" s="37"/>
      <c r="S3178" s="36"/>
      <c r="T3178" s="36"/>
    </row>
    <row r="3179" spans="1:20" ht="14.4" x14ac:dyDescent="0.3">
      <c r="A3179" s="33" t="s">
        <v>7613</v>
      </c>
      <c r="B3179" s="33" t="s">
        <v>14833</v>
      </c>
      <c r="C3179" s="33" t="s">
        <v>349</v>
      </c>
      <c r="D3179" s="33" t="s">
        <v>7004</v>
      </c>
      <c r="E3179" s="33" t="s">
        <v>16435</v>
      </c>
      <c r="F3179" s="33">
        <v>283</v>
      </c>
      <c r="G3179" s="33">
        <v>273</v>
      </c>
      <c r="H3179" s="33">
        <v>41886</v>
      </c>
      <c r="I3179" t="s">
        <v>17034</v>
      </c>
      <c r="N3179" s="37"/>
      <c r="O3179" s="36"/>
      <c r="P3179" s="36"/>
      <c r="Q3179" s="36"/>
      <c r="R3179" s="37"/>
      <c r="S3179" s="36"/>
      <c r="T3179" s="36"/>
    </row>
    <row r="3180" spans="1:20" ht="14.4" x14ac:dyDescent="0.3">
      <c r="A3180" s="33" t="s">
        <v>7614</v>
      </c>
      <c r="B3180" s="33" t="s">
        <v>14833</v>
      </c>
      <c r="C3180" s="33" t="s">
        <v>17466</v>
      </c>
      <c r="D3180" s="33" t="s">
        <v>7615</v>
      </c>
      <c r="E3180" s="33" t="s">
        <v>15130</v>
      </c>
      <c r="F3180" s="33">
        <v>119</v>
      </c>
      <c r="G3180" s="33">
        <v>101</v>
      </c>
      <c r="H3180" s="33">
        <v>41613</v>
      </c>
      <c r="I3180" t="s">
        <v>15131</v>
      </c>
      <c r="N3180" s="37"/>
      <c r="O3180" s="36"/>
      <c r="P3180" s="36"/>
      <c r="Q3180" s="36"/>
      <c r="R3180" s="37"/>
      <c r="S3180" s="36"/>
      <c r="T3180" s="36"/>
    </row>
    <row r="3181" spans="1:20" ht="14.4" x14ac:dyDescent="0.3">
      <c r="A3181" s="33" t="s">
        <v>7616</v>
      </c>
      <c r="B3181" s="33" t="s">
        <v>14833</v>
      </c>
      <c r="C3181" s="33" t="s">
        <v>7617</v>
      </c>
      <c r="D3181" s="33" t="s">
        <v>7618</v>
      </c>
      <c r="E3181" s="33" t="s">
        <v>16075</v>
      </c>
      <c r="F3181" s="33">
        <v>55</v>
      </c>
      <c r="G3181" s="33">
        <v>52</v>
      </c>
      <c r="H3181" s="33">
        <v>41851</v>
      </c>
      <c r="I3181" t="s">
        <v>17121</v>
      </c>
      <c r="N3181" s="37"/>
      <c r="O3181" s="36"/>
      <c r="P3181" s="36"/>
      <c r="Q3181" s="36"/>
      <c r="R3181" s="37"/>
      <c r="S3181" s="36"/>
      <c r="T3181" s="36"/>
    </row>
    <row r="3182" spans="1:20" ht="14.4" x14ac:dyDescent="0.3">
      <c r="A3182" s="33" t="s">
        <v>7619</v>
      </c>
      <c r="B3182" s="33" t="s">
        <v>14833</v>
      </c>
      <c r="C3182" s="33" t="s">
        <v>17467</v>
      </c>
      <c r="D3182" s="33" t="s">
        <v>7620</v>
      </c>
      <c r="E3182" s="33" t="s">
        <v>15286</v>
      </c>
      <c r="F3182" s="33">
        <v>137</v>
      </c>
      <c r="G3182" s="33">
        <v>123</v>
      </c>
      <c r="H3182" s="33">
        <v>41856</v>
      </c>
      <c r="I3182" t="s">
        <v>15165</v>
      </c>
      <c r="N3182" s="37"/>
      <c r="O3182" s="36"/>
      <c r="P3182" s="36"/>
      <c r="Q3182" s="36"/>
      <c r="R3182" s="37"/>
      <c r="S3182" s="36"/>
      <c r="T3182" s="36"/>
    </row>
    <row r="3183" spans="1:20" ht="14.4" x14ac:dyDescent="0.3">
      <c r="A3183" s="33" t="s">
        <v>7621</v>
      </c>
      <c r="B3183" s="33" t="s">
        <v>14833</v>
      </c>
      <c r="C3183" s="33" t="s">
        <v>7622</v>
      </c>
      <c r="D3183" s="33" t="s">
        <v>7623</v>
      </c>
      <c r="E3183" s="33" t="s">
        <v>15205</v>
      </c>
      <c r="F3183" s="33">
        <v>306</v>
      </c>
      <c r="G3183" s="33">
        <v>292</v>
      </c>
      <c r="H3183" s="33">
        <v>41785</v>
      </c>
      <c r="I3183" t="s">
        <v>15206</v>
      </c>
      <c r="N3183" s="37"/>
      <c r="O3183" s="36"/>
      <c r="P3183" s="36"/>
      <c r="Q3183" s="36"/>
      <c r="R3183" s="37"/>
      <c r="S3183" s="36"/>
      <c r="T3183" s="36"/>
    </row>
    <row r="3184" spans="1:20" ht="14.4" x14ac:dyDescent="0.3">
      <c r="A3184" s="33" t="s">
        <v>7624</v>
      </c>
      <c r="B3184" s="33" t="s">
        <v>14833</v>
      </c>
      <c r="C3184" s="33" t="s">
        <v>7625</v>
      </c>
      <c r="D3184" s="33" t="s">
        <v>7626</v>
      </c>
      <c r="E3184" s="33" t="s">
        <v>15286</v>
      </c>
      <c r="F3184" s="33">
        <v>39</v>
      </c>
      <c r="G3184" s="33">
        <v>41</v>
      </c>
      <c r="H3184" s="33">
        <v>41856</v>
      </c>
      <c r="I3184" t="s">
        <v>15165</v>
      </c>
      <c r="N3184" s="37"/>
      <c r="O3184" s="36"/>
      <c r="P3184" s="36"/>
      <c r="Q3184" s="36"/>
      <c r="R3184" s="37"/>
      <c r="S3184" s="36"/>
      <c r="T3184" s="36"/>
    </row>
    <row r="3185" spans="1:20" ht="14.4" x14ac:dyDescent="0.3">
      <c r="A3185" s="33" t="s">
        <v>7627</v>
      </c>
      <c r="B3185" s="33" t="s">
        <v>14833</v>
      </c>
      <c r="C3185" s="33" t="s">
        <v>7628</v>
      </c>
      <c r="D3185" s="33" t="s">
        <v>5761</v>
      </c>
      <c r="E3185" s="33" t="s">
        <v>16580</v>
      </c>
      <c r="F3185" s="33">
        <v>167</v>
      </c>
      <c r="G3185" s="33">
        <v>161</v>
      </c>
      <c r="H3185" s="33">
        <v>41421</v>
      </c>
      <c r="I3185" t="s">
        <v>16252</v>
      </c>
      <c r="N3185" s="37"/>
      <c r="O3185" s="36"/>
      <c r="P3185" s="36"/>
      <c r="Q3185" s="36"/>
      <c r="R3185" s="37"/>
      <c r="S3185" s="36"/>
      <c r="T3185" s="36"/>
    </row>
    <row r="3186" spans="1:20" ht="14.4" x14ac:dyDescent="0.3">
      <c r="A3186" s="33" t="s">
        <v>7629</v>
      </c>
      <c r="B3186" s="33" t="s">
        <v>14833</v>
      </c>
      <c r="C3186" s="33" t="s">
        <v>17468</v>
      </c>
      <c r="D3186" s="33" t="s">
        <v>7630</v>
      </c>
      <c r="E3186" s="33" t="s">
        <v>15340</v>
      </c>
      <c r="F3186" s="33">
        <v>345</v>
      </c>
      <c r="G3186" s="33">
        <v>326</v>
      </c>
      <c r="H3186" s="33">
        <v>42569</v>
      </c>
      <c r="I3186" t="s">
        <v>17276</v>
      </c>
      <c r="N3186" s="37"/>
      <c r="O3186" s="36"/>
      <c r="P3186" s="36"/>
      <c r="Q3186" s="36"/>
      <c r="R3186" s="37"/>
      <c r="S3186" s="36"/>
      <c r="T3186" s="36"/>
    </row>
    <row r="3187" spans="1:20" ht="14.4" x14ac:dyDescent="0.3">
      <c r="A3187" s="33" t="s">
        <v>7631</v>
      </c>
      <c r="B3187" s="33" t="s">
        <v>14833</v>
      </c>
      <c r="C3187" s="33" t="s">
        <v>17469</v>
      </c>
      <c r="D3187" s="33" t="s">
        <v>7632</v>
      </c>
      <c r="E3187" s="33" t="s">
        <v>15214</v>
      </c>
      <c r="F3187" s="33">
        <v>169</v>
      </c>
      <c r="G3187" s="33">
        <v>155</v>
      </c>
      <c r="H3187" s="33">
        <v>41630</v>
      </c>
      <c r="I3187" t="s">
        <v>224</v>
      </c>
      <c r="N3187" s="37"/>
      <c r="O3187" s="36"/>
      <c r="P3187" s="36"/>
      <c r="Q3187" s="36"/>
      <c r="R3187" s="37"/>
      <c r="S3187" s="36"/>
      <c r="T3187" s="36"/>
    </row>
    <row r="3188" spans="1:20" ht="14.4" x14ac:dyDescent="0.3">
      <c r="A3188" s="33" t="s">
        <v>7633</v>
      </c>
      <c r="B3188" s="33" t="s">
        <v>14833</v>
      </c>
      <c r="C3188" s="33" t="s">
        <v>17264</v>
      </c>
      <c r="D3188" s="33" t="s">
        <v>7634</v>
      </c>
      <c r="E3188" s="33" t="s">
        <v>15916</v>
      </c>
      <c r="F3188" s="33">
        <v>162</v>
      </c>
      <c r="G3188" s="33">
        <v>168</v>
      </c>
      <c r="H3188" s="33">
        <v>13662</v>
      </c>
      <c r="I3188" t="s">
        <v>16280</v>
      </c>
      <c r="N3188" s="37"/>
      <c r="O3188" s="36"/>
      <c r="P3188" s="36"/>
      <c r="Q3188" s="36"/>
      <c r="R3188" s="37"/>
      <c r="S3188" s="36"/>
      <c r="T3188" s="36"/>
    </row>
    <row r="3189" spans="1:20" ht="14.4" x14ac:dyDescent="0.3">
      <c r="A3189" s="33" t="s">
        <v>7635</v>
      </c>
      <c r="B3189" s="33" t="s">
        <v>14833</v>
      </c>
      <c r="C3189" s="33" t="s">
        <v>7636</v>
      </c>
      <c r="D3189" s="33" t="s">
        <v>7637</v>
      </c>
      <c r="E3189" s="33" t="s">
        <v>14935</v>
      </c>
      <c r="F3189" s="33">
        <v>264</v>
      </c>
      <c r="G3189" s="33">
        <v>243</v>
      </c>
      <c r="H3189" s="33">
        <v>41675</v>
      </c>
      <c r="I3189" t="s">
        <v>17470</v>
      </c>
      <c r="N3189" s="37"/>
      <c r="O3189" s="36"/>
      <c r="P3189" s="36"/>
      <c r="Q3189" s="36"/>
      <c r="R3189" s="37"/>
      <c r="S3189" s="36"/>
      <c r="T3189" s="36"/>
    </row>
    <row r="3190" spans="1:20" ht="14.4" x14ac:dyDescent="0.3">
      <c r="A3190" s="33" t="s">
        <v>7638</v>
      </c>
      <c r="B3190" s="33" t="s">
        <v>14833</v>
      </c>
      <c r="C3190" s="33" t="s">
        <v>17471</v>
      </c>
      <c r="D3190" s="33" t="s">
        <v>7639</v>
      </c>
      <c r="E3190" s="33" t="s">
        <v>15322</v>
      </c>
      <c r="F3190" s="33">
        <v>31</v>
      </c>
      <c r="G3190" s="33">
        <v>27</v>
      </c>
      <c r="H3190" s="33">
        <v>41491</v>
      </c>
      <c r="I3190" t="s">
        <v>16232</v>
      </c>
      <c r="N3190" s="37"/>
      <c r="O3190" s="36"/>
      <c r="P3190" s="36"/>
      <c r="Q3190" s="36"/>
      <c r="R3190" s="37"/>
      <c r="S3190" s="36"/>
      <c r="T3190" s="36"/>
    </row>
    <row r="3191" spans="1:20" ht="14.4" x14ac:dyDescent="0.3">
      <c r="A3191" s="33" t="s">
        <v>7640</v>
      </c>
      <c r="B3191" s="33" t="s">
        <v>14833</v>
      </c>
      <c r="C3191" s="33" t="s">
        <v>7641</v>
      </c>
      <c r="D3191" s="33" t="s">
        <v>7642</v>
      </c>
      <c r="E3191" s="33" t="s">
        <v>14982</v>
      </c>
      <c r="F3191" s="33">
        <v>224</v>
      </c>
      <c r="G3191" s="33">
        <v>205</v>
      </c>
      <c r="H3191" s="33">
        <v>41349</v>
      </c>
      <c r="I3191" t="s">
        <v>17129</v>
      </c>
      <c r="N3191" s="37"/>
      <c r="O3191" s="36"/>
      <c r="P3191" s="36"/>
      <c r="Q3191" s="36"/>
      <c r="R3191" s="37"/>
      <c r="S3191" s="36"/>
      <c r="T3191" s="36"/>
    </row>
    <row r="3192" spans="1:20" ht="14.4" x14ac:dyDescent="0.3">
      <c r="A3192" s="33" t="s">
        <v>7643</v>
      </c>
      <c r="B3192" s="33" t="s">
        <v>14833</v>
      </c>
      <c r="C3192" s="33" t="s">
        <v>17203</v>
      </c>
      <c r="D3192" s="33" t="s">
        <v>7644</v>
      </c>
      <c r="E3192" s="33" t="s">
        <v>14957</v>
      </c>
      <c r="F3192" s="33">
        <v>139</v>
      </c>
      <c r="G3192" s="33">
        <v>157</v>
      </c>
      <c r="H3192" s="33">
        <v>41856</v>
      </c>
      <c r="I3192" t="s">
        <v>15165</v>
      </c>
      <c r="N3192" s="37"/>
      <c r="O3192" s="36"/>
      <c r="P3192" s="36"/>
      <c r="Q3192" s="36"/>
      <c r="R3192" s="37"/>
      <c r="S3192" s="36"/>
      <c r="T3192" s="36"/>
    </row>
    <row r="3193" spans="1:20" ht="14.4" x14ac:dyDescent="0.3">
      <c r="A3193" s="33" t="s">
        <v>7645</v>
      </c>
      <c r="B3193" s="33" t="s">
        <v>14833</v>
      </c>
      <c r="C3193" s="33" t="s">
        <v>17472</v>
      </c>
      <c r="D3193" s="33" t="s">
        <v>7646</v>
      </c>
      <c r="E3193" s="33" t="s">
        <v>15362</v>
      </c>
      <c r="F3193" s="33">
        <v>306</v>
      </c>
      <c r="G3193" s="33">
        <v>298</v>
      </c>
      <c r="H3193" s="33">
        <v>41637</v>
      </c>
      <c r="I3193" t="s">
        <v>7647</v>
      </c>
      <c r="N3193" s="37"/>
      <c r="O3193" s="36"/>
      <c r="P3193" s="36"/>
      <c r="Q3193" s="36"/>
      <c r="R3193" s="37"/>
      <c r="S3193" s="36"/>
      <c r="T3193" s="36"/>
    </row>
    <row r="3194" spans="1:20" ht="14.4" x14ac:dyDescent="0.3">
      <c r="A3194" s="33" t="s">
        <v>7648</v>
      </c>
      <c r="B3194" s="33" t="s">
        <v>14833</v>
      </c>
      <c r="C3194" s="33" t="s">
        <v>7649</v>
      </c>
      <c r="D3194" s="33" t="s">
        <v>7650</v>
      </c>
      <c r="E3194" s="33" t="s">
        <v>14997</v>
      </c>
      <c r="F3194" s="33">
        <v>282</v>
      </c>
      <c r="G3194" s="33">
        <v>277</v>
      </c>
      <c r="H3194" s="33">
        <v>29810</v>
      </c>
      <c r="I3194" t="s">
        <v>3984</v>
      </c>
      <c r="N3194" s="37"/>
      <c r="O3194" s="36"/>
      <c r="P3194" s="36"/>
      <c r="Q3194" s="36"/>
      <c r="R3194" s="37"/>
      <c r="S3194" s="36"/>
      <c r="T3194" s="36"/>
    </row>
    <row r="3195" spans="1:20" ht="14.4" x14ac:dyDescent="0.3">
      <c r="A3195" s="33" t="s">
        <v>7651</v>
      </c>
      <c r="B3195" s="33" t="s">
        <v>14833</v>
      </c>
      <c r="C3195" s="33" t="s">
        <v>7652</v>
      </c>
      <c r="D3195" s="33" t="s">
        <v>7653</v>
      </c>
      <c r="E3195" s="33" t="s">
        <v>15193</v>
      </c>
      <c r="F3195" s="33">
        <v>259</v>
      </c>
      <c r="G3195" s="33">
        <v>261</v>
      </c>
      <c r="H3195" s="33">
        <v>11711</v>
      </c>
      <c r="I3195" t="s">
        <v>16273</v>
      </c>
      <c r="N3195" s="37"/>
      <c r="O3195" s="36"/>
      <c r="P3195" s="36"/>
      <c r="Q3195" s="36"/>
      <c r="R3195" s="37"/>
      <c r="S3195" s="36"/>
      <c r="T3195" s="36"/>
    </row>
    <row r="3196" spans="1:20" ht="14.4" x14ac:dyDescent="0.3">
      <c r="A3196" s="33" t="s">
        <v>7654</v>
      </c>
      <c r="B3196" s="33" t="s">
        <v>14833</v>
      </c>
      <c r="C3196" s="33" t="s">
        <v>7655</v>
      </c>
      <c r="D3196" s="33" t="s">
        <v>7656</v>
      </c>
      <c r="E3196" s="33" t="s">
        <v>14905</v>
      </c>
      <c r="F3196" s="33">
        <v>38</v>
      </c>
      <c r="G3196" s="33">
        <v>38</v>
      </c>
      <c r="H3196" s="33">
        <v>42557</v>
      </c>
      <c r="I3196" t="s">
        <v>17473</v>
      </c>
      <c r="N3196" s="37"/>
      <c r="O3196" s="36"/>
      <c r="P3196" s="36"/>
      <c r="Q3196" s="36"/>
      <c r="R3196" s="37"/>
      <c r="S3196" s="36"/>
      <c r="T3196" s="36"/>
    </row>
    <row r="3197" spans="1:20" ht="14.4" x14ac:dyDescent="0.3">
      <c r="A3197" s="33" t="s">
        <v>7657</v>
      </c>
      <c r="B3197" s="33" t="s">
        <v>14833</v>
      </c>
      <c r="C3197" s="33" t="s">
        <v>17474</v>
      </c>
      <c r="D3197" s="33" t="s">
        <v>7658</v>
      </c>
      <c r="E3197" s="33" t="s">
        <v>14928</v>
      </c>
      <c r="F3197" s="33">
        <v>101</v>
      </c>
      <c r="G3197" s="33">
        <v>92</v>
      </c>
      <c r="H3197" s="33">
        <v>41630</v>
      </c>
      <c r="I3197" t="s">
        <v>224</v>
      </c>
      <c r="N3197" s="37"/>
      <c r="O3197" s="36"/>
      <c r="P3197" s="36"/>
      <c r="Q3197" s="36"/>
      <c r="R3197" s="37"/>
      <c r="S3197" s="36"/>
      <c r="T3197" s="36"/>
    </row>
    <row r="3198" spans="1:20" ht="14.4" x14ac:dyDescent="0.3">
      <c r="A3198" s="33" t="s">
        <v>7659</v>
      </c>
      <c r="B3198" s="33" t="s">
        <v>14833</v>
      </c>
      <c r="C3198" s="33" t="s">
        <v>17475</v>
      </c>
      <c r="D3198" s="33" t="s">
        <v>7660</v>
      </c>
      <c r="E3198" s="33" t="s">
        <v>14945</v>
      </c>
      <c r="F3198" s="33">
        <v>55</v>
      </c>
      <c r="G3198" s="33">
        <v>55</v>
      </c>
      <c r="H3198" s="33">
        <v>41868</v>
      </c>
      <c r="I3198" t="s">
        <v>6691</v>
      </c>
      <c r="N3198" s="37"/>
      <c r="O3198" s="36"/>
      <c r="P3198" s="36"/>
      <c r="Q3198" s="36"/>
      <c r="R3198" s="37"/>
      <c r="S3198" s="36"/>
      <c r="T3198" s="36"/>
    </row>
    <row r="3199" spans="1:20" ht="14.4" x14ac:dyDescent="0.3">
      <c r="A3199" s="33" t="s">
        <v>7661</v>
      </c>
      <c r="B3199" s="33" t="s">
        <v>14833</v>
      </c>
      <c r="C3199" s="33" t="s">
        <v>17476</v>
      </c>
      <c r="D3199" s="33" t="s">
        <v>7662</v>
      </c>
      <c r="E3199" s="33" t="s">
        <v>15343</v>
      </c>
      <c r="F3199" s="33">
        <v>120</v>
      </c>
      <c r="G3199" s="33">
        <v>116</v>
      </c>
      <c r="H3199" s="33">
        <v>41476</v>
      </c>
      <c r="I3199" t="s">
        <v>2911</v>
      </c>
      <c r="N3199" s="37"/>
      <c r="O3199" s="36"/>
      <c r="P3199" s="36"/>
      <c r="Q3199" s="36"/>
      <c r="R3199" s="37"/>
      <c r="S3199" s="36"/>
      <c r="T3199" s="36"/>
    </row>
    <row r="3200" spans="1:20" ht="14.4" x14ac:dyDescent="0.3">
      <c r="A3200" s="33" t="s">
        <v>7663</v>
      </c>
      <c r="B3200" s="33" t="s">
        <v>14833</v>
      </c>
      <c r="C3200" s="33" t="s">
        <v>320</v>
      </c>
      <c r="D3200" s="33" t="s">
        <v>7664</v>
      </c>
      <c r="E3200" s="33" t="s">
        <v>14892</v>
      </c>
      <c r="F3200" s="33">
        <v>292</v>
      </c>
      <c r="G3200" s="33">
        <v>304</v>
      </c>
      <c r="H3200" s="33">
        <v>41447</v>
      </c>
      <c r="I3200" t="s">
        <v>15380</v>
      </c>
      <c r="N3200" s="37"/>
      <c r="O3200" s="36"/>
      <c r="P3200" s="36"/>
      <c r="Q3200" s="36"/>
      <c r="R3200" s="37"/>
      <c r="S3200" s="36"/>
      <c r="T3200" s="36"/>
    </row>
    <row r="3201" spans="1:20" ht="14.4" x14ac:dyDescent="0.3">
      <c r="A3201" s="33" t="s">
        <v>7665</v>
      </c>
      <c r="B3201" s="33" t="s">
        <v>14833</v>
      </c>
      <c r="C3201" s="33" t="s">
        <v>7666</v>
      </c>
      <c r="D3201" s="33" t="s">
        <v>7667</v>
      </c>
      <c r="E3201" s="33" t="s">
        <v>14951</v>
      </c>
      <c r="F3201" s="33">
        <v>83</v>
      </c>
      <c r="G3201" s="33">
        <v>82</v>
      </c>
      <c r="H3201" s="33">
        <v>41613</v>
      </c>
      <c r="I3201" t="s">
        <v>15131</v>
      </c>
      <c r="N3201" s="37"/>
      <c r="O3201" s="36"/>
      <c r="P3201" s="36"/>
      <c r="Q3201" s="36"/>
      <c r="R3201" s="37"/>
      <c r="S3201" s="36"/>
      <c r="T3201" s="36"/>
    </row>
    <row r="3202" spans="1:20" ht="14.4" x14ac:dyDescent="0.3">
      <c r="A3202" s="33" t="s">
        <v>7668</v>
      </c>
      <c r="B3202" s="33" t="s">
        <v>14833</v>
      </c>
      <c r="C3202" s="33" t="s">
        <v>3533</v>
      </c>
      <c r="D3202" s="33" t="s">
        <v>7669</v>
      </c>
      <c r="E3202" s="33" t="s">
        <v>14980</v>
      </c>
      <c r="F3202" s="33">
        <v>209</v>
      </c>
      <c r="G3202" s="33">
        <v>203</v>
      </c>
      <c r="H3202" s="33">
        <v>41488</v>
      </c>
      <c r="I3202" t="s">
        <v>15244</v>
      </c>
      <c r="N3202" s="37"/>
      <c r="O3202" s="36"/>
      <c r="P3202" s="36"/>
      <c r="Q3202" s="36"/>
      <c r="R3202" s="37"/>
      <c r="S3202" s="36"/>
      <c r="T3202" s="36"/>
    </row>
    <row r="3203" spans="1:20" ht="14.4" x14ac:dyDescent="0.3">
      <c r="A3203" s="33" t="s">
        <v>7670</v>
      </c>
      <c r="B3203" s="33" t="s">
        <v>14833</v>
      </c>
      <c r="C3203" s="33" t="s">
        <v>7671</v>
      </c>
      <c r="D3203" s="33" t="s">
        <v>4101</v>
      </c>
      <c r="E3203" s="33" t="s">
        <v>16636</v>
      </c>
      <c r="F3203" s="33">
        <v>255</v>
      </c>
      <c r="G3203" s="33">
        <v>246</v>
      </c>
      <c r="H3203" s="33">
        <v>41191</v>
      </c>
      <c r="I3203" t="s">
        <v>15604</v>
      </c>
      <c r="N3203" s="37"/>
      <c r="O3203" s="36"/>
      <c r="P3203" s="36"/>
      <c r="Q3203" s="36"/>
      <c r="R3203" s="37"/>
      <c r="S3203" s="36"/>
      <c r="T3203" s="36"/>
    </row>
    <row r="3204" spans="1:20" ht="14.4" x14ac:dyDescent="0.3">
      <c r="A3204" s="33" t="s">
        <v>7672</v>
      </c>
      <c r="B3204" s="33" t="s">
        <v>14833</v>
      </c>
      <c r="C3204" s="33" t="s">
        <v>17477</v>
      </c>
      <c r="D3204" s="33" t="s">
        <v>7402</v>
      </c>
      <c r="E3204" s="33" t="s">
        <v>15505</v>
      </c>
      <c r="F3204" s="33">
        <v>62</v>
      </c>
      <c r="G3204" s="33">
        <v>56</v>
      </c>
      <c r="H3204" s="33">
        <v>40278</v>
      </c>
      <c r="I3204" t="s">
        <v>902</v>
      </c>
      <c r="N3204" s="37"/>
      <c r="O3204" s="36"/>
      <c r="P3204" s="36"/>
      <c r="Q3204" s="36"/>
      <c r="R3204" s="37"/>
      <c r="S3204" s="36"/>
      <c r="T3204" s="36"/>
    </row>
    <row r="3205" spans="1:20" ht="14.4" x14ac:dyDescent="0.3">
      <c r="A3205" s="33" t="s">
        <v>7674</v>
      </c>
      <c r="B3205" s="33" t="s">
        <v>14833</v>
      </c>
      <c r="C3205" s="33" t="s">
        <v>3042</v>
      </c>
      <c r="D3205" s="33" t="s">
        <v>555</v>
      </c>
      <c r="E3205" s="33" t="s">
        <v>14907</v>
      </c>
      <c r="F3205" s="33">
        <v>185</v>
      </c>
      <c r="G3205" s="33">
        <v>180</v>
      </c>
      <c r="H3205" s="33">
        <v>41507</v>
      </c>
      <c r="I3205" t="s">
        <v>15838</v>
      </c>
      <c r="N3205" s="37"/>
      <c r="O3205" s="36"/>
      <c r="P3205" s="36"/>
      <c r="Q3205" s="36"/>
      <c r="R3205" s="37"/>
      <c r="S3205" s="36"/>
      <c r="T3205" s="36"/>
    </row>
    <row r="3206" spans="1:20" ht="14.4" x14ac:dyDescent="0.3">
      <c r="A3206" s="33" t="s">
        <v>7675</v>
      </c>
      <c r="B3206" s="33" t="s">
        <v>14833</v>
      </c>
      <c r="C3206" s="33" t="s">
        <v>7676</v>
      </c>
      <c r="D3206" s="33" t="s">
        <v>7099</v>
      </c>
      <c r="E3206" s="33" t="s">
        <v>14999</v>
      </c>
      <c r="F3206" s="33">
        <v>236</v>
      </c>
      <c r="G3206" s="33">
        <v>237</v>
      </c>
      <c r="H3206" s="33">
        <v>42653</v>
      </c>
      <c r="I3206" t="s">
        <v>16843</v>
      </c>
      <c r="N3206" s="37"/>
      <c r="O3206" s="36"/>
      <c r="P3206" s="36"/>
      <c r="Q3206" s="36"/>
      <c r="R3206" s="37"/>
      <c r="S3206" s="36"/>
      <c r="T3206" s="36"/>
    </row>
    <row r="3207" spans="1:20" ht="14.4" x14ac:dyDescent="0.3">
      <c r="A3207" s="33" t="s">
        <v>7677</v>
      </c>
      <c r="B3207" s="33" t="s">
        <v>14833</v>
      </c>
      <c r="C3207" s="33" t="s">
        <v>5812</v>
      </c>
      <c r="D3207" s="33" t="s">
        <v>7678</v>
      </c>
      <c r="E3207" s="33" t="s">
        <v>15012</v>
      </c>
      <c r="F3207" s="33">
        <v>287</v>
      </c>
      <c r="G3207" s="33">
        <v>271</v>
      </c>
      <c r="H3207" s="33">
        <v>24533</v>
      </c>
      <c r="I3207" t="s">
        <v>17478</v>
      </c>
      <c r="N3207" s="37"/>
      <c r="O3207" s="36"/>
      <c r="P3207" s="36"/>
      <c r="Q3207" s="36"/>
      <c r="R3207" s="37"/>
      <c r="S3207" s="36"/>
      <c r="T3207" s="36"/>
    </row>
    <row r="3208" spans="1:20" ht="14.4" x14ac:dyDescent="0.3">
      <c r="A3208" s="33" t="s">
        <v>7679</v>
      </c>
      <c r="B3208" s="33" t="s">
        <v>14833</v>
      </c>
      <c r="C3208" s="33" t="s">
        <v>15909</v>
      </c>
      <c r="D3208" s="33" t="s">
        <v>7680</v>
      </c>
      <c r="E3208" s="33" t="s">
        <v>15387</v>
      </c>
      <c r="F3208" s="33">
        <v>89</v>
      </c>
      <c r="G3208" s="33">
        <v>101</v>
      </c>
      <c r="H3208" s="33">
        <v>41506</v>
      </c>
      <c r="I3208" t="s">
        <v>15267</v>
      </c>
      <c r="N3208" s="37"/>
      <c r="O3208" s="36"/>
      <c r="P3208" s="36"/>
      <c r="Q3208" s="36"/>
      <c r="R3208" s="37"/>
      <c r="S3208" s="36"/>
      <c r="T3208" s="36"/>
    </row>
    <row r="3209" spans="1:20" ht="14.4" x14ac:dyDescent="0.3">
      <c r="A3209" s="33" t="s">
        <v>7681</v>
      </c>
      <c r="B3209" s="33" t="s">
        <v>14833</v>
      </c>
      <c r="C3209" s="33" t="s">
        <v>17479</v>
      </c>
      <c r="D3209" s="33" t="s">
        <v>7682</v>
      </c>
      <c r="E3209" s="33" t="s">
        <v>14884</v>
      </c>
      <c r="F3209" s="33">
        <v>363</v>
      </c>
      <c r="G3209" s="33">
        <v>378</v>
      </c>
      <c r="H3209" s="33">
        <v>40971</v>
      </c>
      <c r="I3209" t="s">
        <v>15356</v>
      </c>
      <c r="N3209" s="37"/>
      <c r="O3209" s="36"/>
      <c r="P3209" s="36"/>
      <c r="Q3209" s="36"/>
      <c r="R3209" s="37"/>
      <c r="S3209" s="36"/>
      <c r="T3209" s="36"/>
    </row>
    <row r="3210" spans="1:20" ht="14.4" x14ac:dyDescent="0.3">
      <c r="A3210" s="33" t="s">
        <v>7683</v>
      </c>
      <c r="B3210" s="33" t="s">
        <v>14833</v>
      </c>
      <c r="C3210" s="33" t="s">
        <v>17480</v>
      </c>
      <c r="D3210" s="33" t="s">
        <v>7684</v>
      </c>
      <c r="E3210" s="33" t="s">
        <v>14933</v>
      </c>
      <c r="F3210" s="33">
        <v>97</v>
      </c>
      <c r="G3210" s="33">
        <v>94</v>
      </c>
      <c r="H3210" s="33">
        <v>40803</v>
      </c>
      <c r="I3210" t="s">
        <v>276</v>
      </c>
      <c r="N3210" s="37"/>
      <c r="O3210" s="36"/>
      <c r="P3210" s="36"/>
      <c r="Q3210" s="36"/>
      <c r="R3210" s="37"/>
      <c r="S3210" s="36"/>
      <c r="T3210" s="36"/>
    </row>
    <row r="3211" spans="1:20" ht="14.4" x14ac:dyDescent="0.3">
      <c r="A3211" s="33" t="s">
        <v>7685</v>
      </c>
      <c r="B3211" s="33" t="s">
        <v>14833</v>
      </c>
      <c r="C3211" s="33" t="s">
        <v>17481</v>
      </c>
      <c r="D3211" s="33" t="s">
        <v>7686</v>
      </c>
      <c r="E3211" s="33" t="s">
        <v>14901</v>
      </c>
      <c r="F3211" s="33">
        <v>233</v>
      </c>
      <c r="G3211" s="33">
        <v>224</v>
      </c>
      <c r="H3211" s="33">
        <v>40765</v>
      </c>
      <c r="I3211" t="s">
        <v>15381</v>
      </c>
      <c r="N3211" s="37"/>
      <c r="O3211" s="36"/>
      <c r="P3211" s="36"/>
      <c r="Q3211" s="36"/>
      <c r="R3211" s="37"/>
      <c r="S3211" s="36"/>
      <c r="T3211" s="36"/>
    </row>
    <row r="3212" spans="1:20" ht="14.4" x14ac:dyDescent="0.3">
      <c r="A3212" s="33" t="s">
        <v>7687</v>
      </c>
      <c r="B3212" s="33" t="s">
        <v>14833</v>
      </c>
      <c r="C3212" s="33" t="s">
        <v>7688</v>
      </c>
      <c r="D3212" s="33" t="s">
        <v>7689</v>
      </c>
      <c r="E3212" s="33" t="s">
        <v>14906</v>
      </c>
      <c r="F3212" s="33">
        <v>296</v>
      </c>
      <c r="G3212" s="33">
        <v>307</v>
      </c>
      <c r="H3212" s="33">
        <v>41000</v>
      </c>
      <c r="I3212" t="s">
        <v>796</v>
      </c>
      <c r="N3212" s="37"/>
      <c r="O3212" s="36"/>
      <c r="P3212" s="36"/>
      <c r="Q3212" s="36"/>
      <c r="R3212" s="37"/>
      <c r="S3212" s="36"/>
      <c r="T3212" s="36"/>
    </row>
    <row r="3213" spans="1:20" ht="14.4" x14ac:dyDescent="0.3">
      <c r="A3213" s="33" t="s">
        <v>7690</v>
      </c>
      <c r="B3213" s="33" t="s">
        <v>14833</v>
      </c>
      <c r="C3213" s="33" t="s">
        <v>7691</v>
      </c>
      <c r="D3213" s="33" t="s">
        <v>7692</v>
      </c>
      <c r="E3213" s="33" t="s">
        <v>14958</v>
      </c>
      <c r="F3213" s="33">
        <v>241</v>
      </c>
      <c r="G3213" s="33">
        <v>244</v>
      </c>
      <c r="H3213" s="33">
        <v>40557</v>
      </c>
      <c r="I3213" t="s">
        <v>15411</v>
      </c>
      <c r="N3213" s="37"/>
      <c r="O3213" s="36"/>
      <c r="P3213" s="36"/>
      <c r="Q3213" s="36"/>
      <c r="R3213" s="37"/>
      <c r="S3213" s="36"/>
      <c r="T3213" s="36"/>
    </row>
    <row r="3214" spans="1:20" ht="14.4" x14ac:dyDescent="0.3">
      <c r="A3214" s="33" t="s">
        <v>7693</v>
      </c>
      <c r="B3214" s="33" t="s">
        <v>14833</v>
      </c>
      <c r="C3214" s="33" t="s">
        <v>7694</v>
      </c>
      <c r="D3214" s="33" t="s">
        <v>7695</v>
      </c>
      <c r="E3214" s="33" t="s">
        <v>15027</v>
      </c>
      <c r="F3214" s="33">
        <v>181</v>
      </c>
      <c r="G3214" s="33">
        <v>177</v>
      </c>
      <c r="H3214" s="33">
        <v>32073</v>
      </c>
      <c r="I3214" t="s">
        <v>15835</v>
      </c>
      <c r="N3214" s="37"/>
      <c r="O3214" s="36"/>
      <c r="P3214" s="36"/>
      <c r="Q3214" s="36"/>
      <c r="R3214" s="37"/>
      <c r="S3214" s="36"/>
      <c r="T3214" s="36"/>
    </row>
    <row r="3215" spans="1:20" ht="14.4" x14ac:dyDescent="0.3">
      <c r="A3215" s="33" t="s">
        <v>7696</v>
      </c>
      <c r="B3215" s="33" t="s">
        <v>14833</v>
      </c>
      <c r="C3215" s="33" t="s">
        <v>7697</v>
      </c>
      <c r="D3215" s="33" t="s">
        <v>7698</v>
      </c>
      <c r="E3215" s="33" t="s">
        <v>15679</v>
      </c>
      <c r="F3215" s="33">
        <v>135</v>
      </c>
      <c r="G3215" s="33">
        <v>127</v>
      </c>
      <c r="H3215" s="33">
        <v>32580</v>
      </c>
      <c r="I3215" t="s">
        <v>15680</v>
      </c>
      <c r="N3215" s="37"/>
      <c r="O3215" s="36"/>
      <c r="P3215" s="36"/>
      <c r="Q3215" s="36"/>
      <c r="R3215" s="37"/>
      <c r="S3215" s="36"/>
      <c r="T3215" s="36"/>
    </row>
    <row r="3216" spans="1:20" ht="14.4" x14ac:dyDescent="0.3">
      <c r="A3216" s="33" t="s">
        <v>7699</v>
      </c>
      <c r="B3216" s="33" t="s">
        <v>14833</v>
      </c>
      <c r="C3216" s="33" t="s">
        <v>7700</v>
      </c>
      <c r="D3216" s="33" t="s">
        <v>7701</v>
      </c>
      <c r="E3216" s="33" t="s">
        <v>15010</v>
      </c>
      <c r="F3216" s="33">
        <v>419</v>
      </c>
      <c r="G3216" s="33">
        <v>409</v>
      </c>
      <c r="H3216" s="33">
        <v>35466</v>
      </c>
      <c r="I3216" t="s">
        <v>16958</v>
      </c>
      <c r="N3216" s="37"/>
      <c r="O3216" s="36"/>
      <c r="P3216" s="36"/>
      <c r="Q3216" s="36"/>
      <c r="R3216" s="37"/>
      <c r="S3216" s="36"/>
      <c r="T3216" s="36"/>
    </row>
    <row r="3217" spans="1:20" ht="14.4" x14ac:dyDescent="0.3">
      <c r="A3217" s="33" t="s">
        <v>7702</v>
      </c>
      <c r="B3217" s="33" t="s">
        <v>14833</v>
      </c>
      <c r="C3217" s="33" t="s">
        <v>17482</v>
      </c>
      <c r="D3217" s="33" t="s">
        <v>7703</v>
      </c>
      <c r="E3217" s="33" t="s">
        <v>15001</v>
      </c>
      <c r="F3217" s="33">
        <v>213</v>
      </c>
      <c r="G3217" s="33">
        <v>209</v>
      </c>
      <c r="H3217" s="33">
        <v>41223</v>
      </c>
      <c r="I3217" t="s">
        <v>15502</v>
      </c>
      <c r="N3217" s="37"/>
      <c r="O3217" s="36"/>
      <c r="P3217" s="36"/>
      <c r="Q3217" s="36"/>
      <c r="R3217" s="37"/>
      <c r="S3217" s="36"/>
      <c r="T3217" s="36"/>
    </row>
    <row r="3218" spans="1:20" ht="14.4" x14ac:dyDescent="0.3">
      <c r="A3218" s="33" t="s">
        <v>7704</v>
      </c>
      <c r="B3218" s="33" t="s">
        <v>14833</v>
      </c>
      <c r="C3218" s="33" t="s">
        <v>17483</v>
      </c>
      <c r="D3218" s="33" t="s">
        <v>7705</v>
      </c>
      <c r="E3218" s="33" t="s">
        <v>15436</v>
      </c>
      <c r="F3218" s="33">
        <v>233</v>
      </c>
      <c r="G3218" s="33">
        <v>244</v>
      </c>
      <c r="H3218" s="33">
        <v>37650</v>
      </c>
      <c r="I3218" t="s">
        <v>15895</v>
      </c>
      <c r="N3218" s="37"/>
      <c r="O3218" s="36"/>
      <c r="P3218" s="36"/>
      <c r="Q3218" s="36"/>
      <c r="R3218" s="37"/>
      <c r="S3218" s="36"/>
      <c r="T3218" s="36"/>
    </row>
    <row r="3219" spans="1:20" ht="14.4" x14ac:dyDescent="0.3">
      <c r="A3219" s="33" t="s">
        <v>7706</v>
      </c>
      <c r="B3219" s="33" t="s">
        <v>14833</v>
      </c>
      <c r="C3219" s="33" t="s">
        <v>7707</v>
      </c>
      <c r="D3219" s="33" t="s">
        <v>7708</v>
      </c>
      <c r="E3219" s="33" t="s">
        <v>15813</v>
      </c>
      <c r="F3219" s="33">
        <v>158</v>
      </c>
      <c r="G3219" s="33">
        <v>13</v>
      </c>
      <c r="H3219" s="33">
        <v>38001</v>
      </c>
      <c r="I3219" t="s">
        <v>15814</v>
      </c>
      <c r="N3219" s="37"/>
      <c r="O3219" s="36"/>
      <c r="P3219" s="36"/>
      <c r="Q3219" s="36"/>
      <c r="R3219" s="37"/>
      <c r="S3219" s="36"/>
      <c r="T3219" s="36"/>
    </row>
    <row r="3220" spans="1:20" ht="14.4" x14ac:dyDescent="0.3">
      <c r="A3220" s="33" t="s">
        <v>7709</v>
      </c>
      <c r="B3220" s="33" t="s">
        <v>14833</v>
      </c>
      <c r="C3220" s="33" t="s">
        <v>320</v>
      </c>
      <c r="D3220" s="33" t="s">
        <v>7710</v>
      </c>
      <c r="E3220" s="33" t="s">
        <v>15534</v>
      </c>
      <c r="F3220" s="33">
        <v>132</v>
      </c>
      <c r="G3220" s="33">
        <v>121</v>
      </c>
      <c r="H3220" s="33">
        <v>40903</v>
      </c>
      <c r="I3220" t="s">
        <v>15929</v>
      </c>
      <c r="N3220" s="37"/>
      <c r="O3220" s="36"/>
      <c r="P3220" s="36"/>
      <c r="Q3220" s="36"/>
      <c r="R3220" s="37"/>
      <c r="S3220" s="36"/>
      <c r="T3220" s="36"/>
    </row>
    <row r="3221" spans="1:20" ht="14.4" x14ac:dyDescent="0.3">
      <c r="A3221" s="33" t="s">
        <v>7711</v>
      </c>
      <c r="B3221" s="33" t="s">
        <v>14833</v>
      </c>
      <c r="C3221" s="33" t="s">
        <v>17484</v>
      </c>
      <c r="D3221" s="33" t="s">
        <v>7712</v>
      </c>
      <c r="E3221" s="33" t="s">
        <v>15043</v>
      </c>
      <c r="F3221" s="33">
        <v>132</v>
      </c>
      <c r="G3221" s="33">
        <v>120</v>
      </c>
      <c r="H3221" s="33">
        <v>41233</v>
      </c>
      <c r="I3221" t="s">
        <v>16562</v>
      </c>
      <c r="N3221" s="37"/>
      <c r="O3221" s="36"/>
      <c r="P3221" s="36"/>
      <c r="Q3221" s="36"/>
      <c r="R3221" s="37"/>
      <c r="S3221" s="36"/>
      <c r="T3221" s="36"/>
    </row>
    <row r="3222" spans="1:20" ht="14.4" x14ac:dyDescent="0.3">
      <c r="A3222" s="33" t="s">
        <v>7713</v>
      </c>
      <c r="B3222" s="33" t="s">
        <v>14833</v>
      </c>
      <c r="C3222" s="33" t="s">
        <v>7714</v>
      </c>
      <c r="D3222" s="33" t="s">
        <v>17485</v>
      </c>
      <c r="E3222" s="33" t="s">
        <v>15021</v>
      </c>
      <c r="F3222" s="33">
        <v>268</v>
      </c>
      <c r="G3222" s="33">
        <v>292</v>
      </c>
      <c r="H3222" s="33">
        <v>40928</v>
      </c>
      <c r="I3222" t="s">
        <v>15413</v>
      </c>
      <c r="N3222" s="37"/>
      <c r="O3222" s="36"/>
      <c r="P3222" s="36"/>
      <c r="Q3222" s="36"/>
      <c r="R3222" s="37"/>
      <c r="S3222" s="36"/>
      <c r="T3222" s="36"/>
    </row>
    <row r="3223" spans="1:20" ht="14.4" x14ac:dyDescent="0.3">
      <c r="A3223" s="33" t="s">
        <v>7715</v>
      </c>
      <c r="B3223" s="33" t="s">
        <v>14833</v>
      </c>
      <c r="C3223" s="33" t="s">
        <v>16518</v>
      </c>
      <c r="D3223" s="33" t="s">
        <v>7716</v>
      </c>
      <c r="E3223" s="33" t="s">
        <v>14935</v>
      </c>
      <c r="F3223" s="33">
        <v>156</v>
      </c>
      <c r="G3223" s="33">
        <v>153</v>
      </c>
      <c r="H3223" s="33">
        <v>41316</v>
      </c>
      <c r="I3223" t="s">
        <v>17486</v>
      </c>
      <c r="N3223" s="37"/>
      <c r="O3223" s="36"/>
      <c r="P3223" s="36"/>
      <c r="Q3223" s="36"/>
      <c r="R3223" s="37"/>
      <c r="S3223" s="36"/>
      <c r="T3223" s="36"/>
    </row>
    <row r="3224" spans="1:20" ht="14.4" x14ac:dyDescent="0.3">
      <c r="A3224" s="33" t="s">
        <v>7717</v>
      </c>
      <c r="B3224" s="33" t="s">
        <v>14833</v>
      </c>
      <c r="C3224" s="33" t="s">
        <v>17487</v>
      </c>
      <c r="D3224" s="33" t="s">
        <v>7718</v>
      </c>
      <c r="E3224" s="33" t="s">
        <v>14884</v>
      </c>
      <c r="F3224" s="33">
        <v>534</v>
      </c>
      <c r="G3224" s="33">
        <v>562</v>
      </c>
      <c r="H3224" s="33">
        <v>48101</v>
      </c>
      <c r="I3224" t="s">
        <v>3810</v>
      </c>
      <c r="N3224" s="37"/>
      <c r="O3224" s="36"/>
      <c r="P3224" s="36"/>
      <c r="Q3224" s="36"/>
      <c r="R3224" s="37"/>
      <c r="S3224" s="36"/>
      <c r="T3224" s="36"/>
    </row>
    <row r="3225" spans="1:20" ht="14.4" x14ac:dyDescent="0.3">
      <c r="A3225" s="33" t="s">
        <v>7719</v>
      </c>
      <c r="B3225" s="33" t="s">
        <v>14833</v>
      </c>
      <c r="C3225" s="33" t="s">
        <v>17488</v>
      </c>
      <c r="D3225" s="33" t="s">
        <v>7720</v>
      </c>
      <c r="E3225" s="33" t="s">
        <v>14997</v>
      </c>
      <c r="F3225" s="33">
        <v>190</v>
      </c>
      <c r="G3225" s="33">
        <v>191</v>
      </c>
      <c r="H3225" s="33">
        <v>29810</v>
      </c>
      <c r="I3225" t="s">
        <v>3984</v>
      </c>
      <c r="N3225" s="37"/>
      <c r="O3225" s="36"/>
      <c r="P3225" s="36"/>
      <c r="Q3225" s="36"/>
      <c r="R3225" s="37"/>
      <c r="S3225" s="36"/>
      <c r="T3225" s="36"/>
    </row>
    <row r="3226" spans="1:20" ht="14.4" x14ac:dyDescent="0.3">
      <c r="A3226" s="33" t="s">
        <v>7721</v>
      </c>
      <c r="B3226" s="33" t="s">
        <v>14833</v>
      </c>
      <c r="C3226" s="33" t="s">
        <v>17489</v>
      </c>
      <c r="D3226" s="33" t="s">
        <v>7722</v>
      </c>
      <c r="E3226" s="33" t="s">
        <v>14985</v>
      </c>
      <c r="F3226" s="33">
        <v>375</v>
      </c>
      <c r="G3226" s="33">
        <v>370</v>
      </c>
      <c r="H3226" s="33">
        <v>42683</v>
      </c>
      <c r="I3226" t="s">
        <v>1938</v>
      </c>
      <c r="N3226" s="37"/>
      <c r="O3226" s="36"/>
      <c r="P3226" s="36"/>
      <c r="Q3226" s="36"/>
      <c r="R3226" s="37"/>
      <c r="S3226" s="36"/>
      <c r="T3226" s="36"/>
    </row>
    <row r="3227" spans="1:20" ht="14.4" x14ac:dyDescent="0.3">
      <c r="A3227" s="33" t="s">
        <v>7723</v>
      </c>
      <c r="B3227" s="33" t="s">
        <v>14833</v>
      </c>
      <c r="C3227" s="33" t="s">
        <v>7724</v>
      </c>
      <c r="D3227" s="33" t="s">
        <v>7725</v>
      </c>
      <c r="E3227" s="33" t="s">
        <v>14975</v>
      </c>
      <c r="F3227" s="33">
        <v>191</v>
      </c>
      <c r="G3227" s="33">
        <v>170</v>
      </c>
      <c r="H3227" s="33">
        <v>43318</v>
      </c>
      <c r="I3227" t="s">
        <v>15495</v>
      </c>
      <c r="N3227" s="37"/>
      <c r="O3227" s="36"/>
      <c r="P3227" s="36"/>
      <c r="Q3227" s="36"/>
      <c r="R3227" s="37"/>
      <c r="S3227" s="36"/>
      <c r="T3227" s="36"/>
    </row>
    <row r="3228" spans="1:20" ht="14.4" x14ac:dyDescent="0.3">
      <c r="A3228" s="33" t="s">
        <v>7726</v>
      </c>
      <c r="B3228" s="33" t="s">
        <v>14833</v>
      </c>
      <c r="C3228" s="33" t="s">
        <v>7727</v>
      </c>
      <c r="D3228" s="33" t="s">
        <v>7728</v>
      </c>
      <c r="E3228" s="33" t="s">
        <v>14871</v>
      </c>
      <c r="F3228" s="33">
        <v>78</v>
      </c>
      <c r="G3228" s="33">
        <v>73</v>
      </c>
      <c r="H3228" s="33">
        <v>75219</v>
      </c>
      <c r="I3228" t="s">
        <v>15451</v>
      </c>
      <c r="N3228" s="37"/>
      <c r="O3228" s="36"/>
      <c r="P3228" s="36"/>
      <c r="Q3228" s="36"/>
      <c r="R3228" s="37"/>
      <c r="S3228" s="36"/>
      <c r="T3228" s="36"/>
    </row>
    <row r="3229" spans="1:20" ht="14.4" x14ac:dyDescent="0.3">
      <c r="A3229" s="33" t="s">
        <v>7729</v>
      </c>
      <c r="B3229" s="33" t="s">
        <v>14833</v>
      </c>
      <c r="C3229" s="33" t="s">
        <v>3992</v>
      </c>
      <c r="D3229" s="33" t="s">
        <v>17490</v>
      </c>
      <c r="E3229" s="33" t="s">
        <v>14992</v>
      </c>
      <c r="F3229" s="33">
        <v>233</v>
      </c>
      <c r="G3229" s="33">
        <v>246</v>
      </c>
      <c r="H3229" s="33">
        <v>41516</v>
      </c>
      <c r="I3229" t="s">
        <v>78</v>
      </c>
      <c r="N3229" s="37"/>
      <c r="O3229" s="36"/>
      <c r="P3229" s="36"/>
      <c r="Q3229" s="36"/>
      <c r="R3229" s="37"/>
      <c r="S3229" s="36"/>
      <c r="T3229" s="36"/>
    </row>
    <row r="3230" spans="1:20" ht="14.4" x14ac:dyDescent="0.3">
      <c r="A3230" s="33" t="s">
        <v>7730</v>
      </c>
      <c r="B3230" s="33" t="s">
        <v>14833</v>
      </c>
      <c r="C3230" s="33" t="s">
        <v>7731</v>
      </c>
      <c r="D3230" s="33" t="s">
        <v>7732</v>
      </c>
      <c r="E3230" s="33" t="s">
        <v>14970</v>
      </c>
      <c r="F3230" s="33">
        <v>85</v>
      </c>
      <c r="G3230" s="33">
        <v>73</v>
      </c>
      <c r="H3230" s="33">
        <v>44397</v>
      </c>
      <c r="I3230" t="s">
        <v>15447</v>
      </c>
      <c r="N3230" s="37"/>
      <c r="O3230" s="36"/>
      <c r="P3230" s="36"/>
      <c r="Q3230" s="36"/>
      <c r="R3230" s="37"/>
      <c r="S3230" s="36"/>
      <c r="T3230" s="36"/>
    </row>
    <row r="3231" spans="1:20" ht="14.4" x14ac:dyDescent="0.3">
      <c r="A3231" s="33" t="s">
        <v>7733</v>
      </c>
      <c r="B3231" s="33" t="s">
        <v>14833</v>
      </c>
      <c r="C3231" s="33" t="s">
        <v>2173</v>
      </c>
      <c r="D3231" s="33" t="s">
        <v>7734</v>
      </c>
      <c r="E3231" s="33" t="s">
        <v>15499</v>
      </c>
      <c r="F3231" s="33">
        <v>273</v>
      </c>
      <c r="G3231" s="33">
        <v>276</v>
      </c>
      <c r="H3231" s="33">
        <v>46724</v>
      </c>
      <c r="I3231" t="s">
        <v>15500</v>
      </c>
      <c r="N3231" s="37"/>
      <c r="O3231" s="36"/>
      <c r="P3231" s="36"/>
      <c r="Q3231" s="36"/>
      <c r="R3231" s="37"/>
      <c r="S3231" s="36"/>
      <c r="T3231" s="36"/>
    </row>
    <row r="3232" spans="1:20" ht="14.4" x14ac:dyDescent="0.3">
      <c r="A3232" s="33" t="s">
        <v>7735</v>
      </c>
      <c r="B3232" s="33" t="s">
        <v>14833</v>
      </c>
      <c r="C3232" s="33" t="s">
        <v>17491</v>
      </c>
      <c r="D3232" s="33" t="s">
        <v>7736</v>
      </c>
      <c r="E3232" s="33" t="s">
        <v>16265</v>
      </c>
      <c r="F3232" s="33">
        <v>149</v>
      </c>
      <c r="G3232" s="33">
        <v>297</v>
      </c>
      <c r="H3232" s="33">
        <v>42148</v>
      </c>
      <c r="I3232" t="s">
        <v>15922</v>
      </c>
      <c r="N3232" s="37"/>
      <c r="O3232" s="36"/>
      <c r="P3232" s="36"/>
      <c r="Q3232" s="36"/>
      <c r="R3232" s="37"/>
      <c r="S3232" s="36"/>
      <c r="T3232" s="36"/>
    </row>
    <row r="3233" spans="1:20" ht="14.4" x14ac:dyDescent="0.3">
      <c r="A3233" s="33" t="s">
        <v>7737</v>
      </c>
      <c r="B3233" s="33" t="s">
        <v>14833</v>
      </c>
      <c r="C3233" s="33" t="s">
        <v>17492</v>
      </c>
      <c r="D3233" s="33" t="s">
        <v>7738</v>
      </c>
      <c r="E3233" s="33" t="s">
        <v>15014</v>
      </c>
      <c r="F3233" s="33">
        <v>246</v>
      </c>
      <c r="G3233" s="33">
        <v>224</v>
      </c>
      <c r="H3233" s="33">
        <v>50195</v>
      </c>
      <c r="I3233" t="s">
        <v>16984</v>
      </c>
      <c r="N3233" s="37"/>
      <c r="O3233" s="36"/>
      <c r="P3233" s="36"/>
      <c r="Q3233" s="36"/>
      <c r="R3233" s="37"/>
      <c r="S3233" s="36"/>
      <c r="T3233" s="36"/>
    </row>
    <row r="3234" spans="1:20" ht="14.4" x14ac:dyDescent="0.3">
      <c r="A3234" s="33" t="s">
        <v>7739</v>
      </c>
      <c r="B3234" s="33" t="s">
        <v>14833</v>
      </c>
      <c r="C3234" s="33" t="s">
        <v>7740</v>
      </c>
      <c r="D3234" s="33" t="s">
        <v>7741</v>
      </c>
      <c r="E3234" s="33" t="s">
        <v>14928</v>
      </c>
      <c r="F3234" s="33">
        <v>146</v>
      </c>
      <c r="G3234" s="33">
        <v>147</v>
      </c>
      <c r="H3234" s="33">
        <v>41052</v>
      </c>
      <c r="I3234" t="s">
        <v>15332</v>
      </c>
      <c r="N3234" s="37"/>
      <c r="O3234" s="36"/>
      <c r="P3234" s="36"/>
      <c r="Q3234" s="36"/>
      <c r="R3234" s="37"/>
      <c r="S3234" s="36"/>
      <c r="T3234" s="36"/>
    </row>
    <row r="3235" spans="1:20" ht="14.4" x14ac:dyDescent="0.3">
      <c r="A3235" s="33" t="s">
        <v>7742</v>
      </c>
      <c r="B3235" s="33" t="s">
        <v>14833</v>
      </c>
      <c r="C3235" s="33" t="s">
        <v>7743</v>
      </c>
      <c r="D3235" s="33" t="s">
        <v>7744</v>
      </c>
      <c r="E3235" s="33" t="s">
        <v>14965</v>
      </c>
      <c r="F3235" s="33">
        <v>66</v>
      </c>
      <c r="G3235" s="33">
        <v>62</v>
      </c>
      <c r="H3235" s="33">
        <v>48348</v>
      </c>
      <c r="I3235" t="s">
        <v>15151</v>
      </c>
      <c r="N3235" s="37"/>
      <c r="O3235" s="36"/>
      <c r="P3235" s="36"/>
      <c r="Q3235" s="36"/>
      <c r="R3235" s="37"/>
      <c r="S3235" s="36"/>
      <c r="T3235" s="36"/>
    </row>
    <row r="3236" spans="1:20" ht="14.4" x14ac:dyDescent="0.3">
      <c r="A3236" s="33" t="s">
        <v>7745</v>
      </c>
      <c r="B3236" s="33" t="s">
        <v>14833</v>
      </c>
      <c r="C3236" s="33" t="s">
        <v>3972</v>
      </c>
      <c r="D3236" s="33" t="s">
        <v>7746</v>
      </c>
      <c r="E3236" s="33" t="s">
        <v>15232</v>
      </c>
      <c r="F3236" s="33">
        <v>171</v>
      </c>
      <c r="G3236" s="33">
        <v>161</v>
      </c>
      <c r="H3236" s="33">
        <v>75597</v>
      </c>
      <c r="I3236" t="s">
        <v>15294</v>
      </c>
      <c r="N3236" s="37"/>
      <c r="O3236" s="36"/>
      <c r="P3236" s="36"/>
      <c r="Q3236" s="36"/>
      <c r="R3236" s="37"/>
      <c r="S3236" s="36"/>
      <c r="T3236" s="36"/>
    </row>
    <row r="3237" spans="1:20" ht="14.4" x14ac:dyDescent="0.3">
      <c r="A3237" s="33" t="s">
        <v>7747</v>
      </c>
      <c r="B3237" s="33" t="s">
        <v>14833</v>
      </c>
      <c r="C3237" s="33" t="s">
        <v>4192</v>
      </c>
      <c r="D3237" s="33" t="s">
        <v>7748</v>
      </c>
      <c r="E3237" s="33" t="s">
        <v>15096</v>
      </c>
      <c r="F3237" s="33">
        <v>319</v>
      </c>
      <c r="G3237" s="33">
        <v>304</v>
      </c>
      <c r="H3237" s="33">
        <v>41532</v>
      </c>
      <c r="I3237" t="s">
        <v>15682</v>
      </c>
      <c r="N3237" s="37"/>
      <c r="O3237" s="36"/>
      <c r="P3237" s="36"/>
      <c r="Q3237" s="36"/>
      <c r="R3237" s="37"/>
      <c r="S3237" s="36"/>
      <c r="T3237" s="36"/>
    </row>
    <row r="3238" spans="1:20" ht="14.4" x14ac:dyDescent="0.3">
      <c r="A3238" s="33" t="s">
        <v>7749</v>
      </c>
      <c r="B3238" s="33" t="s">
        <v>14833</v>
      </c>
      <c r="C3238" s="33" t="s">
        <v>17493</v>
      </c>
      <c r="D3238" s="33" t="s">
        <v>7750</v>
      </c>
      <c r="E3238" s="33" t="s">
        <v>14885</v>
      </c>
      <c r="F3238" s="33">
        <v>287</v>
      </c>
      <c r="G3238" s="33">
        <v>280</v>
      </c>
      <c r="H3238" s="33">
        <v>81316</v>
      </c>
      <c r="I3238" t="s">
        <v>15669</v>
      </c>
      <c r="N3238" s="37"/>
      <c r="O3238" s="36"/>
      <c r="P3238" s="36"/>
      <c r="Q3238" s="36"/>
      <c r="R3238" s="37"/>
      <c r="S3238" s="36"/>
      <c r="T3238" s="36"/>
    </row>
    <row r="3239" spans="1:20" ht="14.4" x14ac:dyDescent="0.3">
      <c r="A3239" s="33" t="s">
        <v>7751</v>
      </c>
      <c r="B3239" s="33" t="s">
        <v>14833</v>
      </c>
      <c r="C3239" s="33" t="s">
        <v>17494</v>
      </c>
      <c r="D3239" s="33" t="s">
        <v>7752</v>
      </c>
      <c r="E3239" s="33" t="s">
        <v>15084</v>
      </c>
      <c r="F3239" s="33">
        <v>334</v>
      </c>
      <c r="G3239" s="33">
        <v>323</v>
      </c>
      <c r="H3239" s="33">
        <v>41005</v>
      </c>
      <c r="I3239" t="s">
        <v>1280</v>
      </c>
      <c r="N3239" s="37"/>
      <c r="O3239" s="36"/>
      <c r="P3239" s="36"/>
      <c r="Q3239" s="36"/>
      <c r="R3239" s="37"/>
      <c r="S3239" s="36"/>
      <c r="T3239" s="36"/>
    </row>
    <row r="3240" spans="1:20" ht="14.4" x14ac:dyDescent="0.3">
      <c r="A3240" s="33" t="s">
        <v>7753</v>
      </c>
      <c r="B3240" s="33" t="s">
        <v>14833</v>
      </c>
      <c r="C3240" s="33" t="s">
        <v>16039</v>
      </c>
      <c r="D3240" s="33" t="s">
        <v>7754</v>
      </c>
      <c r="E3240" s="33" t="s">
        <v>15084</v>
      </c>
      <c r="F3240" s="33">
        <v>148</v>
      </c>
      <c r="G3240" s="33">
        <v>148</v>
      </c>
      <c r="H3240" s="33">
        <v>41005</v>
      </c>
      <c r="I3240" t="s">
        <v>1280</v>
      </c>
      <c r="N3240" s="37"/>
      <c r="O3240" s="36"/>
      <c r="P3240" s="36"/>
      <c r="Q3240" s="36"/>
      <c r="R3240" s="37"/>
      <c r="S3240" s="36"/>
      <c r="T3240" s="36"/>
    </row>
    <row r="3241" spans="1:20" ht="14.4" x14ac:dyDescent="0.3">
      <c r="A3241" s="33" t="s">
        <v>7755</v>
      </c>
      <c r="B3241" s="33" t="s">
        <v>14833</v>
      </c>
      <c r="C3241" s="33" t="s">
        <v>17495</v>
      </c>
      <c r="D3241" s="33" t="s">
        <v>17496</v>
      </c>
      <c r="E3241" s="33" t="s">
        <v>17054</v>
      </c>
      <c r="F3241" s="33">
        <v>218</v>
      </c>
      <c r="G3241" s="33">
        <v>202</v>
      </c>
      <c r="H3241" s="33">
        <v>69539</v>
      </c>
      <c r="I3241" t="s">
        <v>17497</v>
      </c>
      <c r="N3241" s="37"/>
      <c r="O3241" s="36"/>
      <c r="P3241" s="36"/>
      <c r="Q3241" s="36"/>
      <c r="R3241" s="37"/>
      <c r="S3241" s="36"/>
      <c r="T3241" s="36"/>
    </row>
    <row r="3242" spans="1:20" ht="14.4" x14ac:dyDescent="0.3">
      <c r="A3242" s="33" t="s">
        <v>7757</v>
      </c>
      <c r="B3242" s="33" t="s">
        <v>14833</v>
      </c>
      <c r="C3242" s="33" t="s">
        <v>7758</v>
      </c>
      <c r="D3242" s="33" t="s">
        <v>7759</v>
      </c>
      <c r="E3242" s="33" t="s">
        <v>15037</v>
      </c>
      <c r="F3242" s="33">
        <v>139</v>
      </c>
      <c r="G3242" s="33">
        <v>142</v>
      </c>
      <c r="H3242" s="33">
        <v>45000</v>
      </c>
      <c r="I3242" t="s">
        <v>15159</v>
      </c>
      <c r="N3242" s="37"/>
      <c r="O3242" s="36"/>
      <c r="P3242" s="36"/>
      <c r="Q3242" s="36"/>
      <c r="R3242" s="37"/>
      <c r="S3242" s="36"/>
      <c r="T3242" s="36"/>
    </row>
    <row r="3243" spans="1:20" ht="14.4" x14ac:dyDescent="0.3">
      <c r="A3243" s="33" t="s">
        <v>7760</v>
      </c>
      <c r="B3243" s="33" t="s">
        <v>14833</v>
      </c>
      <c r="C3243" s="33" t="s">
        <v>5470</v>
      </c>
      <c r="D3243" s="33" t="s">
        <v>7761</v>
      </c>
      <c r="E3243" s="33" t="s">
        <v>15822</v>
      </c>
      <c r="F3243" s="33">
        <v>75</v>
      </c>
      <c r="G3243" s="33">
        <v>75</v>
      </c>
      <c r="H3243" s="33">
        <v>71008</v>
      </c>
      <c r="I3243" t="s">
        <v>624</v>
      </c>
      <c r="N3243" s="37"/>
      <c r="O3243" s="36"/>
      <c r="P3243" s="36"/>
      <c r="Q3243" s="36"/>
      <c r="R3243" s="37"/>
      <c r="S3243" s="36"/>
      <c r="T3243" s="36"/>
    </row>
    <row r="3244" spans="1:20" ht="14.4" x14ac:dyDescent="0.3">
      <c r="A3244" s="33" t="s">
        <v>7762</v>
      </c>
      <c r="B3244" s="33" t="s">
        <v>14833</v>
      </c>
      <c r="C3244" s="33" t="s">
        <v>17498</v>
      </c>
      <c r="D3244" s="33" t="s">
        <v>7763</v>
      </c>
      <c r="E3244" s="33" t="s">
        <v>14966</v>
      </c>
      <c r="F3244" s="33">
        <v>277</v>
      </c>
      <c r="G3244" s="33">
        <v>275</v>
      </c>
      <c r="H3244" s="33">
        <v>31384</v>
      </c>
      <c r="I3244" t="s">
        <v>15401</v>
      </c>
      <c r="N3244" s="37"/>
      <c r="O3244" s="36"/>
      <c r="P3244" s="36"/>
      <c r="Q3244" s="36"/>
      <c r="R3244" s="37"/>
      <c r="S3244" s="36"/>
      <c r="T3244" s="36"/>
    </row>
    <row r="3245" spans="1:20" ht="14.4" x14ac:dyDescent="0.3">
      <c r="A3245" s="33" t="s">
        <v>7764</v>
      </c>
      <c r="B3245" s="33" t="s">
        <v>14833</v>
      </c>
      <c r="C3245" s="33" t="s">
        <v>17499</v>
      </c>
      <c r="D3245" s="33" t="s">
        <v>7765</v>
      </c>
      <c r="E3245" s="33" t="s">
        <v>15044</v>
      </c>
      <c r="F3245" s="33">
        <v>174</v>
      </c>
      <c r="G3245" s="33">
        <v>174</v>
      </c>
      <c r="H3245" s="33">
        <v>40765</v>
      </c>
      <c r="I3245" t="s">
        <v>15381</v>
      </c>
      <c r="N3245" s="37"/>
      <c r="O3245" s="36"/>
      <c r="P3245" s="36"/>
      <c r="Q3245" s="36"/>
      <c r="R3245" s="37"/>
      <c r="S3245" s="36"/>
      <c r="T3245" s="36"/>
    </row>
    <row r="3246" spans="1:20" ht="14.4" x14ac:dyDescent="0.3">
      <c r="A3246" s="33" t="s">
        <v>7766</v>
      </c>
      <c r="B3246" s="33" t="s">
        <v>14833</v>
      </c>
      <c r="C3246" s="33" t="s">
        <v>7767</v>
      </c>
      <c r="D3246" s="33" t="s">
        <v>7768</v>
      </c>
      <c r="E3246" s="33" t="s">
        <v>14943</v>
      </c>
      <c r="F3246" s="33">
        <v>243</v>
      </c>
      <c r="G3246" s="33">
        <v>249</v>
      </c>
      <c r="H3246" s="33">
        <v>41516</v>
      </c>
      <c r="I3246" t="s">
        <v>78</v>
      </c>
      <c r="N3246" s="37"/>
      <c r="O3246" s="36"/>
      <c r="P3246" s="36"/>
      <c r="Q3246" s="36"/>
      <c r="R3246" s="37"/>
      <c r="S3246" s="36"/>
      <c r="T3246" s="36"/>
    </row>
    <row r="3247" spans="1:20" ht="14.4" x14ac:dyDescent="0.3">
      <c r="A3247" s="33" t="s">
        <v>7769</v>
      </c>
      <c r="B3247" s="33" t="s">
        <v>14833</v>
      </c>
      <c r="C3247" s="33" t="s">
        <v>7770</v>
      </c>
      <c r="D3247" s="33" t="s">
        <v>7771</v>
      </c>
      <c r="E3247" s="33" t="s">
        <v>14970</v>
      </c>
      <c r="F3247" s="33">
        <v>150</v>
      </c>
      <c r="G3247" s="33">
        <v>146</v>
      </c>
      <c r="H3247" s="33">
        <v>44397</v>
      </c>
      <c r="I3247" t="s">
        <v>15447</v>
      </c>
      <c r="N3247" s="37"/>
      <c r="O3247" s="36"/>
      <c r="P3247" s="36"/>
      <c r="Q3247" s="36"/>
      <c r="R3247" s="37"/>
      <c r="S3247" s="36"/>
      <c r="T3247" s="36"/>
    </row>
    <row r="3248" spans="1:20" ht="14.4" x14ac:dyDescent="0.3">
      <c r="A3248" s="33" t="s">
        <v>7772</v>
      </c>
      <c r="B3248" s="33" t="s">
        <v>14833</v>
      </c>
      <c r="C3248" s="33" t="s">
        <v>17500</v>
      </c>
      <c r="D3248" s="33" t="s">
        <v>7773</v>
      </c>
      <c r="E3248" s="33" t="s">
        <v>16932</v>
      </c>
      <c r="F3248" s="33">
        <v>233</v>
      </c>
      <c r="G3248" s="33">
        <v>247</v>
      </c>
      <c r="H3248" s="33">
        <v>37949</v>
      </c>
      <c r="I3248" t="s">
        <v>17040</v>
      </c>
      <c r="N3248" s="37"/>
      <c r="O3248" s="36"/>
      <c r="P3248" s="36"/>
      <c r="Q3248" s="36"/>
      <c r="R3248" s="37"/>
      <c r="S3248" s="36"/>
      <c r="T3248" s="36"/>
    </row>
    <row r="3249" spans="1:20" ht="14.4" x14ac:dyDescent="0.3">
      <c r="A3249" s="33" t="s">
        <v>7774</v>
      </c>
      <c r="B3249" s="33" t="s">
        <v>14833</v>
      </c>
      <c r="C3249" s="33" t="s">
        <v>7775</v>
      </c>
      <c r="D3249" s="33" t="s">
        <v>7776</v>
      </c>
      <c r="E3249" s="33" t="s">
        <v>15560</v>
      </c>
      <c r="F3249" s="33">
        <v>332</v>
      </c>
      <c r="G3249" s="33">
        <v>319</v>
      </c>
      <c r="H3249" s="33">
        <v>74492</v>
      </c>
      <c r="I3249" t="s">
        <v>17501</v>
      </c>
      <c r="N3249" s="37"/>
      <c r="O3249" s="36"/>
      <c r="P3249" s="36"/>
      <c r="Q3249" s="36"/>
      <c r="R3249" s="37"/>
      <c r="S3249" s="36"/>
      <c r="T3249" s="36"/>
    </row>
    <row r="3250" spans="1:20" ht="14.4" x14ac:dyDescent="0.3">
      <c r="A3250" s="33" t="s">
        <v>7777</v>
      </c>
      <c r="B3250" s="33" t="s">
        <v>14833</v>
      </c>
      <c r="C3250" s="33" t="s">
        <v>7778</v>
      </c>
      <c r="D3250" s="33" t="s">
        <v>5969</v>
      </c>
      <c r="E3250" s="33" t="s">
        <v>14869</v>
      </c>
      <c r="F3250" s="33">
        <v>219</v>
      </c>
      <c r="G3250" s="33">
        <v>277</v>
      </c>
      <c r="H3250" s="33">
        <v>75597</v>
      </c>
      <c r="I3250" t="s">
        <v>15294</v>
      </c>
      <c r="N3250" s="37"/>
      <c r="O3250" s="36"/>
      <c r="P3250" s="36"/>
      <c r="Q3250" s="36"/>
      <c r="R3250" s="37"/>
      <c r="S3250" s="36"/>
      <c r="T3250" s="36"/>
    </row>
    <row r="3251" spans="1:20" ht="14.4" x14ac:dyDescent="0.3">
      <c r="A3251" s="33" t="s">
        <v>7779</v>
      </c>
      <c r="B3251" s="33" t="s">
        <v>14833</v>
      </c>
      <c r="C3251" s="33" t="s">
        <v>7780</v>
      </c>
      <c r="D3251" s="33" t="s">
        <v>7781</v>
      </c>
      <c r="E3251" s="33" t="s">
        <v>14930</v>
      </c>
      <c r="F3251" s="33">
        <v>225</v>
      </c>
      <c r="G3251" s="33">
        <v>251</v>
      </c>
      <c r="H3251" s="33">
        <v>31017</v>
      </c>
      <c r="I3251" t="s">
        <v>439</v>
      </c>
      <c r="N3251" s="37"/>
      <c r="O3251" s="36"/>
      <c r="P3251" s="36"/>
      <c r="Q3251" s="36"/>
      <c r="R3251" s="37"/>
      <c r="S3251" s="36"/>
      <c r="T3251" s="36"/>
    </row>
    <row r="3252" spans="1:20" ht="14.4" x14ac:dyDescent="0.3">
      <c r="A3252" s="33" t="s">
        <v>7782</v>
      </c>
      <c r="B3252" s="33" t="s">
        <v>14833</v>
      </c>
      <c r="C3252" s="33" t="s">
        <v>7783</v>
      </c>
      <c r="D3252" s="33" t="s">
        <v>7284</v>
      </c>
      <c r="E3252" s="33" t="s">
        <v>15145</v>
      </c>
      <c r="F3252" s="33">
        <v>83</v>
      </c>
      <c r="G3252" s="33">
        <v>58</v>
      </c>
      <c r="H3252" s="33">
        <v>61284</v>
      </c>
      <c r="I3252" t="s">
        <v>15146</v>
      </c>
      <c r="N3252" s="37"/>
      <c r="O3252" s="36"/>
      <c r="P3252" s="36"/>
      <c r="Q3252" s="36"/>
      <c r="R3252" s="37"/>
      <c r="S3252" s="36"/>
      <c r="T3252" s="36"/>
    </row>
    <row r="3253" spans="1:20" ht="14.4" x14ac:dyDescent="0.3">
      <c r="A3253" s="33" t="s">
        <v>7784</v>
      </c>
      <c r="B3253" s="33" t="s">
        <v>14833</v>
      </c>
      <c r="C3253" s="33" t="s">
        <v>117</v>
      </c>
      <c r="D3253" s="33" t="s">
        <v>4002</v>
      </c>
      <c r="E3253" s="33" t="s">
        <v>15057</v>
      </c>
      <c r="F3253" s="33">
        <v>455</v>
      </c>
      <c r="G3253" s="33">
        <v>439</v>
      </c>
      <c r="H3253" s="33">
        <v>41483</v>
      </c>
      <c r="I3253" t="s">
        <v>17028</v>
      </c>
      <c r="N3253" s="37"/>
      <c r="O3253" s="36"/>
      <c r="P3253" s="36"/>
      <c r="Q3253" s="36"/>
      <c r="R3253" s="37"/>
      <c r="S3253" s="36"/>
      <c r="T3253" s="36"/>
    </row>
    <row r="3254" spans="1:20" ht="14.4" x14ac:dyDescent="0.3">
      <c r="A3254" s="33" t="s">
        <v>7785</v>
      </c>
      <c r="B3254" s="33" t="s">
        <v>14833</v>
      </c>
      <c r="C3254" s="33" t="s">
        <v>16010</v>
      </c>
      <c r="D3254" s="33" t="s">
        <v>7786</v>
      </c>
      <c r="E3254" s="33" t="s">
        <v>15082</v>
      </c>
      <c r="F3254" s="33">
        <v>157</v>
      </c>
      <c r="G3254" s="33">
        <v>147</v>
      </c>
      <c r="H3254" s="33">
        <v>79536</v>
      </c>
      <c r="I3254" t="s">
        <v>15936</v>
      </c>
      <c r="N3254" s="37"/>
      <c r="O3254" s="36"/>
      <c r="P3254" s="36"/>
      <c r="Q3254" s="36"/>
      <c r="R3254" s="37"/>
      <c r="S3254" s="36"/>
      <c r="T3254" s="36"/>
    </row>
    <row r="3255" spans="1:20" ht="14.4" x14ac:dyDescent="0.3">
      <c r="A3255" s="33" t="s">
        <v>7787</v>
      </c>
      <c r="B3255" s="33" t="s">
        <v>14833</v>
      </c>
      <c r="C3255" s="33" t="s">
        <v>7788</v>
      </c>
      <c r="D3255" s="33" t="s">
        <v>7789</v>
      </c>
      <c r="E3255" s="33" t="s">
        <v>14932</v>
      </c>
      <c r="F3255" s="33">
        <v>275</v>
      </c>
      <c r="G3255" s="33">
        <v>264</v>
      </c>
      <c r="H3255" s="33">
        <v>28563</v>
      </c>
      <c r="I3255" t="s">
        <v>15968</v>
      </c>
      <c r="N3255" s="37"/>
      <c r="O3255" s="36"/>
      <c r="P3255" s="36"/>
      <c r="Q3255" s="36"/>
      <c r="R3255" s="37"/>
      <c r="S3255" s="36"/>
      <c r="T3255" s="36"/>
    </row>
    <row r="3256" spans="1:20" ht="14.4" x14ac:dyDescent="0.3">
      <c r="A3256" s="33" t="s">
        <v>7790</v>
      </c>
      <c r="B3256" s="33" t="s">
        <v>14833</v>
      </c>
      <c r="C3256" s="33" t="s">
        <v>3148</v>
      </c>
      <c r="D3256" s="33" t="s">
        <v>7791</v>
      </c>
      <c r="E3256" s="33" t="s">
        <v>14981</v>
      </c>
      <c r="F3256" s="33">
        <v>242</v>
      </c>
      <c r="G3256" s="33">
        <v>242</v>
      </c>
      <c r="H3256" s="33">
        <v>41223</v>
      </c>
      <c r="I3256" t="s">
        <v>15502</v>
      </c>
      <c r="N3256" s="37"/>
      <c r="O3256" s="36"/>
      <c r="P3256" s="36"/>
      <c r="Q3256" s="36"/>
      <c r="R3256" s="37"/>
      <c r="S3256" s="36"/>
      <c r="T3256" s="36"/>
    </row>
    <row r="3257" spans="1:20" ht="14.4" x14ac:dyDescent="0.3">
      <c r="A3257" s="33" t="s">
        <v>7792</v>
      </c>
      <c r="B3257" s="33" t="s">
        <v>14833</v>
      </c>
      <c r="C3257" s="33" t="s">
        <v>7793</v>
      </c>
      <c r="D3257" s="33" t="s">
        <v>7794</v>
      </c>
      <c r="E3257" s="33" t="s">
        <v>16710</v>
      </c>
      <c r="F3257" s="33">
        <v>193</v>
      </c>
      <c r="G3257" s="33">
        <v>177</v>
      </c>
      <c r="H3257" s="33">
        <v>41693</v>
      </c>
      <c r="I3257" t="s">
        <v>15654</v>
      </c>
      <c r="N3257" s="37"/>
      <c r="O3257" s="36"/>
      <c r="P3257" s="36"/>
      <c r="Q3257" s="36"/>
      <c r="R3257" s="37"/>
      <c r="S3257" s="36"/>
      <c r="T3257" s="36"/>
    </row>
    <row r="3258" spans="1:20" ht="14.4" x14ac:dyDescent="0.3">
      <c r="A3258" s="33" t="s">
        <v>7795</v>
      </c>
      <c r="B3258" s="33" t="s">
        <v>14833</v>
      </c>
      <c r="C3258" s="33" t="s">
        <v>17502</v>
      </c>
      <c r="D3258" s="33" t="s">
        <v>7796</v>
      </c>
      <c r="E3258" s="33" t="s">
        <v>15647</v>
      </c>
      <c r="F3258" s="33">
        <v>57</v>
      </c>
      <c r="G3258" s="33">
        <v>33</v>
      </c>
      <c r="H3258" s="33">
        <v>41779</v>
      </c>
      <c r="I3258" t="s">
        <v>17427</v>
      </c>
      <c r="N3258" s="37"/>
      <c r="O3258" s="36"/>
      <c r="P3258" s="36"/>
      <c r="Q3258" s="36"/>
      <c r="R3258" s="37"/>
      <c r="S3258" s="36"/>
      <c r="T3258" s="36"/>
    </row>
    <row r="3259" spans="1:20" ht="14.4" x14ac:dyDescent="0.3">
      <c r="A3259" s="33" t="s">
        <v>7797</v>
      </c>
      <c r="B3259" s="33" t="s">
        <v>14833</v>
      </c>
      <c r="C3259" s="33" t="s">
        <v>17503</v>
      </c>
      <c r="D3259" s="33" t="s">
        <v>7798</v>
      </c>
      <c r="E3259" s="33" t="s">
        <v>15687</v>
      </c>
      <c r="F3259" s="33">
        <v>103</v>
      </c>
      <c r="G3259" s="33">
        <v>97</v>
      </c>
      <c r="H3259" s="33">
        <v>41413</v>
      </c>
      <c r="I3259" t="s">
        <v>16237</v>
      </c>
      <c r="N3259" s="37"/>
      <c r="O3259" s="36"/>
      <c r="P3259" s="36"/>
      <c r="Q3259" s="36"/>
      <c r="R3259" s="37"/>
      <c r="S3259" s="36"/>
      <c r="T3259" s="36"/>
    </row>
    <row r="3260" spans="1:20" ht="14.4" x14ac:dyDescent="0.3">
      <c r="A3260" s="33" t="s">
        <v>7799</v>
      </c>
      <c r="B3260" s="33" t="s">
        <v>14833</v>
      </c>
      <c r="C3260" s="33" t="s">
        <v>17504</v>
      </c>
      <c r="D3260" s="33" t="s">
        <v>7800</v>
      </c>
      <c r="E3260" s="33" t="s">
        <v>15110</v>
      </c>
      <c r="F3260" s="33">
        <v>126</v>
      </c>
      <c r="G3260" s="33">
        <v>113</v>
      </c>
      <c r="H3260" s="33">
        <v>41376</v>
      </c>
      <c r="I3260" t="s">
        <v>15614</v>
      </c>
      <c r="N3260" s="37"/>
      <c r="O3260" s="36"/>
      <c r="P3260" s="36"/>
      <c r="Q3260" s="36"/>
      <c r="R3260" s="37"/>
      <c r="S3260" s="36"/>
      <c r="T3260" s="36"/>
    </row>
    <row r="3261" spans="1:20" ht="14.4" x14ac:dyDescent="0.3">
      <c r="A3261" s="33" t="s">
        <v>7801</v>
      </c>
      <c r="B3261" s="33" t="s">
        <v>14833</v>
      </c>
      <c r="C3261" s="33" t="s">
        <v>7802</v>
      </c>
      <c r="D3261" s="33" t="s">
        <v>4076</v>
      </c>
      <c r="E3261" s="33" t="s">
        <v>15486</v>
      </c>
      <c r="F3261" s="33">
        <v>140</v>
      </c>
      <c r="G3261" s="33">
        <v>159</v>
      </c>
      <c r="H3261" s="33">
        <v>42634</v>
      </c>
      <c r="I3261" t="s">
        <v>7803</v>
      </c>
      <c r="N3261" s="37"/>
      <c r="O3261" s="36"/>
      <c r="P3261" s="36"/>
      <c r="Q3261" s="36"/>
      <c r="R3261" s="37"/>
      <c r="S3261" s="36"/>
      <c r="T3261" s="36"/>
    </row>
    <row r="3262" spans="1:20" ht="14.4" x14ac:dyDescent="0.3">
      <c r="A3262" s="33" t="s">
        <v>7804</v>
      </c>
      <c r="B3262" s="33" t="s">
        <v>14833</v>
      </c>
      <c r="C3262" s="33" t="s">
        <v>17505</v>
      </c>
      <c r="D3262" s="33" t="s">
        <v>7805</v>
      </c>
      <c r="E3262" s="33" t="s">
        <v>16212</v>
      </c>
      <c r="F3262" s="33">
        <v>66</v>
      </c>
      <c r="G3262" s="33">
        <v>171</v>
      </c>
      <c r="H3262" s="33">
        <v>41376</v>
      </c>
      <c r="I3262" t="s">
        <v>15614</v>
      </c>
      <c r="N3262" s="37"/>
      <c r="O3262" s="36"/>
      <c r="P3262" s="36"/>
      <c r="Q3262" s="36"/>
      <c r="R3262" s="37"/>
      <c r="S3262" s="36"/>
      <c r="T3262" s="36"/>
    </row>
    <row r="3263" spans="1:20" ht="14.4" x14ac:dyDescent="0.3">
      <c r="A3263" s="33" t="s">
        <v>7806</v>
      </c>
      <c r="B3263" s="33" t="s">
        <v>14833</v>
      </c>
      <c r="C3263" s="33" t="s">
        <v>7807</v>
      </c>
      <c r="D3263" s="33" t="s">
        <v>7808</v>
      </c>
      <c r="E3263" s="33" t="s">
        <v>14984</v>
      </c>
      <c r="F3263" s="33">
        <v>184</v>
      </c>
      <c r="G3263" s="33">
        <v>181</v>
      </c>
      <c r="H3263" s="33">
        <v>41527</v>
      </c>
      <c r="I3263" t="s">
        <v>6666</v>
      </c>
      <c r="N3263" s="37"/>
      <c r="O3263" s="36"/>
      <c r="P3263" s="36"/>
      <c r="Q3263" s="36"/>
      <c r="R3263" s="37"/>
      <c r="S3263" s="36"/>
      <c r="T3263" s="36"/>
    </row>
    <row r="3264" spans="1:20" ht="14.4" x14ac:dyDescent="0.3">
      <c r="A3264" s="33" t="s">
        <v>7809</v>
      </c>
      <c r="B3264" s="33" t="s">
        <v>14833</v>
      </c>
      <c r="C3264" s="33" t="s">
        <v>17506</v>
      </c>
      <c r="D3264" s="33" t="s">
        <v>3280</v>
      </c>
      <c r="E3264" s="33" t="s">
        <v>14993</v>
      </c>
      <c r="F3264" s="33">
        <v>157</v>
      </c>
      <c r="G3264" s="33">
        <v>174</v>
      </c>
      <c r="H3264" s="33">
        <v>41813</v>
      </c>
      <c r="I3264" t="s">
        <v>17433</v>
      </c>
      <c r="N3264" s="37"/>
      <c r="O3264" s="36"/>
      <c r="P3264" s="36"/>
      <c r="Q3264" s="36"/>
      <c r="R3264" s="37"/>
      <c r="S3264" s="36"/>
      <c r="T3264" s="36"/>
    </row>
    <row r="3265" spans="1:20" ht="14.4" x14ac:dyDescent="0.3">
      <c r="A3265" s="33" t="s">
        <v>7810</v>
      </c>
      <c r="B3265" s="33" t="s">
        <v>14833</v>
      </c>
      <c r="C3265" s="33" t="s">
        <v>17507</v>
      </c>
      <c r="D3265" s="33" t="s">
        <v>7811</v>
      </c>
      <c r="E3265" s="33" t="s">
        <v>15006</v>
      </c>
      <c r="F3265" s="33">
        <v>58</v>
      </c>
      <c r="G3265" s="33">
        <v>59</v>
      </c>
      <c r="H3265" s="33">
        <v>41778</v>
      </c>
      <c r="I3265" t="s">
        <v>16242</v>
      </c>
      <c r="N3265" s="37"/>
      <c r="O3265" s="36"/>
      <c r="P3265" s="36"/>
      <c r="Q3265" s="36"/>
      <c r="R3265" s="37"/>
      <c r="S3265" s="36"/>
      <c r="T3265" s="36"/>
    </row>
    <row r="3266" spans="1:20" ht="14.4" x14ac:dyDescent="0.3">
      <c r="A3266" s="33" t="s">
        <v>7812</v>
      </c>
      <c r="B3266" s="33" t="s">
        <v>14833</v>
      </c>
      <c r="C3266" s="33" t="s">
        <v>4983</v>
      </c>
      <c r="D3266" s="33" t="s">
        <v>7813</v>
      </c>
      <c r="E3266" s="33" t="s">
        <v>14984</v>
      </c>
      <c r="F3266" s="33">
        <v>251</v>
      </c>
      <c r="G3266" s="33">
        <v>237</v>
      </c>
      <c r="H3266" s="33">
        <v>41286</v>
      </c>
      <c r="I3266" t="s">
        <v>15748</v>
      </c>
      <c r="N3266" s="37"/>
      <c r="O3266" s="36"/>
      <c r="P3266" s="36"/>
      <c r="Q3266" s="36"/>
      <c r="R3266" s="37"/>
      <c r="S3266" s="36"/>
      <c r="T3266" s="36"/>
    </row>
    <row r="3267" spans="1:20" ht="14.4" x14ac:dyDescent="0.3">
      <c r="A3267" s="33" t="s">
        <v>7814</v>
      </c>
      <c r="B3267" s="33" t="s">
        <v>14833</v>
      </c>
      <c r="C3267" s="33" t="s">
        <v>7815</v>
      </c>
      <c r="D3267" s="33" t="s">
        <v>7816</v>
      </c>
      <c r="E3267" s="33" t="s">
        <v>15022</v>
      </c>
      <c r="F3267" s="33">
        <v>126</v>
      </c>
      <c r="G3267" s="33">
        <v>136</v>
      </c>
      <c r="H3267" s="33">
        <v>22725</v>
      </c>
      <c r="I3267" t="s">
        <v>17006</v>
      </c>
      <c r="N3267" s="37"/>
      <c r="O3267" s="36"/>
      <c r="P3267" s="36"/>
      <c r="Q3267" s="36"/>
      <c r="R3267" s="37"/>
      <c r="S3267" s="36"/>
      <c r="T3267" s="36"/>
    </row>
    <row r="3268" spans="1:20" ht="14.4" x14ac:dyDescent="0.3">
      <c r="A3268" s="33" t="s">
        <v>7817</v>
      </c>
      <c r="B3268" s="33" t="s">
        <v>14833</v>
      </c>
      <c r="C3268" s="33" t="s">
        <v>820</v>
      </c>
      <c r="D3268" s="33" t="s">
        <v>7818</v>
      </c>
      <c r="E3268" s="33" t="s">
        <v>16831</v>
      </c>
      <c r="F3268" s="33">
        <v>150</v>
      </c>
      <c r="G3268" s="33">
        <v>135</v>
      </c>
      <c r="H3268" s="33">
        <v>25351</v>
      </c>
      <c r="I3268" t="s">
        <v>1017</v>
      </c>
      <c r="N3268" s="37"/>
      <c r="O3268" s="36"/>
      <c r="P3268" s="36"/>
      <c r="Q3268" s="36"/>
      <c r="R3268" s="37"/>
      <c r="S3268" s="36"/>
      <c r="T3268" s="36"/>
    </row>
    <row r="3269" spans="1:20" ht="14.4" x14ac:dyDescent="0.3">
      <c r="A3269" s="33" t="s">
        <v>7819</v>
      </c>
      <c r="B3269" s="33" t="s">
        <v>14833</v>
      </c>
      <c r="C3269" s="33" t="s">
        <v>17508</v>
      </c>
      <c r="D3269" s="33" t="s">
        <v>6808</v>
      </c>
      <c r="E3269" s="33" t="s">
        <v>14985</v>
      </c>
      <c r="F3269" s="33">
        <v>170</v>
      </c>
      <c r="G3269" s="33">
        <v>193</v>
      </c>
      <c r="H3269" s="33">
        <v>42683</v>
      </c>
      <c r="I3269" t="s">
        <v>1938</v>
      </c>
      <c r="N3269" s="37"/>
      <c r="O3269" s="36"/>
      <c r="P3269" s="36"/>
      <c r="Q3269" s="36"/>
      <c r="R3269" s="37"/>
      <c r="S3269" s="36"/>
      <c r="T3269" s="36"/>
    </row>
    <row r="3270" spans="1:20" ht="14.4" x14ac:dyDescent="0.3">
      <c r="A3270" s="33" t="s">
        <v>7820</v>
      </c>
      <c r="B3270" s="33" t="s">
        <v>14833</v>
      </c>
      <c r="C3270" s="33" t="s">
        <v>2120</v>
      </c>
      <c r="D3270" s="33" t="s">
        <v>7821</v>
      </c>
      <c r="E3270" s="33" t="s">
        <v>14915</v>
      </c>
      <c r="F3270" s="33">
        <v>191</v>
      </c>
      <c r="G3270" s="33">
        <v>250</v>
      </c>
      <c r="H3270" s="33">
        <v>27910</v>
      </c>
      <c r="I3270" t="s">
        <v>15389</v>
      </c>
      <c r="N3270" s="37"/>
      <c r="O3270" s="36"/>
      <c r="P3270" s="36"/>
      <c r="Q3270" s="36"/>
      <c r="R3270" s="37"/>
      <c r="S3270" s="36"/>
      <c r="T3270" s="36"/>
    </row>
    <row r="3271" spans="1:20" ht="14.4" x14ac:dyDescent="0.3">
      <c r="A3271" s="33" t="s">
        <v>7822</v>
      </c>
      <c r="B3271" s="33" t="s">
        <v>14833</v>
      </c>
      <c r="C3271" s="33" t="s">
        <v>17509</v>
      </c>
      <c r="D3271" s="33" t="s">
        <v>7823</v>
      </c>
      <c r="E3271" s="33" t="s">
        <v>14907</v>
      </c>
      <c r="F3271" s="33">
        <v>384</v>
      </c>
      <c r="G3271" s="33">
        <v>377</v>
      </c>
      <c r="H3271" s="33">
        <v>74531</v>
      </c>
      <c r="I3271" t="s">
        <v>15531</v>
      </c>
      <c r="N3271" s="37"/>
      <c r="O3271" s="36"/>
      <c r="P3271" s="36"/>
      <c r="Q3271" s="36"/>
      <c r="R3271" s="37"/>
      <c r="S3271" s="36"/>
      <c r="T3271" s="36"/>
    </row>
    <row r="3272" spans="1:20" ht="14.4" x14ac:dyDescent="0.3">
      <c r="A3272" s="33" t="s">
        <v>7824</v>
      </c>
      <c r="B3272" s="33" t="s">
        <v>14833</v>
      </c>
      <c r="C3272" s="33" t="s">
        <v>17510</v>
      </c>
      <c r="D3272" s="33" t="s">
        <v>7825</v>
      </c>
      <c r="E3272" s="33" t="s">
        <v>14949</v>
      </c>
      <c r="F3272" s="33">
        <v>151</v>
      </c>
      <c r="G3272" s="33">
        <v>166</v>
      </c>
      <c r="H3272" s="33">
        <v>28601</v>
      </c>
      <c r="I3272" t="s">
        <v>17511</v>
      </c>
      <c r="N3272" s="37"/>
      <c r="O3272" s="36"/>
      <c r="P3272" s="36"/>
      <c r="Q3272" s="36"/>
      <c r="R3272" s="37"/>
      <c r="S3272" s="36"/>
      <c r="T3272" s="36"/>
    </row>
    <row r="3273" spans="1:20" ht="14.4" x14ac:dyDescent="0.3">
      <c r="A3273" s="33" t="s">
        <v>7826</v>
      </c>
      <c r="B3273" s="33" t="s">
        <v>14833</v>
      </c>
      <c r="C3273" s="33" t="s">
        <v>7827</v>
      </c>
      <c r="D3273" s="33" t="s">
        <v>7828</v>
      </c>
      <c r="E3273" s="33" t="s">
        <v>15275</v>
      </c>
      <c r="F3273" s="33">
        <v>151</v>
      </c>
      <c r="G3273" s="33">
        <v>155</v>
      </c>
      <c r="H3273" s="33">
        <v>29056</v>
      </c>
      <c r="I3273" t="s">
        <v>17026</v>
      </c>
      <c r="N3273" s="37"/>
      <c r="O3273" s="36"/>
      <c r="P3273" s="36"/>
      <c r="Q3273" s="36"/>
      <c r="R3273" s="37"/>
      <c r="S3273" s="36"/>
      <c r="T3273" s="36"/>
    </row>
    <row r="3274" spans="1:20" ht="14.4" x14ac:dyDescent="0.3">
      <c r="A3274" s="33" t="s">
        <v>7829</v>
      </c>
      <c r="B3274" s="33" t="s">
        <v>14833</v>
      </c>
      <c r="C3274" s="33" t="s">
        <v>4311</v>
      </c>
      <c r="D3274" s="33" t="s">
        <v>7830</v>
      </c>
      <c r="E3274" s="33" t="s">
        <v>14986</v>
      </c>
      <c r="F3274" s="33">
        <v>217</v>
      </c>
      <c r="G3274" s="33">
        <v>214</v>
      </c>
      <c r="H3274" s="33">
        <v>41454</v>
      </c>
      <c r="I3274" t="s">
        <v>16311</v>
      </c>
      <c r="N3274" s="37"/>
      <c r="O3274" s="36"/>
      <c r="P3274" s="36"/>
      <c r="Q3274" s="36"/>
      <c r="R3274" s="37"/>
      <c r="S3274" s="36"/>
      <c r="T3274" s="36"/>
    </row>
    <row r="3275" spans="1:20" ht="14.4" x14ac:dyDescent="0.3">
      <c r="A3275" s="33" t="s">
        <v>7831</v>
      </c>
      <c r="B3275" s="33" t="s">
        <v>14833</v>
      </c>
      <c r="C3275" s="33" t="s">
        <v>17512</v>
      </c>
      <c r="D3275" s="33" t="s">
        <v>7832</v>
      </c>
      <c r="E3275" s="33" t="s">
        <v>17241</v>
      </c>
      <c r="F3275" s="33">
        <v>352</v>
      </c>
      <c r="G3275" s="33">
        <v>349</v>
      </c>
      <c r="H3275" s="33">
        <v>85255</v>
      </c>
      <c r="I3275" t="s">
        <v>15740</v>
      </c>
      <c r="N3275" s="37"/>
      <c r="O3275" s="36"/>
      <c r="P3275" s="36"/>
      <c r="Q3275" s="36"/>
      <c r="R3275" s="37"/>
      <c r="S3275" s="36"/>
      <c r="T3275" s="36"/>
    </row>
    <row r="3276" spans="1:20" ht="14.4" x14ac:dyDescent="0.3">
      <c r="A3276" s="33" t="s">
        <v>7833</v>
      </c>
      <c r="B3276" s="33" t="s">
        <v>14833</v>
      </c>
      <c r="C3276" s="33" t="s">
        <v>7834</v>
      </c>
      <c r="D3276" s="33" t="s">
        <v>7835</v>
      </c>
      <c r="E3276" s="33" t="s">
        <v>15089</v>
      </c>
      <c r="F3276" s="33">
        <v>374</v>
      </c>
      <c r="G3276" s="33">
        <v>364</v>
      </c>
      <c r="H3276" s="33">
        <v>41127</v>
      </c>
      <c r="I3276" t="s">
        <v>16145</v>
      </c>
      <c r="N3276" s="37"/>
      <c r="O3276" s="36"/>
      <c r="P3276" s="36"/>
      <c r="Q3276" s="36"/>
      <c r="R3276" s="37"/>
      <c r="S3276" s="36"/>
      <c r="T3276" s="36"/>
    </row>
    <row r="3277" spans="1:20" ht="14.4" x14ac:dyDescent="0.3">
      <c r="A3277" s="33" t="s">
        <v>7836</v>
      </c>
      <c r="B3277" s="33" t="s">
        <v>14833</v>
      </c>
      <c r="C3277" s="33" t="s">
        <v>17513</v>
      </c>
      <c r="D3277" s="33" t="s">
        <v>7177</v>
      </c>
      <c r="E3277" s="33" t="s">
        <v>16435</v>
      </c>
      <c r="F3277" s="33">
        <v>105</v>
      </c>
      <c r="G3277" s="33">
        <v>122</v>
      </c>
      <c r="H3277" s="33">
        <v>41886</v>
      </c>
      <c r="I3277" t="s">
        <v>17034</v>
      </c>
      <c r="N3277" s="37"/>
      <c r="O3277" s="36"/>
      <c r="P3277" s="36"/>
      <c r="Q3277" s="36"/>
      <c r="R3277" s="37"/>
      <c r="S3277" s="36"/>
      <c r="T3277" s="36"/>
    </row>
    <row r="3278" spans="1:20" ht="14.4" x14ac:dyDescent="0.3">
      <c r="A3278" s="33" t="s">
        <v>7837</v>
      </c>
      <c r="B3278" s="33" t="s">
        <v>14833</v>
      </c>
      <c r="C3278" s="33" t="s">
        <v>7838</v>
      </c>
      <c r="D3278" s="33" t="s">
        <v>7839</v>
      </c>
      <c r="E3278" s="33" t="s">
        <v>15051</v>
      </c>
      <c r="F3278" s="33">
        <v>230</v>
      </c>
      <c r="G3278" s="33">
        <v>219</v>
      </c>
      <c r="H3278" s="33">
        <v>42587</v>
      </c>
      <c r="I3278" t="s">
        <v>16073</v>
      </c>
      <c r="N3278" s="37"/>
      <c r="O3278" s="36"/>
      <c r="P3278" s="36"/>
      <c r="Q3278" s="36"/>
      <c r="R3278" s="37"/>
      <c r="S3278" s="36"/>
      <c r="T3278" s="36"/>
    </row>
    <row r="3279" spans="1:20" ht="14.4" x14ac:dyDescent="0.3">
      <c r="A3279" s="33" t="s">
        <v>7840</v>
      </c>
      <c r="B3279" s="33" t="s">
        <v>14833</v>
      </c>
      <c r="C3279" s="33" t="s">
        <v>7841</v>
      </c>
      <c r="D3279" s="33" t="s">
        <v>7842</v>
      </c>
      <c r="E3279" s="33" t="s">
        <v>14876</v>
      </c>
      <c r="F3279" s="33">
        <v>279</v>
      </c>
      <c r="G3279" s="33">
        <v>297</v>
      </c>
      <c r="H3279" s="33">
        <v>43980</v>
      </c>
      <c r="I3279" t="s">
        <v>15851</v>
      </c>
      <c r="N3279" s="37"/>
      <c r="O3279" s="36"/>
      <c r="P3279" s="36"/>
      <c r="Q3279" s="36"/>
      <c r="R3279" s="37"/>
      <c r="S3279" s="36"/>
      <c r="T3279" s="36"/>
    </row>
    <row r="3280" spans="1:20" ht="14.4" x14ac:dyDescent="0.3">
      <c r="A3280" s="33" t="s">
        <v>7843</v>
      </c>
      <c r="B3280" s="33" t="s">
        <v>14833</v>
      </c>
      <c r="C3280" s="33" t="s">
        <v>2996</v>
      </c>
      <c r="D3280" s="33" t="s">
        <v>7844</v>
      </c>
      <c r="E3280" s="33" t="s">
        <v>15093</v>
      </c>
      <c r="F3280" s="33">
        <v>317</v>
      </c>
      <c r="G3280" s="33">
        <v>298</v>
      </c>
      <c r="H3280" s="33">
        <v>40934</v>
      </c>
      <c r="I3280" t="s">
        <v>16055</v>
      </c>
      <c r="N3280" s="37"/>
      <c r="O3280" s="36"/>
      <c r="P3280" s="36"/>
      <c r="Q3280" s="36"/>
      <c r="R3280" s="37"/>
      <c r="S3280" s="36"/>
      <c r="T3280" s="36"/>
    </row>
    <row r="3281" spans="1:20" ht="14.4" x14ac:dyDescent="0.3">
      <c r="A3281" s="33" t="s">
        <v>7845</v>
      </c>
      <c r="B3281" s="33" t="s">
        <v>14833</v>
      </c>
      <c r="C3281" s="33" t="s">
        <v>3104</v>
      </c>
      <c r="D3281" s="33" t="s">
        <v>7846</v>
      </c>
      <c r="E3281" s="33" t="s">
        <v>15011</v>
      </c>
      <c r="F3281" s="33">
        <v>351</v>
      </c>
      <c r="G3281" s="33">
        <v>374</v>
      </c>
      <c r="H3281" s="33">
        <v>41338</v>
      </c>
      <c r="I3281" t="s">
        <v>4438</v>
      </c>
      <c r="N3281" s="37"/>
      <c r="O3281" s="36"/>
      <c r="P3281" s="36"/>
      <c r="Q3281" s="36"/>
      <c r="R3281" s="37"/>
      <c r="S3281" s="36"/>
      <c r="T3281" s="36"/>
    </row>
    <row r="3282" spans="1:20" ht="14.4" x14ac:dyDescent="0.3">
      <c r="A3282" s="33" t="s">
        <v>7847</v>
      </c>
      <c r="B3282" s="33" t="s">
        <v>14833</v>
      </c>
      <c r="C3282" s="33" t="s">
        <v>7848</v>
      </c>
      <c r="D3282" s="33" t="s">
        <v>7849</v>
      </c>
      <c r="E3282" s="33" t="s">
        <v>15083</v>
      </c>
      <c r="F3282" s="33">
        <v>187</v>
      </c>
      <c r="G3282" s="33">
        <v>198</v>
      </c>
      <c r="H3282" s="33">
        <v>40941</v>
      </c>
      <c r="I3282" t="s">
        <v>15550</v>
      </c>
      <c r="N3282" s="37"/>
      <c r="O3282" s="36"/>
      <c r="P3282" s="36"/>
      <c r="Q3282" s="36"/>
      <c r="R3282" s="37"/>
      <c r="S3282" s="36"/>
      <c r="T3282" s="36"/>
    </row>
    <row r="3283" spans="1:20" ht="14.4" x14ac:dyDescent="0.3">
      <c r="A3283" s="33" t="s">
        <v>7850</v>
      </c>
      <c r="B3283" s="33" t="s">
        <v>14833</v>
      </c>
      <c r="C3283" s="33" t="s">
        <v>4192</v>
      </c>
      <c r="D3283" s="33" t="s">
        <v>7851</v>
      </c>
      <c r="E3283" s="33" t="s">
        <v>15033</v>
      </c>
      <c r="F3283" s="33">
        <v>334</v>
      </c>
      <c r="G3283" s="33">
        <v>335</v>
      </c>
      <c r="H3283" s="33">
        <v>31657</v>
      </c>
      <c r="I3283" t="s">
        <v>16354</v>
      </c>
      <c r="N3283" s="37"/>
      <c r="O3283" s="36"/>
      <c r="P3283" s="36"/>
      <c r="Q3283" s="36"/>
      <c r="R3283" s="37"/>
      <c r="S3283" s="36"/>
      <c r="T3283" s="36"/>
    </row>
    <row r="3284" spans="1:20" ht="14.4" x14ac:dyDescent="0.3">
      <c r="A3284" s="33" t="s">
        <v>7852</v>
      </c>
      <c r="B3284" s="33" t="s">
        <v>14833</v>
      </c>
      <c r="C3284" s="33" t="s">
        <v>7853</v>
      </c>
      <c r="D3284" s="33" t="s">
        <v>7854</v>
      </c>
      <c r="E3284" s="33" t="s">
        <v>15085</v>
      </c>
      <c r="F3284" s="33">
        <v>454</v>
      </c>
      <c r="G3284" s="33">
        <v>464</v>
      </c>
      <c r="H3284" s="33">
        <v>32580</v>
      </c>
      <c r="I3284" t="s">
        <v>15680</v>
      </c>
      <c r="N3284" s="37"/>
      <c r="O3284" s="36"/>
      <c r="P3284" s="36"/>
      <c r="Q3284" s="36"/>
      <c r="R3284" s="37"/>
      <c r="S3284" s="36"/>
      <c r="T3284" s="36"/>
    </row>
    <row r="3285" spans="1:20" ht="14.4" x14ac:dyDescent="0.3">
      <c r="A3285" s="33" t="s">
        <v>7855</v>
      </c>
      <c r="B3285" s="33" t="s">
        <v>14833</v>
      </c>
      <c r="C3285" s="33" t="s">
        <v>17514</v>
      </c>
      <c r="D3285" s="33" t="s">
        <v>7856</v>
      </c>
      <c r="E3285" s="33" t="s">
        <v>14884</v>
      </c>
      <c r="F3285" s="33">
        <v>180</v>
      </c>
      <c r="G3285" s="33">
        <v>178</v>
      </c>
      <c r="H3285" s="33">
        <v>48101</v>
      </c>
      <c r="I3285" t="s">
        <v>3810</v>
      </c>
      <c r="N3285" s="37"/>
      <c r="O3285" s="36"/>
      <c r="P3285" s="36"/>
      <c r="Q3285" s="36"/>
      <c r="R3285" s="37"/>
      <c r="S3285" s="36"/>
      <c r="T3285" s="36"/>
    </row>
    <row r="3286" spans="1:20" ht="14.4" x14ac:dyDescent="0.3">
      <c r="A3286" s="33" t="s">
        <v>7857</v>
      </c>
      <c r="B3286" s="33" t="s">
        <v>14833</v>
      </c>
      <c r="C3286" s="33" t="s">
        <v>7858</v>
      </c>
      <c r="D3286" s="33" t="s">
        <v>7859</v>
      </c>
      <c r="E3286" s="33" t="s">
        <v>14865</v>
      </c>
      <c r="F3286" s="33">
        <v>111</v>
      </c>
      <c r="G3286" s="33">
        <v>102</v>
      </c>
      <c r="H3286" s="33">
        <v>48348</v>
      </c>
      <c r="I3286" t="s">
        <v>15151</v>
      </c>
      <c r="N3286" s="37"/>
      <c r="O3286" s="36"/>
      <c r="P3286" s="36"/>
      <c r="Q3286" s="36"/>
      <c r="R3286" s="37"/>
      <c r="S3286" s="36"/>
      <c r="T3286" s="36"/>
    </row>
    <row r="3287" spans="1:20" ht="14.4" x14ac:dyDescent="0.3">
      <c r="A3287" s="33" t="s">
        <v>7860</v>
      </c>
      <c r="B3287" s="33" t="s">
        <v>14833</v>
      </c>
      <c r="C3287" s="33" t="s">
        <v>7861</v>
      </c>
      <c r="D3287" s="33" t="s">
        <v>7862</v>
      </c>
      <c r="E3287" s="33" t="s">
        <v>15045</v>
      </c>
      <c r="F3287" s="33">
        <v>328</v>
      </c>
      <c r="G3287" s="33">
        <v>318</v>
      </c>
      <c r="H3287" s="33">
        <v>52131</v>
      </c>
      <c r="I3287" t="s">
        <v>17515</v>
      </c>
      <c r="N3287" s="37"/>
      <c r="O3287" s="36"/>
      <c r="P3287" s="36"/>
      <c r="Q3287" s="36"/>
      <c r="R3287" s="37"/>
      <c r="S3287" s="36"/>
      <c r="T3287" s="36"/>
    </row>
    <row r="3288" spans="1:20" ht="14.4" x14ac:dyDescent="0.3">
      <c r="A3288" s="33" t="s">
        <v>7863</v>
      </c>
      <c r="B3288" s="33" t="s">
        <v>14833</v>
      </c>
      <c r="C3288" s="33" t="s">
        <v>7864</v>
      </c>
      <c r="D3288" s="33" t="s">
        <v>7865</v>
      </c>
      <c r="E3288" s="33" t="s">
        <v>15032</v>
      </c>
      <c r="F3288" s="33">
        <v>226</v>
      </c>
      <c r="G3288" s="33">
        <v>216</v>
      </c>
      <c r="H3288" s="33">
        <v>52274</v>
      </c>
      <c r="I3288" t="s">
        <v>17359</v>
      </c>
      <c r="N3288" s="37"/>
      <c r="O3288" s="36"/>
      <c r="P3288" s="36"/>
      <c r="Q3288" s="36"/>
      <c r="R3288" s="37"/>
      <c r="S3288" s="36"/>
      <c r="T3288" s="36"/>
    </row>
    <row r="3289" spans="1:20" ht="14.4" x14ac:dyDescent="0.3">
      <c r="A3289" s="33" t="s">
        <v>7866</v>
      </c>
      <c r="B3289" s="33" t="s">
        <v>14833</v>
      </c>
      <c r="C3289" s="33" t="s">
        <v>1461</v>
      </c>
      <c r="D3289" s="33" t="s">
        <v>7867</v>
      </c>
      <c r="E3289" s="33" t="s">
        <v>15532</v>
      </c>
      <c r="F3289" s="33">
        <v>244</v>
      </c>
      <c r="G3289" s="33">
        <v>245</v>
      </c>
      <c r="H3289" s="33">
        <v>53015</v>
      </c>
      <c r="I3289" t="s">
        <v>17447</v>
      </c>
      <c r="N3289" s="37"/>
      <c r="O3289" s="36"/>
      <c r="P3289" s="36"/>
      <c r="Q3289" s="36"/>
      <c r="R3289" s="37"/>
      <c r="S3289" s="36"/>
      <c r="T3289" s="36"/>
    </row>
    <row r="3290" spans="1:20" ht="14.4" x14ac:dyDescent="0.3">
      <c r="A3290" s="33" t="s">
        <v>7868</v>
      </c>
      <c r="B3290" s="33" t="s">
        <v>14833</v>
      </c>
      <c r="C3290" s="33" t="s">
        <v>7869</v>
      </c>
      <c r="D3290" s="33" t="s">
        <v>7870</v>
      </c>
      <c r="E3290" s="33" t="s">
        <v>14904</v>
      </c>
      <c r="F3290" s="33">
        <v>191</v>
      </c>
      <c r="G3290" s="33">
        <v>177</v>
      </c>
      <c r="H3290" s="33">
        <v>55238</v>
      </c>
      <c r="I3290" t="s">
        <v>955</v>
      </c>
      <c r="N3290" s="37"/>
      <c r="O3290" s="36"/>
      <c r="P3290" s="36"/>
      <c r="Q3290" s="36"/>
      <c r="R3290" s="37"/>
      <c r="S3290" s="36"/>
      <c r="T3290" s="36"/>
    </row>
    <row r="3291" spans="1:20" ht="14.4" x14ac:dyDescent="0.3">
      <c r="A3291" s="33" t="s">
        <v>7871</v>
      </c>
      <c r="B3291" s="33" t="s">
        <v>14833</v>
      </c>
      <c r="C3291" s="33" t="s">
        <v>1867</v>
      </c>
      <c r="D3291" s="33" t="s">
        <v>7872</v>
      </c>
      <c r="E3291" s="33" t="s">
        <v>15020</v>
      </c>
      <c r="F3291" s="33">
        <v>284</v>
      </c>
      <c r="G3291" s="33">
        <v>297</v>
      </c>
      <c r="H3291" s="33">
        <v>22725</v>
      </c>
      <c r="I3291" t="s">
        <v>17006</v>
      </c>
      <c r="N3291" s="37"/>
      <c r="O3291" s="36"/>
      <c r="P3291" s="36"/>
      <c r="Q3291" s="36"/>
      <c r="R3291" s="37"/>
      <c r="S3291" s="36"/>
      <c r="T3291" s="36"/>
    </row>
    <row r="3292" spans="1:20" ht="14.4" x14ac:dyDescent="0.3">
      <c r="A3292" s="33" t="s">
        <v>7873</v>
      </c>
      <c r="B3292" s="33" t="s">
        <v>14833</v>
      </c>
      <c r="C3292" s="33" t="s">
        <v>7874</v>
      </c>
      <c r="D3292" s="33" t="s">
        <v>7875</v>
      </c>
      <c r="E3292" s="33" t="s">
        <v>15028</v>
      </c>
      <c r="F3292" s="33">
        <v>341</v>
      </c>
      <c r="G3292" s="33">
        <v>344</v>
      </c>
      <c r="H3292" s="33">
        <v>77975</v>
      </c>
      <c r="I3292" t="s">
        <v>15557</v>
      </c>
      <c r="N3292" s="37"/>
      <c r="O3292" s="36"/>
      <c r="P3292" s="36"/>
      <c r="Q3292" s="36"/>
      <c r="R3292" s="37"/>
      <c r="S3292" s="36"/>
      <c r="T3292" s="36"/>
    </row>
    <row r="3293" spans="1:20" ht="14.4" x14ac:dyDescent="0.3">
      <c r="A3293" s="33" t="s">
        <v>7876</v>
      </c>
      <c r="B3293" s="33" t="s">
        <v>14833</v>
      </c>
      <c r="C3293" s="33" t="s">
        <v>15336</v>
      </c>
      <c r="D3293" s="33" t="s">
        <v>7877</v>
      </c>
      <c r="E3293" s="33" t="s">
        <v>14948</v>
      </c>
      <c r="F3293" s="33">
        <v>279</v>
      </c>
      <c r="G3293" s="33">
        <v>279</v>
      </c>
      <c r="H3293" s="33">
        <v>47920</v>
      </c>
      <c r="I3293" t="s">
        <v>15421</v>
      </c>
      <c r="N3293" s="37"/>
      <c r="O3293" s="36"/>
      <c r="P3293" s="36"/>
      <c r="Q3293" s="36"/>
      <c r="R3293" s="37"/>
      <c r="S3293" s="36"/>
      <c r="T3293" s="36"/>
    </row>
    <row r="3294" spans="1:20" ht="14.4" x14ac:dyDescent="0.3">
      <c r="A3294" s="33" t="s">
        <v>7878</v>
      </c>
      <c r="B3294" s="33" t="s">
        <v>14833</v>
      </c>
      <c r="C3294" s="33" t="s">
        <v>7879</v>
      </c>
      <c r="D3294" s="33" t="s">
        <v>7880</v>
      </c>
      <c r="E3294" s="33" t="s">
        <v>15032</v>
      </c>
      <c r="F3294" s="33">
        <v>90</v>
      </c>
      <c r="G3294" s="33">
        <v>81</v>
      </c>
      <c r="H3294" s="33">
        <v>40662</v>
      </c>
      <c r="I3294" t="s">
        <v>704</v>
      </c>
      <c r="N3294" s="37"/>
      <c r="O3294" s="36"/>
      <c r="P3294" s="36"/>
      <c r="Q3294" s="36"/>
      <c r="R3294" s="37"/>
      <c r="S3294" s="36"/>
      <c r="T3294" s="36"/>
    </row>
    <row r="3295" spans="1:20" ht="14.4" x14ac:dyDescent="0.3">
      <c r="A3295" s="33" t="s">
        <v>7881</v>
      </c>
      <c r="B3295" s="33" t="s">
        <v>14833</v>
      </c>
      <c r="C3295" s="33" t="s">
        <v>7882</v>
      </c>
      <c r="D3295" s="33" t="s">
        <v>7883</v>
      </c>
      <c r="E3295" s="33" t="s">
        <v>14994</v>
      </c>
      <c r="F3295" s="33">
        <v>243</v>
      </c>
      <c r="G3295" s="33">
        <v>240</v>
      </c>
      <c r="H3295" s="33">
        <v>41148</v>
      </c>
      <c r="I3295" t="s">
        <v>15925</v>
      </c>
      <c r="N3295" s="37"/>
      <c r="O3295" s="36"/>
      <c r="P3295" s="36"/>
      <c r="Q3295" s="36"/>
      <c r="R3295" s="37"/>
      <c r="S3295" s="36"/>
      <c r="T3295" s="36"/>
    </row>
    <row r="3296" spans="1:20" ht="14.4" x14ac:dyDescent="0.3">
      <c r="A3296" s="33" t="s">
        <v>7884</v>
      </c>
      <c r="B3296" s="33" t="s">
        <v>14833</v>
      </c>
      <c r="C3296" s="33" t="s">
        <v>7885</v>
      </c>
      <c r="D3296" s="33" t="s">
        <v>7886</v>
      </c>
      <c r="E3296" s="33" t="s">
        <v>16575</v>
      </c>
      <c r="F3296" s="33">
        <v>202</v>
      </c>
      <c r="G3296" s="33">
        <v>192</v>
      </c>
      <c r="H3296" s="33">
        <v>72853</v>
      </c>
      <c r="I3296" t="s">
        <v>17516</v>
      </c>
      <c r="N3296" s="37"/>
      <c r="O3296" s="36"/>
      <c r="P3296" s="36"/>
      <c r="Q3296" s="36"/>
      <c r="R3296" s="37"/>
      <c r="S3296" s="36"/>
      <c r="T3296" s="36"/>
    </row>
    <row r="3297" spans="1:20" ht="14.4" x14ac:dyDescent="0.3">
      <c r="A3297" s="33" t="s">
        <v>7887</v>
      </c>
      <c r="B3297" s="33" t="s">
        <v>14833</v>
      </c>
      <c r="C3297" s="33" t="s">
        <v>7861</v>
      </c>
      <c r="D3297" s="33" t="s">
        <v>7888</v>
      </c>
      <c r="E3297" s="33" t="s">
        <v>14893</v>
      </c>
      <c r="F3297" s="33">
        <v>219</v>
      </c>
      <c r="G3297" s="33">
        <v>221</v>
      </c>
      <c r="H3297" s="33">
        <v>75219</v>
      </c>
      <c r="I3297" t="s">
        <v>15451</v>
      </c>
      <c r="N3297" s="37"/>
      <c r="O3297" s="36"/>
      <c r="P3297" s="36"/>
      <c r="Q3297" s="36"/>
      <c r="R3297" s="37"/>
      <c r="S3297" s="36"/>
      <c r="T3297" s="36"/>
    </row>
    <row r="3298" spans="1:20" ht="14.4" x14ac:dyDescent="0.3">
      <c r="A3298" s="33" t="s">
        <v>7889</v>
      </c>
      <c r="B3298" s="33" t="s">
        <v>14833</v>
      </c>
      <c r="C3298" s="33" t="s">
        <v>7890</v>
      </c>
      <c r="D3298" s="33" t="s">
        <v>7891</v>
      </c>
      <c r="E3298" s="33" t="s">
        <v>14934</v>
      </c>
      <c r="F3298" s="33">
        <v>437</v>
      </c>
      <c r="G3298" s="33">
        <v>402</v>
      </c>
      <c r="H3298" s="33">
        <v>75388</v>
      </c>
      <c r="I3298" t="s">
        <v>15473</v>
      </c>
      <c r="N3298" s="37"/>
      <c r="O3298" s="36"/>
      <c r="P3298" s="36"/>
      <c r="Q3298" s="36"/>
      <c r="R3298" s="37"/>
      <c r="S3298" s="36"/>
      <c r="T3298" s="36"/>
    </row>
    <row r="3299" spans="1:20" ht="14.4" x14ac:dyDescent="0.3">
      <c r="A3299" s="33" t="s">
        <v>7892</v>
      </c>
      <c r="B3299" s="33" t="s">
        <v>14833</v>
      </c>
      <c r="C3299" s="33" t="s">
        <v>7893</v>
      </c>
      <c r="D3299" s="33" t="s">
        <v>17517</v>
      </c>
      <c r="E3299" s="33" t="s">
        <v>14995</v>
      </c>
      <c r="F3299" s="33">
        <v>218</v>
      </c>
      <c r="G3299" s="33">
        <v>240</v>
      </c>
      <c r="H3299" s="33">
        <v>41012</v>
      </c>
      <c r="I3299" t="s">
        <v>16504</v>
      </c>
      <c r="N3299" s="37"/>
      <c r="O3299" s="36"/>
      <c r="P3299" s="36"/>
      <c r="Q3299" s="36"/>
      <c r="R3299" s="37"/>
      <c r="S3299" s="36"/>
      <c r="T3299" s="36"/>
    </row>
    <row r="3300" spans="1:20" ht="14.4" x14ac:dyDescent="0.3">
      <c r="A3300" s="33" t="s">
        <v>7894</v>
      </c>
      <c r="B3300" s="33" t="s">
        <v>14833</v>
      </c>
      <c r="C3300" s="33" t="s">
        <v>17518</v>
      </c>
      <c r="D3300" s="33" t="s">
        <v>7895</v>
      </c>
      <c r="E3300" s="33" t="s">
        <v>15627</v>
      </c>
      <c r="F3300" s="33">
        <v>243</v>
      </c>
      <c r="G3300" s="33">
        <v>237</v>
      </c>
      <c r="H3300" s="33">
        <v>40967</v>
      </c>
      <c r="I3300" t="s">
        <v>15628</v>
      </c>
      <c r="N3300" s="37"/>
      <c r="O3300" s="36"/>
      <c r="P3300" s="36"/>
      <c r="Q3300" s="36"/>
      <c r="R3300" s="37"/>
      <c r="S3300" s="36"/>
      <c r="T3300" s="36"/>
    </row>
    <row r="3301" spans="1:20" ht="14.4" x14ac:dyDescent="0.3">
      <c r="A3301" s="33" t="s">
        <v>7896</v>
      </c>
      <c r="B3301" s="33" t="s">
        <v>14833</v>
      </c>
      <c r="C3301" s="33" t="s">
        <v>17519</v>
      </c>
      <c r="D3301" s="33" t="s">
        <v>7897</v>
      </c>
      <c r="E3301" s="33" t="s">
        <v>14895</v>
      </c>
      <c r="F3301" s="33">
        <v>254</v>
      </c>
      <c r="G3301" s="33">
        <v>260</v>
      </c>
      <c r="H3301" s="33">
        <v>46385</v>
      </c>
      <c r="I3301" t="s">
        <v>15987</v>
      </c>
      <c r="N3301" s="37"/>
      <c r="O3301" s="36"/>
      <c r="P3301" s="36"/>
      <c r="Q3301" s="36"/>
      <c r="R3301" s="37"/>
      <c r="S3301" s="36"/>
      <c r="T3301" s="36"/>
    </row>
    <row r="3302" spans="1:20" ht="14.4" x14ac:dyDescent="0.3">
      <c r="A3302" s="33" t="s">
        <v>7898</v>
      </c>
      <c r="B3302" s="33" t="s">
        <v>14833</v>
      </c>
      <c r="C3302" s="33" t="s">
        <v>7899</v>
      </c>
      <c r="D3302" s="33" t="s">
        <v>7900</v>
      </c>
      <c r="E3302" s="33" t="s">
        <v>14984</v>
      </c>
      <c r="F3302" s="33">
        <v>394</v>
      </c>
      <c r="G3302" s="33">
        <v>399</v>
      </c>
      <c r="H3302" s="33">
        <v>70002</v>
      </c>
      <c r="I3302" t="s">
        <v>15469</v>
      </c>
      <c r="N3302" s="37"/>
      <c r="O3302" s="36"/>
      <c r="P3302" s="36"/>
      <c r="Q3302" s="36"/>
      <c r="R3302" s="37"/>
      <c r="S3302" s="36"/>
      <c r="T3302" s="36"/>
    </row>
    <row r="3303" spans="1:20" ht="14.4" x14ac:dyDescent="0.3">
      <c r="A3303" s="33" t="s">
        <v>7901</v>
      </c>
      <c r="B3303" s="33" t="s">
        <v>14833</v>
      </c>
      <c r="C3303" s="33" t="s">
        <v>17520</v>
      </c>
      <c r="D3303" s="33" t="s">
        <v>7902</v>
      </c>
      <c r="E3303" s="33" t="s">
        <v>17241</v>
      </c>
      <c r="F3303" s="33">
        <v>237</v>
      </c>
      <c r="G3303" s="33">
        <v>230</v>
      </c>
      <c r="H3303" s="33">
        <v>40775</v>
      </c>
      <c r="I3303" t="s">
        <v>15368</v>
      </c>
      <c r="N3303" s="37"/>
      <c r="O3303" s="36"/>
      <c r="P3303" s="36"/>
      <c r="Q3303" s="36"/>
      <c r="R3303" s="37"/>
      <c r="S3303" s="36"/>
      <c r="T3303" s="36"/>
    </row>
    <row r="3304" spans="1:20" ht="14.4" x14ac:dyDescent="0.3">
      <c r="A3304" s="33" t="s">
        <v>7903</v>
      </c>
      <c r="B3304" s="33" t="s">
        <v>14833</v>
      </c>
      <c r="C3304" s="33" t="s">
        <v>17521</v>
      </c>
      <c r="D3304" s="33" t="s">
        <v>7904</v>
      </c>
      <c r="E3304" s="33" t="s">
        <v>15051</v>
      </c>
      <c r="F3304" s="33">
        <v>163</v>
      </c>
      <c r="G3304" s="33">
        <v>143</v>
      </c>
      <c r="H3304" s="33">
        <v>42587</v>
      </c>
      <c r="I3304" t="s">
        <v>16073</v>
      </c>
      <c r="N3304" s="37"/>
      <c r="O3304" s="36"/>
      <c r="P3304" s="36"/>
      <c r="Q3304" s="36"/>
      <c r="R3304" s="37"/>
      <c r="S3304" s="36"/>
      <c r="T3304" s="36"/>
    </row>
    <row r="3305" spans="1:20" ht="14.4" x14ac:dyDescent="0.3">
      <c r="A3305" s="33" t="s">
        <v>7905</v>
      </c>
      <c r="B3305" s="33" t="s">
        <v>14833</v>
      </c>
      <c r="C3305" s="33" t="s">
        <v>16051</v>
      </c>
      <c r="D3305" s="33" t="s">
        <v>7906</v>
      </c>
      <c r="E3305" s="33" t="s">
        <v>14968</v>
      </c>
      <c r="F3305" s="33">
        <v>173</v>
      </c>
      <c r="G3305" s="33">
        <v>178</v>
      </c>
      <c r="H3305" s="33">
        <v>83149</v>
      </c>
      <c r="I3305" t="s">
        <v>17088</v>
      </c>
      <c r="N3305" s="37"/>
      <c r="O3305" s="36"/>
      <c r="P3305" s="36"/>
      <c r="Q3305" s="36"/>
      <c r="R3305" s="37"/>
      <c r="S3305" s="36"/>
      <c r="T3305" s="36"/>
    </row>
    <row r="3306" spans="1:20" ht="14.4" x14ac:dyDescent="0.3">
      <c r="A3306" s="33" t="s">
        <v>7907</v>
      </c>
      <c r="B3306" s="33" t="s">
        <v>14833</v>
      </c>
      <c r="C3306" s="33" t="s">
        <v>7908</v>
      </c>
      <c r="D3306" s="33" t="s">
        <v>7909</v>
      </c>
      <c r="E3306" s="33" t="s">
        <v>15047</v>
      </c>
      <c r="F3306" s="33">
        <v>151</v>
      </c>
      <c r="G3306" s="33">
        <v>143</v>
      </c>
      <c r="H3306" s="33">
        <v>84579</v>
      </c>
      <c r="I3306" t="s">
        <v>17377</v>
      </c>
      <c r="N3306" s="37"/>
      <c r="O3306" s="36"/>
      <c r="P3306" s="36"/>
      <c r="Q3306" s="36"/>
      <c r="R3306" s="37"/>
      <c r="S3306" s="36"/>
      <c r="T3306" s="36"/>
    </row>
    <row r="3307" spans="1:20" ht="14.4" x14ac:dyDescent="0.3">
      <c r="A3307" s="33" t="s">
        <v>7910</v>
      </c>
      <c r="B3307" s="33" t="s">
        <v>14833</v>
      </c>
      <c r="C3307" s="33" t="s">
        <v>17522</v>
      </c>
      <c r="D3307" s="33" t="s">
        <v>7911</v>
      </c>
      <c r="E3307" s="33" t="s">
        <v>14891</v>
      </c>
      <c r="F3307" s="33">
        <v>348</v>
      </c>
      <c r="G3307" s="33">
        <v>347</v>
      </c>
      <c r="H3307" s="33">
        <v>73919</v>
      </c>
      <c r="I3307" t="s">
        <v>839</v>
      </c>
      <c r="N3307" s="37"/>
      <c r="O3307" s="36"/>
      <c r="P3307" s="36"/>
      <c r="Q3307" s="36"/>
      <c r="R3307" s="37"/>
      <c r="S3307" s="36"/>
      <c r="T3307" s="36"/>
    </row>
    <row r="3308" spans="1:20" ht="14.4" x14ac:dyDescent="0.3">
      <c r="A3308" s="33" t="s">
        <v>7912</v>
      </c>
      <c r="B3308" s="33" t="s">
        <v>14833</v>
      </c>
      <c r="C3308" s="33" t="s">
        <v>377</v>
      </c>
      <c r="D3308" s="33" t="s">
        <v>7913</v>
      </c>
      <c r="E3308" s="33" t="s">
        <v>16212</v>
      </c>
      <c r="F3308" s="33">
        <v>263</v>
      </c>
      <c r="G3308" s="33">
        <v>248</v>
      </c>
      <c r="H3308" s="33">
        <v>41293</v>
      </c>
      <c r="I3308" t="s">
        <v>17168</v>
      </c>
      <c r="N3308" s="37"/>
      <c r="O3308" s="36"/>
      <c r="P3308" s="36"/>
      <c r="Q3308" s="36"/>
      <c r="R3308" s="37"/>
      <c r="S3308" s="36"/>
      <c r="T3308" s="36"/>
    </row>
    <row r="3309" spans="1:20" ht="14.4" x14ac:dyDescent="0.3">
      <c r="A3309" s="33" t="s">
        <v>7914</v>
      </c>
      <c r="B3309" s="33" t="s">
        <v>14833</v>
      </c>
      <c r="C3309" s="33" t="s">
        <v>7915</v>
      </c>
      <c r="D3309" s="33" t="s">
        <v>7916</v>
      </c>
      <c r="E3309" s="33" t="s">
        <v>15087</v>
      </c>
      <c r="F3309" s="33">
        <v>194</v>
      </c>
      <c r="G3309" s="33">
        <v>215</v>
      </c>
      <c r="H3309" s="33">
        <v>41571</v>
      </c>
      <c r="I3309" t="s">
        <v>509</v>
      </c>
      <c r="N3309" s="37"/>
      <c r="O3309" s="36"/>
      <c r="P3309" s="36"/>
      <c r="Q3309" s="36"/>
      <c r="R3309" s="37"/>
      <c r="S3309" s="36"/>
      <c r="T3309" s="36"/>
    </row>
    <row r="3310" spans="1:20" ht="14.4" x14ac:dyDescent="0.3">
      <c r="A3310" s="33" t="s">
        <v>7917</v>
      </c>
      <c r="B3310" s="33" t="s">
        <v>14833</v>
      </c>
      <c r="C3310" s="33" t="s">
        <v>17523</v>
      </c>
      <c r="D3310" s="33" t="s">
        <v>7918</v>
      </c>
      <c r="E3310" s="33" t="s">
        <v>15081</v>
      </c>
      <c r="F3310" s="33">
        <v>160</v>
      </c>
      <c r="G3310" s="33">
        <v>164</v>
      </c>
      <c r="H3310" s="33">
        <v>41396</v>
      </c>
      <c r="I3310" t="s">
        <v>15734</v>
      </c>
      <c r="N3310" s="37"/>
      <c r="O3310" s="36"/>
      <c r="P3310" s="36"/>
      <c r="Q3310" s="36"/>
      <c r="R3310" s="37"/>
      <c r="S3310" s="36"/>
      <c r="T3310" s="36"/>
    </row>
    <row r="3311" spans="1:20" ht="14.4" x14ac:dyDescent="0.3">
      <c r="A3311" s="33" t="s">
        <v>7919</v>
      </c>
      <c r="B3311" s="33" t="s">
        <v>14833</v>
      </c>
      <c r="C3311" s="33" t="s">
        <v>2672</v>
      </c>
      <c r="D3311" s="33" t="s">
        <v>7920</v>
      </c>
      <c r="E3311" s="33" t="s">
        <v>15395</v>
      </c>
      <c r="F3311" s="33">
        <v>201</v>
      </c>
      <c r="G3311" s="33">
        <v>202</v>
      </c>
      <c r="H3311" s="33">
        <v>89155</v>
      </c>
      <c r="I3311" t="s">
        <v>16632</v>
      </c>
      <c r="N3311" s="37"/>
      <c r="O3311" s="36"/>
      <c r="P3311" s="36"/>
      <c r="Q3311" s="36"/>
      <c r="R3311" s="37"/>
      <c r="S3311" s="36"/>
      <c r="T3311" s="36"/>
    </row>
    <row r="3312" spans="1:20" ht="14.4" x14ac:dyDescent="0.3">
      <c r="A3312" s="33" t="s">
        <v>7921</v>
      </c>
      <c r="B3312" s="33" t="s">
        <v>14833</v>
      </c>
      <c r="C3312" s="33" t="s">
        <v>7922</v>
      </c>
      <c r="D3312" s="33" t="s">
        <v>7923</v>
      </c>
      <c r="E3312" s="33" t="s">
        <v>15179</v>
      </c>
      <c r="F3312" s="33">
        <v>158</v>
      </c>
      <c r="G3312" s="33">
        <v>164</v>
      </c>
      <c r="H3312" s="33">
        <v>85600</v>
      </c>
      <c r="I3312" t="s">
        <v>15180</v>
      </c>
      <c r="N3312" s="37"/>
      <c r="O3312" s="36"/>
      <c r="P3312" s="36"/>
      <c r="Q3312" s="36"/>
      <c r="R3312" s="37"/>
      <c r="S3312" s="36"/>
      <c r="T3312" s="36"/>
    </row>
    <row r="3313" spans="1:20" ht="14.4" x14ac:dyDescent="0.3">
      <c r="A3313" s="33" t="s">
        <v>7924</v>
      </c>
      <c r="B3313" s="33" t="s">
        <v>14833</v>
      </c>
      <c r="C3313" s="33" t="s">
        <v>377</v>
      </c>
      <c r="D3313" s="33" t="s">
        <v>7925</v>
      </c>
      <c r="E3313" s="33" t="s">
        <v>15080</v>
      </c>
      <c r="F3313" s="33">
        <v>94</v>
      </c>
      <c r="G3313" s="33">
        <v>233</v>
      </c>
      <c r="H3313" s="33">
        <v>93419</v>
      </c>
      <c r="I3313" t="s">
        <v>17524</v>
      </c>
      <c r="N3313" s="37"/>
      <c r="O3313" s="36"/>
      <c r="P3313" s="36"/>
      <c r="Q3313" s="36"/>
      <c r="R3313" s="37"/>
      <c r="S3313" s="36"/>
      <c r="T3313" s="36"/>
    </row>
    <row r="3314" spans="1:20" ht="14.4" x14ac:dyDescent="0.3">
      <c r="A3314" s="33" t="s">
        <v>7926</v>
      </c>
      <c r="B3314" s="33" t="s">
        <v>14833</v>
      </c>
      <c r="C3314" s="33" t="s">
        <v>17525</v>
      </c>
      <c r="D3314" s="33" t="s">
        <v>7927</v>
      </c>
      <c r="E3314" s="33" t="s">
        <v>15309</v>
      </c>
      <c r="F3314" s="33">
        <v>222</v>
      </c>
      <c r="G3314" s="33">
        <v>312</v>
      </c>
      <c r="H3314" s="33">
        <v>41672</v>
      </c>
      <c r="I3314" t="s">
        <v>17256</v>
      </c>
      <c r="N3314" s="37"/>
      <c r="O3314" s="36"/>
      <c r="P3314" s="36"/>
      <c r="Q3314" s="36"/>
      <c r="R3314" s="37"/>
      <c r="S3314" s="36"/>
      <c r="T3314" s="36"/>
    </row>
    <row r="3315" spans="1:20" ht="14.4" x14ac:dyDescent="0.3">
      <c r="A3315" s="33" t="s">
        <v>7928</v>
      </c>
      <c r="B3315" s="33" t="s">
        <v>14833</v>
      </c>
      <c r="C3315" s="33" t="s">
        <v>4983</v>
      </c>
      <c r="D3315" s="33" t="s">
        <v>7929</v>
      </c>
      <c r="E3315" s="33" t="s">
        <v>15092</v>
      </c>
      <c r="F3315" s="33">
        <v>92</v>
      </c>
      <c r="G3315" s="33">
        <v>93</v>
      </c>
      <c r="H3315" s="33">
        <v>41270</v>
      </c>
      <c r="I3315" t="s">
        <v>1334</v>
      </c>
      <c r="N3315" s="37"/>
      <c r="O3315" s="36"/>
      <c r="P3315" s="36"/>
      <c r="Q3315" s="36"/>
      <c r="R3315" s="37"/>
      <c r="S3315" s="36"/>
      <c r="T3315" s="36"/>
    </row>
    <row r="3316" spans="1:20" ht="14.4" x14ac:dyDescent="0.3">
      <c r="A3316" s="33" t="s">
        <v>7930</v>
      </c>
      <c r="B3316" s="33" t="s">
        <v>14833</v>
      </c>
      <c r="C3316" s="33" t="s">
        <v>7931</v>
      </c>
      <c r="D3316" s="33" t="s">
        <v>7932</v>
      </c>
      <c r="E3316" s="33" t="s">
        <v>15005</v>
      </c>
      <c r="F3316" s="33">
        <v>197</v>
      </c>
      <c r="G3316" s="33">
        <v>211</v>
      </c>
      <c r="H3316" s="33">
        <v>41011</v>
      </c>
      <c r="I3316" t="s">
        <v>15443</v>
      </c>
      <c r="N3316" s="37"/>
      <c r="O3316" s="36"/>
      <c r="P3316" s="36"/>
      <c r="Q3316" s="36"/>
      <c r="R3316" s="37"/>
      <c r="S3316" s="36"/>
      <c r="T3316" s="36"/>
    </row>
    <row r="3317" spans="1:20" ht="14.4" x14ac:dyDescent="0.3">
      <c r="A3317" s="33" t="s">
        <v>7933</v>
      </c>
      <c r="B3317" s="33" t="s">
        <v>14833</v>
      </c>
      <c r="C3317" s="33" t="s">
        <v>17526</v>
      </c>
      <c r="D3317" s="33" t="s">
        <v>6083</v>
      </c>
      <c r="E3317" s="33" t="s">
        <v>14977</v>
      </c>
      <c r="F3317" s="33">
        <v>537</v>
      </c>
      <c r="G3317" s="33">
        <v>540</v>
      </c>
      <c r="H3317" s="33">
        <v>41544</v>
      </c>
      <c r="I3317" t="s">
        <v>16922</v>
      </c>
      <c r="N3317" s="37"/>
      <c r="O3317" s="36"/>
      <c r="P3317" s="36"/>
      <c r="Q3317" s="36"/>
      <c r="R3317" s="37"/>
      <c r="S3317" s="36"/>
      <c r="T3317" s="36"/>
    </row>
    <row r="3318" spans="1:20" ht="14.4" x14ac:dyDescent="0.3">
      <c r="A3318" s="33" t="s">
        <v>7934</v>
      </c>
      <c r="B3318" s="33" t="s">
        <v>14833</v>
      </c>
      <c r="C3318" s="33" t="s">
        <v>17527</v>
      </c>
      <c r="D3318" s="33" t="s">
        <v>5808</v>
      </c>
      <c r="E3318" s="33" t="s">
        <v>14961</v>
      </c>
      <c r="F3318" s="33">
        <v>117</v>
      </c>
      <c r="G3318" s="33">
        <v>117</v>
      </c>
      <c r="H3318" s="33">
        <v>41481</v>
      </c>
      <c r="I3318" t="s">
        <v>16901</v>
      </c>
      <c r="N3318" s="37"/>
      <c r="O3318" s="36"/>
      <c r="P3318" s="36"/>
      <c r="Q3318" s="36"/>
      <c r="R3318" s="37"/>
      <c r="S3318" s="36"/>
      <c r="T3318" s="36"/>
    </row>
    <row r="3319" spans="1:20" ht="14.4" x14ac:dyDescent="0.3">
      <c r="A3319" s="33" t="s">
        <v>7935</v>
      </c>
      <c r="B3319" s="33" t="s">
        <v>14833</v>
      </c>
      <c r="C3319" s="33" t="s">
        <v>7936</v>
      </c>
      <c r="D3319" s="33" t="s">
        <v>7937</v>
      </c>
      <c r="E3319" s="33" t="s">
        <v>15951</v>
      </c>
      <c r="F3319" s="33">
        <v>103</v>
      </c>
      <c r="G3319" s="33">
        <v>104</v>
      </c>
      <c r="H3319" s="33">
        <v>42561</v>
      </c>
      <c r="I3319" t="s">
        <v>7164</v>
      </c>
      <c r="N3319" s="37"/>
      <c r="O3319" s="36"/>
      <c r="P3319" s="36"/>
      <c r="Q3319" s="36"/>
      <c r="R3319" s="37"/>
      <c r="S3319" s="36"/>
      <c r="T3319" s="36"/>
    </row>
    <row r="3320" spans="1:20" ht="14.4" x14ac:dyDescent="0.3">
      <c r="A3320" s="33" t="s">
        <v>7938</v>
      </c>
      <c r="B3320" s="33" t="s">
        <v>14833</v>
      </c>
      <c r="C3320" s="33" t="s">
        <v>5544</v>
      </c>
      <c r="D3320" s="33" t="s">
        <v>7939</v>
      </c>
      <c r="E3320" s="33" t="s">
        <v>15008</v>
      </c>
      <c r="F3320" s="33">
        <v>94</v>
      </c>
      <c r="G3320" s="33">
        <v>95</v>
      </c>
      <c r="H3320" s="33">
        <v>41345</v>
      </c>
      <c r="I3320" t="s">
        <v>279</v>
      </c>
      <c r="N3320" s="37"/>
      <c r="O3320" s="36"/>
      <c r="P3320" s="36"/>
      <c r="Q3320" s="36"/>
      <c r="R3320" s="37"/>
      <c r="S3320" s="36"/>
      <c r="T3320" s="36"/>
    </row>
    <row r="3321" spans="1:20" ht="14.4" x14ac:dyDescent="0.3">
      <c r="A3321" s="33" t="s">
        <v>7940</v>
      </c>
      <c r="B3321" s="33" t="s">
        <v>14833</v>
      </c>
      <c r="C3321" s="33" t="s">
        <v>7941</v>
      </c>
      <c r="D3321" s="33" t="s">
        <v>7942</v>
      </c>
      <c r="E3321" s="33" t="s">
        <v>14996</v>
      </c>
      <c r="F3321" s="33">
        <v>265</v>
      </c>
      <c r="G3321" s="33">
        <v>264</v>
      </c>
      <c r="H3321" s="33">
        <v>41613</v>
      </c>
      <c r="I3321" t="s">
        <v>15131</v>
      </c>
      <c r="N3321" s="37"/>
      <c r="O3321" s="36"/>
      <c r="P3321" s="36"/>
      <c r="Q3321" s="36"/>
      <c r="R3321" s="37"/>
      <c r="S3321" s="36"/>
      <c r="T3321" s="36"/>
    </row>
    <row r="3322" spans="1:20" ht="14.4" x14ac:dyDescent="0.3">
      <c r="A3322" s="33" t="s">
        <v>7943</v>
      </c>
      <c r="B3322" s="33" t="s">
        <v>14833</v>
      </c>
      <c r="C3322" s="33" t="s">
        <v>7944</v>
      </c>
      <c r="D3322" s="33" t="s">
        <v>7945</v>
      </c>
      <c r="E3322" s="33" t="s">
        <v>15868</v>
      </c>
      <c r="F3322" s="33">
        <v>381</v>
      </c>
      <c r="G3322" s="33">
        <v>383</v>
      </c>
      <c r="H3322" s="33">
        <v>41560</v>
      </c>
      <c r="I3322" t="s">
        <v>17528</v>
      </c>
      <c r="N3322" s="37"/>
      <c r="O3322" s="36"/>
      <c r="P3322" s="36"/>
      <c r="Q3322" s="36"/>
      <c r="R3322" s="37"/>
      <c r="S3322" s="36"/>
      <c r="T3322" s="36"/>
    </row>
    <row r="3323" spans="1:20" ht="14.4" x14ac:dyDescent="0.3">
      <c r="A3323" s="33" t="s">
        <v>7946</v>
      </c>
      <c r="B3323" s="33" t="s">
        <v>14833</v>
      </c>
      <c r="C3323" s="33" t="s">
        <v>7947</v>
      </c>
      <c r="D3323" s="33" t="s">
        <v>7948</v>
      </c>
      <c r="E3323" s="33" t="s">
        <v>15088</v>
      </c>
      <c r="F3323" s="33">
        <v>37</v>
      </c>
      <c r="G3323" s="33">
        <v>29</v>
      </c>
      <c r="H3323" s="33">
        <v>41438</v>
      </c>
      <c r="I3323" t="s">
        <v>15225</v>
      </c>
      <c r="N3323" s="37"/>
      <c r="O3323" s="36"/>
      <c r="P3323" s="36"/>
      <c r="Q3323" s="36"/>
      <c r="R3323" s="37"/>
      <c r="S3323" s="36"/>
      <c r="T3323" s="36"/>
    </row>
    <row r="3324" spans="1:20" ht="14.4" x14ac:dyDescent="0.3">
      <c r="A3324" s="33" t="s">
        <v>7949</v>
      </c>
      <c r="B3324" s="33" t="s">
        <v>14833</v>
      </c>
      <c r="C3324" s="33" t="s">
        <v>17529</v>
      </c>
      <c r="D3324" s="33" t="s">
        <v>7950</v>
      </c>
      <c r="E3324" s="33" t="s">
        <v>15779</v>
      </c>
      <c r="F3324" s="33">
        <v>336</v>
      </c>
      <c r="G3324" s="33">
        <v>323</v>
      </c>
      <c r="H3324" s="33">
        <v>41456</v>
      </c>
      <c r="I3324" t="s">
        <v>17530</v>
      </c>
      <c r="N3324" s="37"/>
      <c r="O3324" s="36"/>
      <c r="P3324" s="36"/>
      <c r="Q3324" s="36"/>
      <c r="R3324" s="37"/>
      <c r="S3324" s="36"/>
      <c r="T3324" s="36"/>
    </row>
    <row r="3325" spans="1:20" ht="14.4" x14ac:dyDescent="0.3">
      <c r="A3325" s="33" t="s">
        <v>7951</v>
      </c>
      <c r="B3325" s="33" t="s">
        <v>14833</v>
      </c>
      <c r="C3325" s="33" t="s">
        <v>17531</v>
      </c>
      <c r="D3325" s="33" t="s">
        <v>7952</v>
      </c>
      <c r="E3325" s="33" t="s">
        <v>15002</v>
      </c>
      <c r="F3325" s="33">
        <v>249</v>
      </c>
      <c r="G3325" s="33">
        <v>257</v>
      </c>
      <c r="H3325" s="33">
        <v>41869</v>
      </c>
      <c r="I3325" t="s">
        <v>252</v>
      </c>
      <c r="N3325" s="37"/>
      <c r="O3325" s="36"/>
      <c r="P3325" s="36"/>
      <c r="Q3325" s="36"/>
      <c r="R3325" s="37"/>
      <c r="S3325" s="36"/>
      <c r="T3325" s="36"/>
    </row>
    <row r="3326" spans="1:20" ht="14.4" x14ac:dyDescent="0.3">
      <c r="A3326" s="33" t="s">
        <v>7953</v>
      </c>
      <c r="B3326" s="33" t="s">
        <v>14833</v>
      </c>
      <c r="C3326" s="33" t="s">
        <v>16334</v>
      </c>
      <c r="D3326" s="33" t="s">
        <v>7954</v>
      </c>
      <c r="E3326" s="33" t="s">
        <v>14971</v>
      </c>
      <c r="F3326" s="33">
        <v>229</v>
      </c>
      <c r="G3326" s="33">
        <v>228</v>
      </c>
      <c r="H3326" s="33">
        <v>41191</v>
      </c>
      <c r="I3326" t="s">
        <v>15604</v>
      </c>
      <c r="N3326" s="37"/>
      <c r="O3326" s="36"/>
      <c r="P3326" s="36"/>
      <c r="Q3326" s="36"/>
      <c r="R3326" s="37"/>
      <c r="S3326" s="36"/>
      <c r="T3326" s="36"/>
    </row>
    <row r="3327" spans="1:20" ht="14.4" x14ac:dyDescent="0.3">
      <c r="A3327" s="33" t="s">
        <v>7955</v>
      </c>
      <c r="B3327" s="33" t="s">
        <v>14833</v>
      </c>
      <c r="C3327" s="33" t="s">
        <v>17532</v>
      </c>
      <c r="D3327" s="33" t="s">
        <v>7956</v>
      </c>
      <c r="E3327" s="33" t="s">
        <v>15415</v>
      </c>
      <c r="F3327" s="33">
        <v>89</v>
      </c>
      <c r="G3327" s="33">
        <v>85</v>
      </c>
      <c r="H3327" s="33">
        <v>41434</v>
      </c>
      <c r="I3327" t="s">
        <v>15624</v>
      </c>
      <c r="N3327" s="37"/>
      <c r="O3327" s="36"/>
      <c r="P3327" s="36"/>
      <c r="Q3327" s="36"/>
      <c r="R3327" s="37"/>
      <c r="S3327" s="36"/>
      <c r="T3327" s="36"/>
    </row>
    <row r="3328" spans="1:20" ht="14.4" x14ac:dyDescent="0.3">
      <c r="A3328" s="33" t="s">
        <v>7957</v>
      </c>
      <c r="B3328" s="33" t="s">
        <v>14833</v>
      </c>
      <c r="C3328" s="33" t="s">
        <v>7958</v>
      </c>
      <c r="D3328" s="33" t="s">
        <v>5584</v>
      </c>
      <c r="E3328" s="33" t="s">
        <v>16435</v>
      </c>
      <c r="F3328" s="33">
        <v>212</v>
      </c>
      <c r="G3328" s="33">
        <v>208</v>
      </c>
      <c r="H3328" s="33">
        <v>41886</v>
      </c>
      <c r="I3328" t="s">
        <v>17034</v>
      </c>
      <c r="N3328" s="37"/>
      <c r="O3328" s="36"/>
      <c r="P3328" s="36"/>
      <c r="Q3328" s="36"/>
      <c r="R3328" s="37"/>
      <c r="S3328" s="36"/>
      <c r="T3328" s="36"/>
    </row>
    <row r="3329" spans="1:20" ht="14.4" x14ac:dyDescent="0.3">
      <c r="A3329" s="33" t="s">
        <v>7959</v>
      </c>
      <c r="B3329" s="33" t="s">
        <v>14833</v>
      </c>
      <c r="C3329" s="33" t="s">
        <v>7960</v>
      </c>
      <c r="D3329" s="33" t="s">
        <v>7961</v>
      </c>
      <c r="E3329" s="33" t="s">
        <v>14907</v>
      </c>
      <c r="F3329" s="33">
        <v>213</v>
      </c>
      <c r="G3329" s="33">
        <v>219</v>
      </c>
      <c r="H3329" s="33">
        <v>41775</v>
      </c>
      <c r="I3329" t="s">
        <v>108</v>
      </c>
      <c r="N3329" s="37"/>
      <c r="O3329" s="36"/>
      <c r="P3329" s="36"/>
      <c r="Q3329" s="36"/>
      <c r="R3329" s="37"/>
      <c r="S3329" s="36"/>
      <c r="T3329" s="36"/>
    </row>
    <row r="3330" spans="1:20" ht="14.4" x14ac:dyDescent="0.3">
      <c r="A3330" s="33" t="s">
        <v>7962</v>
      </c>
      <c r="B3330" s="33" t="s">
        <v>14833</v>
      </c>
      <c r="C3330" s="33" t="s">
        <v>17533</v>
      </c>
      <c r="D3330" s="33" t="s">
        <v>7963</v>
      </c>
      <c r="E3330" s="33" t="s">
        <v>15130</v>
      </c>
      <c r="F3330" s="33">
        <v>41</v>
      </c>
      <c r="G3330" s="33">
        <v>25</v>
      </c>
      <c r="H3330" s="33">
        <v>41613</v>
      </c>
      <c r="I3330" t="s">
        <v>15131</v>
      </c>
      <c r="N3330" s="37"/>
      <c r="O3330" s="36"/>
      <c r="P3330" s="36"/>
      <c r="Q3330" s="36"/>
      <c r="R3330" s="37"/>
      <c r="S3330" s="36"/>
      <c r="T3330" s="36"/>
    </row>
    <row r="3331" spans="1:20" ht="14.4" x14ac:dyDescent="0.3">
      <c r="A3331" s="33" t="s">
        <v>7964</v>
      </c>
      <c r="B3331" s="33" t="s">
        <v>14833</v>
      </c>
      <c r="C3331" s="33" t="s">
        <v>7965</v>
      </c>
      <c r="D3331" s="33" t="s">
        <v>7966</v>
      </c>
      <c r="E3331" s="33" t="s">
        <v>15092</v>
      </c>
      <c r="F3331" s="33">
        <v>36</v>
      </c>
      <c r="G3331" s="33">
        <v>29</v>
      </c>
      <c r="H3331" s="33">
        <v>41816</v>
      </c>
      <c r="I3331" t="s">
        <v>15250</v>
      </c>
      <c r="N3331" s="37"/>
      <c r="O3331" s="36"/>
      <c r="P3331" s="36"/>
      <c r="Q3331" s="36"/>
      <c r="R3331" s="37"/>
      <c r="S3331" s="36"/>
      <c r="T3331" s="36"/>
    </row>
    <row r="3332" spans="1:20" ht="14.4" x14ac:dyDescent="0.3">
      <c r="A3332" s="33" t="s">
        <v>7967</v>
      </c>
      <c r="B3332" s="33" t="s">
        <v>14833</v>
      </c>
      <c r="C3332" s="33" t="s">
        <v>17534</v>
      </c>
      <c r="D3332" s="33" t="s">
        <v>3662</v>
      </c>
      <c r="E3332" s="33" t="s">
        <v>15286</v>
      </c>
      <c r="F3332" s="33">
        <v>39</v>
      </c>
      <c r="G3332" s="33">
        <v>38</v>
      </c>
      <c r="H3332" s="33">
        <v>41856</v>
      </c>
      <c r="I3332" t="s">
        <v>15165</v>
      </c>
      <c r="N3332" s="37"/>
      <c r="O3332" s="36"/>
      <c r="P3332" s="36"/>
      <c r="Q3332" s="36"/>
      <c r="R3332" s="37"/>
      <c r="S3332" s="36"/>
      <c r="T3332" s="36"/>
    </row>
    <row r="3333" spans="1:20" ht="14.4" x14ac:dyDescent="0.3">
      <c r="A3333" s="33" t="s">
        <v>7968</v>
      </c>
      <c r="B3333" s="33" t="s">
        <v>14833</v>
      </c>
      <c r="C3333" s="33" t="s">
        <v>7119</v>
      </c>
      <c r="D3333" s="33" t="s">
        <v>7969</v>
      </c>
      <c r="E3333" s="33" t="s">
        <v>16580</v>
      </c>
      <c r="F3333" s="33">
        <v>101</v>
      </c>
      <c r="G3333" s="33">
        <v>93</v>
      </c>
      <c r="H3333" s="33">
        <v>41421</v>
      </c>
      <c r="I3333" t="s">
        <v>16252</v>
      </c>
      <c r="N3333" s="37"/>
      <c r="O3333" s="36"/>
      <c r="P3333" s="36"/>
      <c r="Q3333" s="36"/>
      <c r="R3333" s="37"/>
      <c r="S3333" s="36"/>
      <c r="T3333" s="36"/>
    </row>
    <row r="3334" spans="1:20" ht="14.4" x14ac:dyDescent="0.3">
      <c r="A3334" s="33" t="s">
        <v>7970</v>
      </c>
      <c r="B3334" s="33" t="s">
        <v>14833</v>
      </c>
      <c r="C3334" s="33" t="s">
        <v>17535</v>
      </c>
      <c r="D3334" s="33" t="s">
        <v>7971</v>
      </c>
      <c r="E3334" s="33" t="s">
        <v>15687</v>
      </c>
      <c r="F3334" s="33">
        <v>59</v>
      </c>
      <c r="G3334" s="33">
        <v>64</v>
      </c>
      <c r="H3334" s="33">
        <v>41413</v>
      </c>
      <c r="I3334" t="s">
        <v>16237</v>
      </c>
      <c r="N3334" s="37"/>
      <c r="O3334" s="36"/>
      <c r="P3334" s="36"/>
      <c r="Q3334" s="36"/>
      <c r="R3334" s="37"/>
      <c r="S3334" s="36"/>
      <c r="T3334" s="36"/>
    </row>
    <row r="3335" spans="1:20" ht="14.4" x14ac:dyDescent="0.3">
      <c r="A3335" s="33" t="s">
        <v>7972</v>
      </c>
      <c r="B3335" s="33" t="s">
        <v>14833</v>
      </c>
      <c r="C3335" s="33" t="s">
        <v>17536</v>
      </c>
      <c r="D3335" s="33" t="s">
        <v>7973</v>
      </c>
      <c r="E3335" s="33" t="s">
        <v>15322</v>
      </c>
      <c r="F3335" s="33">
        <v>109</v>
      </c>
      <c r="G3335" s="33">
        <v>104</v>
      </c>
      <c r="H3335" s="33">
        <v>41491</v>
      </c>
      <c r="I3335" t="s">
        <v>16232</v>
      </c>
      <c r="N3335" s="37"/>
      <c r="O3335" s="36"/>
      <c r="P3335" s="36"/>
      <c r="Q3335" s="36"/>
      <c r="R3335" s="37"/>
      <c r="S3335" s="36"/>
      <c r="T3335" s="36"/>
    </row>
    <row r="3336" spans="1:20" ht="14.4" x14ac:dyDescent="0.3">
      <c r="A3336" s="33" t="s">
        <v>7974</v>
      </c>
      <c r="B3336" s="33" t="s">
        <v>14833</v>
      </c>
      <c r="C3336" s="33" t="s">
        <v>3361</v>
      </c>
      <c r="D3336" s="33" t="s">
        <v>7975</v>
      </c>
      <c r="E3336" s="33" t="s">
        <v>15224</v>
      </c>
      <c r="F3336" s="33">
        <v>311</v>
      </c>
      <c r="G3336" s="33">
        <v>322</v>
      </c>
      <c r="H3336" s="33">
        <v>41438</v>
      </c>
      <c r="I3336" t="s">
        <v>15225</v>
      </c>
      <c r="N3336" s="37"/>
      <c r="O3336" s="36"/>
      <c r="P3336" s="36"/>
      <c r="Q3336" s="36"/>
      <c r="R3336" s="37"/>
      <c r="S3336" s="36"/>
      <c r="T3336" s="36"/>
    </row>
    <row r="3337" spans="1:20" ht="14.4" x14ac:dyDescent="0.3">
      <c r="A3337" s="33" t="s">
        <v>7976</v>
      </c>
      <c r="B3337" s="33" t="s">
        <v>14833</v>
      </c>
      <c r="C3337" s="33" t="s">
        <v>17537</v>
      </c>
      <c r="D3337" s="33" t="s">
        <v>7977</v>
      </c>
      <c r="E3337" s="33" t="s">
        <v>15854</v>
      </c>
      <c r="F3337" s="33">
        <v>282</v>
      </c>
      <c r="G3337" s="33">
        <v>261</v>
      </c>
      <c r="H3337" s="33">
        <v>41386</v>
      </c>
      <c r="I3337" t="s">
        <v>17394</v>
      </c>
      <c r="N3337" s="37"/>
      <c r="O3337" s="36"/>
      <c r="P3337" s="36"/>
      <c r="Q3337" s="36"/>
      <c r="R3337" s="37"/>
      <c r="S3337" s="36"/>
      <c r="T3337" s="36"/>
    </row>
    <row r="3338" spans="1:20" ht="14.4" x14ac:dyDescent="0.3">
      <c r="A3338" s="33" t="s">
        <v>7978</v>
      </c>
      <c r="B3338" s="33" t="s">
        <v>14833</v>
      </c>
      <c r="C3338" s="33" t="s">
        <v>7979</v>
      </c>
      <c r="D3338" s="33" t="s">
        <v>7980</v>
      </c>
      <c r="E3338" s="33" t="s">
        <v>14982</v>
      </c>
      <c r="F3338" s="33">
        <v>104</v>
      </c>
      <c r="G3338" s="33">
        <v>102</v>
      </c>
      <c r="H3338" s="33">
        <v>41349</v>
      </c>
      <c r="I3338" t="s">
        <v>17129</v>
      </c>
      <c r="N3338" s="37"/>
      <c r="O3338" s="36"/>
      <c r="P3338" s="36"/>
      <c r="Q3338" s="36"/>
      <c r="R3338" s="37"/>
      <c r="S3338" s="36"/>
      <c r="T3338" s="36"/>
    </row>
    <row r="3339" spans="1:20" ht="14.4" x14ac:dyDescent="0.3">
      <c r="A3339" s="33" t="s">
        <v>7981</v>
      </c>
      <c r="B3339" s="33" t="s">
        <v>14833</v>
      </c>
      <c r="C3339" s="33" t="s">
        <v>7982</v>
      </c>
      <c r="D3339" s="33" t="s">
        <v>7983</v>
      </c>
      <c r="E3339" s="33" t="s">
        <v>14957</v>
      </c>
      <c r="F3339" s="33">
        <v>167</v>
      </c>
      <c r="G3339" s="33">
        <v>153</v>
      </c>
      <c r="H3339" s="33">
        <v>41856</v>
      </c>
      <c r="I3339" t="s">
        <v>15165</v>
      </c>
      <c r="N3339" s="37"/>
      <c r="O3339" s="36"/>
      <c r="P3339" s="36"/>
      <c r="Q3339" s="36"/>
      <c r="R3339" s="37"/>
      <c r="S3339" s="36"/>
      <c r="T3339" s="36"/>
    </row>
    <row r="3340" spans="1:20" ht="14.4" x14ac:dyDescent="0.3">
      <c r="A3340" s="33" t="s">
        <v>7984</v>
      </c>
      <c r="B3340" s="33" t="s">
        <v>14833</v>
      </c>
      <c r="C3340" s="33" t="s">
        <v>17538</v>
      </c>
      <c r="D3340" s="33" t="s">
        <v>7985</v>
      </c>
      <c r="E3340" s="33" t="s">
        <v>15362</v>
      </c>
      <c r="F3340" s="33">
        <v>46</v>
      </c>
      <c r="G3340" s="33">
        <v>46</v>
      </c>
      <c r="H3340" s="33">
        <v>41637</v>
      </c>
      <c r="I3340" t="s">
        <v>7647</v>
      </c>
      <c r="N3340" s="37"/>
      <c r="O3340" s="36"/>
      <c r="P3340" s="36"/>
      <c r="Q3340" s="36"/>
      <c r="R3340" s="37"/>
      <c r="S3340" s="36"/>
      <c r="T3340" s="36"/>
    </row>
    <row r="3341" spans="1:20" ht="14.4" x14ac:dyDescent="0.3">
      <c r="A3341" s="33" t="s">
        <v>7986</v>
      </c>
      <c r="B3341" s="33" t="s">
        <v>14833</v>
      </c>
      <c r="C3341" s="33" t="s">
        <v>7987</v>
      </c>
      <c r="D3341" s="33" t="s">
        <v>7988</v>
      </c>
      <c r="E3341" s="33" t="s">
        <v>14907</v>
      </c>
      <c r="F3341" s="33">
        <v>354</v>
      </c>
      <c r="G3341" s="33">
        <v>235</v>
      </c>
      <c r="H3341" s="33">
        <v>41775</v>
      </c>
      <c r="I3341" t="s">
        <v>108</v>
      </c>
      <c r="N3341" s="37"/>
      <c r="O3341" s="36"/>
      <c r="P3341" s="36"/>
      <c r="Q3341" s="36"/>
      <c r="R3341" s="37"/>
      <c r="S3341" s="36"/>
      <c r="T3341" s="36"/>
    </row>
    <row r="3342" spans="1:20" ht="14.4" x14ac:dyDescent="0.3">
      <c r="A3342" s="33" t="s">
        <v>7989</v>
      </c>
      <c r="B3342" s="33" t="s">
        <v>14833</v>
      </c>
      <c r="C3342" s="33" t="s">
        <v>7990</v>
      </c>
      <c r="D3342" s="33" t="s">
        <v>7991</v>
      </c>
      <c r="E3342" s="33" t="s">
        <v>14988</v>
      </c>
      <c r="F3342" s="33">
        <v>99</v>
      </c>
      <c r="G3342" s="33">
        <v>94</v>
      </c>
      <c r="H3342" s="33">
        <v>41191</v>
      </c>
      <c r="I3342" t="s">
        <v>15604</v>
      </c>
      <c r="N3342" s="37"/>
      <c r="O3342" s="36"/>
      <c r="P3342" s="36"/>
      <c r="Q3342" s="36"/>
      <c r="R3342" s="37"/>
      <c r="S3342" s="36"/>
      <c r="T3342" s="36"/>
    </row>
    <row r="3343" spans="1:20" ht="14.4" x14ac:dyDescent="0.3">
      <c r="A3343" s="33" t="s">
        <v>7992</v>
      </c>
      <c r="B3343" s="33" t="s">
        <v>14833</v>
      </c>
      <c r="C3343" s="33" t="s">
        <v>7993</v>
      </c>
      <c r="D3343" s="33" t="s">
        <v>7994</v>
      </c>
      <c r="E3343" s="33" t="s">
        <v>15056</v>
      </c>
      <c r="F3343" s="33">
        <v>262</v>
      </c>
      <c r="G3343" s="33">
        <v>223</v>
      </c>
      <c r="H3343" s="33">
        <v>41876</v>
      </c>
      <c r="I3343" t="s">
        <v>17286</v>
      </c>
      <c r="N3343" s="37"/>
      <c r="O3343" s="36"/>
      <c r="P3343" s="36"/>
      <c r="Q3343" s="36"/>
      <c r="R3343" s="37"/>
      <c r="S3343" s="36"/>
      <c r="T3343" s="36"/>
    </row>
    <row r="3344" spans="1:20" ht="14.4" x14ac:dyDescent="0.3">
      <c r="A3344" s="33" t="s">
        <v>7995</v>
      </c>
      <c r="B3344" s="33" t="s">
        <v>14833</v>
      </c>
      <c r="C3344" s="33" t="s">
        <v>17539</v>
      </c>
      <c r="D3344" s="33" t="s">
        <v>7996</v>
      </c>
      <c r="E3344" s="33" t="s">
        <v>14997</v>
      </c>
      <c r="F3344" s="33">
        <v>135</v>
      </c>
      <c r="G3344" s="33">
        <v>143</v>
      </c>
      <c r="H3344" s="33">
        <v>29810</v>
      </c>
      <c r="I3344" t="s">
        <v>3984</v>
      </c>
      <c r="N3344" s="37"/>
      <c r="O3344" s="36"/>
      <c r="P3344" s="36"/>
      <c r="Q3344" s="36"/>
      <c r="R3344" s="37"/>
      <c r="S3344" s="36"/>
      <c r="T3344" s="36"/>
    </row>
    <row r="3345" spans="1:20" ht="14.4" x14ac:dyDescent="0.3">
      <c r="A3345" s="33" t="s">
        <v>7997</v>
      </c>
      <c r="B3345" s="33" t="s">
        <v>14833</v>
      </c>
      <c r="C3345" s="33" t="s">
        <v>7998</v>
      </c>
      <c r="D3345" s="33" t="s">
        <v>7999</v>
      </c>
      <c r="E3345" s="33" t="s">
        <v>14928</v>
      </c>
      <c r="F3345" s="33">
        <v>55</v>
      </c>
      <c r="G3345" s="33">
        <v>52</v>
      </c>
      <c r="H3345" s="33">
        <v>41630</v>
      </c>
      <c r="I3345" t="s">
        <v>224</v>
      </c>
      <c r="N3345" s="37"/>
      <c r="O3345" s="36"/>
      <c r="P3345" s="36"/>
      <c r="Q3345" s="36"/>
      <c r="R3345" s="37"/>
      <c r="S3345" s="36"/>
      <c r="T3345" s="36"/>
    </row>
    <row r="3346" spans="1:20" ht="14.4" x14ac:dyDescent="0.3">
      <c r="A3346" s="33" t="s">
        <v>8000</v>
      </c>
      <c r="B3346" s="33" t="s">
        <v>14833</v>
      </c>
      <c r="C3346" s="33" t="s">
        <v>8001</v>
      </c>
      <c r="D3346" s="33" t="s">
        <v>3534</v>
      </c>
      <c r="E3346" s="33" t="s">
        <v>16481</v>
      </c>
      <c r="F3346" s="33">
        <v>114</v>
      </c>
      <c r="G3346" s="33">
        <v>121</v>
      </c>
      <c r="H3346" s="33">
        <v>41376</v>
      </c>
      <c r="I3346" t="s">
        <v>15614</v>
      </c>
      <c r="N3346" s="37"/>
      <c r="O3346" s="36"/>
      <c r="P3346" s="36"/>
      <c r="Q3346" s="36"/>
      <c r="R3346" s="37"/>
      <c r="S3346" s="36"/>
      <c r="T3346" s="36"/>
    </row>
    <row r="3347" spans="1:20" ht="14.4" x14ac:dyDescent="0.3">
      <c r="A3347" s="33" t="s">
        <v>8002</v>
      </c>
      <c r="B3347" s="33" t="s">
        <v>14833</v>
      </c>
      <c r="C3347" s="33" t="s">
        <v>17540</v>
      </c>
      <c r="D3347" s="33" t="s">
        <v>8003</v>
      </c>
      <c r="E3347" s="33" t="s">
        <v>14998</v>
      </c>
      <c r="F3347" s="33">
        <v>42</v>
      </c>
      <c r="G3347" s="33">
        <v>46</v>
      </c>
      <c r="H3347" s="33">
        <v>13683</v>
      </c>
      <c r="I3347" t="s">
        <v>15229</v>
      </c>
      <c r="N3347" s="37"/>
      <c r="O3347" s="36"/>
      <c r="P3347" s="36"/>
      <c r="Q3347" s="36"/>
      <c r="R3347" s="37"/>
      <c r="S3347" s="36"/>
      <c r="T3347" s="36"/>
    </row>
    <row r="3348" spans="1:20" ht="14.4" x14ac:dyDescent="0.3">
      <c r="A3348" s="33" t="s">
        <v>8004</v>
      </c>
      <c r="B3348" s="33" t="s">
        <v>14833</v>
      </c>
      <c r="C3348" s="33" t="s">
        <v>8005</v>
      </c>
      <c r="D3348" s="33" t="s">
        <v>8006</v>
      </c>
      <c r="E3348" s="33" t="s">
        <v>16068</v>
      </c>
      <c r="F3348" s="33">
        <v>141</v>
      </c>
      <c r="G3348" s="33">
        <v>152</v>
      </c>
      <c r="H3348" s="33">
        <v>41492</v>
      </c>
      <c r="I3348" t="s">
        <v>6687</v>
      </c>
      <c r="N3348" s="37"/>
      <c r="O3348" s="36"/>
      <c r="P3348" s="36"/>
      <c r="Q3348" s="36"/>
      <c r="R3348" s="37"/>
      <c r="S3348" s="36"/>
      <c r="T3348" s="36"/>
    </row>
    <row r="3349" spans="1:20" ht="14.4" x14ac:dyDescent="0.3">
      <c r="A3349" s="33" t="s">
        <v>8007</v>
      </c>
      <c r="B3349" s="33" t="s">
        <v>14833</v>
      </c>
      <c r="C3349" s="33" t="s">
        <v>8008</v>
      </c>
      <c r="D3349" s="33" t="s">
        <v>8009</v>
      </c>
      <c r="E3349" s="33" t="s">
        <v>14945</v>
      </c>
      <c r="F3349" s="33">
        <v>119</v>
      </c>
      <c r="G3349" s="33">
        <v>108</v>
      </c>
      <c r="H3349" s="33">
        <v>41868</v>
      </c>
      <c r="I3349" t="s">
        <v>6691</v>
      </c>
      <c r="N3349" s="37"/>
      <c r="O3349" s="36"/>
      <c r="P3349" s="36"/>
      <c r="Q3349" s="36"/>
      <c r="R3349" s="37"/>
      <c r="S3349" s="36"/>
      <c r="T3349" s="36"/>
    </row>
    <row r="3350" spans="1:20" ht="14.4" x14ac:dyDescent="0.3">
      <c r="A3350" s="33" t="s">
        <v>8010</v>
      </c>
      <c r="B3350" s="33" t="s">
        <v>14833</v>
      </c>
      <c r="C3350" s="33" t="s">
        <v>8011</v>
      </c>
      <c r="D3350" s="33" t="s">
        <v>8012</v>
      </c>
      <c r="E3350" s="33" t="s">
        <v>15343</v>
      </c>
      <c r="F3350" s="33">
        <v>195</v>
      </c>
      <c r="G3350" s="33">
        <v>189</v>
      </c>
      <c r="H3350" s="33">
        <v>41476</v>
      </c>
      <c r="I3350" t="s">
        <v>2911</v>
      </c>
      <c r="N3350" s="37"/>
      <c r="O3350" s="36"/>
      <c r="P3350" s="36"/>
      <c r="Q3350" s="36"/>
      <c r="R3350" s="37"/>
      <c r="S3350" s="36"/>
      <c r="T3350" s="36"/>
    </row>
    <row r="3351" spans="1:20" ht="14.4" x14ac:dyDescent="0.3">
      <c r="A3351" s="33" t="s">
        <v>8013</v>
      </c>
      <c r="B3351" s="33" t="s">
        <v>14833</v>
      </c>
      <c r="C3351" s="33" t="s">
        <v>17541</v>
      </c>
      <c r="D3351" s="33" t="s">
        <v>8014</v>
      </c>
      <c r="E3351" s="33" t="s">
        <v>15967</v>
      </c>
      <c r="F3351" s="33">
        <v>116</v>
      </c>
      <c r="G3351" s="33">
        <v>172</v>
      </c>
      <c r="H3351" s="33">
        <v>13662</v>
      </c>
      <c r="I3351" t="s">
        <v>16280</v>
      </c>
      <c r="N3351" s="37"/>
      <c r="O3351" s="36"/>
      <c r="P3351" s="36"/>
      <c r="Q3351" s="36"/>
      <c r="R3351" s="37"/>
      <c r="S3351" s="36"/>
      <c r="T3351" s="36"/>
    </row>
    <row r="3352" spans="1:20" ht="14.4" x14ac:dyDescent="0.3">
      <c r="A3352" s="33" t="s">
        <v>8015</v>
      </c>
      <c r="B3352" s="33" t="s">
        <v>14833</v>
      </c>
      <c r="C3352" s="33" t="s">
        <v>17542</v>
      </c>
      <c r="D3352" s="33" t="s">
        <v>8016</v>
      </c>
      <c r="E3352" s="33" t="s">
        <v>15707</v>
      </c>
      <c r="F3352" s="33">
        <v>65</v>
      </c>
      <c r="G3352" s="33">
        <v>62</v>
      </c>
      <c r="H3352" s="33">
        <v>41566</v>
      </c>
      <c r="I3352" t="s">
        <v>5972</v>
      </c>
      <c r="N3352" s="37"/>
      <c r="O3352" s="36"/>
      <c r="P3352" s="36"/>
      <c r="Q3352" s="36"/>
      <c r="R3352" s="37"/>
      <c r="S3352" s="36"/>
      <c r="T3352" s="36"/>
    </row>
    <row r="3353" spans="1:20" ht="14.4" x14ac:dyDescent="0.3">
      <c r="A3353" s="33" t="s">
        <v>8017</v>
      </c>
      <c r="B3353" s="33" t="s">
        <v>14833</v>
      </c>
      <c r="C3353" s="33" t="s">
        <v>1815</v>
      </c>
      <c r="D3353" s="33" t="s">
        <v>6840</v>
      </c>
      <c r="E3353" s="33" t="s">
        <v>16433</v>
      </c>
      <c r="F3353" s="33">
        <v>242</v>
      </c>
      <c r="G3353" s="33">
        <v>236</v>
      </c>
      <c r="H3353" s="33">
        <v>41574</v>
      </c>
      <c r="I3353" t="s">
        <v>16895</v>
      </c>
      <c r="N3353" s="37"/>
      <c r="O3353" s="36"/>
      <c r="P3353" s="36"/>
      <c r="Q3353" s="36"/>
      <c r="R3353" s="37"/>
      <c r="S3353" s="36"/>
      <c r="T3353" s="36"/>
    </row>
    <row r="3354" spans="1:20" ht="14.4" x14ac:dyDescent="0.3">
      <c r="A3354" s="33" t="s">
        <v>8018</v>
      </c>
      <c r="B3354" s="33" t="s">
        <v>14833</v>
      </c>
      <c r="C3354" s="33" t="s">
        <v>8019</v>
      </c>
      <c r="D3354" s="33" t="s">
        <v>8020</v>
      </c>
      <c r="E3354" s="33" t="s">
        <v>14951</v>
      </c>
      <c r="F3354" s="33">
        <v>92</v>
      </c>
      <c r="G3354" s="33">
        <v>98</v>
      </c>
      <c r="H3354" s="33">
        <v>41613</v>
      </c>
      <c r="I3354" t="s">
        <v>15131</v>
      </c>
      <c r="N3354" s="37"/>
      <c r="O3354" s="36"/>
      <c r="P3354" s="36"/>
      <c r="Q3354" s="36"/>
      <c r="R3354" s="37"/>
      <c r="S3354" s="36"/>
      <c r="T3354" s="36"/>
    </row>
    <row r="3355" spans="1:20" ht="14.4" x14ac:dyDescent="0.3">
      <c r="A3355" s="33" t="s">
        <v>8021</v>
      </c>
      <c r="B3355" s="33" t="s">
        <v>14833</v>
      </c>
      <c r="C3355" s="33" t="s">
        <v>8022</v>
      </c>
      <c r="D3355" s="33" t="s">
        <v>8023</v>
      </c>
      <c r="E3355" s="33" t="s">
        <v>15090</v>
      </c>
      <c r="F3355" s="33">
        <v>102</v>
      </c>
      <c r="G3355" s="33">
        <v>86</v>
      </c>
      <c r="H3355" s="33">
        <v>41345</v>
      </c>
      <c r="I3355" t="s">
        <v>279</v>
      </c>
      <c r="N3355" s="37"/>
      <c r="O3355" s="36"/>
      <c r="P3355" s="36"/>
      <c r="Q3355" s="36"/>
      <c r="R3355" s="37"/>
      <c r="S3355" s="36"/>
      <c r="T3355" s="36"/>
    </row>
    <row r="3356" spans="1:20" ht="14.4" x14ac:dyDescent="0.3">
      <c r="A3356" s="33" t="s">
        <v>8024</v>
      </c>
      <c r="B3356" s="33" t="s">
        <v>14833</v>
      </c>
      <c r="C3356" s="33" t="s">
        <v>17543</v>
      </c>
      <c r="D3356" s="33" t="s">
        <v>8025</v>
      </c>
      <c r="E3356" s="33" t="s">
        <v>14991</v>
      </c>
      <c r="F3356" s="33">
        <v>234</v>
      </c>
      <c r="G3356" s="33">
        <v>237</v>
      </c>
      <c r="H3356" s="33">
        <v>42657</v>
      </c>
      <c r="I3356" t="s">
        <v>17302</v>
      </c>
      <c r="N3356" s="37"/>
      <c r="O3356" s="36"/>
      <c r="P3356" s="36"/>
      <c r="Q3356" s="36"/>
      <c r="R3356" s="37"/>
      <c r="S3356" s="36"/>
      <c r="T3356" s="36"/>
    </row>
    <row r="3357" spans="1:20" ht="14.4" x14ac:dyDescent="0.3">
      <c r="A3357" s="33" t="s">
        <v>8026</v>
      </c>
      <c r="B3357" s="33" t="s">
        <v>14833</v>
      </c>
      <c r="C3357" s="33" t="s">
        <v>8027</v>
      </c>
      <c r="D3357" s="33" t="s">
        <v>8028</v>
      </c>
      <c r="E3357" s="33" t="s">
        <v>14907</v>
      </c>
      <c r="F3357" s="33">
        <v>266</v>
      </c>
      <c r="G3357" s="33">
        <v>256</v>
      </c>
      <c r="H3357" s="33">
        <v>41507</v>
      </c>
      <c r="I3357" t="s">
        <v>15838</v>
      </c>
      <c r="N3357" s="37"/>
      <c r="O3357" s="36"/>
      <c r="P3357" s="36"/>
      <c r="Q3357" s="36"/>
      <c r="R3357" s="37"/>
      <c r="S3357" s="36"/>
      <c r="T3357" s="36"/>
    </row>
    <row r="3358" spans="1:20" ht="14.4" x14ac:dyDescent="0.3">
      <c r="A3358" s="33" t="s">
        <v>8029</v>
      </c>
      <c r="B3358" s="33" t="s">
        <v>14833</v>
      </c>
      <c r="C3358" s="33" t="s">
        <v>8030</v>
      </c>
      <c r="D3358" s="33" t="s">
        <v>8031</v>
      </c>
      <c r="E3358" s="33" t="s">
        <v>14999</v>
      </c>
      <c r="F3358" s="33">
        <v>299</v>
      </c>
      <c r="G3358" s="33">
        <v>277</v>
      </c>
      <c r="H3358" s="33">
        <v>42653</v>
      </c>
      <c r="I3358" t="s">
        <v>16843</v>
      </c>
      <c r="N3358" s="37"/>
      <c r="O3358" s="36"/>
      <c r="P3358" s="36"/>
      <c r="Q3358" s="36"/>
      <c r="R3358" s="37"/>
      <c r="S3358" s="36"/>
      <c r="T3358" s="36"/>
    </row>
    <row r="3359" spans="1:20" ht="14.4" x14ac:dyDescent="0.3">
      <c r="A3359" s="33" t="s">
        <v>8032</v>
      </c>
      <c r="B3359" s="33" t="s">
        <v>14833</v>
      </c>
      <c r="C3359" s="33" t="s">
        <v>3805</v>
      </c>
      <c r="D3359" s="33" t="s">
        <v>8033</v>
      </c>
      <c r="E3359" s="33" t="s">
        <v>15012</v>
      </c>
      <c r="F3359" s="33">
        <v>197</v>
      </c>
      <c r="G3359" s="33">
        <v>206</v>
      </c>
      <c r="H3359" s="33">
        <v>24533</v>
      </c>
      <c r="I3359" t="s">
        <v>17478</v>
      </c>
      <c r="N3359" s="37"/>
      <c r="O3359" s="36"/>
      <c r="P3359" s="36"/>
      <c r="Q3359" s="36"/>
      <c r="R3359" s="37"/>
      <c r="S3359" s="36"/>
      <c r="T3359" s="36"/>
    </row>
    <row r="3360" spans="1:20" ht="14.4" x14ac:dyDescent="0.3">
      <c r="A3360" s="33" t="s">
        <v>8034</v>
      </c>
      <c r="B3360" s="33" t="s">
        <v>14833</v>
      </c>
      <c r="C3360" s="33" t="s">
        <v>7636</v>
      </c>
      <c r="D3360" s="33" t="s">
        <v>8035</v>
      </c>
      <c r="E3360" s="33" t="s">
        <v>15028</v>
      </c>
      <c r="F3360" s="33">
        <v>278</v>
      </c>
      <c r="G3360" s="33">
        <v>253</v>
      </c>
      <c r="H3360" s="33">
        <v>41528</v>
      </c>
      <c r="I3360" t="s">
        <v>15305</v>
      </c>
      <c r="N3360" s="37"/>
      <c r="O3360" s="36"/>
      <c r="P3360" s="36"/>
      <c r="Q3360" s="36"/>
      <c r="R3360" s="37"/>
      <c r="S3360" s="36"/>
      <c r="T3360" s="36"/>
    </row>
    <row r="3361" spans="1:20" ht="14.4" x14ac:dyDescent="0.3">
      <c r="A3361" s="33" t="s">
        <v>8036</v>
      </c>
      <c r="B3361" s="33" t="s">
        <v>14833</v>
      </c>
      <c r="C3361" s="33" t="s">
        <v>8037</v>
      </c>
      <c r="D3361" s="33" t="s">
        <v>8038</v>
      </c>
      <c r="E3361" s="33" t="s">
        <v>14907</v>
      </c>
      <c r="F3361" s="33">
        <v>130</v>
      </c>
      <c r="G3361" s="33">
        <v>139</v>
      </c>
      <c r="H3361" s="33">
        <v>24845</v>
      </c>
      <c r="I3361" t="s">
        <v>17544</v>
      </c>
      <c r="N3361" s="37"/>
      <c r="O3361" s="36"/>
      <c r="P3361" s="36"/>
      <c r="Q3361" s="36"/>
      <c r="R3361" s="37"/>
      <c r="S3361" s="36"/>
      <c r="T3361" s="36"/>
    </row>
    <row r="3362" spans="1:20" ht="14.4" x14ac:dyDescent="0.3">
      <c r="A3362" s="33" t="s">
        <v>8039</v>
      </c>
      <c r="B3362" s="33" t="s">
        <v>14833</v>
      </c>
      <c r="C3362" s="33" t="s">
        <v>17545</v>
      </c>
      <c r="D3362" s="33" t="s">
        <v>8040</v>
      </c>
      <c r="E3362" s="33" t="s">
        <v>15422</v>
      </c>
      <c r="F3362" s="33">
        <v>183</v>
      </c>
      <c r="G3362" s="33">
        <v>191</v>
      </c>
      <c r="H3362" s="33">
        <v>26158</v>
      </c>
      <c r="I3362" t="s">
        <v>199</v>
      </c>
      <c r="N3362" s="37"/>
      <c r="O3362" s="36"/>
      <c r="P3362" s="36"/>
      <c r="Q3362" s="36"/>
      <c r="R3362" s="37"/>
      <c r="S3362" s="36"/>
      <c r="T3362" s="36"/>
    </row>
    <row r="3363" spans="1:20" ht="14.4" x14ac:dyDescent="0.3">
      <c r="A3363" s="33" t="s">
        <v>8041</v>
      </c>
      <c r="B3363" s="33" t="s">
        <v>14833</v>
      </c>
      <c r="C3363" s="33" t="s">
        <v>8042</v>
      </c>
      <c r="D3363" s="33" t="s">
        <v>8043</v>
      </c>
      <c r="E3363" s="33" t="s">
        <v>15060</v>
      </c>
      <c r="F3363" s="33">
        <v>59</v>
      </c>
      <c r="G3363" s="33">
        <v>52</v>
      </c>
      <c r="H3363" s="33">
        <v>41506</v>
      </c>
      <c r="I3363" t="s">
        <v>15267</v>
      </c>
      <c r="N3363" s="37"/>
      <c r="O3363" s="36"/>
      <c r="P3363" s="36"/>
      <c r="Q3363" s="36"/>
      <c r="R3363" s="37"/>
      <c r="S3363" s="36"/>
      <c r="T3363" s="36"/>
    </row>
    <row r="3364" spans="1:20" ht="14.4" x14ac:dyDescent="0.3">
      <c r="A3364" s="33" t="s">
        <v>8044</v>
      </c>
      <c r="B3364" s="33" t="s">
        <v>14833</v>
      </c>
      <c r="C3364" s="33" t="s">
        <v>17546</v>
      </c>
      <c r="D3364" s="33" t="s">
        <v>8045</v>
      </c>
      <c r="E3364" s="33" t="s">
        <v>14884</v>
      </c>
      <c r="F3364" s="33">
        <v>439</v>
      </c>
      <c r="G3364" s="33">
        <v>458</v>
      </c>
      <c r="H3364" s="33">
        <v>40971</v>
      </c>
      <c r="I3364" t="s">
        <v>15356</v>
      </c>
      <c r="N3364" s="37"/>
      <c r="O3364" s="36"/>
      <c r="P3364" s="36"/>
      <c r="Q3364" s="36"/>
      <c r="R3364" s="37"/>
      <c r="S3364" s="36"/>
      <c r="T3364" s="36"/>
    </row>
    <row r="3365" spans="1:20" ht="14.4" x14ac:dyDescent="0.3">
      <c r="A3365" s="33" t="s">
        <v>8046</v>
      </c>
      <c r="B3365" s="33" t="s">
        <v>14833</v>
      </c>
      <c r="C3365" s="33" t="s">
        <v>8047</v>
      </c>
      <c r="D3365" s="33" t="s">
        <v>8048</v>
      </c>
      <c r="E3365" s="33" t="s">
        <v>14901</v>
      </c>
      <c r="F3365" s="33">
        <v>370</v>
      </c>
      <c r="G3365" s="33">
        <v>363</v>
      </c>
      <c r="H3365" s="33">
        <v>40765</v>
      </c>
      <c r="I3365" t="s">
        <v>15381</v>
      </c>
      <c r="N3365" s="37"/>
      <c r="O3365" s="36"/>
      <c r="P3365" s="36"/>
      <c r="Q3365" s="36"/>
      <c r="R3365" s="37"/>
      <c r="S3365" s="36"/>
      <c r="T3365" s="36"/>
    </row>
    <row r="3366" spans="1:20" ht="14.4" x14ac:dyDescent="0.3">
      <c r="A3366" s="33" t="s">
        <v>8049</v>
      </c>
      <c r="B3366" s="33" t="s">
        <v>14833</v>
      </c>
      <c r="C3366" s="33" t="s">
        <v>8050</v>
      </c>
      <c r="D3366" s="33" t="s">
        <v>8051</v>
      </c>
      <c r="E3366" s="33" t="s">
        <v>14932</v>
      </c>
      <c r="F3366" s="33">
        <v>180</v>
      </c>
      <c r="G3366" s="33">
        <v>179</v>
      </c>
      <c r="H3366" s="33">
        <v>28563</v>
      </c>
      <c r="I3366" t="s">
        <v>15968</v>
      </c>
      <c r="N3366" s="37"/>
      <c r="O3366" s="36"/>
      <c r="P3366" s="36"/>
      <c r="Q3366" s="36"/>
      <c r="R3366" s="37"/>
      <c r="S3366" s="36"/>
      <c r="T3366" s="36"/>
    </row>
    <row r="3367" spans="1:20" ht="14.4" x14ac:dyDescent="0.3">
      <c r="A3367" s="33" t="s">
        <v>8052</v>
      </c>
      <c r="B3367" s="33" t="s">
        <v>14833</v>
      </c>
      <c r="C3367" s="33" t="s">
        <v>17547</v>
      </c>
      <c r="D3367" s="33" t="s">
        <v>8053</v>
      </c>
      <c r="E3367" s="33" t="s">
        <v>15027</v>
      </c>
      <c r="F3367" s="33">
        <v>222</v>
      </c>
      <c r="G3367" s="33">
        <v>241</v>
      </c>
      <c r="H3367" s="33">
        <v>32073</v>
      </c>
      <c r="I3367" t="s">
        <v>15835</v>
      </c>
      <c r="N3367" s="37"/>
      <c r="O3367" s="36"/>
      <c r="P3367" s="36"/>
      <c r="Q3367" s="36"/>
      <c r="R3367" s="37"/>
      <c r="S3367" s="36"/>
      <c r="T3367" s="36"/>
    </row>
    <row r="3368" spans="1:20" ht="14.4" x14ac:dyDescent="0.3">
      <c r="A3368" s="33" t="s">
        <v>8054</v>
      </c>
      <c r="B3368" s="33" t="s">
        <v>14833</v>
      </c>
      <c r="C3368" s="33" t="s">
        <v>1932</v>
      </c>
      <c r="D3368" s="33" t="s">
        <v>8055</v>
      </c>
      <c r="E3368" s="33" t="s">
        <v>15000</v>
      </c>
      <c r="F3368" s="33">
        <v>274</v>
      </c>
      <c r="G3368" s="33">
        <v>267</v>
      </c>
      <c r="H3368" s="33">
        <v>32177</v>
      </c>
      <c r="I3368" t="s">
        <v>1783</v>
      </c>
      <c r="N3368" s="37"/>
      <c r="O3368" s="36"/>
      <c r="P3368" s="36"/>
      <c r="Q3368" s="36"/>
      <c r="R3368" s="37"/>
      <c r="S3368" s="36"/>
      <c r="T3368" s="36"/>
    </row>
    <row r="3369" spans="1:20" ht="14.4" x14ac:dyDescent="0.3">
      <c r="A3369" s="33" t="s">
        <v>8056</v>
      </c>
      <c r="B3369" s="33" t="s">
        <v>14833</v>
      </c>
      <c r="C3369" s="33" t="s">
        <v>17548</v>
      </c>
      <c r="D3369" s="33" t="s">
        <v>8057</v>
      </c>
      <c r="E3369" s="33" t="s">
        <v>15679</v>
      </c>
      <c r="F3369" s="33">
        <v>91</v>
      </c>
      <c r="G3369" s="33">
        <v>90</v>
      </c>
      <c r="H3369" s="33">
        <v>32580</v>
      </c>
      <c r="I3369" t="s">
        <v>15680</v>
      </c>
      <c r="N3369" s="37"/>
      <c r="O3369" s="36"/>
      <c r="P3369" s="36"/>
      <c r="Q3369" s="36"/>
      <c r="R3369" s="37"/>
      <c r="S3369" s="36"/>
      <c r="T3369" s="36"/>
    </row>
    <row r="3370" spans="1:20" ht="14.4" x14ac:dyDescent="0.3">
      <c r="A3370" s="33" t="s">
        <v>8058</v>
      </c>
      <c r="B3370" s="33" t="s">
        <v>14833</v>
      </c>
      <c r="C3370" s="33" t="s">
        <v>8059</v>
      </c>
      <c r="D3370" s="33" t="s">
        <v>8060</v>
      </c>
      <c r="E3370" s="33" t="s">
        <v>15078</v>
      </c>
      <c r="F3370" s="33">
        <v>389</v>
      </c>
      <c r="G3370" s="33">
        <v>362</v>
      </c>
      <c r="H3370" s="33">
        <v>41154</v>
      </c>
      <c r="I3370" t="s">
        <v>16134</v>
      </c>
      <c r="N3370" s="37"/>
      <c r="O3370" s="36"/>
      <c r="P3370" s="36"/>
      <c r="Q3370" s="36"/>
      <c r="R3370" s="37"/>
      <c r="S3370" s="36"/>
      <c r="T3370" s="36"/>
    </row>
    <row r="3371" spans="1:20" ht="14.4" x14ac:dyDescent="0.3">
      <c r="A3371" s="33" t="s">
        <v>8061</v>
      </c>
      <c r="B3371" s="33" t="s">
        <v>14833</v>
      </c>
      <c r="C3371" s="33" t="s">
        <v>17549</v>
      </c>
      <c r="D3371" s="33" t="s">
        <v>8062</v>
      </c>
      <c r="E3371" s="33" t="s">
        <v>15001</v>
      </c>
      <c r="F3371" s="33">
        <v>208</v>
      </c>
      <c r="G3371" s="33">
        <v>195</v>
      </c>
      <c r="H3371" s="33">
        <v>41223</v>
      </c>
      <c r="I3371" t="s">
        <v>15502</v>
      </c>
      <c r="N3371" s="37"/>
      <c r="O3371" s="36"/>
      <c r="P3371" s="36"/>
      <c r="Q3371" s="36"/>
      <c r="R3371" s="37"/>
      <c r="S3371" s="36"/>
      <c r="T3371" s="36"/>
    </row>
    <row r="3372" spans="1:20" ht="14.4" x14ac:dyDescent="0.3">
      <c r="A3372" s="33" t="s">
        <v>8063</v>
      </c>
      <c r="B3372" s="33" t="s">
        <v>14833</v>
      </c>
      <c r="C3372" s="33" t="s">
        <v>17550</v>
      </c>
      <c r="D3372" s="33" t="s">
        <v>8064</v>
      </c>
      <c r="E3372" s="33" t="s">
        <v>14913</v>
      </c>
      <c r="F3372" s="33">
        <v>263</v>
      </c>
      <c r="G3372" s="33">
        <v>236</v>
      </c>
      <c r="H3372" s="33">
        <v>42616</v>
      </c>
      <c r="I3372" t="s">
        <v>15952</v>
      </c>
      <c r="N3372" s="37"/>
      <c r="O3372" s="36"/>
      <c r="P3372" s="36"/>
      <c r="Q3372" s="36"/>
      <c r="R3372" s="37"/>
      <c r="S3372" s="36"/>
      <c r="T3372" s="36"/>
    </row>
    <row r="3373" spans="1:20" ht="14.4" x14ac:dyDescent="0.3">
      <c r="A3373" s="33" t="s">
        <v>8065</v>
      </c>
      <c r="B3373" s="33" t="s">
        <v>14833</v>
      </c>
      <c r="C3373" s="33" t="s">
        <v>17551</v>
      </c>
      <c r="D3373" s="33" t="s">
        <v>8066</v>
      </c>
      <c r="E3373" s="33" t="s">
        <v>15043</v>
      </c>
      <c r="F3373" s="33">
        <v>135</v>
      </c>
      <c r="G3373" s="33">
        <v>119</v>
      </c>
      <c r="H3373" s="33">
        <v>41233</v>
      </c>
      <c r="I3373" t="s">
        <v>16562</v>
      </c>
      <c r="N3373" s="37"/>
      <c r="O3373" s="36"/>
      <c r="P3373" s="36"/>
      <c r="Q3373" s="36"/>
      <c r="R3373" s="37"/>
      <c r="S3373" s="36"/>
      <c r="T3373" s="36"/>
    </row>
    <row r="3374" spans="1:20" ht="14.4" x14ac:dyDescent="0.3">
      <c r="A3374" s="33" t="s">
        <v>8067</v>
      </c>
      <c r="B3374" s="33" t="s">
        <v>14833</v>
      </c>
      <c r="C3374" s="33" t="s">
        <v>17552</v>
      </c>
      <c r="D3374" s="33" t="s">
        <v>8068</v>
      </c>
      <c r="E3374" s="33" t="s">
        <v>15002</v>
      </c>
      <c r="F3374" s="33">
        <v>691</v>
      </c>
      <c r="G3374" s="33">
        <v>673</v>
      </c>
      <c r="H3374" s="33">
        <v>41407</v>
      </c>
      <c r="I3374" t="s">
        <v>15302</v>
      </c>
      <c r="N3374" s="37"/>
      <c r="O3374" s="36"/>
      <c r="P3374" s="36"/>
      <c r="Q3374" s="36"/>
      <c r="R3374" s="37"/>
      <c r="S3374" s="36"/>
      <c r="T3374" s="36"/>
    </row>
    <row r="3375" spans="1:20" ht="14.4" x14ac:dyDescent="0.3">
      <c r="A3375" s="33" t="s">
        <v>8069</v>
      </c>
      <c r="B3375" s="33" t="s">
        <v>14833</v>
      </c>
      <c r="C3375" s="33" t="s">
        <v>17553</v>
      </c>
      <c r="D3375" s="33" t="s">
        <v>8070</v>
      </c>
      <c r="E3375" s="33" t="s">
        <v>14935</v>
      </c>
      <c r="F3375" s="33">
        <v>243</v>
      </c>
      <c r="G3375" s="33">
        <v>263</v>
      </c>
      <c r="H3375" s="33">
        <v>41316</v>
      </c>
      <c r="I3375" t="s">
        <v>17486</v>
      </c>
      <c r="N3375" s="37"/>
      <c r="O3375" s="36"/>
      <c r="P3375" s="36"/>
      <c r="Q3375" s="36"/>
      <c r="R3375" s="37"/>
      <c r="S3375" s="36"/>
      <c r="T3375" s="36"/>
    </row>
    <row r="3376" spans="1:20" ht="14.4" x14ac:dyDescent="0.3">
      <c r="A3376" s="33" t="s">
        <v>8071</v>
      </c>
      <c r="B3376" s="33" t="s">
        <v>14833</v>
      </c>
      <c r="C3376" s="33" t="s">
        <v>682</v>
      </c>
      <c r="D3376" s="33" t="s">
        <v>8072</v>
      </c>
      <c r="E3376" s="33" t="s">
        <v>15534</v>
      </c>
      <c r="F3376" s="33">
        <v>87</v>
      </c>
      <c r="G3376" s="33">
        <v>70</v>
      </c>
      <c r="H3376" s="33">
        <v>75219</v>
      </c>
      <c r="I3376" t="s">
        <v>15451</v>
      </c>
      <c r="N3376" s="37"/>
      <c r="O3376" s="36"/>
      <c r="P3376" s="36"/>
      <c r="Q3376" s="36"/>
      <c r="R3376" s="37"/>
      <c r="S3376" s="36"/>
      <c r="T3376" s="36"/>
    </row>
    <row r="3377" spans="1:20" ht="14.4" x14ac:dyDescent="0.3">
      <c r="A3377" s="33" t="s">
        <v>8073</v>
      </c>
      <c r="B3377" s="33" t="s">
        <v>14833</v>
      </c>
      <c r="C3377" s="33" t="s">
        <v>8074</v>
      </c>
      <c r="D3377" s="33" t="s">
        <v>8075</v>
      </c>
      <c r="E3377" s="33" t="s">
        <v>14885</v>
      </c>
      <c r="F3377" s="33">
        <v>182</v>
      </c>
      <c r="G3377" s="33">
        <v>172</v>
      </c>
      <c r="H3377" s="33">
        <v>43864</v>
      </c>
      <c r="I3377" t="s">
        <v>8076</v>
      </c>
      <c r="N3377" s="37"/>
      <c r="O3377" s="36"/>
      <c r="P3377" s="36"/>
      <c r="Q3377" s="36"/>
      <c r="R3377" s="37"/>
      <c r="S3377" s="36"/>
      <c r="T3377" s="36"/>
    </row>
    <row r="3378" spans="1:20" ht="14.4" x14ac:dyDescent="0.3">
      <c r="A3378" s="33" t="s">
        <v>8077</v>
      </c>
      <c r="B3378" s="33" t="s">
        <v>14833</v>
      </c>
      <c r="C3378" s="33" t="s">
        <v>8078</v>
      </c>
      <c r="D3378" s="33" t="s">
        <v>8079</v>
      </c>
      <c r="E3378" s="33" t="s">
        <v>14928</v>
      </c>
      <c r="F3378" s="33">
        <v>169</v>
      </c>
      <c r="G3378" s="33">
        <v>157</v>
      </c>
      <c r="H3378" s="33">
        <v>41052</v>
      </c>
      <c r="I3378" t="s">
        <v>15332</v>
      </c>
      <c r="N3378" s="37"/>
      <c r="O3378" s="36"/>
      <c r="P3378" s="36"/>
      <c r="Q3378" s="36"/>
      <c r="R3378" s="37"/>
      <c r="S3378" s="36"/>
      <c r="T3378" s="36"/>
    </row>
    <row r="3379" spans="1:20" ht="14.4" x14ac:dyDescent="0.3">
      <c r="A3379" s="33" t="s">
        <v>8080</v>
      </c>
      <c r="B3379" s="33" t="s">
        <v>14833</v>
      </c>
      <c r="C3379" s="33" t="s">
        <v>1571</v>
      </c>
      <c r="D3379" s="33" t="s">
        <v>16376</v>
      </c>
      <c r="E3379" s="33" t="s">
        <v>15379</v>
      </c>
      <c r="F3379" s="33">
        <v>389</v>
      </c>
      <c r="G3379" s="33">
        <v>396</v>
      </c>
      <c r="H3379" s="33">
        <v>40540</v>
      </c>
      <c r="I3379" t="s">
        <v>17554</v>
      </c>
      <c r="N3379" s="37"/>
      <c r="O3379" s="36"/>
      <c r="P3379" s="36"/>
      <c r="Q3379" s="36"/>
      <c r="R3379" s="37"/>
      <c r="S3379" s="36"/>
      <c r="T3379" s="36"/>
    </row>
    <row r="3380" spans="1:20" ht="14.4" x14ac:dyDescent="0.3">
      <c r="A3380" s="33" t="s">
        <v>8081</v>
      </c>
      <c r="B3380" s="33" t="s">
        <v>14833</v>
      </c>
      <c r="C3380" s="33" t="s">
        <v>8082</v>
      </c>
      <c r="D3380" s="33" t="s">
        <v>8083</v>
      </c>
      <c r="E3380" s="33" t="s">
        <v>15004</v>
      </c>
      <c r="F3380" s="33">
        <v>235</v>
      </c>
      <c r="G3380" s="33">
        <v>234</v>
      </c>
      <c r="H3380" s="33">
        <v>41571</v>
      </c>
      <c r="I3380" t="s">
        <v>509</v>
      </c>
      <c r="N3380" s="37"/>
      <c r="O3380" s="36"/>
      <c r="P3380" s="36"/>
      <c r="Q3380" s="36"/>
      <c r="R3380" s="37"/>
      <c r="S3380" s="36"/>
      <c r="T3380" s="36"/>
    </row>
    <row r="3381" spans="1:20" ht="14.4" x14ac:dyDescent="0.3">
      <c r="A3381" s="33" t="s">
        <v>8084</v>
      </c>
      <c r="B3381" s="33" t="s">
        <v>14833</v>
      </c>
      <c r="C3381" s="33" t="s">
        <v>17555</v>
      </c>
      <c r="D3381" s="33" t="s">
        <v>8085</v>
      </c>
      <c r="E3381" s="33" t="s">
        <v>15084</v>
      </c>
      <c r="F3381" s="33">
        <v>231</v>
      </c>
      <c r="G3381" s="33">
        <v>230</v>
      </c>
      <c r="H3381" s="33">
        <v>41005</v>
      </c>
      <c r="I3381" t="s">
        <v>1280</v>
      </c>
      <c r="N3381" s="37"/>
      <c r="O3381" s="36"/>
      <c r="P3381" s="36"/>
      <c r="Q3381" s="36"/>
      <c r="R3381" s="37"/>
      <c r="S3381" s="36"/>
      <c r="T3381" s="36"/>
    </row>
    <row r="3382" spans="1:20" ht="14.4" x14ac:dyDescent="0.3">
      <c r="A3382" s="33" t="s">
        <v>8086</v>
      </c>
      <c r="B3382" s="33" t="s">
        <v>14833</v>
      </c>
      <c r="C3382" s="33" t="s">
        <v>15713</v>
      </c>
      <c r="D3382" s="33" t="s">
        <v>8087</v>
      </c>
      <c r="E3382" s="33" t="s">
        <v>15214</v>
      </c>
      <c r="F3382" s="33">
        <v>344</v>
      </c>
      <c r="G3382" s="33">
        <v>322</v>
      </c>
      <c r="H3382" s="33">
        <v>40946</v>
      </c>
      <c r="I3382" t="s">
        <v>15772</v>
      </c>
      <c r="N3382" s="37"/>
      <c r="O3382" s="36"/>
      <c r="P3382" s="36"/>
      <c r="Q3382" s="36"/>
      <c r="R3382" s="37"/>
      <c r="S3382" s="36"/>
      <c r="T3382" s="36"/>
    </row>
    <row r="3383" spans="1:20" ht="14.4" x14ac:dyDescent="0.3">
      <c r="A3383" s="33" t="s">
        <v>8088</v>
      </c>
      <c r="B3383" s="33" t="s">
        <v>14833</v>
      </c>
      <c r="C3383" s="33" t="s">
        <v>16076</v>
      </c>
      <c r="D3383" s="33" t="s">
        <v>8089</v>
      </c>
      <c r="E3383" s="33" t="s">
        <v>15037</v>
      </c>
      <c r="F3383" s="33">
        <v>103</v>
      </c>
      <c r="G3383" s="33">
        <v>92</v>
      </c>
      <c r="H3383" s="33">
        <v>41551</v>
      </c>
      <c r="I3383" t="s">
        <v>771</v>
      </c>
      <c r="N3383" s="37"/>
      <c r="O3383" s="36"/>
      <c r="P3383" s="36"/>
      <c r="Q3383" s="36"/>
      <c r="R3383" s="37"/>
      <c r="S3383" s="36"/>
      <c r="T3383" s="36"/>
    </row>
    <row r="3384" spans="1:20" ht="14.4" x14ac:dyDescent="0.3">
      <c r="A3384" s="33" t="s">
        <v>8090</v>
      </c>
      <c r="B3384" s="33" t="s">
        <v>14833</v>
      </c>
      <c r="C3384" s="33" t="s">
        <v>8091</v>
      </c>
      <c r="D3384" s="33" t="s">
        <v>8092</v>
      </c>
      <c r="E3384" s="33" t="s">
        <v>15051</v>
      </c>
      <c r="F3384" s="33">
        <v>381</v>
      </c>
      <c r="G3384" s="33">
        <v>399</v>
      </c>
      <c r="H3384" s="33">
        <v>31237</v>
      </c>
      <c r="I3384" t="s">
        <v>15823</v>
      </c>
      <c r="N3384" s="37"/>
      <c r="O3384" s="36"/>
      <c r="P3384" s="36"/>
      <c r="Q3384" s="36"/>
      <c r="R3384" s="37"/>
      <c r="S3384" s="36"/>
      <c r="T3384" s="36"/>
    </row>
    <row r="3385" spans="1:20" ht="14.4" x14ac:dyDescent="0.3">
      <c r="A3385" s="33" t="s">
        <v>8093</v>
      </c>
      <c r="B3385" s="33" t="s">
        <v>14833</v>
      </c>
      <c r="C3385" s="33" t="s">
        <v>8094</v>
      </c>
      <c r="D3385" s="33" t="s">
        <v>8095</v>
      </c>
      <c r="E3385" s="33" t="s">
        <v>17054</v>
      </c>
      <c r="F3385" s="33">
        <v>182</v>
      </c>
      <c r="G3385" s="33">
        <v>176</v>
      </c>
      <c r="H3385" s="33">
        <v>69539</v>
      </c>
      <c r="I3385" t="s">
        <v>17497</v>
      </c>
      <c r="N3385" s="37"/>
      <c r="O3385" s="36"/>
      <c r="P3385" s="36"/>
      <c r="Q3385" s="36"/>
      <c r="R3385" s="37"/>
      <c r="S3385" s="36"/>
      <c r="T3385" s="36"/>
    </row>
    <row r="3386" spans="1:20" ht="14.4" x14ac:dyDescent="0.3">
      <c r="A3386" s="33" t="s">
        <v>8096</v>
      </c>
      <c r="B3386" s="33" t="s">
        <v>14833</v>
      </c>
      <c r="C3386" s="33" t="s">
        <v>8097</v>
      </c>
      <c r="D3386" s="33" t="s">
        <v>8098</v>
      </c>
      <c r="E3386" s="33" t="s">
        <v>15037</v>
      </c>
      <c r="F3386" s="33">
        <v>226</v>
      </c>
      <c r="G3386" s="33">
        <v>235</v>
      </c>
      <c r="H3386" s="33">
        <v>41551</v>
      </c>
      <c r="I3386" t="s">
        <v>771</v>
      </c>
      <c r="N3386" s="37"/>
      <c r="O3386" s="36"/>
      <c r="P3386" s="36"/>
      <c r="Q3386" s="36"/>
      <c r="R3386" s="37"/>
      <c r="S3386" s="36"/>
      <c r="T3386" s="36"/>
    </row>
    <row r="3387" spans="1:20" ht="14.4" x14ac:dyDescent="0.3">
      <c r="A3387" s="33" t="s">
        <v>8099</v>
      </c>
      <c r="B3387" s="33" t="s">
        <v>14833</v>
      </c>
      <c r="C3387" s="33" t="s">
        <v>16019</v>
      </c>
      <c r="D3387" s="33" t="s">
        <v>8100</v>
      </c>
      <c r="E3387" s="33" t="s">
        <v>14966</v>
      </c>
      <c r="F3387" s="33">
        <v>93</v>
      </c>
      <c r="G3387" s="33">
        <v>94</v>
      </c>
      <c r="H3387" s="33">
        <v>31384</v>
      </c>
      <c r="I3387" t="s">
        <v>15401</v>
      </c>
      <c r="N3387" s="37"/>
      <c r="O3387" s="36"/>
      <c r="P3387" s="36"/>
      <c r="Q3387" s="36"/>
      <c r="R3387" s="37"/>
      <c r="S3387" s="36"/>
      <c r="T3387" s="36"/>
    </row>
    <row r="3388" spans="1:20" ht="14.4" x14ac:dyDescent="0.3">
      <c r="A3388" s="33" t="s">
        <v>8101</v>
      </c>
      <c r="B3388" s="33" t="s">
        <v>14833</v>
      </c>
      <c r="C3388" s="33" t="s">
        <v>8102</v>
      </c>
      <c r="D3388" s="33" t="s">
        <v>8103</v>
      </c>
      <c r="E3388" s="33" t="s">
        <v>14943</v>
      </c>
      <c r="F3388" s="33">
        <v>214</v>
      </c>
      <c r="G3388" s="33">
        <v>213</v>
      </c>
      <c r="H3388" s="33">
        <v>41516</v>
      </c>
      <c r="I3388" t="s">
        <v>78</v>
      </c>
      <c r="N3388" s="37"/>
      <c r="O3388" s="36"/>
      <c r="P3388" s="36"/>
      <c r="Q3388" s="36"/>
      <c r="R3388" s="37"/>
      <c r="S3388" s="36"/>
      <c r="T3388" s="36"/>
    </row>
    <row r="3389" spans="1:20" ht="14.4" x14ac:dyDescent="0.3">
      <c r="A3389" s="33" t="s">
        <v>8104</v>
      </c>
      <c r="B3389" s="33" t="s">
        <v>14833</v>
      </c>
      <c r="C3389" s="33" t="s">
        <v>8105</v>
      </c>
      <c r="D3389" s="33" t="s">
        <v>8106</v>
      </c>
      <c r="E3389" s="33" t="s">
        <v>14963</v>
      </c>
      <c r="F3389" s="33">
        <v>213</v>
      </c>
      <c r="G3389" s="33">
        <v>201</v>
      </c>
      <c r="H3389" s="33">
        <v>40557</v>
      </c>
      <c r="I3389" t="s">
        <v>15411</v>
      </c>
      <c r="N3389" s="37"/>
      <c r="O3389" s="36"/>
      <c r="P3389" s="36"/>
      <c r="Q3389" s="36"/>
      <c r="R3389" s="37"/>
      <c r="S3389" s="36"/>
      <c r="T3389" s="36"/>
    </row>
    <row r="3390" spans="1:20" ht="14.4" x14ac:dyDescent="0.3">
      <c r="A3390" s="33" t="s">
        <v>8107</v>
      </c>
      <c r="B3390" s="33" t="s">
        <v>14833</v>
      </c>
      <c r="C3390" s="33" t="s">
        <v>8108</v>
      </c>
      <c r="D3390" s="33" t="s">
        <v>8109</v>
      </c>
      <c r="E3390" s="33" t="s">
        <v>15560</v>
      </c>
      <c r="F3390" s="33">
        <v>96</v>
      </c>
      <c r="G3390" s="33">
        <v>73</v>
      </c>
      <c r="H3390" s="33">
        <v>74492</v>
      </c>
      <c r="I3390" t="s">
        <v>17501</v>
      </c>
      <c r="N3390" s="37"/>
      <c r="O3390" s="36"/>
      <c r="P3390" s="36"/>
      <c r="Q3390" s="36"/>
      <c r="R3390" s="37"/>
      <c r="S3390" s="36"/>
      <c r="T3390" s="36"/>
    </row>
    <row r="3391" spans="1:20" ht="14.4" x14ac:dyDescent="0.3">
      <c r="A3391" s="33" t="s">
        <v>8110</v>
      </c>
      <c r="B3391" s="33" t="s">
        <v>14833</v>
      </c>
      <c r="C3391" s="33" t="s">
        <v>17556</v>
      </c>
      <c r="D3391" s="33" t="s">
        <v>8111</v>
      </c>
      <c r="E3391" s="33" t="s">
        <v>15232</v>
      </c>
      <c r="F3391" s="33">
        <v>176</v>
      </c>
      <c r="G3391" s="33">
        <v>162</v>
      </c>
      <c r="H3391" s="33">
        <v>47959</v>
      </c>
      <c r="I3391" t="s">
        <v>15509</v>
      </c>
      <c r="N3391" s="37"/>
      <c r="O3391" s="36"/>
      <c r="P3391" s="36"/>
      <c r="Q3391" s="36"/>
      <c r="R3391" s="37"/>
      <c r="S3391" s="36"/>
      <c r="T3391" s="36"/>
    </row>
    <row r="3392" spans="1:20" ht="14.4" x14ac:dyDescent="0.3">
      <c r="A3392" s="33" t="s">
        <v>8112</v>
      </c>
      <c r="B3392" s="33" t="s">
        <v>14833</v>
      </c>
      <c r="C3392" s="33" t="s">
        <v>17557</v>
      </c>
      <c r="D3392" s="33" t="s">
        <v>8113</v>
      </c>
      <c r="E3392" s="33" t="s">
        <v>15041</v>
      </c>
      <c r="F3392" s="33">
        <v>173</v>
      </c>
      <c r="G3392" s="33">
        <v>168</v>
      </c>
      <c r="H3392" s="33">
        <v>40980</v>
      </c>
      <c r="I3392" t="s">
        <v>16527</v>
      </c>
      <c r="N3392" s="37"/>
      <c r="O3392" s="36"/>
      <c r="P3392" s="36"/>
      <c r="Q3392" s="36"/>
      <c r="R3392" s="37"/>
      <c r="S3392" s="36"/>
      <c r="T3392" s="36"/>
    </row>
    <row r="3393" spans="1:20" ht="14.4" x14ac:dyDescent="0.3">
      <c r="A3393" s="33" t="s">
        <v>8114</v>
      </c>
      <c r="B3393" s="33" t="s">
        <v>14833</v>
      </c>
      <c r="C3393" s="33" t="s">
        <v>17558</v>
      </c>
      <c r="D3393" s="33" t="s">
        <v>8115</v>
      </c>
      <c r="E3393" s="33" t="s">
        <v>14869</v>
      </c>
      <c r="F3393" s="33">
        <v>141</v>
      </c>
      <c r="G3393" s="33">
        <v>135</v>
      </c>
      <c r="H3393" s="33">
        <v>75597</v>
      </c>
      <c r="I3393" t="s">
        <v>15294</v>
      </c>
      <c r="N3393" s="37"/>
      <c r="O3393" s="36"/>
      <c r="P3393" s="36"/>
      <c r="Q3393" s="36"/>
      <c r="R3393" s="37"/>
      <c r="S3393" s="36"/>
      <c r="T3393" s="36"/>
    </row>
    <row r="3394" spans="1:20" ht="14.4" x14ac:dyDescent="0.3">
      <c r="A3394" s="33" t="s">
        <v>8116</v>
      </c>
      <c r="B3394" s="33" t="s">
        <v>14833</v>
      </c>
      <c r="C3394" s="33" t="s">
        <v>8117</v>
      </c>
      <c r="D3394" s="33" t="s">
        <v>2215</v>
      </c>
      <c r="E3394" s="33" t="s">
        <v>14896</v>
      </c>
      <c r="F3394" s="33">
        <v>196</v>
      </c>
      <c r="G3394" s="33">
        <v>185</v>
      </c>
      <c r="H3394" s="33">
        <v>41460</v>
      </c>
      <c r="I3394" t="s">
        <v>1325</v>
      </c>
      <c r="N3394" s="37"/>
      <c r="O3394" s="36"/>
      <c r="P3394" s="36"/>
      <c r="Q3394" s="36"/>
      <c r="R3394" s="37"/>
      <c r="S3394" s="36"/>
      <c r="T3394" s="36"/>
    </row>
    <row r="3395" spans="1:20" ht="14.4" x14ac:dyDescent="0.3">
      <c r="A3395" s="33" t="s">
        <v>8118</v>
      </c>
      <c r="B3395" s="33" t="s">
        <v>14833</v>
      </c>
      <c r="C3395" s="33" t="s">
        <v>16143</v>
      </c>
      <c r="D3395" s="33" t="s">
        <v>8119</v>
      </c>
      <c r="E3395" s="33" t="s">
        <v>15088</v>
      </c>
      <c r="F3395" s="33">
        <v>119</v>
      </c>
      <c r="G3395" s="33">
        <v>109</v>
      </c>
      <c r="H3395" s="33">
        <v>79874</v>
      </c>
      <c r="I3395" t="s">
        <v>483</v>
      </c>
      <c r="N3395" s="37"/>
      <c r="O3395" s="36"/>
      <c r="P3395" s="36"/>
      <c r="Q3395" s="36"/>
      <c r="R3395" s="37"/>
      <c r="S3395" s="36"/>
      <c r="T3395" s="36"/>
    </row>
    <row r="3396" spans="1:20" ht="14.4" x14ac:dyDescent="0.3">
      <c r="A3396" s="33" t="s">
        <v>8120</v>
      </c>
      <c r="B3396" s="33" t="s">
        <v>14833</v>
      </c>
      <c r="C3396" s="33" t="s">
        <v>8121</v>
      </c>
      <c r="D3396" s="33" t="s">
        <v>8122</v>
      </c>
      <c r="E3396" s="33" t="s">
        <v>14944</v>
      </c>
      <c r="F3396" s="33">
        <v>111</v>
      </c>
      <c r="G3396" s="33">
        <v>152</v>
      </c>
      <c r="H3396" s="33">
        <v>78782</v>
      </c>
      <c r="I3396" t="s">
        <v>15715</v>
      </c>
      <c r="N3396" s="37"/>
      <c r="O3396" s="36"/>
      <c r="P3396" s="36"/>
      <c r="Q3396" s="36"/>
      <c r="R3396" s="37"/>
      <c r="S3396" s="36"/>
      <c r="T3396" s="36"/>
    </row>
    <row r="3397" spans="1:20" ht="14.4" x14ac:dyDescent="0.3">
      <c r="A3397" s="33" t="s">
        <v>8123</v>
      </c>
      <c r="B3397" s="33" t="s">
        <v>14833</v>
      </c>
      <c r="C3397" s="33" t="s">
        <v>17559</v>
      </c>
      <c r="D3397" s="33" t="s">
        <v>8124</v>
      </c>
      <c r="E3397" s="33" t="s">
        <v>15082</v>
      </c>
      <c r="F3397" s="33">
        <v>221</v>
      </c>
      <c r="G3397" s="33">
        <v>204</v>
      </c>
      <c r="H3397" s="33">
        <v>79536</v>
      </c>
      <c r="I3397" t="s">
        <v>15936</v>
      </c>
      <c r="N3397" s="37"/>
      <c r="O3397" s="36"/>
      <c r="P3397" s="36"/>
      <c r="Q3397" s="36"/>
      <c r="R3397" s="37"/>
      <c r="S3397" s="36"/>
      <c r="T3397" s="36"/>
    </row>
    <row r="3398" spans="1:20" ht="14.4" x14ac:dyDescent="0.3">
      <c r="A3398" s="33" t="s">
        <v>8125</v>
      </c>
      <c r="B3398" s="33" t="s">
        <v>14833</v>
      </c>
      <c r="C3398" s="33" t="s">
        <v>425</v>
      </c>
      <c r="D3398" s="33" t="s">
        <v>8126</v>
      </c>
      <c r="E3398" s="33" t="s">
        <v>16212</v>
      </c>
      <c r="F3398" s="33">
        <v>218</v>
      </c>
      <c r="G3398" s="33">
        <v>222</v>
      </c>
      <c r="H3398" s="33">
        <v>41293</v>
      </c>
      <c r="I3398" t="s">
        <v>17168</v>
      </c>
      <c r="N3398" s="37"/>
      <c r="O3398" s="36"/>
      <c r="P3398" s="36"/>
      <c r="Q3398" s="36"/>
      <c r="R3398" s="37"/>
      <c r="S3398" s="36"/>
      <c r="T3398" s="36"/>
    </row>
    <row r="3399" spans="1:20" ht="14.4" x14ac:dyDescent="0.3">
      <c r="A3399" s="33" t="s">
        <v>8127</v>
      </c>
      <c r="B3399" s="33" t="s">
        <v>14833</v>
      </c>
      <c r="C3399" s="33" t="s">
        <v>8128</v>
      </c>
      <c r="D3399" s="33" t="s">
        <v>8129</v>
      </c>
      <c r="E3399" s="33" t="s">
        <v>16084</v>
      </c>
      <c r="F3399" s="33">
        <v>381</v>
      </c>
      <c r="G3399" s="33">
        <v>346</v>
      </c>
      <c r="H3399" s="33">
        <v>41899</v>
      </c>
      <c r="I3399" t="s">
        <v>16907</v>
      </c>
      <c r="N3399" s="37"/>
      <c r="O3399" s="36"/>
      <c r="P3399" s="36"/>
      <c r="Q3399" s="36"/>
      <c r="R3399" s="37"/>
      <c r="S3399" s="36"/>
      <c r="T3399" s="36"/>
    </row>
    <row r="3400" spans="1:20" ht="14.4" x14ac:dyDescent="0.3">
      <c r="A3400" s="33" t="s">
        <v>8130</v>
      </c>
      <c r="B3400" s="33" t="s">
        <v>14833</v>
      </c>
      <c r="C3400" s="33" t="s">
        <v>17560</v>
      </c>
      <c r="D3400" s="33" t="s">
        <v>8131</v>
      </c>
      <c r="E3400" s="33" t="s">
        <v>16710</v>
      </c>
      <c r="F3400" s="33">
        <v>202</v>
      </c>
      <c r="G3400" s="33">
        <v>183</v>
      </c>
      <c r="H3400" s="33">
        <v>41693</v>
      </c>
      <c r="I3400" t="s">
        <v>15654</v>
      </c>
      <c r="N3400" s="37"/>
      <c r="O3400" s="36"/>
      <c r="P3400" s="36"/>
      <c r="Q3400" s="36"/>
      <c r="R3400" s="37"/>
      <c r="S3400" s="36"/>
      <c r="T3400" s="36"/>
    </row>
    <row r="3401" spans="1:20" ht="14.4" x14ac:dyDescent="0.3">
      <c r="A3401" s="33" t="s">
        <v>8132</v>
      </c>
      <c r="B3401" s="33" t="s">
        <v>14833</v>
      </c>
      <c r="C3401" s="33" t="s">
        <v>17289</v>
      </c>
      <c r="D3401" s="33" t="s">
        <v>8133</v>
      </c>
      <c r="E3401" s="33" t="s">
        <v>15647</v>
      </c>
      <c r="F3401" s="33">
        <v>117</v>
      </c>
      <c r="G3401" s="33">
        <v>113</v>
      </c>
      <c r="H3401" s="33">
        <v>41779</v>
      </c>
      <c r="I3401" t="s">
        <v>17427</v>
      </c>
      <c r="N3401" s="37"/>
      <c r="O3401" s="36"/>
      <c r="P3401" s="36"/>
      <c r="Q3401" s="36"/>
      <c r="R3401" s="37"/>
      <c r="S3401" s="36"/>
      <c r="T3401" s="36"/>
    </row>
    <row r="3402" spans="1:20" ht="14.4" x14ac:dyDescent="0.3">
      <c r="A3402" s="33" t="s">
        <v>8134</v>
      </c>
      <c r="B3402" s="33" t="s">
        <v>14833</v>
      </c>
      <c r="C3402" s="33" t="s">
        <v>17561</v>
      </c>
      <c r="D3402" s="33" t="s">
        <v>8135</v>
      </c>
      <c r="E3402" s="33" t="s">
        <v>15309</v>
      </c>
      <c r="F3402" s="33">
        <v>189</v>
      </c>
      <c r="G3402" s="33">
        <v>177</v>
      </c>
      <c r="H3402" s="33">
        <v>41672</v>
      </c>
      <c r="I3402" t="s">
        <v>17256</v>
      </c>
      <c r="N3402" s="37"/>
      <c r="O3402" s="36"/>
      <c r="P3402" s="36"/>
      <c r="Q3402" s="36"/>
      <c r="R3402" s="37"/>
      <c r="S3402" s="36"/>
      <c r="T3402" s="36"/>
    </row>
    <row r="3403" spans="1:20" ht="14.4" x14ac:dyDescent="0.3">
      <c r="A3403" s="33" t="s">
        <v>8136</v>
      </c>
      <c r="B3403" s="33" t="s">
        <v>14833</v>
      </c>
      <c r="C3403" s="33" t="s">
        <v>8137</v>
      </c>
      <c r="D3403" s="33" t="s">
        <v>8138</v>
      </c>
      <c r="E3403" s="33" t="s">
        <v>14933</v>
      </c>
      <c r="F3403" s="33">
        <v>170</v>
      </c>
      <c r="G3403" s="33">
        <v>144</v>
      </c>
      <c r="H3403" s="33">
        <v>40803</v>
      </c>
      <c r="I3403" t="s">
        <v>276</v>
      </c>
      <c r="N3403" s="37"/>
      <c r="O3403" s="36"/>
      <c r="P3403" s="36"/>
      <c r="Q3403" s="36"/>
      <c r="R3403" s="37"/>
      <c r="S3403" s="36"/>
      <c r="T3403" s="36"/>
    </row>
    <row r="3404" spans="1:20" ht="14.4" x14ac:dyDescent="0.3">
      <c r="A3404" s="33" t="s">
        <v>8139</v>
      </c>
      <c r="B3404" s="33" t="s">
        <v>14833</v>
      </c>
      <c r="C3404" s="33" t="s">
        <v>8140</v>
      </c>
      <c r="D3404" s="33" t="s">
        <v>8141</v>
      </c>
      <c r="E3404" s="33" t="s">
        <v>15084</v>
      </c>
      <c r="F3404" s="33">
        <v>172</v>
      </c>
      <c r="G3404" s="33">
        <v>165</v>
      </c>
      <c r="H3404" s="33">
        <v>41492</v>
      </c>
      <c r="I3404" t="s">
        <v>6687</v>
      </c>
      <c r="N3404" s="37"/>
      <c r="O3404" s="36"/>
      <c r="P3404" s="36"/>
      <c r="Q3404" s="36"/>
      <c r="R3404" s="37"/>
      <c r="S3404" s="36"/>
      <c r="T3404" s="36"/>
    </row>
    <row r="3405" spans="1:20" ht="14.4" x14ac:dyDescent="0.3">
      <c r="A3405" s="33" t="s">
        <v>8142</v>
      </c>
      <c r="B3405" s="33" t="s">
        <v>14833</v>
      </c>
      <c r="C3405" s="33" t="s">
        <v>17562</v>
      </c>
      <c r="D3405" s="33" t="s">
        <v>8143</v>
      </c>
      <c r="E3405" s="33" t="s">
        <v>14993</v>
      </c>
      <c r="F3405" s="33">
        <v>208</v>
      </c>
      <c r="G3405" s="33">
        <v>207</v>
      </c>
      <c r="H3405" s="33">
        <v>41813</v>
      </c>
      <c r="I3405" t="s">
        <v>17433</v>
      </c>
      <c r="N3405" s="37"/>
      <c r="O3405" s="36"/>
      <c r="P3405" s="36"/>
      <c r="Q3405" s="36"/>
      <c r="R3405" s="37"/>
      <c r="S3405" s="36"/>
      <c r="T3405" s="36"/>
    </row>
    <row r="3406" spans="1:20" ht="14.4" x14ac:dyDescent="0.3">
      <c r="A3406" s="33" t="s">
        <v>8144</v>
      </c>
      <c r="B3406" s="33" t="s">
        <v>14833</v>
      </c>
      <c r="C3406" s="33" t="s">
        <v>17563</v>
      </c>
      <c r="D3406" s="33" t="s">
        <v>8145</v>
      </c>
      <c r="E3406" s="33" t="s">
        <v>15006</v>
      </c>
      <c r="F3406" s="33">
        <v>97</v>
      </c>
      <c r="G3406" s="33">
        <v>93</v>
      </c>
      <c r="H3406" s="33">
        <v>41778</v>
      </c>
      <c r="I3406" t="s">
        <v>16242</v>
      </c>
      <c r="N3406" s="37"/>
      <c r="O3406" s="36"/>
      <c r="P3406" s="36"/>
      <c r="Q3406" s="36"/>
      <c r="R3406" s="37"/>
      <c r="S3406" s="36"/>
      <c r="T3406" s="36"/>
    </row>
    <row r="3407" spans="1:20" ht="14.4" x14ac:dyDescent="0.3">
      <c r="A3407" s="33" t="s">
        <v>8146</v>
      </c>
      <c r="B3407" s="33" t="s">
        <v>14833</v>
      </c>
      <c r="C3407" s="33" t="s">
        <v>6342</v>
      </c>
      <c r="D3407" s="33" t="s">
        <v>8147</v>
      </c>
      <c r="E3407" s="33" t="s">
        <v>14984</v>
      </c>
      <c r="F3407" s="33">
        <v>180</v>
      </c>
      <c r="G3407" s="33">
        <v>203</v>
      </c>
      <c r="H3407" s="33">
        <v>41286</v>
      </c>
      <c r="I3407" t="s">
        <v>15748</v>
      </c>
      <c r="N3407" s="37"/>
      <c r="O3407" s="36"/>
      <c r="P3407" s="36"/>
      <c r="Q3407" s="36"/>
      <c r="R3407" s="37"/>
      <c r="S3407" s="36"/>
      <c r="T3407" s="36"/>
    </row>
    <row r="3408" spans="1:20" ht="14.4" x14ac:dyDescent="0.3">
      <c r="A3408" s="33" t="s">
        <v>8148</v>
      </c>
      <c r="B3408" s="33" t="s">
        <v>14833</v>
      </c>
      <c r="C3408" s="33" t="s">
        <v>2187</v>
      </c>
      <c r="D3408" s="33" t="s">
        <v>8149</v>
      </c>
      <c r="E3408" s="33" t="s">
        <v>15022</v>
      </c>
      <c r="F3408" s="33">
        <v>524</v>
      </c>
      <c r="G3408" s="33">
        <v>543</v>
      </c>
      <c r="H3408" s="33">
        <v>22725</v>
      </c>
      <c r="I3408" t="s">
        <v>17006</v>
      </c>
      <c r="N3408" s="37"/>
      <c r="O3408" s="36"/>
      <c r="P3408" s="36"/>
      <c r="Q3408" s="36"/>
      <c r="R3408" s="37"/>
      <c r="S3408" s="36"/>
      <c r="T3408" s="36"/>
    </row>
    <row r="3409" spans="1:20" ht="14.4" x14ac:dyDescent="0.3">
      <c r="A3409" s="33" t="s">
        <v>8150</v>
      </c>
      <c r="B3409" s="33" t="s">
        <v>14833</v>
      </c>
      <c r="C3409" s="33" t="s">
        <v>17416</v>
      </c>
      <c r="D3409" s="33" t="s">
        <v>8151</v>
      </c>
      <c r="E3409" s="33" t="s">
        <v>16831</v>
      </c>
      <c r="F3409" s="33">
        <v>147</v>
      </c>
      <c r="G3409" s="33">
        <v>147</v>
      </c>
      <c r="H3409" s="33">
        <v>25351</v>
      </c>
      <c r="I3409" t="s">
        <v>1017</v>
      </c>
      <c r="N3409" s="37"/>
      <c r="O3409" s="36"/>
      <c r="P3409" s="36"/>
      <c r="Q3409" s="36"/>
      <c r="R3409" s="37"/>
      <c r="S3409" s="36"/>
      <c r="T3409" s="36"/>
    </row>
    <row r="3410" spans="1:20" ht="14.4" x14ac:dyDescent="0.3">
      <c r="A3410" s="33" t="s">
        <v>8152</v>
      </c>
      <c r="B3410" s="33" t="s">
        <v>14833</v>
      </c>
      <c r="C3410" s="33" t="s">
        <v>17564</v>
      </c>
      <c r="D3410" s="33" t="s">
        <v>7324</v>
      </c>
      <c r="E3410" s="33" t="s">
        <v>14985</v>
      </c>
      <c r="F3410" s="33">
        <v>202</v>
      </c>
      <c r="G3410" s="33">
        <v>201</v>
      </c>
      <c r="H3410" s="33">
        <v>42683</v>
      </c>
      <c r="I3410" t="s">
        <v>1938</v>
      </c>
      <c r="N3410" s="37"/>
      <c r="O3410" s="36"/>
      <c r="P3410" s="36"/>
      <c r="Q3410" s="36"/>
      <c r="R3410" s="37"/>
      <c r="S3410" s="36"/>
      <c r="T3410" s="36"/>
    </row>
    <row r="3411" spans="1:20" ht="14.4" x14ac:dyDescent="0.3">
      <c r="A3411" s="33" t="s">
        <v>8153</v>
      </c>
      <c r="B3411" s="33" t="s">
        <v>14833</v>
      </c>
      <c r="C3411" s="33" t="s">
        <v>6976</v>
      </c>
      <c r="D3411" s="33" t="s">
        <v>8154</v>
      </c>
      <c r="E3411" s="33" t="s">
        <v>14986</v>
      </c>
      <c r="F3411" s="33">
        <v>213</v>
      </c>
      <c r="G3411" s="33">
        <v>198</v>
      </c>
      <c r="H3411" s="33">
        <v>41454</v>
      </c>
      <c r="I3411" t="s">
        <v>16311</v>
      </c>
      <c r="N3411" s="37"/>
      <c r="O3411" s="36"/>
      <c r="P3411" s="36"/>
      <c r="Q3411" s="36"/>
      <c r="R3411" s="37"/>
      <c r="S3411" s="36"/>
      <c r="T3411" s="36"/>
    </row>
    <row r="3412" spans="1:20" ht="14.4" x14ac:dyDescent="0.3">
      <c r="A3412" s="33" t="s">
        <v>8155</v>
      </c>
      <c r="B3412" s="33" t="s">
        <v>14833</v>
      </c>
      <c r="C3412" s="33" t="s">
        <v>8156</v>
      </c>
      <c r="D3412" s="33" t="s">
        <v>8157</v>
      </c>
      <c r="E3412" s="33" t="s">
        <v>15395</v>
      </c>
      <c r="F3412" s="33">
        <v>185</v>
      </c>
      <c r="G3412" s="33">
        <v>180</v>
      </c>
      <c r="H3412" s="33">
        <v>41337</v>
      </c>
      <c r="I3412" t="s">
        <v>15665</v>
      </c>
      <c r="N3412" s="37"/>
      <c r="O3412" s="36"/>
      <c r="P3412" s="36"/>
      <c r="Q3412" s="36"/>
      <c r="R3412" s="37"/>
      <c r="S3412" s="36"/>
      <c r="T3412" s="36"/>
    </row>
    <row r="3413" spans="1:20" ht="14.4" x14ac:dyDescent="0.3">
      <c r="A3413" s="33" t="s">
        <v>8158</v>
      </c>
      <c r="B3413" s="33" t="s">
        <v>14833</v>
      </c>
      <c r="C3413" s="33" t="s">
        <v>8159</v>
      </c>
      <c r="D3413" s="33" t="s">
        <v>8160</v>
      </c>
      <c r="E3413" s="33" t="s">
        <v>15045</v>
      </c>
      <c r="F3413" s="33">
        <v>177</v>
      </c>
      <c r="G3413" s="33">
        <v>293</v>
      </c>
      <c r="H3413" s="33">
        <v>41138</v>
      </c>
      <c r="I3413" t="s">
        <v>16046</v>
      </c>
      <c r="N3413" s="37"/>
      <c r="O3413" s="36"/>
      <c r="P3413" s="36"/>
      <c r="Q3413" s="36"/>
      <c r="R3413" s="37"/>
      <c r="S3413" s="36"/>
      <c r="T3413" s="36"/>
    </row>
    <row r="3414" spans="1:20" ht="14.4" x14ac:dyDescent="0.3">
      <c r="A3414" s="33" t="s">
        <v>8161</v>
      </c>
      <c r="B3414" s="33" t="s">
        <v>14833</v>
      </c>
      <c r="C3414" s="33" t="s">
        <v>17565</v>
      </c>
      <c r="D3414" s="33" t="s">
        <v>8162</v>
      </c>
      <c r="E3414" s="33" t="s">
        <v>14946</v>
      </c>
      <c r="F3414" s="33">
        <v>260</v>
      </c>
      <c r="G3414" s="33">
        <v>239</v>
      </c>
      <c r="H3414" s="33">
        <v>42596</v>
      </c>
      <c r="I3414" t="s">
        <v>16826</v>
      </c>
      <c r="N3414" s="37"/>
      <c r="O3414" s="36"/>
      <c r="P3414" s="36"/>
      <c r="Q3414" s="36"/>
      <c r="R3414" s="37"/>
      <c r="S3414" s="36"/>
      <c r="T3414" s="36"/>
    </row>
    <row r="3415" spans="1:20" ht="14.4" x14ac:dyDescent="0.3">
      <c r="A3415" s="33" t="s">
        <v>8163</v>
      </c>
      <c r="B3415" s="33" t="s">
        <v>14833</v>
      </c>
      <c r="C3415" s="33" t="s">
        <v>8164</v>
      </c>
      <c r="D3415" s="33" t="s">
        <v>8165</v>
      </c>
      <c r="E3415" s="33" t="s">
        <v>15089</v>
      </c>
      <c r="F3415" s="33">
        <v>138</v>
      </c>
      <c r="G3415" s="33">
        <v>136</v>
      </c>
      <c r="H3415" s="33">
        <v>41127</v>
      </c>
      <c r="I3415" t="s">
        <v>16145</v>
      </c>
      <c r="N3415" s="37"/>
      <c r="O3415" s="36"/>
      <c r="P3415" s="36"/>
      <c r="Q3415" s="36"/>
      <c r="R3415" s="37"/>
      <c r="S3415" s="36"/>
      <c r="T3415" s="36"/>
    </row>
    <row r="3416" spans="1:20" ht="14.4" x14ac:dyDescent="0.3">
      <c r="A3416" s="33" t="s">
        <v>8166</v>
      </c>
      <c r="B3416" s="33" t="s">
        <v>14833</v>
      </c>
      <c r="C3416" s="33" t="s">
        <v>17566</v>
      </c>
      <c r="D3416" s="33" t="s">
        <v>8167</v>
      </c>
      <c r="E3416" s="33" t="s">
        <v>17214</v>
      </c>
      <c r="F3416" s="33">
        <v>289</v>
      </c>
      <c r="G3416" s="33">
        <v>279</v>
      </c>
      <c r="H3416" s="33">
        <v>41731</v>
      </c>
      <c r="I3416" t="s">
        <v>17215</v>
      </c>
      <c r="N3416" s="37"/>
      <c r="O3416" s="36"/>
      <c r="P3416" s="36"/>
      <c r="Q3416" s="36"/>
      <c r="R3416" s="37"/>
      <c r="S3416" s="36"/>
      <c r="T3416" s="36"/>
    </row>
    <row r="3417" spans="1:20" ht="14.4" x14ac:dyDescent="0.3">
      <c r="A3417" s="33" t="s">
        <v>8168</v>
      </c>
      <c r="B3417" s="33" t="s">
        <v>14833</v>
      </c>
      <c r="C3417" s="33" t="s">
        <v>15269</v>
      </c>
      <c r="D3417" s="33" t="s">
        <v>8169</v>
      </c>
      <c r="E3417" s="33" t="s">
        <v>15051</v>
      </c>
      <c r="F3417" s="33">
        <v>407</v>
      </c>
      <c r="G3417" s="33">
        <v>415</v>
      </c>
      <c r="H3417" s="33">
        <v>42587</v>
      </c>
      <c r="I3417" t="s">
        <v>16073</v>
      </c>
      <c r="N3417" s="37"/>
      <c r="O3417" s="36"/>
      <c r="P3417" s="36"/>
      <c r="Q3417" s="36"/>
      <c r="R3417" s="37"/>
      <c r="S3417" s="36"/>
      <c r="T3417" s="36"/>
    </row>
    <row r="3418" spans="1:20" ht="14.4" x14ac:dyDescent="0.3">
      <c r="A3418" s="33" t="s">
        <v>8170</v>
      </c>
      <c r="B3418" s="33" t="s">
        <v>14833</v>
      </c>
      <c r="C3418" s="33" t="s">
        <v>17567</v>
      </c>
      <c r="D3418" s="33" t="s">
        <v>8171</v>
      </c>
      <c r="E3418" s="33" t="s">
        <v>15048</v>
      </c>
      <c r="F3418" s="33">
        <v>356</v>
      </c>
      <c r="G3418" s="33">
        <v>374</v>
      </c>
      <c r="H3418" s="33">
        <v>46385</v>
      </c>
      <c r="I3418" t="s">
        <v>15987</v>
      </c>
      <c r="N3418" s="37"/>
      <c r="O3418" s="36"/>
      <c r="P3418" s="36"/>
      <c r="Q3418" s="36"/>
      <c r="R3418" s="37"/>
      <c r="S3418" s="36"/>
      <c r="T3418" s="36"/>
    </row>
    <row r="3419" spans="1:20" ht="14.4" x14ac:dyDescent="0.3">
      <c r="A3419" s="33" t="s">
        <v>8172</v>
      </c>
      <c r="B3419" s="33" t="s">
        <v>14833</v>
      </c>
      <c r="C3419" s="33" t="s">
        <v>8173</v>
      </c>
      <c r="D3419" s="33" t="s">
        <v>8174</v>
      </c>
      <c r="E3419" s="33" t="s">
        <v>15085</v>
      </c>
      <c r="F3419" s="33">
        <v>204</v>
      </c>
      <c r="G3419" s="33">
        <v>205</v>
      </c>
      <c r="H3419" s="33">
        <v>32580</v>
      </c>
      <c r="I3419" t="s">
        <v>15680</v>
      </c>
      <c r="N3419" s="37"/>
      <c r="O3419" s="36"/>
      <c r="P3419" s="36"/>
      <c r="Q3419" s="36"/>
      <c r="R3419" s="37"/>
      <c r="S3419" s="36"/>
      <c r="T3419" s="36"/>
    </row>
    <row r="3420" spans="1:20" ht="14.4" x14ac:dyDescent="0.3">
      <c r="A3420" s="33" t="s">
        <v>8175</v>
      </c>
      <c r="B3420" s="33" t="s">
        <v>14833</v>
      </c>
      <c r="C3420" s="33" t="s">
        <v>17568</v>
      </c>
      <c r="D3420" s="33" t="s">
        <v>8176</v>
      </c>
      <c r="E3420" s="33" t="s">
        <v>14997</v>
      </c>
      <c r="F3420" s="33">
        <v>498</v>
      </c>
      <c r="G3420" s="33">
        <v>488</v>
      </c>
      <c r="H3420" s="33">
        <v>47100</v>
      </c>
      <c r="I3420" t="s">
        <v>516</v>
      </c>
      <c r="N3420" s="37"/>
      <c r="O3420" s="36"/>
      <c r="P3420" s="36"/>
      <c r="Q3420" s="36"/>
      <c r="R3420" s="37"/>
      <c r="S3420" s="36"/>
      <c r="T3420" s="36"/>
    </row>
    <row r="3421" spans="1:20" ht="14.4" x14ac:dyDescent="0.3">
      <c r="A3421" s="33" t="s">
        <v>8177</v>
      </c>
      <c r="B3421" s="33" t="s">
        <v>14833</v>
      </c>
      <c r="C3421" s="33" t="s">
        <v>17569</v>
      </c>
      <c r="D3421" s="33" t="s">
        <v>8178</v>
      </c>
      <c r="E3421" s="33" t="s">
        <v>14884</v>
      </c>
      <c r="F3421" s="33">
        <v>134</v>
      </c>
      <c r="G3421" s="33">
        <v>170</v>
      </c>
      <c r="H3421" s="33">
        <v>48101</v>
      </c>
      <c r="I3421" t="s">
        <v>3810</v>
      </c>
      <c r="N3421" s="37"/>
      <c r="O3421" s="36"/>
      <c r="P3421" s="36"/>
      <c r="Q3421" s="36"/>
      <c r="R3421" s="37"/>
      <c r="S3421" s="36"/>
      <c r="T3421" s="36"/>
    </row>
    <row r="3422" spans="1:20" ht="14.4" x14ac:dyDescent="0.3">
      <c r="A3422" s="33" t="s">
        <v>8179</v>
      </c>
      <c r="B3422" s="33" t="s">
        <v>14833</v>
      </c>
      <c r="C3422" s="33" t="s">
        <v>8180</v>
      </c>
      <c r="D3422" s="33" t="s">
        <v>8181</v>
      </c>
      <c r="E3422" s="33" t="s">
        <v>15048</v>
      </c>
      <c r="F3422" s="33">
        <v>362</v>
      </c>
      <c r="G3422" s="33">
        <v>380</v>
      </c>
      <c r="H3422" s="33">
        <v>30582</v>
      </c>
      <c r="I3422" t="s">
        <v>15648</v>
      </c>
      <c r="N3422" s="37"/>
      <c r="O3422" s="36"/>
      <c r="P3422" s="36"/>
      <c r="Q3422" s="36"/>
      <c r="R3422" s="37"/>
      <c r="S3422" s="36"/>
      <c r="T3422" s="36"/>
    </row>
    <row r="3423" spans="1:20" ht="14.4" x14ac:dyDescent="0.3">
      <c r="A3423" s="33" t="s">
        <v>8182</v>
      </c>
      <c r="B3423" s="33" t="s">
        <v>14833</v>
      </c>
      <c r="C3423" s="33" t="s">
        <v>16183</v>
      </c>
      <c r="D3423" s="33" t="s">
        <v>8183</v>
      </c>
      <c r="E3423" s="33" t="s">
        <v>14957</v>
      </c>
      <c r="F3423" s="33">
        <v>370</v>
      </c>
      <c r="G3423" s="33">
        <v>379</v>
      </c>
      <c r="H3423" s="33">
        <v>42540</v>
      </c>
      <c r="I3423" t="s">
        <v>15315</v>
      </c>
      <c r="N3423" s="37"/>
      <c r="O3423" s="36"/>
      <c r="P3423" s="36"/>
      <c r="Q3423" s="36"/>
      <c r="R3423" s="37"/>
      <c r="S3423" s="36"/>
      <c r="T3423" s="36"/>
    </row>
    <row r="3424" spans="1:20" ht="14.4" x14ac:dyDescent="0.3">
      <c r="A3424" s="33" t="s">
        <v>8184</v>
      </c>
      <c r="B3424" s="33" t="s">
        <v>14833</v>
      </c>
      <c r="C3424" s="33" t="s">
        <v>17570</v>
      </c>
      <c r="D3424" s="33" t="s">
        <v>8185</v>
      </c>
      <c r="E3424" s="33" t="s">
        <v>16395</v>
      </c>
      <c r="F3424" s="33">
        <v>282</v>
      </c>
      <c r="G3424" s="33">
        <v>298</v>
      </c>
      <c r="H3424" s="33">
        <v>41506</v>
      </c>
      <c r="I3424" t="s">
        <v>15267</v>
      </c>
      <c r="N3424" s="37"/>
      <c r="O3424" s="36"/>
      <c r="P3424" s="36"/>
      <c r="Q3424" s="36"/>
      <c r="R3424" s="37"/>
      <c r="S3424" s="36"/>
      <c r="T3424" s="36"/>
    </row>
    <row r="3425" spans="1:20" ht="14.4" x14ac:dyDescent="0.3">
      <c r="A3425" s="33" t="s">
        <v>8186</v>
      </c>
      <c r="B3425" s="33" t="s">
        <v>14833</v>
      </c>
      <c r="C3425" s="33" t="s">
        <v>8187</v>
      </c>
      <c r="D3425" s="33" t="s">
        <v>8188</v>
      </c>
      <c r="E3425" s="33" t="s">
        <v>15045</v>
      </c>
      <c r="F3425" s="33">
        <v>445</v>
      </c>
      <c r="G3425" s="33">
        <v>468</v>
      </c>
      <c r="H3425" s="33">
        <v>52131</v>
      </c>
      <c r="I3425" t="s">
        <v>17515</v>
      </c>
      <c r="N3425" s="37"/>
      <c r="O3425" s="36"/>
      <c r="P3425" s="36"/>
      <c r="Q3425" s="36"/>
      <c r="R3425" s="37"/>
      <c r="S3425" s="36"/>
      <c r="T3425" s="36"/>
    </row>
    <row r="3426" spans="1:20" ht="14.4" x14ac:dyDescent="0.3">
      <c r="A3426" s="33" t="s">
        <v>8189</v>
      </c>
      <c r="B3426" s="33" t="s">
        <v>14833</v>
      </c>
      <c r="C3426" s="33" t="s">
        <v>17571</v>
      </c>
      <c r="D3426" s="33" t="s">
        <v>8190</v>
      </c>
      <c r="E3426" s="33" t="s">
        <v>14891</v>
      </c>
      <c r="F3426" s="33">
        <v>297</v>
      </c>
      <c r="G3426" s="33">
        <v>306</v>
      </c>
      <c r="H3426" s="33">
        <v>73919</v>
      </c>
      <c r="I3426" t="s">
        <v>839</v>
      </c>
      <c r="N3426" s="37"/>
      <c r="O3426" s="36"/>
      <c r="P3426" s="36"/>
      <c r="Q3426" s="36"/>
      <c r="R3426" s="37"/>
      <c r="S3426" s="36"/>
      <c r="T3426" s="36"/>
    </row>
    <row r="3427" spans="1:20" ht="14.4" x14ac:dyDescent="0.3">
      <c r="A3427" s="33" t="s">
        <v>8191</v>
      </c>
      <c r="B3427" s="33" t="s">
        <v>14833</v>
      </c>
      <c r="C3427" s="33" t="s">
        <v>8192</v>
      </c>
      <c r="D3427" s="33" t="s">
        <v>8193</v>
      </c>
      <c r="E3427" s="33" t="s">
        <v>15028</v>
      </c>
      <c r="F3427" s="33">
        <v>323</v>
      </c>
      <c r="G3427" s="33">
        <v>318</v>
      </c>
      <c r="H3427" s="33">
        <v>77975</v>
      </c>
      <c r="I3427" t="s">
        <v>15557</v>
      </c>
      <c r="N3427" s="37"/>
      <c r="O3427" s="36"/>
      <c r="P3427" s="36"/>
      <c r="Q3427" s="36"/>
      <c r="R3427" s="37"/>
      <c r="S3427" s="36"/>
      <c r="T3427" s="36"/>
    </row>
    <row r="3428" spans="1:20" ht="14.4" x14ac:dyDescent="0.3">
      <c r="A3428" s="33" t="s">
        <v>8194</v>
      </c>
      <c r="B3428" s="33" t="s">
        <v>14833</v>
      </c>
      <c r="C3428" s="33" t="s">
        <v>17572</v>
      </c>
      <c r="D3428" s="33" t="s">
        <v>8195</v>
      </c>
      <c r="E3428" s="33" t="s">
        <v>14948</v>
      </c>
      <c r="F3428" s="33">
        <v>95</v>
      </c>
      <c r="G3428" s="33">
        <v>93</v>
      </c>
      <c r="H3428" s="33">
        <v>47920</v>
      </c>
      <c r="I3428" t="s">
        <v>15421</v>
      </c>
      <c r="N3428" s="37"/>
      <c r="O3428" s="36"/>
      <c r="P3428" s="36"/>
      <c r="Q3428" s="36"/>
      <c r="R3428" s="37"/>
      <c r="S3428" s="36"/>
      <c r="T3428" s="36"/>
    </row>
    <row r="3429" spans="1:20" ht="14.4" x14ac:dyDescent="0.3">
      <c r="A3429" s="33" t="s">
        <v>8196</v>
      </c>
      <c r="B3429" s="33" t="s">
        <v>14833</v>
      </c>
      <c r="C3429" s="33" t="s">
        <v>2005</v>
      </c>
      <c r="D3429" s="33" t="s">
        <v>8197</v>
      </c>
      <c r="E3429" s="33" t="s">
        <v>14994</v>
      </c>
      <c r="F3429" s="33">
        <v>239</v>
      </c>
      <c r="G3429" s="33">
        <v>243</v>
      </c>
      <c r="H3429" s="33">
        <v>41148</v>
      </c>
      <c r="I3429" t="s">
        <v>15925</v>
      </c>
      <c r="N3429" s="37"/>
      <c r="O3429" s="36"/>
      <c r="P3429" s="36"/>
      <c r="Q3429" s="36"/>
      <c r="R3429" s="37"/>
      <c r="S3429" s="36"/>
      <c r="T3429" s="36"/>
    </row>
    <row r="3430" spans="1:20" ht="14.4" x14ac:dyDescent="0.3">
      <c r="A3430" s="33" t="s">
        <v>8198</v>
      </c>
      <c r="B3430" s="33" t="s">
        <v>14833</v>
      </c>
      <c r="C3430" s="33" t="s">
        <v>15989</v>
      </c>
      <c r="D3430" s="33" t="s">
        <v>8199</v>
      </c>
      <c r="E3430" s="33" t="s">
        <v>16575</v>
      </c>
      <c r="F3430" s="33">
        <v>212</v>
      </c>
      <c r="G3430" s="33">
        <v>209</v>
      </c>
      <c r="H3430" s="33">
        <v>72853</v>
      </c>
      <c r="I3430" t="s">
        <v>17516</v>
      </c>
      <c r="N3430" s="37"/>
      <c r="O3430" s="36"/>
      <c r="P3430" s="36"/>
      <c r="Q3430" s="36"/>
      <c r="R3430" s="37"/>
      <c r="S3430" s="36"/>
      <c r="T3430" s="36"/>
    </row>
    <row r="3431" spans="1:20" ht="14.4" x14ac:dyDescent="0.3">
      <c r="A3431" s="33" t="s">
        <v>8200</v>
      </c>
      <c r="B3431" s="33" t="s">
        <v>14833</v>
      </c>
      <c r="C3431" s="33" t="s">
        <v>8201</v>
      </c>
      <c r="D3431" s="33" t="s">
        <v>8202</v>
      </c>
      <c r="E3431" s="33" t="s">
        <v>14934</v>
      </c>
      <c r="F3431" s="33">
        <v>127</v>
      </c>
      <c r="G3431" s="33">
        <v>117</v>
      </c>
      <c r="H3431" s="33">
        <v>75388</v>
      </c>
      <c r="I3431" t="s">
        <v>15473</v>
      </c>
      <c r="N3431" s="37"/>
      <c r="O3431" s="36"/>
      <c r="P3431" s="36"/>
      <c r="Q3431" s="36"/>
      <c r="R3431" s="37"/>
      <c r="S3431" s="36"/>
      <c r="T3431" s="36"/>
    </row>
    <row r="3432" spans="1:20" ht="14.4" x14ac:dyDescent="0.3">
      <c r="A3432" s="33" t="s">
        <v>8203</v>
      </c>
      <c r="B3432" s="33" t="s">
        <v>14833</v>
      </c>
      <c r="C3432" s="33" t="s">
        <v>8204</v>
      </c>
      <c r="D3432" s="33" t="s">
        <v>8205</v>
      </c>
      <c r="E3432" s="33" t="s">
        <v>14995</v>
      </c>
      <c r="F3432" s="33">
        <v>324</v>
      </c>
      <c r="G3432" s="33">
        <v>423</v>
      </c>
      <c r="H3432" s="33">
        <v>41012</v>
      </c>
      <c r="I3432" t="s">
        <v>16504</v>
      </c>
      <c r="N3432" s="37"/>
      <c r="O3432" s="36"/>
      <c r="P3432" s="36"/>
      <c r="Q3432" s="36"/>
      <c r="R3432" s="37"/>
      <c r="S3432" s="36"/>
      <c r="T3432" s="36"/>
    </row>
    <row r="3433" spans="1:20" ht="14.4" x14ac:dyDescent="0.3">
      <c r="A3433" s="33" t="s">
        <v>8206</v>
      </c>
      <c r="B3433" s="33" t="s">
        <v>14833</v>
      </c>
      <c r="C3433" s="33" t="s">
        <v>17573</v>
      </c>
      <c r="D3433" s="33" t="s">
        <v>8207</v>
      </c>
      <c r="E3433" s="33" t="s">
        <v>14912</v>
      </c>
      <c r="F3433" s="33">
        <v>232</v>
      </c>
      <c r="G3433" s="33">
        <v>204</v>
      </c>
      <c r="H3433" s="33">
        <v>46385</v>
      </c>
      <c r="I3433" t="s">
        <v>15987</v>
      </c>
      <c r="N3433" s="37"/>
      <c r="O3433" s="36"/>
      <c r="P3433" s="36"/>
      <c r="Q3433" s="36"/>
      <c r="R3433" s="37"/>
      <c r="S3433" s="36"/>
      <c r="T3433" s="36"/>
    </row>
    <row r="3434" spans="1:20" ht="14.4" x14ac:dyDescent="0.3">
      <c r="A3434" s="33" t="s">
        <v>8208</v>
      </c>
      <c r="B3434" s="33" t="s">
        <v>14833</v>
      </c>
      <c r="C3434" s="33" t="s">
        <v>8209</v>
      </c>
      <c r="D3434" s="33" t="s">
        <v>8210</v>
      </c>
      <c r="E3434" s="33" t="s">
        <v>14984</v>
      </c>
      <c r="F3434" s="33">
        <v>173</v>
      </c>
      <c r="G3434" s="33">
        <v>177</v>
      </c>
      <c r="H3434" s="33">
        <v>70002</v>
      </c>
      <c r="I3434" t="s">
        <v>15469</v>
      </c>
      <c r="N3434" s="37"/>
      <c r="O3434" s="36"/>
      <c r="P3434" s="36"/>
      <c r="Q3434" s="36"/>
      <c r="R3434" s="37"/>
      <c r="S3434" s="36"/>
      <c r="T3434" s="36"/>
    </row>
    <row r="3435" spans="1:20" ht="14.4" x14ac:dyDescent="0.3">
      <c r="A3435" s="33" t="s">
        <v>8211</v>
      </c>
      <c r="B3435" s="33" t="s">
        <v>14833</v>
      </c>
      <c r="C3435" s="33" t="s">
        <v>997</v>
      </c>
      <c r="D3435" s="33" t="s">
        <v>8212</v>
      </c>
      <c r="E3435" s="33" t="s">
        <v>15309</v>
      </c>
      <c r="F3435" s="33">
        <v>463</v>
      </c>
      <c r="G3435" s="33">
        <v>464</v>
      </c>
      <c r="H3435" s="33">
        <v>74049</v>
      </c>
      <c r="I3435" t="s">
        <v>432</v>
      </c>
      <c r="N3435" s="37"/>
      <c r="O3435" s="36"/>
      <c r="P3435" s="36"/>
      <c r="Q3435" s="36"/>
      <c r="R3435" s="37"/>
      <c r="S3435" s="36"/>
      <c r="T3435" s="36"/>
    </row>
    <row r="3436" spans="1:20" ht="14.4" x14ac:dyDescent="0.3">
      <c r="A3436" s="33" t="s">
        <v>8213</v>
      </c>
      <c r="B3436" s="33" t="s">
        <v>14833</v>
      </c>
      <c r="C3436" s="33" t="s">
        <v>17574</v>
      </c>
      <c r="D3436" s="33" t="s">
        <v>8214</v>
      </c>
      <c r="E3436" s="33" t="s">
        <v>15034</v>
      </c>
      <c r="F3436" s="33">
        <v>431</v>
      </c>
      <c r="G3436" s="33">
        <v>438</v>
      </c>
      <c r="H3436" s="33">
        <v>85255</v>
      </c>
      <c r="I3436" t="s">
        <v>15740</v>
      </c>
      <c r="N3436" s="37"/>
      <c r="O3436" s="36"/>
      <c r="P3436" s="36"/>
      <c r="Q3436" s="36"/>
      <c r="R3436" s="37"/>
      <c r="S3436" s="36"/>
      <c r="T3436" s="36"/>
    </row>
    <row r="3437" spans="1:20" ht="14.4" x14ac:dyDescent="0.3">
      <c r="A3437" s="33" t="s">
        <v>8215</v>
      </c>
      <c r="B3437" s="33" t="s">
        <v>14833</v>
      </c>
      <c r="C3437" s="33" t="s">
        <v>17326</v>
      </c>
      <c r="D3437" s="33" t="s">
        <v>8216</v>
      </c>
      <c r="E3437" s="33" t="s">
        <v>15087</v>
      </c>
      <c r="F3437" s="33">
        <v>189</v>
      </c>
      <c r="G3437" s="33">
        <v>187</v>
      </c>
      <c r="H3437" s="33">
        <v>41571</v>
      </c>
      <c r="I3437" t="s">
        <v>509</v>
      </c>
      <c r="N3437" s="37"/>
      <c r="O3437" s="36"/>
      <c r="P3437" s="36"/>
      <c r="Q3437" s="36"/>
      <c r="R3437" s="37"/>
      <c r="S3437" s="36"/>
      <c r="T3437" s="36"/>
    </row>
    <row r="3438" spans="1:20" ht="14.4" x14ac:dyDescent="0.3">
      <c r="A3438" s="33" t="s">
        <v>8217</v>
      </c>
      <c r="B3438" s="33" t="s">
        <v>14833</v>
      </c>
      <c r="C3438" s="33" t="s">
        <v>8218</v>
      </c>
      <c r="D3438" s="33" t="s">
        <v>8219</v>
      </c>
      <c r="E3438" s="33" t="s">
        <v>16481</v>
      </c>
      <c r="F3438" s="33">
        <v>343</v>
      </c>
      <c r="G3438" s="33">
        <v>346</v>
      </c>
      <c r="H3438" s="33">
        <v>41595</v>
      </c>
      <c r="I3438" t="s">
        <v>15871</v>
      </c>
      <c r="N3438" s="37"/>
      <c r="O3438" s="36"/>
      <c r="P3438" s="36"/>
      <c r="Q3438" s="36"/>
      <c r="R3438" s="37"/>
      <c r="S3438" s="36"/>
      <c r="T3438" s="36"/>
    </row>
    <row r="3439" spans="1:20" ht="14.4" x14ac:dyDescent="0.3">
      <c r="A3439" s="33" t="s">
        <v>8220</v>
      </c>
      <c r="B3439" s="33" t="s">
        <v>14833</v>
      </c>
      <c r="C3439" s="33" t="s">
        <v>8221</v>
      </c>
      <c r="D3439" s="33" t="s">
        <v>8222</v>
      </c>
      <c r="E3439" s="33" t="s">
        <v>15092</v>
      </c>
      <c r="F3439" s="33">
        <v>128</v>
      </c>
      <c r="G3439" s="33">
        <v>113</v>
      </c>
      <c r="H3439" s="33">
        <v>41270</v>
      </c>
      <c r="I3439" t="s">
        <v>1334</v>
      </c>
      <c r="N3439" s="37"/>
      <c r="O3439" s="36"/>
      <c r="P3439" s="36"/>
      <c r="Q3439" s="36"/>
      <c r="R3439" s="37"/>
      <c r="S3439" s="36"/>
      <c r="T3439" s="36"/>
    </row>
    <row r="3440" spans="1:20" ht="14.4" x14ac:dyDescent="0.3">
      <c r="A3440" s="33" t="s">
        <v>8223</v>
      </c>
      <c r="B3440" s="33" t="s">
        <v>14833</v>
      </c>
      <c r="C3440" s="33" t="s">
        <v>8224</v>
      </c>
      <c r="D3440" s="33" t="s">
        <v>8225</v>
      </c>
      <c r="E3440" s="33" t="s">
        <v>15951</v>
      </c>
      <c r="F3440" s="33">
        <v>326</v>
      </c>
      <c r="G3440" s="33">
        <v>308</v>
      </c>
      <c r="H3440" s="33">
        <v>42561</v>
      </c>
      <c r="I3440" t="s">
        <v>7164</v>
      </c>
      <c r="N3440" s="37"/>
      <c r="O3440" s="36"/>
      <c r="P3440" s="36"/>
      <c r="Q3440" s="36"/>
      <c r="R3440" s="37"/>
      <c r="S3440" s="36"/>
      <c r="T3440" s="36"/>
    </row>
    <row r="3441" spans="1:20" ht="14.4" x14ac:dyDescent="0.3">
      <c r="A3441" s="33" t="s">
        <v>8226</v>
      </c>
      <c r="B3441" s="33" t="s">
        <v>14833</v>
      </c>
      <c r="C3441" s="33" t="s">
        <v>8227</v>
      </c>
      <c r="D3441" s="33" t="s">
        <v>8228</v>
      </c>
      <c r="E3441" s="33" t="s">
        <v>15008</v>
      </c>
      <c r="F3441" s="33">
        <v>103</v>
      </c>
      <c r="G3441" s="33">
        <v>100</v>
      </c>
      <c r="H3441" s="33">
        <v>41345</v>
      </c>
      <c r="I3441" t="s">
        <v>279</v>
      </c>
      <c r="N3441" s="37"/>
      <c r="O3441" s="36"/>
      <c r="P3441" s="36"/>
      <c r="Q3441" s="36"/>
      <c r="R3441" s="37"/>
      <c r="S3441" s="36"/>
      <c r="T3441" s="36"/>
    </row>
    <row r="3442" spans="1:20" ht="14.4" x14ac:dyDescent="0.3">
      <c r="A3442" s="33" t="s">
        <v>8229</v>
      </c>
      <c r="B3442" s="33" t="s">
        <v>14833</v>
      </c>
      <c r="C3442" s="33" t="s">
        <v>8230</v>
      </c>
      <c r="D3442" s="33" t="s">
        <v>8231</v>
      </c>
      <c r="E3442" s="33" t="s">
        <v>15868</v>
      </c>
      <c r="F3442" s="33">
        <v>283</v>
      </c>
      <c r="G3442" s="33">
        <v>281</v>
      </c>
      <c r="H3442" s="33">
        <v>41560</v>
      </c>
      <c r="I3442" t="s">
        <v>17528</v>
      </c>
      <c r="N3442" s="37"/>
      <c r="O3442" s="36"/>
      <c r="P3442" s="36"/>
      <c r="Q3442" s="36"/>
      <c r="R3442" s="37"/>
      <c r="S3442" s="36"/>
      <c r="T3442" s="36"/>
    </row>
    <row r="3443" spans="1:20" ht="14.4" x14ac:dyDescent="0.3">
      <c r="A3443" s="33" t="s">
        <v>8232</v>
      </c>
      <c r="B3443" s="33" t="s">
        <v>14833</v>
      </c>
      <c r="C3443" s="33" t="s">
        <v>8233</v>
      </c>
      <c r="D3443" s="33" t="s">
        <v>2776</v>
      </c>
      <c r="E3443" s="33" t="s">
        <v>15086</v>
      </c>
      <c r="F3443" s="33">
        <v>96</v>
      </c>
      <c r="G3443" s="33">
        <v>88</v>
      </c>
      <c r="H3443" s="33">
        <v>10925</v>
      </c>
      <c r="I3443" t="s">
        <v>8234</v>
      </c>
      <c r="N3443" s="37"/>
      <c r="O3443" s="36"/>
      <c r="P3443" s="36"/>
      <c r="Q3443" s="36"/>
      <c r="R3443" s="37"/>
      <c r="S3443" s="36"/>
      <c r="T3443" s="36"/>
    </row>
    <row r="3444" spans="1:20" ht="14.4" x14ac:dyDescent="0.3">
      <c r="A3444" s="33" t="s">
        <v>8235</v>
      </c>
      <c r="B3444" s="33" t="s">
        <v>14833</v>
      </c>
      <c r="C3444" s="33" t="s">
        <v>8236</v>
      </c>
      <c r="D3444" s="33" t="s">
        <v>8237</v>
      </c>
      <c r="E3444" s="33" t="s">
        <v>14987</v>
      </c>
      <c r="F3444" s="33">
        <v>81</v>
      </c>
      <c r="G3444" s="33">
        <v>85</v>
      </c>
      <c r="H3444" s="33">
        <v>41895</v>
      </c>
      <c r="I3444" t="s">
        <v>17133</v>
      </c>
      <c r="N3444" s="37"/>
      <c r="O3444" s="36"/>
      <c r="P3444" s="36"/>
      <c r="Q3444" s="36"/>
      <c r="R3444" s="37"/>
      <c r="S3444" s="36"/>
      <c r="T3444" s="36"/>
    </row>
    <row r="3445" spans="1:20" ht="14.4" x14ac:dyDescent="0.3">
      <c r="A3445" s="33" t="s">
        <v>8238</v>
      </c>
      <c r="B3445" s="33" t="s">
        <v>14833</v>
      </c>
      <c r="C3445" s="33" t="s">
        <v>8239</v>
      </c>
      <c r="D3445" s="33" t="s">
        <v>8240</v>
      </c>
      <c r="E3445" s="33" t="s">
        <v>14971</v>
      </c>
      <c r="F3445" s="33">
        <v>208</v>
      </c>
      <c r="G3445" s="33">
        <v>179</v>
      </c>
      <c r="H3445" s="33">
        <v>41191</v>
      </c>
      <c r="I3445" t="s">
        <v>15604</v>
      </c>
      <c r="N3445" s="37"/>
      <c r="O3445" s="36"/>
      <c r="P3445" s="36"/>
      <c r="Q3445" s="36"/>
      <c r="R3445" s="37"/>
      <c r="S3445" s="36"/>
      <c r="T3445" s="36"/>
    </row>
    <row r="3446" spans="1:20" ht="14.4" x14ac:dyDescent="0.3">
      <c r="A3446" s="33" t="s">
        <v>8241</v>
      </c>
      <c r="B3446" s="33" t="s">
        <v>14833</v>
      </c>
      <c r="C3446" s="33" t="s">
        <v>8242</v>
      </c>
      <c r="D3446" s="33" t="s">
        <v>8243</v>
      </c>
      <c r="E3446" s="33" t="s">
        <v>14894</v>
      </c>
      <c r="F3446" s="33">
        <v>65</v>
      </c>
      <c r="G3446" s="33">
        <v>81</v>
      </c>
      <c r="H3446" s="33">
        <v>42623</v>
      </c>
      <c r="I3446" t="s">
        <v>15606</v>
      </c>
      <c r="N3446" s="37"/>
      <c r="O3446" s="36"/>
      <c r="P3446" s="36"/>
      <c r="Q3446" s="36"/>
      <c r="R3446" s="37"/>
      <c r="S3446" s="36"/>
      <c r="T3446" s="36"/>
    </row>
    <row r="3447" spans="1:20" ht="14.4" x14ac:dyDescent="0.3">
      <c r="A3447" s="33" t="s">
        <v>8244</v>
      </c>
      <c r="B3447" s="33" t="s">
        <v>14833</v>
      </c>
      <c r="C3447" s="33" t="s">
        <v>17575</v>
      </c>
      <c r="D3447" s="33" t="s">
        <v>8245</v>
      </c>
      <c r="E3447" s="33" t="s">
        <v>14867</v>
      </c>
      <c r="F3447" s="33">
        <v>121</v>
      </c>
      <c r="G3447" s="33">
        <v>126</v>
      </c>
      <c r="H3447" s="33">
        <v>41851</v>
      </c>
      <c r="I3447" t="s">
        <v>17121</v>
      </c>
      <c r="N3447" s="37"/>
      <c r="O3447" s="36"/>
      <c r="P3447" s="36"/>
      <c r="Q3447" s="36"/>
      <c r="R3447" s="37"/>
      <c r="S3447" s="36"/>
      <c r="T3447" s="36"/>
    </row>
    <row r="3448" spans="1:20" ht="14.4" x14ac:dyDescent="0.3">
      <c r="A3448" s="33" t="s">
        <v>8246</v>
      </c>
      <c r="B3448" s="33" t="s">
        <v>14833</v>
      </c>
      <c r="C3448" s="33" t="s">
        <v>8247</v>
      </c>
      <c r="D3448" s="33" t="s">
        <v>8248</v>
      </c>
      <c r="E3448" s="33" t="s">
        <v>15011</v>
      </c>
      <c r="F3448" s="33">
        <v>461</v>
      </c>
      <c r="G3448" s="33">
        <v>444</v>
      </c>
      <c r="H3448" s="33">
        <v>41535</v>
      </c>
      <c r="I3448" t="s">
        <v>8249</v>
      </c>
      <c r="N3448" s="37"/>
      <c r="O3448" s="36"/>
      <c r="P3448" s="36"/>
      <c r="Q3448" s="36"/>
      <c r="R3448" s="37"/>
      <c r="S3448" s="36"/>
      <c r="T3448" s="36"/>
    </row>
    <row r="3449" spans="1:20" ht="14.4" x14ac:dyDescent="0.3">
      <c r="A3449" s="33" t="s">
        <v>8250</v>
      </c>
      <c r="B3449" s="33" t="s">
        <v>14833</v>
      </c>
      <c r="C3449" s="33" t="s">
        <v>17576</v>
      </c>
      <c r="D3449" s="33" t="s">
        <v>8251</v>
      </c>
      <c r="E3449" s="33" t="s">
        <v>15078</v>
      </c>
      <c r="F3449" s="33">
        <v>263</v>
      </c>
      <c r="G3449" s="33">
        <v>244</v>
      </c>
      <c r="H3449" s="33">
        <v>41496</v>
      </c>
      <c r="I3449" t="s">
        <v>15605</v>
      </c>
      <c r="N3449" s="37"/>
      <c r="O3449" s="36"/>
      <c r="P3449" s="36"/>
      <c r="Q3449" s="36"/>
      <c r="R3449" s="37"/>
      <c r="S3449" s="36"/>
      <c r="T3449" s="36"/>
    </row>
    <row r="3450" spans="1:20" ht="14.4" x14ac:dyDescent="0.3">
      <c r="A3450" s="33" t="s">
        <v>8252</v>
      </c>
      <c r="B3450" s="33" t="s">
        <v>14833</v>
      </c>
      <c r="C3450" s="33" t="s">
        <v>8253</v>
      </c>
      <c r="D3450" s="33" t="s">
        <v>8254</v>
      </c>
      <c r="E3450" s="33" t="s">
        <v>16075</v>
      </c>
      <c r="F3450" s="33">
        <v>85</v>
      </c>
      <c r="G3450" s="33">
        <v>75</v>
      </c>
      <c r="H3450" s="33">
        <v>41851</v>
      </c>
      <c r="I3450" t="s">
        <v>17121</v>
      </c>
      <c r="N3450" s="37"/>
      <c r="O3450" s="36"/>
      <c r="P3450" s="36"/>
      <c r="Q3450" s="36"/>
      <c r="R3450" s="37"/>
      <c r="S3450" s="36"/>
      <c r="T3450" s="36"/>
    </row>
    <row r="3451" spans="1:20" ht="14.4" x14ac:dyDescent="0.3">
      <c r="A3451" s="33" t="s">
        <v>8255</v>
      </c>
      <c r="B3451" s="33" t="s">
        <v>14833</v>
      </c>
      <c r="C3451" s="33" t="s">
        <v>17577</v>
      </c>
      <c r="D3451" s="33" t="s">
        <v>8256</v>
      </c>
      <c r="E3451" s="33" t="s">
        <v>14896</v>
      </c>
      <c r="F3451" s="33">
        <v>407</v>
      </c>
      <c r="G3451" s="33">
        <v>401</v>
      </c>
      <c r="H3451" s="33">
        <v>41461</v>
      </c>
      <c r="I3451" t="s">
        <v>17578</v>
      </c>
      <c r="N3451" s="37"/>
      <c r="O3451" s="36"/>
      <c r="P3451" s="36"/>
      <c r="Q3451" s="36"/>
      <c r="R3451" s="37"/>
      <c r="S3451" s="36"/>
      <c r="T3451" s="36"/>
    </row>
    <row r="3452" spans="1:20" ht="14.4" x14ac:dyDescent="0.3">
      <c r="A3452" s="33" t="s">
        <v>8257</v>
      </c>
      <c r="B3452" s="33" t="s">
        <v>14833</v>
      </c>
      <c r="C3452" s="33" t="s">
        <v>17579</v>
      </c>
      <c r="D3452" s="33" t="s">
        <v>8258</v>
      </c>
      <c r="E3452" s="33" t="s">
        <v>16580</v>
      </c>
      <c r="F3452" s="33">
        <v>49</v>
      </c>
      <c r="G3452" s="33">
        <v>46</v>
      </c>
      <c r="H3452" s="33">
        <v>41421</v>
      </c>
      <c r="I3452" t="s">
        <v>16252</v>
      </c>
      <c r="N3452" s="37"/>
      <c r="O3452" s="36"/>
      <c r="P3452" s="36"/>
      <c r="Q3452" s="36"/>
      <c r="R3452" s="37"/>
      <c r="S3452" s="36"/>
      <c r="T3452" s="36"/>
    </row>
    <row r="3453" spans="1:20" ht="14.4" x14ac:dyDescent="0.3">
      <c r="A3453" s="33" t="s">
        <v>8259</v>
      </c>
      <c r="B3453" s="33" t="s">
        <v>14833</v>
      </c>
      <c r="C3453" s="33" t="s">
        <v>17580</v>
      </c>
      <c r="D3453" s="33" t="s">
        <v>8260</v>
      </c>
      <c r="E3453" s="33" t="s">
        <v>15687</v>
      </c>
      <c r="F3453" s="33">
        <v>205</v>
      </c>
      <c r="G3453" s="33">
        <v>158</v>
      </c>
      <c r="H3453" s="33">
        <v>41413</v>
      </c>
      <c r="I3453" t="s">
        <v>16237</v>
      </c>
      <c r="N3453" s="37"/>
      <c r="O3453" s="36"/>
      <c r="P3453" s="36"/>
      <c r="Q3453" s="36"/>
      <c r="R3453" s="37"/>
      <c r="S3453" s="36"/>
      <c r="T3453" s="36"/>
    </row>
    <row r="3454" spans="1:20" ht="14.4" x14ac:dyDescent="0.3">
      <c r="A3454" s="33" t="s">
        <v>8261</v>
      </c>
      <c r="B3454" s="33" t="s">
        <v>14833</v>
      </c>
      <c r="C3454" s="33" t="s">
        <v>17581</v>
      </c>
      <c r="D3454" s="33" t="s">
        <v>6380</v>
      </c>
      <c r="E3454" s="33" t="s">
        <v>14884</v>
      </c>
      <c r="F3454" s="33">
        <v>336</v>
      </c>
      <c r="G3454" s="33">
        <v>310</v>
      </c>
      <c r="H3454" s="33">
        <v>41611</v>
      </c>
      <c r="I3454" t="s">
        <v>6729</v>
      </c>
      <c r="N3454" s="37"/>
      <c r="O3454" s="36"/>
      <c r="P3454" s="36"/>
      <c r="Q3454" s="36"/>
      <c r="R3454" s="37"/>
      <c r="S3454" s="36"/>
      <c r="T3454" s="36"/>
    </row>
    <row r="3455" spans="1:20" ht="14.4" x14ac:dyDescent="0.3">
      <c r="A3455" s="33" t="s">
        <v>8262</v>
      </c>
      <c r="B3455" s="33" t="s">
        <v>14833</v>
      </c>
      <c r="C3455" s="33" t="s">
        <v>17582</v>
      </c>
      <c r="D3455" s="33" t="s">
        <v>8165</v>
      </c>
      <c r="E3455" s="33" t="s">
        <v>15089</v>
      </c>
      <c r="F3455" s="33">
        <v>230</v>
      </c>
      <c r="G3455" s="33">
        <v>225</v>
      </c>
      <c r="H3455" s="33">
        <v>41444</v>
      </c>
      <c r="I3455" t="s">
        <v>17119</v>
      </c>
      <c r="N3455" s="37"/>
      <c r="O3455" s="36"/>
      <c r="P3455" s="36"/>
      <c r="Q3455" s="36"/>
      <c r="R3455" s="37"/>
      <c r="S3455" s="36"/>
      <c r="T3455" s="36"/>
    </row>
    <row r="3456" spans="1:20" ht="14.4" x14ac:dyDescent="0.3">
      <c r="A3456" s="33" t="s">
        <v>8263</v>
      </c>
      <c r="B3456" s="33" t="s">
        <v>14833</v>
      </c>
      <c r="C3456" s="33" t="s">
        <v>17583</v>
      </c>
      <c r="D3456" s="33" t="s">
        <v>8264</v>
      </c>
      <c r="E3456" s="33" t="s">
        <v>14957</v>
      </c>
      <c r="F3456" s="33">
        <v>66</v>
      </c>
      <c r="G3456" s="33">
        <v>63</v>
      </c>
      <c r="H3456" s="33">
        <v>41856</v>
      </c>
      <c r="I3456" t="s">
        <v>15165</v>
      </c>
      <c r="N3456" s="37"/>
      <c r="O3456" s="36"/>
      <c r="P3456" s="36"/>
      <c r="Q3456" s="36"/>
      <c r="R3456" s="37"/>
      <c r="S3456" s="36"/>
      <c r="T3456" s="36"/>
    </row>
    <row r="3457" spans="1:20" ht="14.4" x14ac:dyDescent="0.3">
      <c r="A3457" s="33" t="s">
        <v>8265</v>
      </c>
      <c r="B3457" s="33" t="s">
        <v>14833</v>
      </c>
      <c r="C3457" s="33" t="s">
        <v>8266</v>
      </c>
      <c r="D3457" s="33" t="s">
        <v>8267</v>
      </c>
      <c r="E3457" s="33" t="s">
        <v>14907</v>
      </c>
      <c r="F3457" s="33">
        <v>227</v>
      </c>
      <c r="G3457" s="33">
        <v>219</v>
      </c>
      <c r="H3457" s="33">
        <v>41775</v>
      </c>
      <c r="I3457" t="s">
        <v>108</v>
      </c>
      <c r="N3457" s="37"/>
      <c r="O3457" s="36"/>
      <c r="P3457" s="36"/>
      <c r="Q3457" s="36"/>
      <c r="R3457" s="37"/>
      <c r="S3457" s="36"/>
      <c r="T3457" s="36"/>
    </row>
    <row r="3458" spans="1:20" ht="14.4" x14ac:dyDescent="0.3">
      <c r="A3458" s="33" t="s">
        <v>8268</v>
      </c>
      <c r="B3458" s="33" t="s">
        <v>14833</v>
      </c>
      <c r="C3458" s="33" t="s">
        <v>8269</v>
      </c>
      <c r="D3458" s="33" t="s">
        <v>8270</v>
      </c>
      <c r="E3458" s="33" t="s">
        <v>15056</v>
      </c>
      <c r="F3458" s="33">
        <v>263</v>
      </c>
      <c r="G3458" s="33">
        <v>239</v>
      </c>
      <c r="H3458" s="33">
        <v>41876</v>
      </c>
      <c r="I3458" t="s">
        <v>17286</v>
      </c>
      <c r="N3458" s="37"/>
      <c r="O3458" s="36"/>
      <c r="P3458" s="36"/>
      <c r="Q3458" s="36"/>
      <c r="R3458" s="37"/>
      <c r="S3458" s="36"/>
      <c r="T3458" s="36"/>
    </row>
    <row r="3459" spans="1:20" ht="14.4" x14ac:dyDescent="0.3">
      <c r="A3459" s="33" t="s">
        <v>8271</v>
      </c>
      <c r="B3459" s="33" t="s">
        <v>14833</v>
      </c>
      <c r="C3459" s="33" t="s">
        <v>8272</v>
      </c>
      <c r="D3459" s="33" t="s">
        <v>17584</v>
      </c>
      <c r="E3459" s="33" t="s">
        <v>14997</v>
      </c>
      <c r="F3459" s="33">
        <v>244</v>
      </c>
      <c r="G3459" s="33">
        <v>207</v>
      </c>
      <c r="H3459" s="33">
        <v>29810</v>
      </c>
      <c r="I3459" t="s">
        <v>3984</v>
      </c>
      <c r="N3459" s="37"/>
      <c r="O3459" s="36"/>
      <c r="P3459" s="36"/>
      <c r="Q3459" s="36"/>
      <c r="R3459" s="37"/>
      <c r="S3459" s="36"/>
      <c r="T3459" s="36"/>
    </row>
    <row r="3460" spans="1:20" ht="14.4" x14ac:dyDescent="0.3">
      <c r="A3460" s="33" t="s">
        <v>8273</v>
      </c>
      <c r="B3460" s="33" t="s">
        <v>14833</v>
      </c>
      <c r="C3460" s="33" t="s">
        <v>17585</v>
      </c>
      <c r="D3460" s="33" t="s">
        <v>8274</v>
      </c>
      <c r="E3460" s="33" t="s">
        <v>14998</v>
      </c>
      <c r="F3460" s="33">
        <v>191</v>
      </c>
      <c r="G3460" s="33">
        <v>183</v>
      </c>
      <c r="H3460" s="33">
        <v>13683</v>
      </c>
      <c r="I3460" t="s">
        <v>15229</v>
      </c>
      <c r="N3460" s="37"/>
      <c r="O3460" s="36"/>
      <c r="P3460" s="36"/>
      <c r="Q3460" s="36"/>
      <c r="R3460" s="37"/>
      <c r="S3460" s="36"/>
      <c r="T3460" s="36"/>
    </row>
    <row r="3461" spans="1:20" ht="14.4" x14ac:dyDescent="0.3">
      <c r="A3461" s="33" t="s">
        <v>8275</v>
      </c>
      <c r="B3461" s="33" t="s">
        <v>14833</v>
      </c>
      <c r="C3461" s="33" t="s">
        <v>8276</v>
      </c>
      <c r="D3461" s="33" t="s">
        <v>8277</v>
      </c>
      <c r="E3461" s="33" t="s">
        <v>15326</v>
      </c>
      <c r="F3461" s="33">
        <v>34</v>
      </c>
      <c r="G3461" s="33">
        <v>36</v>
      </c>
      <c r="H3461" s="33">
        <v>41566</v>
      </c>
      <c r="I3461" t="s">
        <v>5972</v>
      </c>
      <c r="N3461" s="37"/>
      <c r="O3461" s="36"/>
      <c r="P3461" s="36"/>
      <c r="Q3461" s="36"/>
      <c r="R3461" s="37"/>
      <c r="S3461" s="36"/>
      <c r="T3461" s="36"/>
    </row>
    <row r="3462" spans="1:20" ht="14.4" x14ac:dyDescent="0.3">
      <c r="A3462" s="33" t="s">
        <v>8278</v>
      </c>
      <c r="B3462" s="33" t="s">
        <v>14833</v>
      </c>
      <c r="C3462" s="33" t="s">
        <v>17586</v>
      </c>
      <c r="D3462" s="33" t="s">
        <v>8279</v>
      </c>
      <c r="E3462" s="33" t="s">
        <v>14887</v>
      </c>
      <c r="F3462" s="33">
        <v>435</v>
      </c>
      <c r="G3462" s="33">
        <v>409</v>
      </c>
      <c r="H3462" s="33">
        <v>41735</v>
      </c>
      <c r="I3462" t="s">
        <v>17587</v>
      </c>
      <c r="N3462" s="37"/>
      <c r="O3462" s="36"/>
      <c r="P3462" s="36"/>
      <c r="Q3462" s="36"/>
      <c r="R3462" s="37"/>
      <c r="S3462" s="36"/>
      <c r="T3462" s="36"/>
    </row>
    <row r="3463" spans="1:20" ht="14.4" x14ac:dyDescent="0.3">
      <c r="A3463" s="33" t="s">
        <v>8280</v>
      </c>
      <c r="B3463" s="33" t="s">
        <v>14833</v>
      </c>
      <c r="C3463" s="33" t="s">
        <v>17292</v>
      </c>
      <c r="D3463" s="33" t="s">
        <v>8281</v>
      </c>
      <c r="E3463" s="33" t="s">
        <v>15707</v>
      </c>
      <c r="F3463" s="33">
        <v>90</v>
      </c>
      <c r="G3463" s="33">
        <v>88</v>
      </c>
      <c r="H3463" s="33">
        <v>41566</v>
      </c>
      <c r="I3463" t="s">
        <v>5972</v>
      </c>
      <c r="N3463" s="37"/>
      <c r="O3463" s="36"/>
      <c r="P3463" s="36"/>
      <c r="Q3463" s="36"/>
      <c r="R3463" s="37"/>
      <c r="S3463" s="36"/>
      <c r="T3463" s="36"/>
    </row>
    <row r="3464" spans="1:20" ht="14.4" x14ac:dyDescent="0.3">
      <c r="A3464" s="33" t="s">
        <v>8282</v>
      </c>
      <c r="B3464" s="33" t="s">
        <v>14833</v>
      </c>
      <c r="C3464" s="33" t="s">
        <v>17588</v>
      </c>
      <c r="D3464" s="33" t="s">
        <v>5877</v>
      </c>
      <c r="E3464" s="33" t="s">
        <v>15130</v>
      </c>
      <c r="F3464" s="33">
        <v>185</v>
      </c>
      <c r="G3464" s="33">
        <v>191</v>
      </c>
      <c r="H3464" s="33">
        <v>41613</v>
      </c>
      <c r="I3464" t="s">
        <v>15131</v>
      </c>
      <c r="N3464" s="37"/>
      <c r="O3464" s="36"/>
      <c r="P3464" s="36"/>
      <c r="Q3464" s="36"/>
      <c r="R3464" s="37"/>
      <c r="S3464" s="36"/>
      <c r="T3464" s="36"/>
    </row>
    <row r="3465" spans="1:20" ht="14.4" x14ac:dyDescent="0.3">
      <c r="A3465" s="33" t="s">
        <v>8283</v>
      </c>
      <c r="B3465" s="33" t="s">
        <v>14833</v>
      </c>
      <c r="C3465" s="33" t="s">
        <v>8284</v>
      </c>
      <c r="D3465" s="33" t="s">
        <v>8285</v>
      </c>
      <c r="E3465" s="33" t="s">
        <v>15088</v>
      </c>
      <c r="F3465" s="33">
        <v>163</v>
      </c>
      <c r="G3465" s="33">
        <v>157</v>
      </c>
      <c r="H3465" s="33">
        <v>41438</v>
      </c>
      <c r="I3465" t="s">
        <v>15225</v>
      </c>
      <c r="N3465" s="37"/>
      <c r="O3465" s="36"/>
      <c r="P3465" s="36"/>
      <c r="Q3465" s="36"/>
      <c r="R3465" s="37"/>
      <c r="S3465" s="36"/>
      <c r="T3465" s="36"/>
    </row>
    <row r="3466" spans="1:20" ht="14.4" x14ac:dyDescent="0.3">
      <c r="A3466" s="33" t="s">
        <v>8286</v>
      </c>
      <c r="B3466" s="33" t="s">
        <v>14833</v>
      </c>
      <c r="C3466" s="33" t="s">
        <v>17589</v>
      </c>
      <c r="D3466" s="33" t="s">
        <v>8287</v>
      </c>
      <c r="E3466" s="33" t="s">
        <v>14950</v>
      </c>
      <c r="F3466" s="33">
        <v>81</v>
      </c>
      <c r="G3466" s="33">
        <v>81</v>
      </c>
      <c r="H3466" s="33">
        <v>41421</v>
      </c>
      <c r="I3466" t="s">
        <v>16252</v>
      </c>
      <c r="N3466" s="37"/>
      <c r="O3466" s="36"/>
      <c r="P3466" s="36"/>
      <c r="Q3466" s="36"/>
      <c r="R3466" s="37"/>
      <c r="S3466" s="36"/>
      <c r="T3466" s="36"/>
    </row>
    <row r="3467" spans="1:20" ht="14.4" x14ac:dyDescent="0.3">
      <c r="A3467" s="33" t="s">
        <v>8288</v>
      </c>
      <c r="B3467" s="33" t="s">
        <v>14833</v>
      </c>
      <c r="C3467" s="33" t="s">
        <v>17590</v>
      </c>
      <c r="D3467" s="33" t="s">
        <v>8289</v>
      </c>
      <c r="E3467" s="33" t="s">
        <v>14991</v>
      </c>
      <c r="F3467" s="33">
        <v>85</v>
      </c>
      <c r="G3467" s="33">
        <v>85</v>
      </c>
      <c r="H3467" s="33">
        <v>42657</v>
      </c>
      <c r="I3467" t="s">
        <v>17302</v>
      </c>
      <c r="N3467" s="37"/>
      <c r="O3467" s="36"/>
      <c r="P3467" s="36"/>
      <c r="Q3467" s="36"/>
      <c r="R3467" s="37"/>
      <c r="S3467" s="36"/>
      <c r="T3467" s="36"/>
    </row>
    <row r="3468" spans="1:20" ht="14.4" x14ac:dyDescent="0.3">
      <c r="A3468" s="33" t="s">
        <v>8290</v>
      </c>
      <c r="B3468" s="33" t="s">
        <v>14833</v>
      </c>
      <c r="C3468" s="33" t="s">
        <v>7893</v>
      </c>
      <c r="D3468" s="33" t="s">
        <v>8291</v>
      </c>
      <c r="E3468" s="33" t="s">
        <v>15021</v>
      </c>
      <c r="F3468" s="33">
        <v>385</v>
      </c>
      <c r="G3468" s="33">
        <v>403</v>
      </c>
      <c r="H3468" s="33">
        <v>41441</v>
      </c>
      <c r="I3468" t="s">
        <v>17591</v>
      </c>
      <c r="N3468" s="37"/>
      <c r="O3468" s="36"/>
      <c r="P3468" s="36"/>
      <c r="Q3468" s="36"/>
      <c r="R3468" s="37"/>
      <c r="S3468" s="36"/>
      <c r="T3468" s="36"/>
    </row>
    <row r="3469" spans="1:20" ht="14.4" x14ac:dyDescent="0.3">
      <c r="A3469" s="33" t="s">
        <v>8292</v>
      </c>
      <c r="B3469" s="33" t="s">
        <v>14833</v>
      </c>
      <c r="C3469" s="33" t="s">
        <v>17592</v>
      </c>
      <c r="D3469" s="33" t="s">
        <v>8293</v>
      </c>
      <c r="E3469" s="33" t="s">
        <v>14873</v>
      </c>
      <c r="F3469" s="33">
        <v>61</v>
      </c>
      <c r="G3469" s="33">
        <v>60</v>
      </c>
      <c r="H3469" s="33">
        <v>41812</v>
      </c>
      <c r="I3469" t="s">
        <v>16646</v>
      </c>
      <c r="N3469" s="37"/>
      <c r="O3469" s="36"/>
      <c r="P3469" s="36"/>
      <c r="Q3469" s="36"/>
      <c r="R3469" s="37"/>
      <c r="S3469" s="36"/>
      <c r="T3469" s="36"/>
    </row>
    <row r="3470" spans="1:20" ht="14.4" x14ac:dyDescent="0.3">
      <c r="A3470" s="33" t="s">
        <v>8294</v>
      </c>
      <c r="B3470" s="33" t="s">
        <v>14833</v>
      </c>
      <c r="C3470" s="33" t="s">
        <v>15536</v>
      </c>
      <c r="D3470" s="33" t="s">
        <v>8295</v>
      </c>
      <c r="E3470" s="33" t="s">
        <v>14914</v>
      </c>
      <c r="F3470" s="33">
        <v>164</v>
      </c>
      <c r="G3470" s="33">
        <v>147</v>
      </c>
      <c r="H3470" s="33">
        <v>43227</v>
      </c>
      <c r="I3470" t="s">
        <v>17593</v>
      </c>
      <c r="N3470" s="37"/>
      <c r="O3470" s="36"/>
      <c r="P3470" s="36"/>
      <c r="Q3470" s="36"/>
      <c r="R3470" s="37"/>
      <c r="S3470" s="36"/>
      <c r="T3470" s="36"/>
    </row>
    <row r="3471" spans="1:20" ht="14.4" x14ac:dyDescent="0.3">
      <c r="A3471" s="33" t="s">
        <v>8296</v>
      </c>
      <c r="B3471" s="33" t="s">
        <v>14833</v>
      </c>
      <c r="C3471" s="33" t="s">
        <v>5325</v>
      </c>
      <c r="D3471" s="33" t="s">
        <v>8297</v>
      </c>
      <c r="E3471" s="33" t="s">
        <v>14999</v>
      </c>
      <c r="F3471" s="33">
        <v>453</v>
      </c>
      <c r="G3471" s="33">
        <v>449</v>
      </c>
      <c r="H3471" s="33">
        <v>42653</v>
      </c>
      <c r="I3471" t="s">
        <v>16843</v>
      </c>
      <c r="N3471" s="37"/>
      <c r="O3471" s="36"/>
      <c r="P3471" s="36"/>
      <c r="Q3471" s="36"/>
      <c r="R3471" s="37"/>
      <c r="S3471" s="36"/>
      <c r="T3471" s="36"/>
    </row>
    <row r="3472" spans="1:20" ht="14.4" x14ac:dyDescent="0.3">
      <c r="A3472" s="33" t="s">
        <v>8298</v>
      </c>
      <c r="B3472" s="33" t="s">
        <v>14833</v>
      </c>
      <c r="C3472" s="33" t="s">
        <v>17594</v>
      </c>
      <c r="D3472" s="33" t="s">
        <v>8299</v>
      </c>
      <c r="E3472" s="33" t="s">
        <v>15002</v>
      </c>
      <c r="F3472" s="33">
        <v>551</v>
      </c>
      <c r="G3472" s="33">
        <v>586</v>
      </c>
      <c r="H3472" s="33">
        <v>41001</v>
      </c>
      <c r="I3472" t="s">
        <v>15678</v>
      </c>
      <c r="N3472" s="37"/>
      <c r="O3472" s="36"/>
      <c r="P3472" s="36"/>
      <c r="Q3472" s="36"/>
      <c r="R3472" s="37"/>
      <c r="S3472" s="36"/>
      <c r="T3472" s="36"/>
    </row>
    <row r="3473" spans="1:20" ht="14.4" x14ac:dyDescent="0.3">
      <c r="A3473" s="33" t="s">
        <v>8300</v>
      </c>
      <c r="B3473" s="33" t="s">
        <v>14833</v>
      </c>
      <c r="C3473" s="33" t="s">
        <v>1452</v>
      </c>
      <c r="D3473" s="33" t="s">
        <v>8301</v>
      </c>
      <c r="E3473" s="33" t="s">
        <v>15028</v>
      </c>
      <c r="F3473" s="33">
        <v>274</v>
      </c>
      <c r="G3473" s="33">
        <v>272</v>
      </c>
      <c r="H3473" s="33">
        <v>41528</v>
      </c>
      <c r="I3473" t="s">
        <v>15305</v>
      </c>
      <c r="N3473" s="37"/>
      <c r="O3473" s="36"/>
      <c r="P3473" s="36"/>
      <c r="Q3473" s="36"/>
      <c r="R3473" s="37"/>
      <c r="S3473" s="36"/>
      <c r="T3473" s="36"/>
    </row>
    <row r="3474" spans="1:20" ht="14.4" x14ac:dyDescent="0.3">
      <c r="A3474" s="33" t="s">
        <v>8302</v>
      </c>
      <c r="B3474" s="33" t="s">
        <v>14833</v>
      </c>
      <c r="C3474" s="33" t="s">
        <v>17595</v>
      </c>
      <c r="D3474" s="33" t="s">
        <v>8303</v>
      </c>
      <c r="E3474" s="33" t="s">
        <v>14906</v>
      </c>
      <c r="F3474" s="33">
        <v>51</v>
      </c>
      <c r="G3474" s="33">
        <v>48</v>
      </c>
      <c r="H3474" s="33">
        <v>41000</v>
      </c>
      <c r="I3474" t="s">
        <v>796</v>
      </c>
      <c r="N3474" s="37"/>
      <c r="O3474" s="36"/>
      <c r="P3474" s="36"/>
      <c r="Q3474" s="36"/>
      <c r="R3474" s="37"/>
      <c r="S3474" s="36"/>
      <c r="T3474" s="36"/>
    </row>
    <row r="3475" spans="1:20" ht="14.4" x14ac:dyDescent="0.3">
      <c r="A3475" s="33" t="s">
        <v>8304</v>
      </c>
      <c r="B3475" s="33" t="s">
        <v>14833</v>
      </c>
      <c r="C3475" s="33" t="s">
        <v>17596</v>
      </c>
      <c r="D3475" s="33" t="s">
        <v>8305</v>
      </c>
      <c r="E3475" s="33" t="s">
        <v>14958</v>
      </c>
      <c r="F3475" s="33">
        <v>229</v>
      </c>
      <c r="G3475" s="33">
        <v>228</v>
      </c>
      <c r="H3475" s="33">
        <v>40557</v>
      </c>
      <c r="I3475" t="s">
        <v>15411</v>
      </c>
      <c r="N3475" s="37"/>
      <c r="O3475" s="36"/>
      <c r="P3475" s="36"/>
      <c r="Q3475" s="36"/>
      <c r="R3475" s="37"/>
      <c r="S3475" s="36"/>
      <c r="T3475" s="36"/>
    </row>
    <row r="3476" spans="1:20" ht="14.4" x14ac:dyDescent="0.3">
      <c r="A3476" s="33" t="s">
        <v>8306</v>
      </c>
      <c r="B3476" s="33" t="s">
        <v>14833</v>
      </c>
      <c r="C3476" s="33" t="s">
        <v>8307</v>
      </c>
      <c r="D3476" s="33" t="s">
        <v>17597</v>
      </c>
      <c r="E3476" s="33" t="s">
        <v>15679</v>
      </c>
      <c r="F3476" s="33">
        <v>157</v>
      </c>
      <c r="G3476" s="33">
        <v>157</v>
      </c>
      <c r="H3476" s="33">
        <v>32580</v>
      </c>
      <c r="I3476" t="s">
        <v>15680</v>
      </c>
      <c r="N3476" s="37"/>
      <c r="O3476" s="36"/>
      <c r="P3476" s="36"/>
      <c r="Q3476" s="36"/>
      <c r="R3476" s="37"/>
      <c r="S3476" s="36"/>
      <c r="T3476" s="36"/>
    </row>
    <row r="3477" spans="1:20" ht="14.4" x14ac:dyDescent="0.3">
      <c r="A3477" s="33" t="s">
        <v>8308</v>
      </c>
      <c r="B3477" s="33" t="s">
        <v>14833</v>
      </c>
      <c r="C3477" s="33" t="s">
        <v>17598</v>
      </c>
      <c r="D3477" s="33" t="s">
        <v>8309</v>
      </c>
      <c r="E3477" s="33" t="s">
        <v>15093</v>
      </c>
      <c r="F3477" s="33">
        <v>272</v>
      </c>
      <c r="G3477" s="33">
        <v>265</v>
      </c>
      <c r="H3477" s="33">
        <v>40934</v>
      </c>
      <c r="I3477" t="s">
        <v>16055</v>
      </c>
      <c r="N3477" s="37"/>
      <c r="O3477" s="36"/>
      <c r="P3477" s="36"/>
      <c r="Q3477" s="36"/>
      <c r="R3477" s="37"/>
      <c r="S3477" s="36"/>
      <c r="T3477" s="36"/>
    </row>
    <row r="3478" spans="1:20" ht="14.4" x14ac:dyDescent="0.3">
      <c r="A3478" s="33" t="s">
        <v>8310</v>
      </c>
      <c r="B3478" s="33" t="s">
        <v>14833</v>
      </c>
      <c r="C3478" s="33" t="s">
        <v>5142</v>
      </c>
      <c r="D3478" s="33" t="s">
        <v>8311</v>
      </c>
      <c r="E3478" s="33" t="s">
        <v>14989</v>
      </c>
      <c r="F3478" s="33">
        <v>370</v>
      </c>
      <c r="G3478" s="33">
        <v>352</v>
      </c>
      <c r="H3478" s="33">
        <v>40947</v>
      </c>
      <c r="I3478" t="s">
        <v>15865</v>
      </c>
      <c r="N3478" s="37"/>
      <c r="O3478" s="36"/>
      <c r="P3478" s="36"/>
      <c r="Q3478" s="36"/>
      <c r="R3478" s="37"/>
      <c r="S3478" s="36"/>
      <c r="T3478" s="36"/>
    </row>
    <row r="3479" spans="1:20" ht="14.4" x14ac:dyDescent="0.3">
      <c r="A3479" s="33" t="s">
        <v>8312</v>
      </c>
      <c r="B3479" s="33" t="s">
        <v>14833</v>
      </c>
      <c r="C3479" s="33" t="s">
        <v>16000</v>
      </c>
      <c r="D3479" s="33" t="s">
        <v>8313</v>
      </c>
      <c r="E3479" s="33" t="s">
        <v>14913</v>
      </c>
      <c r="F3479" s="33">
        <v>231</v>
      </c>
      <c r="G3479" s="33">
        <v>215</v>
      </c>
      <c r="H3479" s="33">
        <v>42616</v>
      </c>
      <c r="I3479" t="s">
        <v>15952</v>
      </c>
      <c r="N3479" s="37"/>
      <c r="O3479" s="36"/>
      <c r="P3479" s="36"/>
      <c r="Q3479" s="36"/>
      <c r="R3479" s="37"/>
      <c r="S3479" s="36"/>
      <c r="T3479" s="36"/>
    </row>
    <row r="3480" spans="1:20" ht="14.4" x14ac:dyDescent="0.3">
      <c r="A3480" s="33" t="s">
        <v>8314</v>
      </c>
      <c r="B3480" s="33" t="s">
        <v>14833</v>
      </c>
      <c r="C3480" s="33" t="s">
        <v>8315</v>
      </c>
      <c r="D3480" s="33" t="s">
        <v>8316</v>
      </c>
      <c r="E3480" s="33" t="s">
        <v>15813</v>
      </c>
      <c r="F3480" s="33">
        <v>302</v>
      </c>
      <c r="G3480" s="33">
        <v>289</v>
      </c>
      <c r="H3480" s="33">
        <v>38001</v>
      </c>
      <c r="I3480" t="s">
        <v>15814</v>
      </c>
      <c r="N3480" s="37"/>
      <c r="O3480" s="36"/>
      <c r="P3480" s="36"/>
      <c r="Q3480" s="36"/>
      <c r="R3480" s="37"/>
      <c r="S3480" s="36"/>
      <c r="T3480" s="36"/>
    </row>
    <row r="3481" spans="1:20" ht="14.4" x14ac:dyDescent="0.3">
      <c r="A3481" s="33" t="s">
        <v>8317</v>
      </c>
      <c r="B3481" s="33" t="s">
        <v>14833</v>
      </c>
      <c r="C3481" s="33" t="s">
        <v>17599</v>
      </c>
      <c r="D3481" s="33" t="s">
        <v>8318</v>
      </c>
      <c r="E3481" s="33" t="s">
        <v>14999</v>
      </c>
      <c r="F3481" s="33">
        <v>378</v>
      </c>
      <c r="G3481" s="33">
        <v>377</v>
      </c>
      <c r="H3481" s="33">
        <v>42653</v>
      </c>
      <c r="I3481" t="s">
        <v>16843</v>
      </c>
      <c r="N3481" s="37"/>
      <c r="O3481" s="36"/>
      <c r="P3481" s="36"/>
      <c r="Q3481" s="36"/>
      <c r="R3481" s="37"/>
      <c r="S3481" s="36"/>
      <c r="T3481" s="36"/>
    </row>
    <row r="3482" spans="1:20" ht="14.4" x14ac:dyDescent="0.3">
      <c r="A3482" s="33" t="s">
        <v>8319</v>
      </c>
      <c r="B3482" s="33" t="s">
        <v>14833</v>
      </c>
      <c r="C3482" s="33" t="s">
        <v>8320</v>
      </c>
      <c r="D3482" s="33" t="s">
        <v>8321</v>
      </c>
      <c r="E3482" s="33" t="s">
        <v>14894</v>
      </c>
      <c r="F3482" s="33">
        <v>162</v>
      </c>
      <c r="G3482" s="33">
        <v>162</v>
      </c>
      <c r="H3482" s="33">
        <v>38482</v>
      </c>
      <c r="I3482" t="s">
        <v>16111</v>
      </c>
      <c r="N3482" s="37"/>
      <c r="O3482" s="36"/>
      <c r="P3482" s="36"/>
      <c r="Q3482" s="36"/>
      <c r="R3482" s="37"/>
      <c r="S3482" s="36"/>
      <c r="T3482" s="36"/>
    </row>
    <row r="3483" spans="1:20" ht="14.4" x14ac:dyDescent="0.3">
      <c r="A3483" s="33" t="s">
        <v>8322</v>
      </c>
      <c r="B3483" s="33" t="s">
        <v>14833</v>
      </c>
      <c r="C3483" s="33" t="s">
        <v>17600</v>
      </c>
      <c r="D3483" s="33" t="s">
        <v>8324</v>
      </c>
      <c r="E3483" s="33" t="s">
        <v>15570</v>
      </c>
      <c r="F3483" s="33">
        <v>343</v>
      </c>
      <c r="G3483" s="33">
        <v>331</v>
      </c>
      <c r="H3483" s="33">
        <v>82785</v>
      </c>
      <c r="I3483" t="s">
        <v>16819</v>
      </c>
      <c r="N3483" s="37"/>
      <c r="O3483" s="36"/>
      <c r="P3483" s="36"/>
      <c r="Q3483" s="36"/>
      <c r="R3483" s="37"/>
      <c r="S3483" s="36"/>
      <c r="T3483" s="36"/>
    </row>
    <row r="3484" spans="1:20" ht="14.4" x14ac:dyDescent="0.3">
      <c r="A3484" s="33" t="s">
        <v>8325</v>
      </c>
      <c r="B3484" s="33" t="s">
        <v>14833</v>
      </c>
      <c r="C3484" s="33" t="s">
        <v>17601</v>
      </c>
      <c r="D3484" s="33" t="s">
        <v>6699</v>
      </c>
      <c r="E3484" s="33" t="s">
        <v>15043</v>
      </c>
      <c r="F3484" s="33">
        <v>167</v>
      </c>
      <c r="G3484" s="33">
        <v>166</v>
      </c>
      <c r="H3484" s="33">
        <v>41233</v>
      </c>
      <c r="I3484" t="s">
        <v>16562</v>
      </c>
      <c r="N3484" s="37"/>
      <c r="O3484" s="36"/>
      <c r="P3484" s="36"/>
      <c r="Q3484" s="36"/>
      <c r="R3484" s="37"/>
      <c r="S3484" s="36"/>
      <c r="T3484" s="36"/>
    </row>
    <row r="3485" spans="1:20" ht="14.4" x14ac:dyDescent="0.3">
      <c r="A3485" s="33" t="s">
        <v>8326</v>
      </c>
      <c r="B3485" s="33" t="s">
        <v>14833</v>
      </c>
      <c r="C3485" s="33" t="s">
        <v>8327</v>
      </c>
      <c r="D3485" s="33" t="s">
        <v>8328</v>
      </c>
      <c r="E3485" s="33" t="s">
        <v>15002</v>
      </c>
      <c r="F3485" s="33">
        <v>69</v>
      </c>
      <c r="G3485" s="33">
        <v>69</v>
      </c>
      <c r="H3485" s="33">
        <v>41407</v>
      </c>
      <c r="I3485" t="s">
        <v>15302</v>
      </c>
      <c r="N3485" s="37"/>
      <c r="O3485" s="36"/>
      <c r="P3485" s="36"/>
      <c r="Q3485" s="36"/>
      <c r="R3485" s="37"/>
      <c r="S3485" s="36"/>
      <c r="T3485" s="36"/>
    </row>
    <row r="3486" spans="1:20" ht="14.4" x14ac:dyDescent="0.3">
      <c r="A3486" s="33" t="s">
        <v>8329</v>
      </c>
      <c r="B3486" s="33" t="s">
        <v>14833</v>
      </c>
      <c r="C3486" s="33" t="s">
        <v>8330</v>
      </c>
      <c r="D3486" s="33" t="s">
        <v>8331</v>
      </c>
      <c r="E3486" s="33" t="s">
        <v>14885</v>
      </c>
      <c r="F3486" s="33">
        <v>329</v>
      </c>
      <c r="G3486" s="33">
        <v>355</v>
      </c>
      <c r="H3486" s="33">
        <v>43864</v>
      </c>
      <c r="I3486" t="s">
        <v>8076</v>
      </c>
      <c r="N3486" s="37"/>
      <c r="O3486" s="36"/>
      <c r="P3486" s="36"/>
      <c r="Q3486" s="36"/>
      <c r="R3486" s="37"/>
      <c r="S3486" s="36"/>
      <c r="T3486" s="36"/>
    </row>
    <row r="3487" spans="1:20" ht="14.4" x14ac:dyDescent="0.3">
      <c r="A3487" s="33" t="s">
        <v>8332</v>
      </c>
      <c r="B3487" s="33" t="s">
        <v>14833</v>
      </c>
      <c r="C3487" s="33" t="s">
        <v>17602</v>
      </c>
      <c r="D3487" s="33" t="s">
        <v>8333</v>
      </c>
      <c r="E3487" s="33" t="s">
        <v>15489</v>
      </c>
      <c r="F3487" s="33">
        <v>201</v>
      </c>
      <c r="G3487" s="33">
        <v>189</v>
      </c>
      <c r="H3487" s="33">
        <v>40894</v>
      </c>
      <c r="I3487" t="s">
        <v>15323</v>
      </c>
      <c r="N3487" s="37"/>
      <c r="O3487" s="36"/>
      <c r="P3487" s="36"/>
      <c r="Q3487" s="36"/>
      <c r="R3487" s="37"/>
      <c r="S3487" s="36"/>
      <c r="T3487" s="36"/>
    </row>
    <row r="3488" spans="1:20" ht="14.4" x14ac:dyDescent="0.3">
      <c r="A3488" s="33" t="s">
        <v>8334</v>
      </c>
      <c r="B3488" s="33" t="s">
        <v>14833</v>
      </c>
      <c r="C3488" s="33" t="s">
        <v>17603</v>
      </c>
      <c r="D3488" s="33" t="s">
        <v>8335</v>
      </c>
      <c r="E3488" s="33" t="s">
        <v>14907</v>
      </c>
      <c r="F3488" s="33">
        <v>305</v>
      </c>
      <c r="G3488" s="33">
        <v>287</v>
      </c>
      <c r="H3488" s="33">
        <v>47595</v>
      </c>
      <c r="I3488" t="s">
        <v>15863</v>
      </c>
      <c r="N3488" s="37"/>
      <c r="O3488" s="36"/>
      <c r="P3488" s="36"/>
      <c r="Q3488" s="36"/>
      <c r="R3488" s="37"/>
      <c r="S3488" s="36"/>
      <c r="T3488" s="36"/>
    </row>
    <row r="3489" spans="1:20" ht="14.4" x14ac:dyDescent="0.3">
      <c r="A3489" s="33" t="s">
        <v>8336</v>
      </c>
      <c r="B3489" s="33" t="s">
        <v>14833</v>
      </c>
      <c r="C3489" s="33" t="s">
        <v>8337</v>
      </c>
      <c r="D3489" s="33" t="s">
        <v>8338</v>
      </c>
      <c r="E3489" s="33" t="s">
        <v>14912</v>
      </c>
      <c r="F3489" s="33">
        <v>204</v>
      </c>
      <c r="G3489" s="33">
        <v>205</v>
      </c>
      <c r="H3489" s="33">
        <v>80433</v>
      </c>
      <c r="I3489" t="s">
        <v>15657</v>
      </c>
      <c r="N3489" s="37"/>
      <c r="O3489" s="36"/>
      <c r="P3489" s="36"/>
      <c r="Q3489" s="36"/>
      <c r="R3489" s="37"/>
      <c r="S3489" s="36"/>
      <c r="T3489" s="36"/>
    </row>
    <row r="3490" spans="1:20" ht="14.4" x14ac:dyDescent="0.3">
      <c r="A3490" s="33" t="s">
        <v>8339</v>
      </c>
      <c r="B3490" s="33" t="s">
        <v>14833</v>
      </c>
      <c r="C3490" s="33" t="s">
        <v>15003</v>
      </c>
      <c r="D3490" s="33" t="s">
        <v>8341</v>
      </c>
      <c r="E3490" s="33" t="s">
        <v>15004</v>
      </c>
      <c r="F3490" s="33">
        <v>99</v>
      </c>
      <c r="G3490" s="33">
        <v>92</v>
      </c>
      <c r="H3490" s="33">
        <v>41571</v>
      </c>
      <c r="I3490" t="s">
        <v>509</v>
      </c>
      <c r="N3490" s="37"/>
      <c r="O3490" s="36"/>
      <c r="P3490" s="36"/>
      <c r="Q3490" s="36"/>
      <c r="R3490" s="37"/>
      <c r="S3490" s="36"/>
      <c r="T3490" s="36"/>
    </row>
    <row r="3491" spans="1:20" ht="14.4" x14ac:dyDescent="0.3">
      <c r="A3491" s="33" t="s">
        <v>8342</v>
      </c>
      <c r="B3491" s="33" t="s">
        <v>14833</v>
      </c>
      <c r="C3491" s="33" t="s">
        <v>8343</v>
      </c>
      <c r="D3491" s="33" t="s">
        <v>8344</v>
      </c>
      <c r="E3491" s="33" t="s">
        <v>15037</v>
      </c>
      <c r="F3491" s="33">
        <v>100</v>
      </c>
      <c r="G3491" s="33">
        <v>95</v>
      </c>
      <c r="H3491" s="33">
        <v>41551</v>
      </c>
      <c r="I3491" t="s">
        <v>771</v>
      </c>
      <c r="N3491" s="37"/>
      <c r="O3491" s="36"/>
      <c r="P3491" s="36"/>
      <c r="Q3491" s="36"/>
      <c r="R3491" s="37"/>
      <c r="S3491" s="36"/>
      <c r="T3491" s="36"/>
    </row>
    <row r="3492" spans="1:20" ht="14.4" x14ac:dyDescent="0.3">
      <c r="A3492" s="33" t="s">
        <v>8345</v>
      </c>
      <c r="B3492" s="33" t="s">
        <v>14833</v>
      </c>
      <c r="C3492" s="33" t="s">
        <v>7861</v>
      </c>
      <c r="D3492" s="33" t="s">
        <v>8346</v>
      </c>
      <c r="E3492" s="33" t="s">
        <v>15051</v>
      </c>
      <c r="F3492" s="33">
        <v>137</v>
      </c>
      <c r="G3492" s="33">
        <v>134</v>
      </c>
      <c r="H3492" s="33">
        <v>31237</v>
      </c>
      <c r="I3492" t="s">
        <v>15823</v>
      </c>
      <c r="N3492" s="37"/>
      <c r="O3492" s="36"/>
      <c r="P3492" s="36"/>
      <c r="Q3492" s="36"/>
      <c r="R3492" s="37"/>
      <c r="S3492" s="36"/>
      <c r="T3492" s="36"/>
    </row>
    <row r="3493" spans="1:20" ht="14.4" x14ac:dyDescent="0.3">
      <c r="A3493" s="33" t="s">
        <v>8347</v>
      </c>
      <c r="B3493" s="33" t="s">
        <v>14833</v>
      </c>
      <c r="C3493" s="33" t="s">
        <v>8348</v>
      </c>
      <c r="D3493" s="33" t="s">
        <v>8349</v>
      </c>
      <c r="E3493" s="33" t="s">
        <v>15037</v>
      </c>
      <c r="F3493" s="33">
        <v>124</v>
      </c>
      <c r="G3493" s="33">
        <v>104</v>
      </c>
      <c r="H3493" s="33">
        <v>41551</v>
      </c>
      <c r="I3493" t="s">
        <v>771</v>
      </c>
      <c r="N3493" s="37"/>
      <c r="O3493" s="36"/>
      <c r="P3493" s="36"/>
      <c r="Q3493" s="36"/>
      <c r="R3493" s="37"/>
      <c r="S3493" s="36"/>
      <c r="T3493" s="36"/>
    </row>
    <row r="3494" spans="1:20" ht="14.4" x14ac:dyDescent="0.3">
      <c r="A3494" s="33" t="s">
        <v>8350</v>
      </c>
      <c r="B3494" s="33" t="s">
        <v>14833</v>
      </c>
      <c r="C3494" s="33" t="s">
        <v>17604</v>
      </c>
      <c r="D3494" s="33" t="s">
        <v>8351</v>
      </c>
      <c r="E3494" s="33" t="s">
        <v>15822</v>
      </c>
      <c r="F3494" s="33">
        <v>177</v>
      </c>
      <c r="G3494" s="33">
        <v>136</v>
      </c>
      <c r="H3494" s="33">
        <v>71008</v>
      </c>
      <c r="I3494" t="s">
        <v>624</v>
      </c>
      <c r="N3494" s="37"/>
      <c r="O3494" s="36"/>
      <c r="P3494" s="36"/>
      <c r="Q3494" s="36"/>
      <c r="R3494" s="37"/>
      <c r="S3494" s="36"/>
      <c r="T3494" s="36"/>
    </row>
    <row r="3495" spans="1:20" ht="14.4" x14ac:dyDescent="0.3">
      <c r="A3495" s="33" t="s">
        <v>8352</v>
      </c>
      <c r="B3495" s="33" t="s">
        <v>14833</v>
      </c>
      <c r="C3495" s="33" t="s">
        <v>17605</v>
      </c>
      <c r="D3495" s="33" t="s">
        <v>8353</v>
      </c>
      <c r="E3495" s="33" t="s">
        <v>14966</v>
      </c>
      <c r="F3495" s="33">
        <v>379</v>
      </c>
      <c r="G3495" s="33">
        <v>359</v>
      </c>
      <c r="H3495" s="33">
        <v>31384</v>
      </c>
      <c r="I3495" t="s">
        <v>15401</v>
      </c>
      <c r="N3495" s="37"/>
      <c r="O3495" s="36"/>
      <c r="P3495" s="36"/>
      <c r="Q3495" s="36"/>
      <c r="R3495" s="37"/>
      <c r="S3495" s="36"/>
      <c r="T3495" s="36"/>
    </row>
    <row r="3496" spans="1:20" ht="14.4" x14ac:dyDescent="0.3">
      <c r="A3496" s="33" t="s">
        <v>8354</v>
      </c>
      <c r="B3496" s="33" t="s">
        <v>14833</v>
      </c>
      <c r="C3496" s="33" t="s">
        <v>8355</v>
      </c>
      <c r="D3496" s="33" t="s">
        <v>8356</v>
      </c>
      <c r="E3496" s="33" t="s">
        <v>14963</v>
      </c>
      <c r="F3496" s="33">
        <v>171</v>
      </c>
      <c r="G3496" s="33">
        <v>156</v>
      </c>
      <c r="H3496" s="33">
        <v>40557</v>
      </c>
      <c r="I3496" t="s">
        <v>15411</v>
      </c>
      <c r="N3496" s="37"/>
      <c r="O3496" s="36"/>
      <c r="P3496" s="36"/>
      <c r="Q3496" s="36"/>
      <c r="R3496" s="37"/>
      <c r="S3496" s="36"/>
      <c r="T3496" s="36"/>
    </row>
    <row r="3497" spans="1:20" ht="14.4" x14ac:dyDescent="0.3">
      <c r="A3497" s="33" t="s">
        <v>8357</v>
      </c>
      <c r="B3497" s="33" t="s">
        <v>14833</v>
      </c>
      <c r="C3497" s="33" t="s">
        <v>3841</v>
      </c>
      <c r="D3497" s="33" t="s">
        <v>8358</v>
      </c>
      <c r="E3497" s="33" t="s">
        <v>15351</v>
      </c>
      <c r="F3497" s="33">
        <v>208</v>
      </c>
      <c r="G3497" s="33">
        <v>205</v>
      </c>
      <c r="H3497" s="33">
        <v>73712</v>
      </c>
      <c r="I3497" t="s">
        <v>15352</v>
      </c>
      <c r="N3497" s="37"/>
      <c r="O3497" s="36"/>
      <c r="P3497" s="36"/>
      <c r="Q3497" s="36"/>
      <c r="R3497" s="37"/>
      <c r="S3497" s="36"/>
      <c r="T3497" s="36"/>
    </row>
    <row r="3498" spans="1:20" ht="14.4" x14ac:dyDescent="0.3">
      <c r="A3498" s="33" t="s">
        <v>8359</v>
      </c>
      <c r="B3498" s="33" t="s">
        <v>14833</v>
      </c>
      <c r="C3498" s="33" t="s">
        <v>16977</v>
      </c>
      <c r="D3498" s="33" t="s">
        <v>8360</v>
      </c>
      <c r="E3498" s="33" t="s">
        <v>15365</v>
      </c>
      <c r="F3498" s="33">
        <v>240</v>
      </c>
      <c r="G3498" s="33">
        <v>208</v>
      </c>
      <c r="H3498" s="33">
        <v>31017</v>
      </c>
      <c r="I3498" t="s">
        <v>439</v>
      </c>
      <c r="N3498" s="37"/>
      <c r="O3498" s="36"/>
      <c r="P3498" s="36"/>
      <c r="Q3498" s="36"/>
      <c r="R3498" s="37"/>
      <c r="S3498" s="36"/>
      <c r="T3498" s="36"/>
    </row>
    <row r="3499" spans="1:20" ht="14.4" x14ac:dyDescent="0.3">
      <c r="A3499" s="33" t="s">
        <v>8361</v>
      </c>
      <c r="B3499" s="33" t="s">
        <v>14833</v>
      </c>
      <c r="C3499" s="33" t="s">
        <v>16978</v>
      </c>
      <c r="D3499" s="33" t="s">
        <v>2864</v>
      </c>
      <c r="E3499" s="33" t="s">
        <v>15232</v>
      </c>
      <c r="F3499" s="33">
        <v>136</v>
      </c>
      <c r="G3499" s="33">
        <v>126</v>
      </c>
      <c r="H3499" s="33">
        <v>47959</v>
      </c>
      <c r="I3499" t="s">
        <v>15509</v>
      </c>
      <c r="N3499" s="37"/>
      <c r="O3499" s="36"/>
      <c r="P3499" s="36"/>
      <c r="Q3499" s="36"/>
      <c r="R3499" s="37"/>
      <c r="S3499" s="36"/>
      <c r="T3499" s="36"/>
    </row>
    <row r="3500" spans="1:20" ht="14.4" x14ac:dyDescent="0.3">
      <c r="A3500" s="33" t="s">
        <v>8362</v>
      </c>
      <c r="B3500" s="33" t="s">
        <v>14833</v>
      </c>
      <c r="C3500" s="33" t="s">
        <v>17606</v>
      </c>
      <c r="D3500" s="33" t="s">
        <v>8363</v>
      </c>
      <c r="E3500" s="33" t="s">
        <v>15041</v>
      </c>
      <c r="F3500" s="33">
        <v>360</v>
      </c>
      <c r="G3500" s="33">
        <v>366</v>
      </c>
      <c r="H3500" s="33">
        <v>40980</v>
      </c>
      <c r="I3500" t="s">
        <v>16527</v>
      </c>
      <c r="N3500" s="37"/>
      <c r="O3500" s="36"/>
      <c r="P3500" s="36"/>
      <c r="Q3500" s="36"/>
      <c r="R3500" s="37"/>
      <c r="S3500" s="36"/>
      <c r="T3500" s="36"/>
    </row>
    <row r="3501" spans="1:20" ht="14.4" x14ac:dyDescent="0.3">
      <c r="A3501" s="33" t="s">
        <v>8364</v>
      </c>
      <c r="B3501" s="33" t="s">
        <v>14833</v>
      </c>
      <c r="C3501" s="33" t="s">
        <v>5252</v>
      </c>
      <c r="D3501" s="33" t="s">
        <v>8365</v>
      </c>
      <c r="E3501" s="33" t="s">
        <v>14896</v>
      </c>
      <c r="F3501" s="33">
        <v>307</v>
      </c>
      <c r="G3501" s="33">
        <v>298</v>
      </c>
      <c r="H3501" s="33">
        <v>41460</v>
      </c>
      <c r="I3501" t="s">
        <v>1325</v>
      </c>
      <c r="N3501" s="37"/>
      <c r="O3501" s="36"/>
      <c r="P3501" s="36"/>
      <c r="Q3501" s="36"/>
      <c r="R3501" s="37"/>
      <c r="S3501" s="36"/>
      <c r="T3501" s="36"/>
    </row>
    <row r="3502" spans="1:20" ht="14.4" x14ac:dyDescent="0.3">
      <c r="A3502" s="33" t="s">
        <v>8366</v>
      </c>
      <c r="B3502" s="33" t="s">
        <v>14833</v>
      </c>
      <c r="C3502" s="33" t="s">
        <v>1498</v>
      </c>
      <c r="D3502" s="33" t="s">
        <v>8367</v>
      </c>
      <c r="E3502" s="33" t="s">
        <v>15057</v>
      </c>
      <c r="F3502" s="33">
        <v>196</v>
      </c>
      <c r="G3502" s="33">
        <v>198</v>
      </c>
      <c r="H3502" s="33">
        <v>41483</v>
      </c>
      <c r="I3502" t="s">
        <v>17028</v>
      </c>
      <c r="N3502" s="37"/>
      <c r="O3502" s="36"/>
      <c r="P3502" s="36"/>
      <c r="Q3502" s="36"/>
      <c r="R3502" s="37"/>
      <c r="S3502" s="36"/>
      <c r="T3502" s="36"/>
    </row>
    <row r="3503" spans="1:20" ht="14.4" x14ac:dyDescent="0.3">
      <c r="A3503" s="33" t="s">
        <v>8368</v>
      </c>
      <c r="B3503" s="33" t="s">
        <v>14833</v>
      </c>
      <c r="C3503" s="33" t="s">
        <v>8369</v>
      </c>
      <c r="D3503" s="33" t="s">
        <v>8370</v>
      </c>
      <c r="E3503" s="33" t="s">
        <v>14929</v>
      </c>
      <c r="F3503" s="33">
        <v>152</v>
      </c>
      <c r="G3503" s="33">
        <v>205</v>
      </c>
      <c r="H3503" s="33">
        <v>41483</v>
      </c>
      <c r="I3503" t="s">
        <v>17028</v>
      </c>
      <c r="N3503" s="37"/>
      <c r="O3503" s="36"/>
      <c r="P3503" s="36"/>
      <c r="Q3503" s="36"/>
      <c r="R3503" s="37"/>
      <c r="S3503" s="36"/>
      <c r="T3503" s="36"/>
    </row>
    <row r="3504" spans="1:20" ht="14.4" x14ac:dyDescent="0.3">
      <c r="A3504" s="33" t="s">
        <v>8371</v>
      </c>
      <c r="B3504" s="33" t="s">
        <v>14833</v>
      </c>
      <c r="C3504" s="33" t="s">
        <v>17607</v>
      </c>
      <c r="D3504" s="33" t="s">
        <v>8372</v>
      </c>
      <c r="E3504" s="33" t="s">
        <v>14944</v>
      </c>
      <c r="F3504" s="33">
        <v>86</v>
      </c>
      <c r="G3504" s="33">
        <v>73</v>
      </c>
      <c r="H3504" s="33">
        <v>78782</v>
      </c>
      <c r="I3504" t="s">
        <v>15715</v>
      </c>
      <c r="N3504" s="37"/>
      <c r="O3504" s="36"/>
      <c r="P3504" s="36"/>
      <c r="Q3504" s="36"/>
      <c r="R3504" s="37"/>
      <c r="S3504" s="36"/>
      <c r="T3504" s="36"/>
    </row>
    <row r="3505" spans="1:20" ht="14.4" x14ac:dyDescent="0.3">
      <c r="A3505" s="33" t="s">
        <v>8373</v>
      </c>
      <c r="B3505" s="33" t="s">
        <v>14833</v>
      </c>
      <c r="C3505" s="33" t="s">
        <v>17608</v>
      </c>
      <c r="D3505" s="33" t="s">
        <v>8374</v>
      </c>
      <c r="E3505" s="33" t="s">
        <v>15082</v>
      </c>
      <c r="F3505" s="33">
        <v>261</v>
      </c>
      <c r="G3505" s="33">
        <v>240</v>
      </c>
      <c r="H3505" s="33">
        <v>79536</v>
      </c>
      <c r="I3505" t="s">
        <v>15936</v>
      </c>
      <c r="N3505" s="37"/>
      <c r="O3505" s="36"/>
      <c r="P3505" s="36"/>
      <c r="Q3505" s="36"/>
      <c r="R3505" s="37"/>
      <c r="S3505" s="36"/>
      <c r="T3505" s="36"/>
    </row>
    <row r="3506" spans="1:20" ht="14.4" x14ac:dyDescent="0.3">
      <c r="A3506" s="33" t="s">
        <v>8375</v>
      </c>
      <c r="B3506" s="33" t="s">
        <v>14833</v>
      </c>
      <c r="C3506" s="33" t="s">
        <v>17609</v>
      </c>
      <c r="D3506" s="33" t="s">
        <v>8376</v>
      </c>
      <c r="E3506" s="33" t="s">
        <v>15061</v>
      </c>
      <c r="F3506" s="33">
        <v>95</v>
      </c>
      <c r="G3506" s="33">
        <v>107</v>
      </c>
      <c r="H3506" s="33">
        <v>40950</v>
      </c>
      <c r="I3506" t="s">
        <v>15149</v>
      </c>
      <c r="N3506" s="37"/>
      <c r="O3506" s="36"/>
      <c r="P3506" s="36"/>
      <c r="Q3506" s="36"/>
      <c r="R3506" s="37"/>
      <c r="S3506" s="36"/>
      <c r="T3506" s="36"/>
    </row>
    <row r="3507" spans="1:20" ht="14.4" x14ac:dyDescent="0.3">
      <c r="A3507" s="33" t="s">
        <v>8377</v>
      </c>
      <c r="B3507" s="33" t="s">
        <v>14833</v>
      </c>
      <c r="C3507" s="33" t="s">
        <v>16823</v>
      </c>
      <c r="D3507" s="33" t="s">
        <v>8378</v>
      </c>
      <c r="E3507" s="33" t="s">
        <v>16084</v>
      </c>
      <c r="F3507" s="33">
        <v>133</v>
      </c>
      <c r="G3507" s="33">
        <v>127</v>
      </c>
      <c r="H3507" s="33">
        <v>41899</v>
      </c>
      <c r="I3507" t="s">
        <v>16907</v>
      </c>
      <c r="N3507" s="37"/>
      <c r="O3507" s="36"/>
      <c r="P3507" s="36"/>
      <c r="Q3507" s="36"/>
      <c r="R3507" s="37"/>
      <c r="S3507" s="36"/>
      <c r="T3507" s="36"/>
    </row>
    <row r="3508" spans="1:20" ht="14.4" x14ac:dyDescent="0.3">
      <c r="A3508" s="33" t="s">
        <v>8379</v>
      </c>
      <c r="B3508" s="33" t="s">
        <v>14833</v>
      </c>
      <c r="C3508" s="33" t="s">
        <v>17610</v>
      </c>
      <c r="D3508" s="33" t="s">
        <v>8380</v>
      </c>
      <c r="E3508" s="33" t="s">
        <v>15009</v>
      </c>
      <c r="F3508" s="33">
        <v>200</v>
      </c>
      <c r="G3508" s="33">
        <v>228</v>
      </c>
      <c r="H3508" s="33">
        <v>41871</v>
      </c>
      <c r="I3508" t="s">
        <v>15626</v>
      </c>
      <c r="N3508" s="37"/>
      <c r="O3508" s="36"/>
      <c r="P3508" s="36"/>
      <c r="Q3508" s="36"/>
      <c r="R3508" s="37"/>
      <c r="S3508" s="36"/>
      <c r="T3508" s="36"/>
    </row>
    <row r="3509" spans="1:20" ht="14.4" x14ac:dyDescent="0.3">
      <c r="A3509" s="33" t="s">
        <v>8381</v>
      </c>
      <c r="B3509" s="33" t="s">
        <v>14833</v>
      </c>
      <c r="C3509" s="33" t="s">
        <v>17611</v>
      </c>
      <c r="D3509" s="33" t="s">
        <v>8382</v>
      </c>
      <c r="E3509" s="33" t="s">
        <v>15007</v>
      </c>
      <c r="F3509" s="33">
        <v>167</v>
      </c>
      <c r="G3509" s="33">
        <v>172</v>
      </c>
      <c r="H3509" s="33">
        <v>41544</v>
      </c>
      <c r="I3509" t="s">
        <v>16922</v>
      </c>
      <c r="N3509" s="37"/>
      <c r="O3509" s="36"/>
      <c r="P3509" s="36"/>
      <c r="Q3509" s="36"/>
      <c r="R3509" s="37"/>
      <c r="S3509" s="36"/>
      <c r="T3509" s="36"/>
    </row>
    <row r="3510" spans="1:20" ht="14.4" x14ac:dyDescent="0.3">
      <c r="A3510" s="33" t="s">
        <v>8383</v>
      </c>
      <c r="B3510" s="33" t="s">
        <v>14833</v>
      </c>
      <c r="C3510" s="33" t="s">
        <v>8384</v>
      </c>
      <c r="D3510" s="33" t="s">
        <v>8385</v>
      </c>
      <c r="E3510" s="33" t="s">
        <v>14895</v>
      </c>
      <c r="F3510" s="33">
        <v>279</v>
      </c>
      <c r="G3510" s="33">
        <v>284</v>
      </c>
      <c r="H3510" s="33">
        <v>42709</v>
      </c>
      <c r="I3510" t="s">
        <v>17612</v>
      </c>
      <c r="N3510" s="37"/>
      <c r="O3510" s="36"/>
      <c r="P3510" s="36"/>
      <c r="Q3510" s="36"/>
      <c r="R3510" s="37"/>
      <c r="S3510" s="36"/>
      <c r="T3510" s="36"/>
    </row>
    <row r="3511" spans="1:20" ht="14.4" x14ac:dyDescent="0.3">
      <c r="A3511" s="33" t="s">
        <v>8386</v>
      </c>
      <c r="B3511" s="33" t="s">
        <v>14833</v>
      </c>
      <c r="C3511" s="33" t="s">
        <v>17613</v>
      </c>
      <c r="D3511" s="33" t="s">
        <v>8387</v>
      </c>
      <c r="E3511" s="33" t="s">
        <v>15422</v>
      </c>
      <c r="F3511" s="33">
        <v>195</v>
      </c>
      <c r="G3511" s="33">
        <v>194</v>
      </c>
      <c r="H3511" s="33">
        <v>41375</v>
      </c>
      <c r="I3511" t="s">
        <v>17614</v>
      </c>
      <c r="N3511" s="37"/>
      <c r="O3511" s="36"/>
      <c r="P3511" s="36"/>
      <c r="Q3511" s="36"/>
      <c r="R3511" s="37"/>
      <c r="S3511" s="36"/>
      <c r="T3511" s="36"/>
    </row>
    <row r="3512" spans="1:20" ht="14.4" x14ac:dyDescent="0.3">
      <c r="A3512" s="33" t="s">
        <v>8388</v>
      </c>
      <c r="B3512" s="33" t="s">
        <v>14833</v>
      </c>
      <c r="C3512" s="33" t="s">
        <v>16260</v>
      </c>
      <c r="D3512" s="33" t="s">
        <v>8389</v>
      </c>
      <c r="E3512" s="33" t="s">
        <v>15073</v>
      </c>
      <c r="F3512" s="33">
        <v>44</v>
      </c>
      <c r="G3512" s="33">
        <v>46</v>
      </c>
      <c r="H3512" s="33">
        <v>41345</v>
      </c>
      <c r="I3512" t="s">
        <v>279</v>
      </c>
      <c r="N3512" s="37"/>
      <c r="O3512" s="36"/>
      <c r="P3512" s="36"/>
      <c r="Q3512" s="36"/>
      <c r="R3512" s="37"/>
      <c r="S3512" s="36"/>
      <c r="T3512" s="36"/>
    </row>
    <row r="3513" spans="1:20" ht="14.4" x14ac:dyDescent="0.3">
      <c r="A3513" s="33" t="s">
        <v>8390</v>
      </c>
      <c r="B3513" s="33" t="s">
        <v>14833</v>
      </c>
      <c r="C3513" s="33" t="s">
        <v>17615</v>
      </c>
      <c r="D3513" s="33" t="s">
        <v>8391</v>
      </c>
      <c r="E3513" s="33" t="s">
        <v>15074</v>
      </c>
      <c r="F3513" s="33">
        <v>62</v>
      </c>
      <c r="G3513" s="33">
        <v>60</v>
      </c>
      <c r="H3513" s="33">
        <v>41501</v>
      </c>
      <c r="I3513" t="s">
        <v>16294</v>
      </c>
      <c r="N3513" s="37"/>
      <c r="O3513" s="36"/>
      <c r="P3513" s="36"/>
      <c r="Q3513" s="36"/>
      <c r="R3513" s="37"/>
      <c r="S3513" s="36"/>
      <c r="T3513" s="36"/>
    </row>
    <row r="3514" spans="1:20" ht="14.4" x14ac:dyDescent="0.3">
      <c r="A3514" s="33" t="s">
        <v>8392</v>
      </c>
      <c r="B3514" s="33" t="s">
        <v>14833</v>
      </c>
      <c r="C3514" s="33" t="s">
        <v>8393</v>
      </c>
      <c r="D3514" s="33" t="s">
        <v>8394</v>
      </c>
      <c r="E3514" s="33" t="s">
        <v>15084</v>
      </c>
      <c r="F3514" s="33">
        <v>65</v>
      </c>
      <c r="G3514" s="33">
        <v>81</v>
      </c>
      <c r="H3514" s="33">
        <v>41492</v>
      </c>
      <c r="I3514" t="s">
        <v>6687</v>
      </c>
      <c r="N3514" s="37"/>
      <c r="O3514" s="36"/>
      <c r="P3514" s="36"/>
      <c r="Q3514" s="36"/>
      <c r="R3514" s="37"/>
      <c r="S3514" s="36"/>
      <c r="T3514" s="36"/>
    </row>
    <row r="3515" spans="1:20" ht="14.4" x14ac:dyDescent="0.3">
      <c r="A3515" s="33" t="s">
        <v>8395</v>
      </c>
      <c r="B3515" s="33" t="s">
        <v>14833</v>
      </c>
      <c r="C3515" s="33" t="s">
        <v>8396</v>
      </c>
      <c r="D3515" s="33" t="s">
        <v>2979</v>
      </c>
      <c r="E3515" s="33" t="s">
        <v>15486</v>
      </c>
      <c r="F3515" s="33">
        <v>84</v>
      </c>
      <c r="G3515" s="33">
        <v>129</v>
      </c>
      <c r="H3515" s="33">
        <v>42634</v>
      </c>
      <c r="I3515" t="s">
        <v>7803</v>
      </c>
      <c r="N3515" s="37"/>
      <c r="O3515" s="36"/>
      <c r="P3515" s="36"/>
      <c r="Q3515" s="36"/>
      <c r="R3515" s="37"/>
      <c r="S3515" s="36"/>
      <c r="T3515" s="36"/>
    </row>
    <row r="3516" spans="1:20" ht="14.4" x14ac:dyDescent="0.3">
      <c r="A3516" s="33" t="s">
        <v>8397</v>
      </c>
      <c r="B3516" s="33" t="s">
        <v>14833</v>
      </c>
      <c r="C3516" s="33" t="s">
        <v>8398</v>
      </c>
      <c r="D3516" s="33" t="s">
        <v>8399</v>
      </c>
      <c r="E3516" s="33" t="s">
        <v>15010</v>
      </c>
      <c r="F3516" s="33">
        <v>555</v>
      </c>
      <c r="G3516" s="33">
        <v>553</v>
      </c>
      <c r="H3516" s="33">
        <v>41496</v>
      </c>
      <c r="I3516" t="s">
        <v>15605</v>
      </c>
      <c r="N3516" s="37"/>
      <c r="O3516" s="36"/>
      <c r="P3516" s="36"/>
      <c r="Q3516" s="36"/>
      <c r="R3516" s="37"/>
      <c r="S3516" s="36"/>
      <c r="T3516" s="36"/>
    </row>
    <row r="3517" spans="1:20" ht="14.4" x14ac:dyDescent="0.3">
      <c r="A3517" s="33" t="s">
        <v>8400</v>
      </c>
      <c r="B3517" s="33" t="s">
        <v>14833</v>
      </c>
      <c r="C3517" s="33" t="s">
        <v>17616</v>
      </c>
      <c r="D3517" s="33" t="s">
        <v>7087</v>
      </c>
      <c r="E3517" s="33" t="s">
        <v>14993</v>
      </c>
      <c r="F3517" s="33">
        <v>81</v>
      </c>
      <c r="G3517" s="33">
        <v>84</v>
      </c>
      <c r="H3517" s="33">
        <v>41813</v>
      </c>
      <c r="I3517" t="s">
        <v>17433</v>
      </c>
      <c r="N3517" s="37"/>
      <c r="O3517" s="36"/>
      <c r="P3517" s="36"/>
      <c r="Q3517" s="36"/>
      <c r="R3517" s="37"/>
      <c r="S3517" s="36"/>
      <c r="T3517" s="36"/>
    </row>
    <row r="3518" spans="1:20" ht="14.4" x14ac:dyDescent="0.3">
      <c r="A3518" s="33" t="s">
        <v>8401</v>
      </c>
      <c r="B3518" s="33" t="s">
        <v>14833</v>
      </c>
      <c r="C3518" s="33" t="s">
        <v>4377</v>
      </c>
      <c r="D3518" s="33" t="s">
        <v>4214</v>
      </c>
      <c r="E3518" s="33" t="s">
        <v>15006</v>
      </c>
      <c r="F3518" s="33">
        <v>93</v>
      </c>
      <c r="G3518" s="33">
        <v>99</v>
      </c>
      <c r="H3518" s="33">
        <v>41778</v>
      </c>
      <c r="I3518" t="s">
        <v>16242</v>
      </c>
      <c r="N3518" s="37"/>
      <c r="O3518" s="36"/>
      <c r="P3518" s="36"/>
      <c r="Q3518" s="36"/>
      <c r="R3518" s="37"/>
      <c r="S3518" s="36"/>
      <c r="T3518" s="36"/>
    </row>
    <row r="3519" spans="1:20" ht="14.4" x14ac:dyDescent="0.3">
      <c r="A3519" s="33" t="s">
        <v>8402</v>
      </c>
      <c r="B3519" s="33" t="s">
        <v>14833</v>
      </c>
      <c r="C3519" s="33" t="s">
        <v>8403</v>
      </c>
      <c r="D3519" s="33" t="s">
        <v>6986</v>
      </c>
      <c r="E3519" s="33" t="s">
        <v>14917</v>
      </c>
      <c r="F3519" s="33">
        <v>200</v>
      </c>
      <c r="G3519" s="33">
        <v>190</v>
      </c>
      <c r="H3519" s="33">
        <v>23128</v>
      </c>
      <c r="I3519" t="s">
        <v>15728</v>
      </c>
      <c r="N3519" s="37"/>
      <c r="O3519" s="36"/>
      <c r="P3519" s="36"/>
      <c r="Q3519" s="36"/>
      <c r="R3519" s="37"/>
      <c r="S3519" s="36"/>
      <c r="T3519" s="36"/>
    </row>
    <row r="3520" spans="1:20" ht="14.4" x14ac:dyDescent="0.3">
      <c r="A3520" s="33" t="s">
        <v>8404</v>
      </c>
      <c r="B3520" s="33" t="s">
        <v>14833</v>
      </c>
      <c r="C3520" s="33" t="s">
        <v>8405</v>
      </c>
      <c r="D3520" s="33" t="s">
        <v>8406</v>
      </c>
      <c r="E3520" s="33" t="s">
        <v>16831</v>
      </c>
      <c r="F3520" s="33">
        <v>178</v>
      </c>
      <c r="G3520" s="33">
        <v>157</v>
      </c>
      <c r="H3520" s="33">
        <v>25351</v>
      </c>
      <c r="I3520" t="s">
        <v>1017</v>
      </c>
      <c r="N3520" s="37"/>
      <c r="O3520" s="36"/>
      <c r="P3520" s="36"/>
      <c r="Q3520" s="36"/>
      <c r="R3520" s="37"/>
      <c r="S3520" s="36"/>
      <c r="T3520" s="36"/>
    </row>
    <row r="3521" spans="1:20" ht="14.4" x14ac:dyDescent="0.3">
      <c r="A3521" s="33" t="s">
        <v>8407</v>
      </c>
      <c r="B3521" s="33" t="s">
        <v>14833</v>
      </c>
      <c r="C3521" s="33" t="s">
        <v>17617</v>
      </c>
      <c r="D3521" s="33" t="s">
        <v>8408</v>
      </c>
      <c r="E3521" s="33" t="s">
        <v>14949</v>
      </c>
      <c r="F3521" s="33">
        <v>422</v>
      </c>
      <c r="G3521" s="33">
        <v>418</v>
      </c>
      <c r="H3521" s="33">
        <v>28601</v>
      </c>
      <c r="I3521" t="s">
        <v>17511</v>
      </c>
      <c r="N3521" s="37"/>
      <c r="O3521" s="36"/>
      <c r="P3521" s="36"/>
      <c r="Q3521" s="36"/>
      <c r="R3521" s="37"/>
      <c r="S3521" s="36"/>
      <c r="T3521" s="36"/>
    </row>
    <row r="3522" spans="1:20" ht="14.4" x14ac:dyDescent="0.3">
      <c r="A3522" s="33" t="s">
        <v>8409</v>
      </c>
      <c r="B3522" s="33" t="s">
        <v>14833</v>
      </c>
      <c r="C3522" s="33" t="s">
        <v>8410</v>
      </c>
      <c r="D3522" s="33" t="s">
        <v>8411</v>
      </c>
      <c r="E3522" s="33" t="s">
        <v>14997</v>
      </c>
      <c r="F3522" s="33">
        <v>599</v>
      </c>
      <c r="G3522" s="33">
        <v>604</v>
      </c>
      <c r="H3522" s="33">
        <v>29810</v>
      </c>
      <c r="I3522" t="s">
        <v>3984</v>
      </c>
      <c r="N3522" s="37"/>
      <c r="O3522" s="36"/>
      <c r="P3522" s="36"/>
      <c r="Q3522" s="36"/>
      <c r="R3522" s="37"/>
      <c r="S3522" s="36"/>
      <c r="T3522" s="36"/>
    </row>
    <row r="3523" spans="1:20" ht="14.4" x14ac:dyDescent="0.3">
      <c r="A3523" s="33" t="s">
        <v>8412</v>
      </c>
      <c r="B3523" s="33" t="s">
        <v>14833</v>
      </c>
      <c r="C3523" s="33" t="s">
        <v>17618</v>
      </c>
      <c r="D3523" s="33" t="s">
        <v>8413</v>
      </c>
      <c r="E3523" s="33" t="s">
        <v>15395</v>
      </c>
      <c r="F3523" s="33">
        <v>382</v>
      </c>
      <c r="G3523" s="33">
        <v>361</v>
      </c>
      <c r="H3523" s="33">
        <v>41337</v>
      </c>
      <c r="I3523" t="s">
        <v>15665</v>
      </c>
      <c r="N3523" s="37"/>
      <c r="O3523" s="36"/>
      <c r="P3523" s="36"/>
      <c r="Q3523" s="36"/>
      <c r="R3523" s="37"/>
      <c r="S3523" s="36"/>
      <c r="T3523" s="36"/>
    </row>
    <row r="3524" spans="1:20" ht="14.4" x14ac:dyDescent="0.3">
      <c r="A3524" s="33" t="s">
        <v>8414</v>
      </c>
      <c r="B3524" s="33" t="s">
        <v>14833</v>
      </c>
      <c r="C3524" s="33" t="s">
        <v>17619</v>
      </c>
      <c r="D3524" s="33" t="s">
        <v>7862</v>
      </c>
      <c r="E3524" s="33" t="s">
        <v>15045</v>
      </c>
      <c r="F3524" s="33">
        <v>181</v>
      </c>
      <c r="G3524" s="33">
        <v>189</v>
      </c>
      <c r="H3524" s="33">
        <v>41138</v>
      </c>
      <c r="I3524" t="s">
        <v>16046</v>
      </c>
      <c r="N3524" s="37"/>
      <c r="O3524" s="36"/>
      <c r="P3524" s="36"/>
      <c r="Q3524" s="36"/>
      <c r="R3524" s="37"/>
      <c r="S3524" s="36"/>
      <c r="T3524" s="36"/>
    </row>
    <row r="3525" spans="1:20" ht="14.4" x14ac:dyDescent="0.3">
      <c r="A3525" s="33" t="s">
        <v>8415</v>
      </c>
      <c r="B3525" s="33" t="s">
        <v>14833</v>
      </c>
      <c r="C3525" s="33" t="s">
        <v>16128</v>
      </c>
      <c r="D3525" s="33" t="s">
        <v>8416</v>
      </c>
      <c r="E3525" s="33" t="s">
        <v>14892</v>
      </c>
      <c r="F3525" s="33">
        <v>346</v>
      </c>
      <c r="G3525" s="33">
        <v>345</v>
      </c>
      <c r="H3525" s="33">
        <v>20281</v>
      </c>
      <c r="I3525" t="s">
        <v>665</v>
      </c>
      <c r="N3525" s="37"/>
      <c r="O3525" s="36"/>
      <c r="P3525" s="36"/>
      <c r="Q3525" s="36"/>
      <c r="R3525" s="37"/>
      <c r="S3525" s="36"/>
      <c r="T3525" s="36"/>
    </row>
    <row r="3526" spans="1:20" ht="14.4" x14ac:dyDescent="0.3">
      <c r="A3526" s="33" t="s">
        <v>8417</v>
      </c>
      <c r="B3526" s="33" t="s">
        <v>14833</v>
      </c>
      <c r="C3526" s="33" t="s">
        <v>17620</v>
      </c>
      <c r="D3526" s="33" t="s">
        <v>8418</v>
      </c>
      <c r="E3526" s="33" t="s">
        <v>17214</v>
      </c>
      <c r="F3526" s="33">
        <v>104</v>
      </c>
      <c r="G3526" s="33">
        <v>88</v>
      </c>
      <c r="H3526" s="33">
        <v>41731</v>
      </c>
      <c r="I3526" t="s">
        <v>17215</v>
      </c>
      <c r="N3526" s="37"/>
      <c r="O3526" s="36"/>
      <c r="P3526" s="36"/>
      <c r="Q3526" s="36"/>
      <c r="R3526" s="37"/>
      <c r="S3526" s="36"/>
      <c r="T3526" s="36"/>
    </row>
    <row r="3527" spans="1:20" ht="14.4" x14ac:dyDescent="0.3">
      <c r="A3527" s="33" t="s">
        <v>8419</v>
      </c>
      <c r="B3527" s="33" t="s">
        <v>14833</v>
      </c>
      <c r="C3527" s="33" t="s">
        <v>8420</v>
      </c>
      <c r="D3527" s="33" t="s">
        <v>8421</v>
      </c>
      <c r="E3527" s="33" t="s">
        <v>15051</v>
      </c>
      <c r="F3527" s="33">
        <v>122</v>
      </c>
      <c r="G3527" s="33">
        <v>117</v>
      </c>
      <c r="H3527" s="33">
        <v>42587</v>
      </c>
      <c r="I3527" t="s">
        <v>16073</v>
      </c>
      <c r="N3527" s="37"/>
      <c r="O3527" s="36"/>
      <c r="P3527" s="36"/>
      <c r="Q3527" s="36"/>
      <c r="R3527" s="37"/>
      <c r="S3527" s="36"/>
      <c r="T3527" s="36"/>
    </row>
    <row r="3528" spans="1:20" ht="14.4" x14ac:dyDescent="0.3">
      <c r="A3528" s="33" t="s">
        <v>8422</v>
      </c>
      <c r="B3528" s="33" t="s">
        <v>14833</v>
      </c>
      <c r="C3528" s="33" t="s">
        <v>8423</v>
      </c>
      <c r="D3528" s="33" t="s">
        <v>8424</v>
      </c>
      <c r="E3528" s="33" t="s">
        <v>14898</v>
      </c>
      <c r="F3528" s="33">
        <v>642</v>
      </c>
      <c r="G3528" s="33">
        <v>602</v>
      </c>
      <c r="H3528" s="33">
        <v>43928</v>
      </c>
      <c r="I3528" t="s">
        <v>17355</v>
      </c>
      <c r="N3528" s="37"/>
      <c r="O3528" s="36"/>
      <c r="P3528" s="36"/>
      <c r="Q3528" s="36"/>
      <c r="R3528" s="37"/>
      <c r="S3528" s="36"/>
      <c r="T3528" s="36"/>
    </row>
    <row r="3529" spans="1:20" ht="14.4" x14ac:dyDescent="0.3">
      <c r="A3529" s="33" t="s">
        <v>8425</v>
      </c>
      <c r="B3529" s="33" t="s">
        <v>14833</v>
      </c>
      <c r="C3529" s="33" t="s">
        <v>16858</v>
      </c>
      <c r="D3529" s="33" t="s">
        <v>8426</v>
      </c>
      <c r="E3529" s="33" t="s">
        <v>14902</v>
      </c>
      <c r="F3529" s="33">
        <v>475</v>
      </c>
      <c r="G3529" s="33">
        <v>480</v>
      </c>
      <c r="H3529" s="33">
        <v>45917</v>
      </c>
      <c r="I3529" t="s">
        <v>17621</v>
      </c>
      <c r="N3529" s="37"/>
      <c r="O3529" s="36"/>
      <c r="P3529" s="36"/>
      <c r="Q3529" s="36"/>
      <c r="R3529" s="37"/>
      <c r="S3529" s="36"/>
      <c r="T3529" s="36"/>
    </row>
    <row r="3530" spans="1:20" ht="14.4" x14ac:dyDescent="0.3">
      <c r="A3530" s="33" t="s">
        <v>8427</v>
      </c>
      <c r="B3530" s="33" t="s">
        <v>14833</v>
      </c>
      <c r="C3530" s="33" t="s">
        <v>17622</v>
      </c>
      <c r="D3530" s="33" t="s">
        <v>8428</v>
      </c>
      <c r="E3530" s="33" t="s">
        <v>15048</v>
      </c>
      <c r="F3530" s="33">
        <v>168</v>
      </c>
      <c r="G3530" s="33">
        <v>162</v>
      </c>
      <c r="H3530" s="33">
        <v>46385</v>
      </c>
      <c r="I3530" t="s">
        <v>15987</v>
      </c>
      <c r="N3530" s="37"/>
      <c r="O3530" s="36"/>
      <c r="P3530" s="36"/>
      <c r="Q3530" s="36"/>
      <c r="R3530" s="37"/>
      <c r="S3530" s="36"/>
      <c r="T3530" s="36"/>
    </row>
    <row r="3531" spans="1:20" ht="14.4" x14ac:dyDescent="0.3">
      <c r="A3531" s="33" t="s">
        <v>8429</v>
      </c>
      <c r="B3531" s="33" t="s">
        <v>14833</v>
      </c>
      <c r="C3531" s="33" t="s">
        <v>8430</v>
      </c>
      <c r="D3531" s="33" t="s">
        <v>8431</v>
      </c>
      <c r="E3531" s="33" t="s">
        <v>14997</v>
      </c>
      <c r="F3531" s="33">
        <v>144</v>
      </c>
      <c r="G3531" s="33">
        <v>174</v>
      </c>
      <c r="H3531" s="33">
        <v>47100</v>
      </c>
      <c r="I3531" t="s">
        <v>516</v>
      </c>
      <c r="N3531" s="37"/>
      <c r="O3531" s="36"/>
      <c r="P3531" s="36"/>
      <c r="Q3531" s="36"/>
      <c r="R3531" s="37"/>
      <c r="S3531" s="36"/>
      <c r="T3531" s="36"/>
    </row>
    <row r="3532" spans="1:20" ht="14.4" x14ac:dyDescent="0.3">
      <c r="A3532" s="33" t="s">
        <v>8432</v>
      </c>
      <c r="B3532" s="33" t="s">
        <v>14833</v>
      </c>
      <c r="C3532" s="33" t="s">
        <v>17623</v>
      </c>
      <c r="D3532" s="33" t="s">
        <v>8434</v>
      </c>
      <c r="E3532" s="33" t="s">
        <v>15048</v>
      </c>
      <c r="F3532" s="33">
        <v>389</v>
      </c>
      <c r="G3532" s="33">
        <v>378</v>
      </c>
      <c r="H3532" s="33">
        <v>30582</v>
      </c>
      <c r="I3532" t="s">
        <v>15648</v>
      </c>
      <c r="N3532" s="37"/>
      <c r="O3532" s="36"/>
      <c r="P3532" s="36"/>
      <c r="Q3532" s="36"/>
      <c r="R3532" s="37"/>
      <c r="S3532" s="36"/>
      <c r="T3532" s="36"/>
    </row>
    <row r="3533" spans="1:20" ht="14.4" x14ac:dyDescent="0.3">
      <c r="A3533" s="33" t="s">
        <v>8435</v>
      </c>
      <c r="B3533" s="33" t="s">
        <v>14833</v>
      </c>
      <c r="C3533" s="33" t="s">
        <v>8436</v>
      </c>
      <c r="D3533" s="33" t="s">
        <v>8437</v>
      </c>
      <c r="E3533" s="33" t="s">
        <v>15143</v>
      </c>
      <c r="F3533" s="33">
        <v>275</v>
      </c>
      <c r="G3533" s="33">
        <v>265</v>
      </c>
      <c r="H3533" s="33">
        <v>41506</v>
      </c>
      <c r="I3533" t="s">
        <v>15267</v>
      </c>
      <c r="N3533" s="37"/>
      <c r="O3533" s="36"/>
      <c r="P3533" s="36"/>
      <c r="Q3533" s="36"/>
      <c r="R3533" s="37"/>
      <c r="S3533" s="36"/>
      <c r="T3533" s="36"/>
    </row>
    <row r="3534" spans="1:20" ht="14.4" x14ac:dyDescent="0.3">
      <c r="A3534" s="33" t="s">
        <v>8438</v>
      </c>
      <c r="B3534" s="33" t="s">
        <v>14833</v>
      </c>
      <c r="C3534" s="33" t="s">
        <v>17624</v>
      </c>
      <c r="D3534" s="33" t="s">
        <v>8439</v>
      </c>
      <c r="E3534" s="33" t="s">
        <v>15005</v>
      </c>
      <c r="F3534" s="33">
        <v>163</v>
      </c>
      <c r="G3534" s="33">
        <v>164</v>
      </c>
      <c r="H3534" s="33">
        <v>50844</v>
      </c>
      <c r="I3534" t="s">
        <v>15470</v>
      </c>
      <c r="N3534" s="37"/>
      <c r="O3534" s="36"/>
      <c r="P3534" s="36"/>
      <c r="Q3534" s="36"/>
      <c r="R3534" s="37"/>
      <c r="S3534" s="36"/>
      <c r="T3534" s="36"/>
    </row>
    <row r="3535" spans="1:20" ht="14.4" x14ac:dyDescent="0.3">
      <c r="A3535" s="33" t="s">
        <v>8440</v>
      </c>
      <c r="B3535" s="33" t="s">
        <v>14833</v>
      </c>
      <c r="C3535" s="33" t="s">
        <v>8441</v>
      </c>
      <c r="D3535" s="33" t="s">
        <v>8442</v>
      </c>
      <c r="E3535" s="33" t="s">
        <v>15032</v>
      </c>
      <c r="F3535" s="33">
        <v>351</v>
      </c>
      <c r="G3535" s="33">
        <v>330</v>
      </c>
      <c r="H3535" s="33">
        <v>52274</v>
      </c>
      <c r="I3535" t="s">
        <v>17359</v>
      </c>
      <c r="N3535" s="37"/>
      <c r="O3535" s="36"/>
      <c r="P3535" s="36"/>
      <c r="Q3535" s="36"/>
      <c r="R3535" s="37"/>
      <c r="S3535" s="36"/>
      <c r="T3535" s="36"/>
    </row>
    <row r="3536" spans="1:20" ht="14.4" x14ac:dyDescent="0.3">
      <c r="A3536" s="33" t="s">
        <v>8443</v>
      </c>
      <c r="B3536" s="33" t="s">
        <v>14833</v>
      </c>
      <c r="C3536" s="33" t="s">
        <v>8444</v>
      </c>
      <c r="D3536" s="33" t="s">
        <v>8445</v>
      </c>
      <c r="E3536" s="33" t="s">
        <v>15532</v>
      </c>
      <c r="F3536" s="33">
        <v>250</v>
      </c>
      <c r="G3536" s="33">
        <v>232</v>
      </c>
      <c r="H3536" s="33">
        <v>53015</v>
      </c>
      <c r="I3536" t="s">
        <v>17447</v>
      </c>
      <c r="N3536" s="37"/>
      <c r="O3536" s="36"/>
      <c r="P3536" s="36"/>
      <c r="Q3536" s="36"/>
      <c r="R3536" s="37"/>
      <c r="S3536" s="36"/>
      <c r="T3536" s="36"/>
    </row>
    <row r="3537" spans="1:20" ht="14.4" x14ac:dyDescent="0.3">
      <c r="A3537" s="33" t="s">
        <v>8446</v>
      </c>
      <c r="B3537" s="33" t="s">
        <v>14833</v>
      </c>
      <c r="C3537" s="33" t="s">
        <v>8447</v>
      </c>
      <c r="D3537" s="33" t="s">
        <v>8448</v>
      </c>
      <c r="E3537" s="33" t="s">
        <v>14904</v>
      </c>
      <c r="F3537" s="33">
        <v>385</v>
      </c>
      <c r="G3537" s="33">
        <v>361</v>
      </c>
      <c r="H3537" s="33">
        <v>55238</v>
      </c>
      <c r="I3537" t="s">
        <v>955</v>
      </c>
      <c r="N3537" s="37"/>
      <c r="O3537" s="36"/>
      <c r="P3537" s="36"/>
      <c r="Q3537" s="36"/>
      <c r="R3537" s="37"/>
      <c r="S3537" s="36"/>
      <c r="T3537" s="36"/>
    </row>
    <row r="3538" spans="1:20" ht="14.4" x14ac:dyDescent="0.3">
      <c r="A3538" s="33" t="s">
        <v>8449</v>
      </c>
      <c r="B3538" s="33" t="s">
        <v>14833</v>
      </c>
      <c r="C3538" s="33" t="s">
        <v>8450</v>
      </c>
      <c r="D3538" s="33" t="s">
        <v>8451</v>
      </c>
      <c r="E3538" s="33" t="s">
        <v>15018</v>
      </c>
      <c r="F3538" s="33">
        <v>56</v>
      </c>
      <c r="G3538" s="33">
        <v>149</v>
      </c>
      <c r="H3538" s="33">
        <v>61751</v>
      </c>
      <c r="I3538" t="s">
        <v>15757</v>
      </c>
      <c r="N3538" s="37"/>
      <c r="O3538" s="36"/>
      <c r="P3538" s="36"/>
      <c r="Q3538" s="36"/>
      <c r="R3538" s="37"/>
      <c r="S3538" s="36"/>
      <c r="T3538" s="36"/>
    </row>
    <row r="3539" spans="1:20" ht="14.4" x14ac:dyDescent="0.3">
      <c r="A3539" s="33" t="s">
        <v>8452</v>
      </c>
      <c r="B3539" s="33" t="s">
        <v>14833</v>
      </c>
      <c r="C3539" s="33" t="s">
        <v>1958</v>
      </c>
      <c r="D3539" s="33" t="s">
        <v>8453</v>
      </c>
      <c r="E3539" s="33" t="s">
        <v>14948</v>
      </c>
      <c r="F3539" s="33">
        <v>218</v>
      </c>
      <c r="G3539" s="33">
        <v>207</v>
      </c>
      <c r="H3539" s="33">
        <v>47920</v>
      </c>
      <c r="I3539" t="s">
        <v>15421</v>
      </c>
      <c r="N3539" s="37"/>
      <c r="O3539" s="36"/>
      <c r="P3539" s="36"/>
      <c r="Q3539" s="36"/>
      <c r="R3539" s="37"/>
      <c r="S3539" s="36"/>
      <c r="T3539" s="36"/>
    </row>
    <row r="3540" spans="1:20" ht="14.4" x14ac:dyDescent="0.3">
      <c r="A3540" s="33" t="s">
        <v>8454</v>
      </c>
      <c r="B3540" s="33" t="s">
        <v>14833</v>
      </c>
      <c r="C3540" s="33" t="s">
        <v>16794</v>
      </c>
      <c r="D3540" s="33" t="s">
        <v>8455</v>
      </c>
      <c r="E3540" s="33" t="s">
        <v>15028</v>
      </c>
      <c r="F3540" s="33">
        <v>130</v>
      </c>
      <c r="G3540" s="33">
        <v>115</v>
      </c>
      <c r="H3540" s="33">
        <v>77975</v>
      </c>
      <c r="I3540" t="s">
        <v>15557</v>
      </c>
      <c r="N3540" s="37"/>
      <c r="O3540" s="36"/>
      <c r="P3540" s="36"/>
      <c r="Q3540" s="36"/>
      <c r="R3540" s="37"/>
      <c r="S3540" s="36"/>
      <c r="T3540" s="36"/>
    </row>
    <row r="3541" spans="1:20" ht="14.4" x14ac:dyDescent="0.3">
      <c r="A3541" s="33" t="s">
        <v>8456</v>
      </c>
      <c r="B3541" s="33" t="s">
        <v>14833</v>
      </c>
      <c r="C3541" s="33" t="s">
        <v>17625</v>
      </c>
      <c r="D3541" s="33" t="s">
        <v>8457</v>
      </c>
      <c r="E3541" s="33" t="s">
        <v>16575</v>
      </c>
      <c r="F3541" s="33">
        <v>224</v>
      </c>
      <c r="G3541" s="33">
        <v>215</v>
      </c>
      <c r="H3541" s="33">
        <v>72853</v>
      </c>
      <c r="I3541" t="s">
        <v>17516</v>
      </c>
      <c r="N3541" s="37"/>
      <c r="O3541" s="36"/>
      <c r="P3541" s="36"/>
      <c r="Q3541" s="36"/>
      <c r="R3541" s="37"/>
      <c r="S3541" s="36"/>
      <c r="T3541" s="36"/>
    </row>
    <row r="3542" spans="1:20" ht="14.4" x14ac:dyDescent="0.3">
      <c r="A3542" s="33" t="s">
        <v>8458</v>
      </c>
      <c r="B3542" s="33" t="s">
        <v>14833</v>
      </c>
      <c r="C3542" s="33" t="s">
        <v>8459</v>
      </c>
      <c r="D3542" s="33" t="s">
        <v>8460</v>
      </c>
      <c r="E3542" s="33" t="s">
        <v>14934</v>
      </c>
      <c r="F3542" s="33">
        <v>419</v>
      </c>
      <c r="G3542" s="33">
        <v>407</v>
      </c>
      <c r="H3542" s="33">
        <v>75388</v>
      </c>
      <c r="I3542" t="s">
        <v>15473</v>
      </c>
      <c r="N3542" s="37"/>
      <c r="O3542" s="36"/>
      <c r="P3542" s="36"/>
      <c r="Q3542" s="36"/>
      <c r="R3542" s="37"/>
      <c r="S3542" s="36"/>
      <c r="T3542" s="36"/>
    </row>
    <row r="3543" spans="1:20" ht="14.4" x14ac:dyDescent="0.3">
      <c r="A3543" s="33" t="s">
        <v>8461</v>
      </c>
      <c r="B3543" s="33" t="s">
        <v>14833</v>
      </c>
      <c r="C3543" s="33" t="s">
        <v>8462</v>
      </c>
      <c r="D3543" s="33" t="s">
        <v>8463</v>
      </c>
      <c r="E3543" s="33" t="s">
        <v>14995</v>
      </c>
      <c r="F3543" s="33">
        <v>461</v>
      </c>
      <c r="G3543" s="33">
        <v>491</v>
      </c>
      <c r="H3543" s="33">
        <v>41012</v>
      </c>
      <c r="I3543" t="s">
        <v>16504</v>
      </c>
      <c r="N3543" s="37"/>
      <c r="O3543" s="36"/>
      <c r="P3543" s="36"/>
      <c r="Q3543" s="36"/>
      <c r="R3543" s="37"/>
      <c r="S3543" s="36"/>
      <c r="T3543" s="36"/>
    </row>
    <row r="3544" spans="1:20" ht="14.4" x14ac:dyDescent="0.3">
      <c r="A3544" s="33" t="s">
        <v>8464</v>
      </c>
      <c r="B3544" s="33" t="s">
        <v>14833</v>
      </c>
      <c r="C3544" s="33" t="s">
        <v>8465</v>
      </c>
      <c r="D3544" s="33" t="s">
        <v>8382</v>
      </c>
      <c r="E3544" s="33" t="s">
        <v>15007</v>
      </c>
      <c r="F3544" s="33">
        <v>531</v>
      </c>
      <c r="G3544" s="33">
        <v>547</v>
      </c>
      <c r="H3544" s="33">
        <v>40581</v>
      </c>
      <c r="I3544" t="s">
        <v>17323</v>
      </c>
      <c r="N3544" s="37"/>
      <c r="O3544" s="36"/>
      <c r="P3544" s="36"/>
      <c r="Q3544" s="36"/>
      <c r="R3544" s="37"/>
      <c r="S3544" s="36"/>
      <c r="T3544" s="36"/>
    </row>
    <row r="3545" spans="1:20" ht="14.4" x14ac:dyDescent="0.3">
      <c r="A3545" s="33" t="s">
        <v>8466</v>
      </c>
      <c r="B3545" s="33" t="s">
        <v>14833</v>
      </c>
      <c r="C3545" s="33" t="s">
        <v>8467</v>
      </c>
      <c r="D3545" s="33" t="s">
        <v>8468</v>
      </c>
      <c r="E3545" s="33" t="s">
        <v>15034</v>
      </c>
      <c r="F3545" s="33">
        <v>192</v>
      </c>
      <c r="G3545" s="33">
        <v>180</v>
      </c>
      <c r="H3545" s="33">
        <v>83163</v>
      </c>
      <c r="I3545" t="s">
        <v>15932</v>
      </c>
      <c r="N3545" s="37"/>
      <c r="O3545" s="36"/>
      <c r="P3545" s="36"/>
      <c r="Q3545" s="36"/>
      <c r="R3545" s="37"/>
      <c r="S3545" s="36"/>
      <c r="T3545" s="36"/>
    </row>
    <row r="3546" spans="1:20" ht="14.4" x14ac:dyDescent="0.3">
      <c r="A3546" s="33" t="s">
        <v>8469</v>
      </c>
      <c r="B3546" s="33" t="s">
        <v>14833</v>
      </c>
      <c r="C3546" s="33" t="s">
        <v>8470</v>
      </c>
      <c r="D3546" s="33" t="s">
        <v>8471</v>
      </c>
      <c r="E3546" s="33" t="s">
        <v>16212</v>
      </c>
      <c r="F3546" s="33">
        <v>269</v>
      </c>
      <c r="G3546" s="33">
        <v>242</v>
      </c>
      <c r="H3546" s="33">
        <v>41293</v>
      </c>
      <c r="I3546" t="s">
        <v>17168</v>
      </c>
      <c r="N3546" s="37"/>
      <c r="O3546" s="36"/>
      <c r="P3546" s="36"/>
      <c r="Q3546" s="36"/>
      <c r="R3546" s="37"/>
      <c r="S3546" s="36"/>
      <c r="T3546" s="36"/>
    </row>
    <row r="3547" spans="1:20" ht="14.4" x14ac:dyDescent="0.3">
      <c r="A3547" s="33" t="s">
        <v>8472</v>
      </c>
      <c r="B3547" s="33" t="s">
        <v>14833</v>
      </c>
      <c r="C3547" s="33" t="s">
        <v>17626</v>
      </c>
      <c r="D3547" s="33" t="s">
        <v>8473</v>
      </c>
      <c r="E3547" s="33" t="s">
        <v>15016</v>
      </c>
      <c r="F3547" s="33">
        <v>143</v>
      </c>
      <c r="G3547" s="33">
        <v>145</v>
      </c>
      <c r="H3547" s="33">
        <v>40862</v>
      </c>
      <c r="I3547" t="s">
        <v>16864</v>
      </c>
      <c r="N3547" s="37"/>
      <c r="O3547" s="36"/>
      <c r="P3547" s="36"/>
      <c r="Q3547" s="36"/>
      <c r="R3547" s="37"/>
      <c r="S3547" s="36"/>
      <c r="T3547" s="36"/>
    </row>
    <row r="3548" spans="1:20" ht="14.4" x14ac:dyDescent="0.3">
      <c r="A3548" s="33" t="s">
        <v>8474</v>
      </c>
      <c r="B3548" s="33" t="s">
        <v>14833</v>
      </c>
      <c r="C3548" s="33" t="s">
        <v>17627</v>
      </c>
      <c r="D3548" s="33" t="s">
        <v>3796</v>
      </c>
      <c r="E3548" s="33" t="s">
        <v>15309</v>
      </c>
      <c r="F3548" s="33">
        <v>312</v>
      </c>
      <c r="G3548" s="33">
        <v>307</v>
      </c>
      <c r="H3548" s="33">
        <v>41672</v>
      </c>
      <c r="I3548" t="s">
        <v>17256</v>
      </c>
      <c r="N3548" s="37"/>
      <c r="O3548" s="36"/>
      <c r="P3548" s="36"/>
      <c r="Q3548" s="36"/>
      <c r="R3548" s="37"/>
      <c r="S3548" s="36"/>
      <c r="T3548" s="36"/>
    </row>
    <row r="3549" spans="1:20" ht="14.4" x14ac:dyDescent="0.3">
      <c r="A3549" s="33" t="s">
        <v>8475</v>
      </c>
      <c r="B3549" s="33" t="s">
        <v>14833</v>
      </c>
      <c r="C3549" s="33" t="s">
        <v>17628</v>
      </c>
      <c r="D3549" s="33" t="s">
        <v>8476</v>
      </c>
      <c r="E3549" s="33" t="s">
        <v>14885</v>
      </c>
      <c r="F3549" s="33">
        <v>199</v>
      </c>
      <c r="G3549" s="33">
        <v>198</v>
      </c>
      <c r="H3549" s="33">
        <v>81316</v>
      </c>
      <c r="I3549" t="s">
        <v>15669</v>
      </c>
      <c r="N3549" s="37"/>
      <c r="O3549" s="36"/>
      <c r="P3549" s="36"/>
      <c r="Q3549" s="36"/>
      <c r="R3549" s="37"/>
      <c r="S3549" s="36"/>
      <c r="T3549" s="36"/>
    </row>
    <row r="3550" spans="1:20" ht="14.4" x14ac:dyDescent="0.3">
      <c r="A3550" s="33" t="s">
        <v>8477</v>
      </c>
      <c r="B3550" s="33" t="s">
        <v>14833</v>
      </c>
      <c r="C3550" s="33" t="s">
        <v>8478</v>
      </c>
      <c r="D3550" s="33" t="s">
        <v>8479</v>
      </c>
      <c r="E3550" s="33" t="s">
        <v>15092</v>
      </c>
      <c r="F3550" s="33">
        <v>288</v>
      </c>
      <c r="G3550" s="33">
        <v>285</v>
      </c>
      <c r="H3550" s="33">
        <v>41270</v>
      </c>
      <c r="I3550" t="s">
        <v>1334</v>
      </c>
      <c r="N3550" s="37"/>
      <c r="O3550" s="36"/>
      <c r="P3550" s="36"/>
      <c r="Q3550" s="36"/>
      <c r="R3550" s="37"/>
      <c r="S3550" s="36"/>
      <c r="T3550" s="36"/>
    </row>
    <row r="3551" spans="1:20" ht="14.4" x14ac:dyDescent="0.3">
      <c r="A3551" s="33" t="s">
        <v>8480</v>
      </c>
      <c r="B3551" s="33" t="s">
        <v>14833</v>
      </c>
      <c r="C3551" s="33" t="s">
        <v>16292</v>
      </c>
      <c r="D3551" s="33" t="s">
        <v>4904</v>
      </c>
      <c r="E3551" s="33" t="s">
        <v>14961</v>
      </c>
      <c r="F3551" s="33">
        <v>98</v>
      </c>
      <c r="G3551" s="33">
        <v>115</v>
      </c>
      <c r="H3551" s="33">
        <v>41481</v>
      </c>
      <c r="I3551" t="s">
        <v>16901</v>
      </c>
      <c r="N3551" s="37"/>
      <c r="O3551" s="36"/>
      <c r="P3551" s="36"/>
      <c r="Q3551" s="36"/>
      <c r="R3551" s="37"/>
      <c r="S3551" s="36"/>
      <c r="T3551" s="36"/>
    </row>
    <row r="3552" spans="1:20" ht="14.4" x14ac:dyDescent="0.3">
      <c r="A3552" s="33" t="s">
        <v>8481</v>
      </c>
      <c r="B3552" s="33" t="s">
        <v>14833</v>
      </c>
      <c r="C3552" s="33" t="s">
        <v>17629</v>
      </c>
      <c r="D3552" s="33" t="s">
        <v>8482</v>
      </c>
      <c r="E3552" s="33" t="s">
        <v>15353</v>
      </c>
      <c r="F3552" s="33">
        <v>252</v>
      </c>
      <c r="G3552" s="33">
        <v>236</v>
      </c>
      <c r="H3552" s="33">
        <v>41496</v>
      </c>
      <c r="I3552" t="s">
        <v>15605</v>
      </c>
      <c r="N3552" s="37"/>
      <c r="O3552" s="36"/>
      <c r="P3552" s="36"/>
      <c r="Q3552" s="36"/>
      <c r="R3552" s="37"/>
      <c r="S3552" s="36"/>
      <c r="T3552" s="36"/>
    </row>
    <row r="3553" spans="1:20" ht="14.4" x14ac:dyDescent="0.3">
      <c r="A3553" s="33" t="s">
        <v>8483</v>
      </c>
      <c r="B3553" s="33" t="s">
        <v>14833</v>
      </c>
      <c r="C3553" s="33" t="s">
        <v>8484</v>
      </c>
      <c r="D3553" s="33" t="s">
        <v>8485</v>
      </c>
      <c r="E3553" s="33" t="s">
        <v>15951</v>
      </c>
      <c r="F3553" s="33">
        <v>116</v>
      </c>
      <c r="G3553" s="33">
        <v>103</v>
      </c>
      <c r="H3553" s="33">
        <v>42561</v>
      </c>
      <c r="I3553" t="s">
        <v>7164</v>
      </c>
      <c r="N3553" s="37"/>
      <c r="O3553" s="36"/>
      <c r="P3553" s="36"/>
      <c r="Q3553" s="36"/>
      <c r="R3553" s="37"/>
      <c r="S3553" s="36"/>
      <c r="T3553" s="36"/>
    </row>
    <row r="3554" spans="1:20" ht="14.4" x14ac:dyDescent="0.3">
      <c r="A3554" s="33" t="s">
        <v>8486</v>
      </c>
      <c r="B3554" s="33" t="s">
        <v>14833</v>
      </c>
      <c r="C3554" s="33" t="s">
        <v>8487</v>
      </c>
      <c r="D3554" s="33" t="s">
        <v>8488</v>
      </c>
      <c r="E3554" s="33" t="s">
        <v>15008</v>
      </c>
      <c r="F3554" s="33">
        <v>97</v>
      </c>
      <c r="G3554" s="33">
        <v>97</v>
      </c>
      <c r="H3554" s="33">
        <v>41345</v>
      </c>
      <c r="I3554" t="s">
        <v>279</v>
      </c>
      <c r="N3554" s="37"/>
      <c r="O3554" s="36"/>
      <c r="P3554" s="36"/>
      <c r="Q3554" s="36"/>
      <c r="R3554" s="37"/>
      <c r="S3554" s="36"/>
      <c r="T3554" s="36"/>
    </row>
    <row r="3555" spans="1:20" ht="14.4" x14ac:dyDescent="0.3">
      <c r="A3555" s="33" t="s">
        <v>8489</v>
      </c>
      <c r="B3555" s="33" t="s">
        <v>14833</v>
      </c>
      <c r="C3555" s="33" t="s">
        <v>15245</v>
      </c>
      <c r="D3555" s="33" t="s">
        <v>8490</v>
      </c>
      <c r="E3555" s="33" t="s">
        <v>15086</v>
      </c>
      <c r="F3555" s="33">
        <v>63</v>
      </c>
      <c r="G3555" s="33">
        <v>69</v>
      </c>
      <c r="H3555" s="33">
        <v>10925</v>
      </c>
      <c r="I3555" t="s">
        <v>8234</v>
      </c>
      <c r="N3555" s="37"/>
      <c r="O3555" s="36"/>
      <c r="P3555" s="36"/>
      <c r="Q3555" s="36"/>
      <c r="R3555" s="37"/>
      <c r="S3555" s="36"/>
      <c r="T3555" s="36"/>
    </row>
    <row r="3556" spans="1:20" ht="14.4" x14ac:dyDescent="0.3">
      <c r="A3556" s="33" t="s">
        <v>8491</v>
      </c>
      <c r="B3556" s="33" t="s">
        <v>14833</v>
      </c>
      <c r="C3556" s="33" t="s">
        <v>7960</v>
      </c>
      <c r="D3556" s="33" t="s">
        <v>8492</v>
      </c>
      <c r="E3556" s="33" t="s">
        <v>15082</v>
      </c>
      <c r="F3556" s="33">
        <v>374</v>
      </c>
      <c r="G3556" s="33">
        <v>412</v>
      </c>
      <c r="H3556" s="33">
        <v>41364</v>
      </c>
      <c r="I3556" t="s">
        <v>8493</v>
      </c>
      <c r="N3556" s="37"/>
      <c r="O3556" s="36"/>
      <c r="P3556" s="36"/>
      <c r="Q3556" s="36"/>
      <c r="R3556" s="37"/>
      <c r="S3556" s="36"/>
      <c r="T3556" s="36"/>
    </row>
    <row r="3557" spans="1:20" ht="14.4" x14ac:dyDescent="0.3">
      <c r="A3557" s="33" t="s">
        <v>8494</v>
      </c>
      <c r="B3557" s="33" t="s">
        <v>14833</v>
      </c>
      <c r="C3557" s="33" t="s">
        <v>17630</v>
      </c>
      <c r="D3557" s="33" t="s">
        <v>8495</v>
      </c>
      <c r="E3557" s="33" t="s">
        <v>15779</v>
      </c>
      <c r="F3557" s="33">
        <v>453</v>
      </c>
      <c r="G3557" s="33">
        <v>476</v>
      </c>
      <c r="H3557" s="33">
        <v>41456</v>
      </c>
      <c r="I3557" t="s">
        <v>17530</v>
      </c>
      <c r="N3557" s="37"/>
      <c r="O3557" s="36"/>
      <c r="P3557" s="36"/>
      <c r="Q3557" s="36"/>
      <c r="R3557" s="37"/>
      <c r="S3557" s="36"/>
      <c r="T3557" s="36"/>
    </row>
    <row r="3558" spans="1:20" ht="14.4" x14ac:dyDescent="0.3">
      <c r="A3558" s="33" t="s">
        <v>8496</v>
      </c>
      <c r="B3558" s="33" t="s">
        <v>14833</v>
      </c>
      <c r="C3558" s="33" t="s">
        <v>8497</v>
      </c>
      <c r="D3558" s="33" t="s">
        <v>8498</v>
      </c>
      <c r="E3558" s="33" t="s">
        <v>15528</v>
      </c>
      <c r="F3558" s="33">
        <v>263</v>
      </c>
      <c r="G3558" s="33">
        <v>273</v>
      </c>
      <c r="H3558" s="33">
        <v>42554</v>
      </c>
      <c r="I3558" t="s">
        <v>17631</v>
      </c>
      <c r="N3558" s="37"/>
      <c r="O3558" s="36"/>
      <c r="P3558" s="36"/>
      <c r="Q3558" s="36"/>
      <c r="R3558" s="37"/>
      <c r="S3558" s="36"/>
      <c r="T3558" s="36"/>
    </row>
    <row r="3559" spans="1:20" ht="14.4" x14ac:dyDescent="0.3">
      <c r="A3559" s="33" t="s">
        <v>8499</v>
      </c>
      <c r="B3559" s="33" t="s">
        <v>14833</v>
      </c>
      <c r="C3559" s="33" t="s">
        <v>8500</v>
      </c>
      <c r="D3559" s="33" t="s">
        <v>8501</v>
      </c>
      <c r="E3559" s="33" t="s">
        <v>15002</v>
      </c>
      <c r="F3559" s="33">
        <v>257</v>
      </c>
      <c r="G3559" s="33">
        <v>267</v>
      </c>
      <c r="H3559" s="33">
        <v>41869</v>
      </c>
      <c r="I3559" t="s">
        <v>252</v>
      </c>
      <c r="N3559" s="37"/>
      <c r="O3559" s="36"/>
      <c r="P3559" s="36"/>
      <c r="Q3559" s="36"/>
      <c r="R3559" s="37"/>
      <c r="S3559" s="36"/>
      <c r="T3559" s="36"/>
    </row>
    <row r="3560" spans="1:20" ht="14.4" x14ac:dyDescent="0.3">
      <c r="A3560" s="33" t="s">
        <v>8502</v>
      </c>
      <c r="B3560" s="33" t="s">
        <v>14833</v>
      </c>
      <c r="C3560" s="33" t="s">
        <v>8503</v>
      </c>
      <c r="D3560" s="33" t="s">
        <v>8504</v>
      </c>
      <c r="E3560" s="33" t="s">
        <v>16831</v>
      </c>
      <c r="F3560" s="33">
        <v>74</v>
      </c>
      <c r="G3560" s="33">
        <v>63</v>
      </c>
      <c r="H3560" s="33">
        <v>25351</v>
      </c>
      <c r="I3560" t="s">
        <v>1017</v>
      </c>
      <c r="N3560" s="37"/>
      <c r="O3560" s="36"/>
      <c r="P3560" s="36"/>
      <c r="Q3560" s="36"/>
      <c r="R3560" s="37"/>
      <c r="S3560" s="36"/>
      <c r="T3560" s="36"/>
    </row>
    <row r="3561" spans="1:20" ht="14.4" x14ac:dyDescent="0.3">
      <c r="A3561" s="33" t="s">
        <v>8505</v>
      </c>
      <c r="B3561" s="33" t="s">
        <v>14833</v>
      </c>
      <c r="C3561" s="33" t="s">
        <v>8506</v>
      </c>
      <c r="D3561" s="33" t="s">
        <v>8507</v>
      </c>
      <c r="E3561" s="33" t="s">
        <v>14894</v>
      </c>
      <c r="F3561" s="33">
        <v>107</v>
      </c>
      <c r="G3561" s="33">
        <v>105</v>
      </c>
      <c r="H3561" s="33">
        <v>42623</v>
      </c>
      <c r="I3561" t="s">
        <v>15606</v>
      </c>
      <c r="N3561" s="37"/>
      <c r="O3561" s="36"/>
      <c r="P3561" s="36"/>
      <c r="Q3561" s="36"/>
      <c r="R3561" s="37"/>
      <c r="S3561" s="36"/>
      <c r="T3561" s="36"/>
    </row>
    <row r="3562" spans="1:20" ht="14.4" x14ac:dyDescent="0.3">
      <c r="A3562" s="33" t="s">
        <v>8508</v>
      </c>
      <c r="B3562" s="33" t="s">
        <v>14833</v>
      </c>
      <c r="C3562" s="33" t="s">
        <v>8509</v>
      </c>
      <c r="D3562" s="33" t="s">
        <v>8510</v>
      </c>
      <c r="E3562" s="33" t="s">
        <v>14867</v>
      </c>
      <c r="F3562" s="33">
        <v>126</v>
      </c>
      <c r="G3562" s="33">
        <v>115</v>
      </c>
      <c r="H3562" s="33">
        <v>41851</v>
      </c>
      <c r="I3562" t="s">
        <v>17121</v>
      </c>
      <c r="N3562" s="37"/>
      <c r="O3562" s="36"/>
      <c r="P3562" s="36"/>
      <c r="Q3562" s="36"/>
      <c r="R3562" s="37"/>
      <c r="S3562" s="36"/>
      <c r="T3562" s="36"/>
    </row>
    <row r="3563" spans="1:20" ht="14.4" x14ac:dyDescent="0.3">
      <c r="A3563" s="33" t="s">
        <v>8511</v>
      </c>
      <c r="B3563" s="33" t="s">
        <v>14833</v>
      </c>
      <c r="C3563" s="33" t="s">
        <v>8512</v>
      </c>
      <c r="D3563" s="33" t="s">
        <v>8513</v>
      </c>
      <c r="E3563" s="33" t="s">
        <v>16435</v>
      </c>
      <c r="F3563" s="33">
        <v>113</v>
      </c>
      <c r="G3563" s="33">
        <v>102</v>
      </c>
      <c r="H3563" s="33">
        <v>41886</v>
      </c>
      <c r="I3563" t="s">
        <v>17034</v>
      </c>
      <c r="N3563" s="37"/>
      <c r="O3563" s="36"/>
      <c r="P3563" s="36"/>
      <c r="Q3563" s="36"/>
      <c r="R3563" s="37"/>
      <c r="S3563" s="36"/>
      <c r="T3563" s="36"/>
    </row>
    <row r="3564" spans="1:20" ht="14.4" x14ac:dyDescent="0.3">
      <c r="A3564" s="33" t="s">
        <v>8514</v>
      </c>
      <c r="B3564" s="33" t="s">
        <v>14833</v>
      </c>
      <c r="C3564" s="33" t="s">
        <v>8515</v>
      </c>
      <c r="D3564" s="33" t="s">
        <v>3491</v>
      </c>
      <c r="E3564" s="33" t="s">
        <v>15286</v>
      </c>
      <c r="F3564" s="33">
        <v>73</v>
      </c>
      <c r="G3564" s="33">
        <v>72</v>
      </c>
      <c r="H3564" s="33">
        <v>41856</v>
      </c>
      <c r="I3564" t="s">
        <v>15165</v>
      </c>
      <c r="N3564" s="37"/>
      <c r="O3564" s="36"/>
      <c r="P3564" s="36"/>
      <c r="Q3564" s="36"/>
      <c r="R3564" s="37"/>
      <c r="S3564" s="36"/>
      <c r="T3564" s="36"/>
    </row>
    <row r="3565" spans="1:20" ht="14.4" x14ac:dyDescent="0.3">
      <c r="A3565" s="33" t="s">
        <v>8516</v>
      </c>
      <c r="B3565" s="33" t="s">
        <v>14833</v>
      </c>
      <c r="C3565" s="33" t="s">
        <v>8517</v>
      </c>
      <c r="D3565" s="33" t="s">
        <v>8518</v>
      </c>
      <c r="E3565" s="33" t="s">
        <v>15153</v>
      </c>
      <c r="F3565" s="33">
        <v>109</v>
      </c>
      <c r="G3565" s="33">
        <v>98</v>
      </c>
      <c r="H3565" s="33">
        <v>41444</v>
      </c>
      <c r="I3565" t="s">
        <v>17119</v>
      </c>
      <c r="N3565" s="37"/>
      <c r="O3565" s="36"/>
      <c r="P3565" s="36"/>
      <c r="Q3565" s="36"/>
      <c r="R3565" s="37"/>
      <c r="S3565" s="36"/>
      <c r="T3565" s="36"/>
    </row>
    <row r="3566" spans="1:20" ht="14.4" x14ac:dyDescent="0.3">
      <c r="A3566" s="33" t="s">
        <v>8519</v>
      </c>
      <c r="B3566" s="33" t="s">
        <v>14833</v>
      </c>
      <c r="C3566" s="33" t="s">
        <v>17632</v>
      </c>
      <c r="D3566" s="33" t="s">
        <v>8520</v>
      </c>
      <c r="E3566" s="33" t="s">
        <v>15687</v>
      </c>
      <c r="F3566" s="33">
        <v>86</v>
      </c>
      <c r="G3566" s="33">
        <v>125</v>
      </c>
      <c r="H3566" s="33">
        <v>41413</v>
      </c>
      <c r="I3566" t="s">
        <v>16237</v>
      </c>
      <c r="N3566" s="37"/>
      <c r="O3566" s="36"/>
      <c r="P3566" s="36"/>
      <c r="Q3566" s="36"/>
      <c r="R3566" s="37"/>
      <c r="S3566" s="36"/>
      <c r="T3566" s="36"/>
    </row>
    <row r="3567" spans="1:20" ht="14.4" x14ac:dyDescent="0.3">
      <c r="A3567" s="33" t="s">
        <v>8521</v>
      </c>
      <c r="B3567" s="33" t="s">
        <v>14833</v>
      </c>
      <c r="C3567" s="33" t="s">
        <v>17633</v>
      </c>
      <c r="D3567" s="33" t="s">
        <v>8522</v>
      </c>
      <c r="E3567" s="33" t="s">
        <v>15916</v>
      </c>
      <c r="F3567" s="33">
        <v>369</v>
      </c>
      <c r="G3567" s="33">
        <v>365</v>
      </c>
      <c r="H3567" s="33">
        <v>13662</v>
      </c>
      <c r="I3567" t="s">
        <v>16280</v>
      </c>
      <c r="N3567" s="37"/>
      <c r="O3567" s="36"/>
      <c r="P3567" s="36"/>
      <c r="Q3567" s="36"/>
      <c r="R3567" s="37"/>
      <c r="S3567" s="36"/>
      <c r="T3567" s="36"/>
    </row>
    <row r="3568" spans="1:20" ht="14.4" x14ac:dyDescent="0.3">
      <c r="A3568" s="33" t="s">
        <v>8523</v>
      </c>
      <c r="B3568" s="33" t="s">
        <v>14833</v>
      </c>
      <c r="C3568" s="33" t="s">
        <v>7422</v>
      </c>
      <c r="D3568" s="33" t="s">
        <v>8524</v>
      </c>
      <c r="E3568" s="33" t="s">
        <v>14935</v>
      </c>
      <c r="F3568" s="33">
        <v>627</v>
      </c>
      <c r="G3568" s="33">
        <v>609</v>
      </c>
      <c r="H3568" s="33">
        <v>41675</v>
      </c>
      <c r="I3568" t="s">
        <v>17470</v>
      </c>
      <c r="N3568" s="37"/>
      <c r="O3568" s="36"/>
      <c r="P3568" s="36"/>
      <c r="Q3568" s="36"/>
      <c r="R3568" s="37"/>
      <c r="S3568" s="36"/>
      <c r="T3568" s="36"/>
    </row>
    <row r="3569" spans="1:20" ht="14.4" x14ac:dyDescent="0.3">
      <c r="A3569" s="33" t="s">
        <v>8525</v>
      </c>
      <c r="B3569" s="33" t="s">
        <v>14833</v>
      </c>
      <c r="C3569" s="33" t="s">
        <v>8526</v>
      </c>
      <c r="D3569" s="33" t="s">
        <v>8527</v>
      </c>
      <c r="E3569" s="33" t="s">
        <v>15224</v>
      </c>
      <c r="F3569" s="33">
        <v>208</v>
      </c>
      <c r="G3569" s="33">
        <v>245</v>
      </c>
      <c r="H3569" s="33">
        <v>41438</v>
      </c>
      <c r="I3569" t="s">
        <v>15225</v>
      </c>
      <c r="N3569" s="37"/>
      <c r="O3569" s="36"/>
      <c r="P3569" s="36"/>
      <c r="Q3569" s="36"/>
      <c r="R3569" s="37"/>
      <c r="S3569" s="36"/>
      <c r="T3569" s="36"/>
    </row>
    <row r="3570" spans="1:20" ht="14.4" x14ac:dyDescent="0.3">
      <c r="A3570" s="33" t="s">
        <v>8528</v>
      </c>
      <c r="B3570" s="33" t="s">
        <v>14833</v>
      </c>
      <c r="C3570" s="33" t="s">
        <v>17634</v>
      </c>
      <c r="D3570" s="33" t="s">
        <v>7682</v>
      </c>
      <c r="E3570" s="33" t="s">
        <v>14884</v>
      </c>
      <c r="F3570" s="33">
        <v>197</v>
      </c>
      <c r="G3570" s="33">
        <v>189</v>
      </c>
      <c r="H3570" s="33">
        <v>41611</v>
      </c>
      <c r="I3570" t="s">
        <v>6729</v>
      </c>
      <c r="N3570" s="37"/>
      <c r="O3570" s="36"/>
      <c r="P3570" s="36"/>
      <c r="Q3570" s="36"/>
      <c r="R3570" s="37"/>
      <c r="S3570" s="36"/>
      <c r="T3570" s="36"/>
    </row>
    <row r="3571" spans="1:20" ht="14.4" x14ac:dyDescent="0.3">
      <c r="A3571" s="33" t="s">
        <v>8529</v>
      </c>
      <c r="B3571" s="33" t="s">
        <v>14833</v>
      </c>
      <c r="C3571" s="33" t="s">
        <v>17635</v>
      </c>
      <c r="D3571" s="33" t="s">
        <v>8530</v>
      </c>
      <c r="E3571" s="33" t="s">
        <v>15092</v>
      </c>
      <c r="F3571" s="33">
        <v>87</v>
      </c>
      <c r="G3571" s="33">
        <v>82</v>
      </c>
      <c r="H3571" s="33">
        <v>41816</v>
      </c>
      <c r="I3571" t="s">
        <v>15250</v>
      </c>
      <c r="N3571" s="37"/>
      <c r="O3571" s="36"/>
      <c r="P3571" s="36"/>
      <c r="Q3571" s="36"/>
      <c r="R3571" s="37"/>
      <c r="S3571" s="36"/>
      <c r="T3571" s="36"/>
    </row>
    <row r="3572" spans="1:20" ht="14.4" x14ac:dyDescent="0.3">
      <c r="A3572" s="33" t="s">
        <v>8531</v>
      </c>
      <c r="B3572" s="33" t="s">
        <v>14833</v>
      </c>
      <c r="C3572" s="33" t="s">
        <v>8532</v>
      </c>
      <c r="D3572" s="33" t="s">
        <v>7916</v>
      </c>
      <c r="E3572" s="33" t="s">
        <v>15087</v>
      </c>
      <c r="F3572" s="33">
        <v>132</v>
      </c>
      <c r="G3572" s="33">
        <v>136</v>
      </c>
      <c r="H3572" s="33">
        <v>41846</v>
      </c>
      <c r="I3572" t="s">
        <v>305</v>
      </c>
      <c r="N3572" s="37"/>
      <c r="O3572" s="36"/>
      <c r="P3572" s="36"/>
      <c r="Q3572" s="36"/>
      <c r="R3572" s="37"/>
      <c r="S3572" s="36"/>
      <c r="T3572" s="36"/>
    </row>
    <row r="3573" spans="1:20" ht="14.4" x14ac:dyDescent="0.3">
      <c r="A3573" s="33" t="s">
        <v>8533</v>
      </c>
      <c r="B3573" s="33" t="s">
        <v>14833</v>
      </c>
      <c r="C3573" s="33" t="s">
        <v>8534</v>
      </c>
      <c r="D3573" s="33" t="s">
        <v>8535</v>
      </c>
      <c r="E3573" s="33" t="s">
        <v>14957</v>
      </c>
      <c r="F3573" s="33">
        <v>72</v>
      </c>
      <c r="G3573" s="33">
        <v>59</v>
      </c>
      <c r="H3573" s="33">
        <v>41856</v>
      </c>
      <c r="I3573" t="s">
        <v>15165</v>
      </c>
      <c r="N3573" s="37"/>
      <c r="O3573" s="36"/>
      <c r="P3573" s="36"/>
      <c r="Q3573" s="36"/>
      <c r="R3573" s="37"/>
      <c r="S3573" s="36"/>
      <c r="T3573" s="36"/>
    </row>
    <row r="3574" spans="1:20" ht="14.4" x14ac:dyDescent="0.3">
      <c r="A3574" s="33" t="s">
        <v>8536</v>
      </c>
      <c r="B3574" s="33" t="s">
        <v>14833</v>
      </c>
      <c r="C3574" s="33" t="s">
        <v>17636</v>
      </c>
      <c r="D3574" s="33" t="s">
        <v>8537</v>
      </c>
      <c r="E3574" s="33" t="s">
        <v>15362</v>
      </c>
      <c r="F3574" s="33">
        <v>34</v>
      </c>
      <c r="G3574" s="33">
        <v>29</v>
      </c>
      <c r="H3574" s="33">
        <v>41637</v>
      </c>
      <c r="I3574" t="s">
        <v>7647</v>
      </c>
      <c r="N3574" s="37"/>
      <c r="O3574" s="36"/>
      <c r="P3574" s="36"/>
      <c r="Q3574" s="36"/>
      <c r="R3574" s="37"/>
      <c r="S3574" s="36"/>
      <c r="T3574" s="36"/>
    </row>
    <row r="3575" spans="1:20" ht="14.4" x14ac:dyDescent="0.3">
      <c r="A3575" s="33" t="s">
        <v>8538</v>
      </c>
      <c r="B3575" s="33" t="s">
        <v>14833</v>
      </c>
      <c r="C3575" s="33" t="s">
        <v>8539</v>
      </c>
      <c r="D3575" s="33" t="s">
        <v>8540</v>
      </c>
      <c r="E3575" s="33" t="s">
        <v>15913</v>
      </c>
      <c r="F3575" s="33">
        <v>29</v>
      </c>
      <c r="G3575" s="33">
        <v>31</v>
      </c>
      <c r="H3575" s="33">
        <v>41878</v>
      </c>
      <c r="I3575" t="s">
        <v>17261</v>
      </c>
      <c r="N3575" s="37"/>
      <c r="O3575" s="36"/>
      <c r="P3575" s="36"/>
      <c r="Q3575" s="36"/>
      <c r="R3575" s="37"/>
      <c r="S3575" s="36"/>
      <c r="T3575" s="36"/>
    </row>
    <row r="3576" spans="1:20" ht="14.4" x14ac:dyDescent="0.3">
      <c r="A3576" s="33" t="s">
        <v>8541</v>
      </c>
      <c r="B3576" s="33" t="s">
        <v>14833</v>
      </c>
      <c r="C3576" s="33" t="s">
        <v>6917</v>
      </c>
      <c r="D3576" s="33" t="s">
        <v>5188</v>
      </c>
      <c r="E3576" s="33" t="s">
        <v>15145</v>
      </c>
      <c r="F3576" s="33">
        <v>253</v>
      </c>
      <c r="G3576" s="33">
        <v>220</v>
      </c>
      <c r="H3576" s="33">
        <v>77235</v>
      </c>
      <c r="I3576" t="s">
        <v>15425</v>
      </c>
      <c r="N3576" s="37"/>
      <c r="O3576" s="36"/>
      <c r="P3576" s="36"/>
      <c r="Q3576" s="36"/>
      <c r="R3576" s="37"/>
      <c r="S3576" s="36"/>
      <c r="T3576" s="36"/>
    </row>
    <row r="3577" spans="1:20" ht="14.4" x14ac:dyDescent="0.3">
      <c r="A3577" s="33" t="s">
        <v>8542</v>
      </c>
      <c r="B3577" s="33" t="s">
        <v>14833</v>
      </c>
      <c r="C3577" s="33" t="s">
        <v>8543</v>
      </c>
      <c r="D3577" s="33" t="s">
        <v>4753</v>
      </c>
      <c r="E3577" s="33" t="s">
        <v>15775</v>
      </c>
      <c r="F3577" s="33">
        <v>75</v>
      </c>
      <c r="G3577" s="33">
        <v>87</v>
      </c>
      <c r="H3577" s="33">
        <v>41444</v>
      </c>
      <c r="I3577" t="s">
        <v>17119</v>
      </c>
      <c r="N3577" s="37"/>
      <c r="O3577" s="36"/>
      <c r="P3577" s="36"/>
      <c r="Q3577" s="36"/>
      <c r="R3577" s="37"/>
      <c r="S3577" s="36"/>
      <c r="T3577" s="36"/>
    </row>
    <row r="3578" spans="1:20" ht="14.4" x14ac:dyDescent="0.3">
      <c r="A3578" s="33" t="s">
        <v>8544</v>
      </c>
      <c r="B3578" s="33" t="s">
        <v>14833</v>
      </c>
      <c r="C3578" s="33" t="s">
        <v>8545</v>
      </c>
      <c r="D3578" s="33" t="s">
        <v>8546</v>
      </c>
      <c r="E3578" s="33" t="s">
        <v>15326</v>
      </c>
      <c r="F3578" s="33">
        <v>62</v>
      </c>
      <c r="G3578" s="33">
        <v>46</v>
      </c>
      <c r="H3578" s="33">
        <v>41566</v>
      </c>
      <c r="I3578" t="s">
        <v>5972</v>
      </c>
      <c r="N3578" s="37"/>
      <c r="O3578" s="36"/>
      <c r="P3578" s="36"/>
      <c r="Q3578" s="36"/>
      <c r="R3578" s="37"/>
      <c r="S3578" s="36"/>
      <c r="T3578" s="36"/>
    </row>
    <row r="3579" spans="1:20" ht="14.4" x14ac:dyDescent="0.3">
      <c r="A3579" s="33" t="s">
        <v>8547</v>
      </c>
      <c r="B3579" s="33" t="s">
        <v>14833</v>
      </c>
      <c r="C3579" s="33" t="s">
        <v>17637</v>
      </c>
      <c r="D3579" s="33" t="s">
        <v>8548</v>
      </c>
      <c r="E3579" s="33" t="s">
        <v>15707</v>
      </c>
      <c r="F3579" s="33">
        <v>139</v>
      </c>
      <c r="G3579" s="33">
        <v>125</v>
      </c>
      <c r="H3579" s="33">
        <v>41566</v>
      </c>
      <c r="I3579" t="s">
        <v>5972</v>
      </c>
      <c r="N3579" s="37"/>
      <c r="O3579" s="36"/>
      <c r="P3579" s="36"/>
      <c r="Q3579" s="36"/>
      <c r="R3579" s="37"/>
      <c r="S3579" s="36"/>
      <c r="T3579" s="36"/>
    </row>
    <row r="3580" spans="1:20" ht="14.4" x14ac:dyDescent="0.3">
      <c r="A3580" s="33" t="s">
        <v>8549</v>
      </c>
      <c r="B3580" s="33" t="s">
        <v>14833</v>
      </c>
      <c r="C3580" s="33" t="s">
        <v>8550</v>
      </c>
      <c r="D3580" s="33" t="s">
        <v>8551</v>
      </c>
      <c r="E3580" s="33" t="s">
        <v>15091</v>
      </c>
      <c r="F3580" s="33">
        <v>120</v>
      </c>
      <c r="G3580" s="33">
        <v>117</v>
      </c>
      <c r="H3580" s="33">
        <v>41631</v>
      </c>
      <c r="I3580" t="s">
        <v>8552</v>
      </c>
      <c r="N3580" s="37"/>
      <c r="O3580" s="36"/>
      <c r="P3580" s="36"/>
      <c r="Q3580" s="36"/>
      <c r="R3580" s="37"/>
      <c r="S3580" s="36"/>
      <c r="T3580" s="36"/>
    </row>
    <row r="3581" spans="1:20" ht="14.4" x14ac:dyDescent="0.3">
      <c r="A3581" s="33" t="s">
        <v>8553</v>
      </c>
      <c r="B3581" s="33" t="s">
        <v>14833</v>
      </c>
      <c r="C3581" s="33" t="s">
        <v>17638</v>
      </c>
      <c r="D3581" s="33" t="s">
        <v>8554</v>
      </c>
      <c r="E3581" s="33" t="s">
        <v>15837</v>
      </c>
      <c r="F3581" s="33">
        <v>130</v>
      </c>
      <c r="G3581" s="33">
        <v>113</v>
      </c>
      <c r="H3581" s="33">
        <v>41570</v>
      </c>
      <c r="I3581" t="s">
        <v>17183</v>
      </c>
      <c r="N3581" s="37"/>
      <c r="O3581" s="36"/>
      <c r="P3581" s="36"/>
      <c r="Q3581" s="36"/>
      <c r="R3581" s="37"/>
      <c r="S3581" s="36"/>
      <c r="T3581" s="36"/>
    </row>
    <row r="3582" spans="1:20" ht="14.4" x14ac:dyDescent="0.3">
      <c r="A3582" s="33" t="s">
        <v>8555</v>
      </c>
      <c r="B3582" s="33" t="s">
        <v>14833</v>
      </c>
      <c r="C3582" s="33" t="s">
        <v>17639</v>
      </c>
      <c r="D3582" s="33" t="s">
        <v>4064</v>
      </c>
      <c r="E3582" s="33" t="s">
        <v>14892</v>
      </c>
      <c r="F3582" s="33">
        <v>253</v>
      </c>
      <c r="G3582" s="33">
        <v>249</v>
      </c>
      <c r="H3582" s="33">
        <v>41447</v>
      </c>
      <c r="I3582" t="s">
        <v>15380</v>
      </c>
      <c r="N3582" s="37"/>
      <c r="O3582" s="36"/>
      <c r="P3582" s="36"/>
      <c r="Q3582" s="36"/>
      <c r="R3582" s="37"/>
      <c r="S3582" s="36"/>
      <c r="T3582" s="36"/>
    </row>
    <row r="3583" spans="1:20" ht="14.4" x14ac:dyDescent="0.3">
      <c r="A3583" s="33" t="s">
        <v>8556</v>
      </c>
      <c r="B3583" s="33" t="s">
        <v>14833</v>
      </c>
      <c r="C3583" s="33" t="s">
        <v>17640</v>
      </c>
      <c r="D3583" s="33" t="s">
        <v>8557</v>
      </c>
      <c r="E3583" s="33" t="s">
        <v>14950</v>
      </c>
      <c r="F3583" s="33">
        <v>159</v>
      </c>
      <c r="G3583" s="33">
        <v>147</v>
      </c>
      <c r="H3583" s="33">
        <v>41421</v>
      </c>
      <c r="I3583" t="s">
        <v>16252</v>
      </c>
      <c r="N3583" s="37"/>
      <c r="O3583" s="36"/>
      <c r="P3583" s="36"/>
      <c r="Q3583" s="36"/>
      <c r="R3583" s="37"/>
      <c r="S3583" s="36"/>
      <c r="T3583" s="36"/>
    </row>
    <row r="3584" spans="1:20" ht="14.4" x14ac:dyDescent="0.3">
      <c r="A3584" s="33" t="s">
        <v>8558</v>
      </c>
      <c r="B3584" s="33" t="s">
        <v>14833</v>
      </c>
      <c r="C3584" s="33" t="s">
        <v>8559</v>
      </c>
      <c r="D3584" s="33" t="s">
        <v>8560</v>
      </c>
      <c r="E3584" s="33" t="s">
        <v>15652</v>
      </c>
      <c r="F3584" s="33">
        <v>216</v>
      </c>
      <c r="G3584" s="33">
        <v>205</v>
      </c>
      <c r="H3584" s="33">
        <v>41492</v>
      </c>
      <c r="I3584" t="s">
        <v>6687</v>
      </c>
      <c r="N3584" s="37"/>
      <c r="O3584" s="36"/>
      <c r="P3584" s="36"/>
      <c r="Q3584" s="36"/>
      <c r="R3584" s="37"/>
      <c r="S3584" s="36"/>
      <c r="T3584" s="36"/>
    </row>
    <row r="3585" spans="1:20" ht="14.4" x14ac:dyDescent="0.3">
      <c r="A3585" s="33" t="s">
        <v>8561</v>
      </c>
      <c r="B3585" s="33" t="s">
        <v>14833</v>
      </c>
      <c r="C3585" s="33" t="s">
        <v>8562</v>
      </c>
      <c r="D3585" s="33" t="s">
        <v>8563</v>
      </c>
      <c r="E3585" s="33" t="s">
        <v>15013</v>
      </c>
      <c r="F3585" s="33">
        <v>63</v>
      </c>
      <c r="G3585" s="33">
        <v>56</v>
      </c>
      <c r="H3585" s="33">
        <v>41561</v>
      </c>
      <c r="I3585" t="s">
        <v>17641</v>
      </c>
      <c r="N3585" s="37"/>
      <c r="O3585" s="36"/>
      <c r="P3585" s="36"/>
      <c r="Q3585" s="36"/>
      <c r="R3585" s="37"/>
      <c r="S3585" s="36"/>
      <c r="T3585" s="36"/>
    </row>
    <row r="3586" spans="1:20" ht="14.4" x14ac:dyDescent="0.3">
      <c r="A3586" s="33" t="s">
        <v>8564</v>
      </c>
      <c r="B3586" s="33" t="s">
        <v>14833</v>
      </c>
      <c r="C3586" s="33" t="s">
        <v>8565</v>
      </c>
      <c r="D3586" s="33" t="s">
        <v>8566</v>
      </c>
      <c r="E3586" s="33" t="s">
        <v>15005</v>
      </c>
      <c r="F3586" s="33">
        <v>266</v>
      </c>
      <c r="G3586" s="33">
        <v>257</v>
      </c>
      <c r="H3586" s="33">
        <v>41371</v>
      </c>
      <c r="I3586" t="s">
        <v>266</v>
      </c>
      <c r="N3586" s="37"/>
      <c r="O3586" s="36"/>
      <c r="P3586" s="36"/>
      <c r="Q3586" s="36"/>
      <c r="R3586" s="37"/>
      <c r="S3586" s="36"/>
      <c r="T3586" s="36"/>
    </row>
    <row r="3587" spans="1:20" ht="14.4" x14ac:dyDescent="0.3">
      <c r="A3587" s="33" t="s">
        <v>8567</v>
      </c>
      <c r="B3587" s="33" t="s">
        <v>14833</v>
      </c>
      <c r="C3587" s="33" t="s">
        <v>17642</v>
      </c>
      <c r="D3587" s="33" t="s">
        <v>8568</v>
      </c>
      <c r="E3587" s="33" t="s">
        <v>14873</v>
      </c>
      <c r="F3587" s="33">
        <v>81</v>
      </c>
      <c r="G3587" s="33">
        <v>65</v>
      </c>
      <c r="H3587" s="33">
        <v>41812</v>
      </c>
      <c r="I3587" t="s">
        <v>16646</v>
      </c>
      <c r="N3587" s="37"/>
      <c r="O3587" s="36"/>
      <c r="P3587" s="36"/>
      <c r="Q3587" s="36"/>
      <c r="R3587" s="37"/>
      <c r="S3587" s="36"/>
      <c r="T3587" s="36"/>
    </row>
    <row r="3588" spans="1:20" ht="14.4" x14ac:dyDescent="0.3">
      <c r="A3588" s="33" t="s">
        <v>8569</v>
      </c>
      <c r="B3588" s="33" t="s">
        <v>14833</v>
      </c>
      <c r="C3588" s="33" t="s">
        <v>8570</v>
      </c>
      <c r="D3588" s="33" t="s">
        <v>8571</v>
      </c>
      <c r="E3588" s="33" t="s">
        <v>14992</v>
      </c>
      <c r="F3588" s="33">
        <v>285</v>
      </c>
      <c r="G3588" s="33">
        <v>260</v>
      </c>
      <c r="H3588" s="33">
        <v>41516</v>
      </c>
      <c r="I3588" t="s">
        <v>78</v>
      </c>
      <c r="N3588" s="37"/>
      <c r="O3588" s="36"/>
      <c r="P3588" s="36"/>
      <c r="Q3588" s="36"/>
      <c r="R3588" s="37"/>
      <c r="S3588" s="36"/>
      <c r="T3588" s="36"/>
    </row>
    <row r="3589" spans="1:20" ht="14.4" x14ac:dyDescent="0.3">
      <c r="A3589" s="33" t="s">
        <v>8572</v>
      </c>
      <c r="B3589" s="33" t="s">
        <v>14833</v>
      </c>
      <c r="C3589" s="33" t="s">
        <v>8573</v>
      </c>
      <c r="D3589" s="33" t="s">
        <v>8574</v>
      </c>
      <c r="E3589" s="33" t="s">
        <v>15028</v>
      </c>
      <c r="F3589" s="33">
        <v>353</v>
      </c>
      <c r="G3589" s="33">
        <v>340</v>
      </c>
      <c r="H3589" s="33">
        <v>41528</v>
      </c>
      <c r="I3589" t="s">
        <v>15305</v>
      </c>
      <c r="N3589" s="37"/>
      <c r="O3589" s="36"/>
      <c r="P3589" s="36"/>
      <c r="Q3589" s="36"/>
      <c r="R3589" s="37"/>
      <c r="S3589" s="36"/>
      <c r="T3589" s="36"/>
    </row>
    <row r="3590" spans="1:20" ht="14.4" x14ac:dyDescent="0.3">
      <c r="A3590" s="33" t="s">
        <v>8575</v>
      </c>
      <c r="B3590" s="33" t="s">
        <v>14833</v>
      </c>
      <c r="C3590" s="33" t="s">
        <v>17643</v>
      </c>
      <c r="D3590" s="33" t="s">
        <v>8576</v>
      </c>
      <c r="E3590" s="33" t="s">
        <v>14885</v>
      </c>
      <c r="F3590" s="33">
        <v>229</v>
      </c>
      <c r="G3590" s="33">
        <v>225</v>
      </c>
      <c r="H3590" s="33">
        <v>81316</v>
      </c>
      <c r="I3590" t="s">
        <v>15669</v>
      </c>
      <c r="N3590" s="37"/>
      <c r="O3590" s="36"/>
      <c r="P3590" s="36"/>
      <c r="Q3590" s="36"/>
      <c r="R3590" s="37"/>
      <c r="S3590" s="36"/>
      <c r="T3590" s="36"/>
    </row>
    <row r="3591" spans="1:20" ht="14.4" x14ac:dyDescent="0.3">
      <c r="A3591" s="33" t="s">
        <v>8577</v>
      </c>
      <c r="B3591" s="33" t="s">
        <v>14833</v>
      </c>
      <c r="C3591" s="33" t="s">
        <v>8578</v>
      </c>
      <c r="D3591" s="33" t="s">
        <v>8579</v>
      </c>
      <c r="E3591" s="33" t="s">
        <v>15527</v>
      </c>
      <c r="F3591" s="33">
        <v>133</v>
      </c>
      <c r="G3591" s="33">
        <v>135</v>
      </c>
      <c r="H3591" s="33">
        <v>31267</v>
      </c>
      <c r="I3591" t="s">
        <v>17310</v>
      </c>
      <c r="N3591" s="37"/>
      <c r="O3591" s="36"/>
      <c r="P3591" s="36"/>
      <c r="Q3591" s="36"/>
      <c r="R3591" s="37"/>
      <c r="S3591" s="36"/>
      <c r="T3591" s="36"/>
    </row>
    <row r="3592" spans="1:20" ht="14.4" x14ac:dyDescent="0.3">
      <c r="A3592" s="33" t="s">
        <v>8580</v>
      </c>
      <c r="B3592" s="33" t="s">
        <v>14833</v>
      </c>
      <c r="C3592" s="33" t="s">
        <v>8581</v>
      </c>
      <c r="D3592" s="33" t="s">
        <v>8582</v>
      </c>
      <c r="E3592" s="33" t="s">
        <v>15027</v>
      </c>
      <c r="F3592" s="33">
        <v>411</v>
      </c>
      <c r="G3592" s="33">
        <v>408</v>
      </c>
      <c r="H3592" s="33">
        <v>32073</v>
      </c>
      <c r="I3592" t="s">
        <v>15835</v>
      </c>
      <c r="N3592" s="37"/>
      <c r="O3592" s="36"/>
      <c r="P3592" s="36"/>
      <c r="Q3592" s="36"/>
      <c r="R3592" s="37"/>
      <c r="S3592" s="36"/>
      <c r="T3592" s="36"/>
    </row>
    <row r="3593" spans="1:20" ht="14.4" x14ac:dyDescent="0.3">
      <c r="A3593" s="33" t="s">
        <v>8583</v>
      </c>
      <c r="B3593" s="33" t="s">
        <v>14833</v>
      </c>
      <c r="C3593" s="33" t="s">
        <v>17232</v>
      </c>
      <c r="D3593" s="33" t="s">
        <v>8584</v>
      </c>
      <c r="E3593" s="33" t="s">
        <v>15000</v>
      </c>
      <c r="F3593" s="33">
        <v>181</v>
      </c>
      <c r="G3593" s="33">
        <v>183</v>
      </c>
      <c r="H3593" s="33">
        <v>32177</v>
      </c>
      <c r="I3593" t="s">
        <v>1783</v>
      </c>
      <c r="N3593" s="37"/>
      <c r="O3593" s="36"/>
      <c r="P3593" s="36"/>
      <c r="Q3593" s="36"/>
      <c r="R3593" s="37"/>
      <c r="S3593" s="36"/>
      <c r="T3593" s="36"/>
    </row>
    <row r="3594" spans="1:20" ht="14.4" x14ac:dyDescent="0.3">
      <c r="A3594" s="33" t="s">
        <v>8585</v>
      </c>
      <c r="B3594" s="33" t="s">
        <v>14833</v>
      </c>
      <c r="C3594" s="33" t="s">
        <v>17644</v>
      </c>
      <c r="D3594" s="33" t="s">
        <v>8586</v>
      </c>
      <c r="E3594" s="33" t="s">
        <v>15679</v>
      </c>
      <c r="F3594" s="33">
        <v>388</v>
      </c>
      <c r="G3594" s="33">
        <v>387</v>
      </c>
      <c r="H3594" s="33">
        <v>32580</v>
      </c>
      <c r="I3594" t="s">
        <v>15680</v>
      </c>
      <c r="N3594" s="37"/>
      <c r="O3594" s="36"/>
      <c r="P3594" s="36"/>
      <c r="Q3594" s="36"/>
      <c r="R3594" s="37"/>
      <c r="S3594" s="36"/>
      <c r="T3594" s="36"/>
    </row>
    <row r="3595" spans="1:20" ht="14.4" x14ac:dyDescent="0.3">
      <c r="A3595" s="33" t="s">
        <v>8587</v>
      </c>
      <c r="B3595" s="33" t="s">
        <v>14833</v>
      </c>
      <c r="C3595" s="33" t="s">
        <v>17645</v>
      </c>
      <c r="D3595" s="33" t="s">
        <v>8588</v>
      </c>
      <c r="E3595" s="33" t="s">
        <v>14913</v>
      </c>
      <c r="F3595" s="33">
        <v>183</v>
      </c>
      <c r="G3595" s="33">
        <v>156</v>
      </c>
      <c r="H3595" s="33">
        <v>42616</v>
      </c>
      <c r="I3595" t="s">
        <v>15952</v>
      </c>
      <c r="N3595" s="37"/>
      <c r="O3595" s="36"/>
      <c r="P3595" s="36"/>
      <c r="Q3595" s="36"/>
      <c r="R3595" s="37"/>
      <c r="S3595" s="36"/>
      <c r="T3595" s="36"/>
    </row>
    <row r="3596" spans="1:20" ht="14.4" x14ac:dyDescent="0.3">
      <c r="A3596" s="33" t="s">
        <v>8589</v>
      </c>
      <c r="B3596" s="33" t="s">
        <v>14833</v>
      </c>
      <c r="C3596" s="33" t="s">
        <v>8590</v>
      </c>
      <c r="D3596" s="33" t="s">
        <v>8591</v>
      </c>
      <c r="E3596" s="33" t="s">
        <v>15813</v>
      </c>
      <c r="F3596" s="33">
        <v>195</v>
      </c>
      <c r="G3596" s="33">
        <v>199</v>
      </c>
      <c r="H3596" s="33">
        <v>38001</v>
      </c>
      <c r="I3596" t="s">
        <v>15814</v>
      </c>
      <c r="N3596" s="37"/>
      <c r="O3596" s="36"/>
      <c r="P3596" s="36"/>
      <c r="Q3596" s="36"/>
      <c r="R3596" s="37"/>
      <c r="S3596" s="36"/>
      <c r="T3596" s="36"/>
    </row>
    <row r="3597" spans="1:20" ht="14.4" x14ac:dyDescent="0.3">
      <c r="A3597" s="33" t="s">
        <v>8592</v>
      </c>
      <c r="B3597" s="33" t="s">
        <v>14833</v>
      </c>
      <c r="C3597" s="33" t="s">
        <v>8593</v>
      </c>
      <c r="D3597" s="33" t="s">
        <v>8594</v>
      </c>
      <c r="E3597" s="33" t="s">
        <v>14894</v>
      </c>
      <c r="F3597" s="33">
        <v>251</v>
      </c>
      <c r="G3597" s="33">
        <v>251</v>
      </c>
      <c r="H3597" s="33">
        <v>38482</v>
      </c>
      <c r="I3597" t="s">
        <v>16111</v>
      </c>
      <c r="N3597" s="37"/>
      <c r="O3597" s="36"/>
      <c r="P3597" s="36"/>
      <c r="Q3597" s="36"/>
      <c r="R3597" s="37"/>
      <c r="S3597" s="36"/>
      <c r="T3597" s="36"/>
    </row>
    <row r="3598" spans="1:20" ht="14.4" x14ac:dyDescent="0.3">
      <c r="A3598" s="33" t="s">
        <v>8595</v>
      </c>
      <c r="B3598" s="33" t="s">
        <v>14833</v>
      </c>
      <c r="C3598" s="33" t="s">
        <v>17646</v>
      </c>
      <c r="D3598" s="33" t="s">
        <v>6449</v>
      </c>
      <c r="E3598" s="33" t="s">
        <v>15570</v>
      </c>
      <c r="F3598" s="33">
        <v>192</v>
      </c>
      <c r="G3598" s="33">
        <v>188</v>
      </c>
      <c r="H3598" s="33">
        <v>82785</v>
      </c>
      <c r="I3598" t="s">
        <v>16819</v>
      </c>
      <c r="N3598" s="37"/>
      <c r="O3598" s="36"/>
      <c r="P3598" s="36"/>
      <c r="Q3598" s="36"/>
      <c r="R3598" s="37"/>
      <c r="S3598" s="36"/>
      <c r="T3598" s="36"/>
    </row>
    <row r="3599" spans="1:20" ht="14.4" x14ac:dyDescent="0.3">
      <c r="A3599" s="33" t="s">
        <v>8596</v>
      </c>
      <c r="B3599" s="33" t="s">
        <v>14833</v>
      </c>
      <c r="C3599" s="33" t="s">
        <v>17647</v>
      </c>
      <c r="D3599" s="33" t="s">
        <v>8597</v>
      </c>
      <c r="E3599" s="33" t="s">
        <v>15043</v>
      </c>
      <c r="F3599" s="33">
        <v>125</v>
      </c>
      <c r="G3599" s="33">
        <v>107</v>
      </c>
      <c r="H3599" s="33">
        <v>41233</v>
      </c>
      <c r="I3599" t="s">
        <v>16562</v>
      </c>
      <c r="N3599" s="37"/>
      <c r="O3599" s="36"/>
      <c r="P3599" s="36"/>
      <c r="Q3599" s="36"/>
      <c r="R3599" s="37"/>
      <c r="S3599" s="36"/>
      <c r="T3599" s="36"/>
    </row>
    <row r="3600" spans="1:20" ht="14.4" x14ac:dyDescent="0.3">
      <c r="A3600" s="33" t="s">
        <v>8598</v>
      </c>
      <c r="B3600" s="33" t="s">
        <v>14833</v>
      </c>
      <c r="C3600" s="33" t="s">
        <v>1461</v>
      </c>
      <c r="D3600" s="33" t="s">
        <v>8599</v>
      </c>
      <c r="E3600" s="33" t="s">
        <v>17648</v>
      </c>
      <c r="F3600" s="33">
        <v>536</v>
      </c>
      <c r="G3600" s="33">
        <v>503</v>
      </c>
      <c r="H3600" s="33">
        <v>40874</v>
      </c>
      <c r="I3600" t="s">
        <v>17649</v>
      </c>
      <c r="N3600" s="37"/>
      <c r="O3600" s="36"/>
      <c r="P3600" s="36"/>
      <c r="Q3600" s="36"/>
      <c r="R3600" s="37"/>
      <c r="S3600" s="36"/>
      <c r="T3600" s="36"/>
    </row>
    <row r="3601" spans="1:20" ht="14.4" x14ac:dyDescent="0.3">
      <c r="A3601" s="33" t="s">
        <v>8600</v>
      </c>
      <c r="B3601" s="33" t="s">
        <v>14833</v>
      </c>
      <c r="C3601" s="33" t="s">
        <v>17650</v>
      </c>
      <c r="D3601" s="33" t="s">
        <v>8601</v>
      </c>
      <c r="E3601" s="33" t="s">
        <v>14907</v>
      </c>
      <c r="F3601" s="33">
        <v>345</v>
      </c>
      <c r="G3601" s="33">
        <v>318</v>
      </c>
      <c r="H3601" s="33">
        <v>47595</v>
      </c>
      <c r="I3601" t="s">
        <v>15863</v>
      </c>
      <c r="N3601" s="37"/>
      <c r="O3601" s="36"/>
      <c r="P3601" s="36"/>
      <c r="Q3601" s="36"/>
      <c r="R3601" s="37"/>
      <c r="S3601" s="36"/>
      <c r="T3601" s="36"/>
    </row>
    <row r="3602" spans="1:20" ht="14.4" x14ac:dyDescent="0.3">
      <c r="A3602" s="33" t="s">
        <v>8602</v>
      </c>
      <c r="B3602" s="33" t="s">
        <v>14833</v>
      </c>
      <c r="C3602" s="33" t="s">
        <v>8603</v>
      </c>
      <c r="D3602" s="33" t="s">
        <v>8604</v>
      </c>
      <c r="E3602" s="33" t="s">
        <v>15379</v>
      </c>
      <c r="F3602" s="33">
        <v>232</v>
      </c>
      <c r="G3602" s="33">
        <v>223</v>
      </c>
      <c r="H3602" s="33">
        <v>40540</v>
      </c>
      <c r="I3602" t="s">
        <v>17554</v>
      </c>
      <c r="N3602" s="37"/>
      <c r="O3602" s="36"/>
      <c r="P3602" s="36"/>
      <c r="Q3602" s="36"/>
      <c r="R3602" s="37"/>
      <c r="S3602" s="36"/>
      <c r="T3602" s="36"/>
    </row>
    <row r="3603" spans="1:20" ht="14.4" x14ac:dyDescent="0.3">
      <c r="A3603" s="33" t="s">
        <v>8605</v>
      </c>
      <c r="B3603" s="33" t="s">
        <v>14833</v>
      </c>
      <c r="C3603" s="33" t="s">
        <v>15873</v>
      </c>
      <c r="D3603" s="33" t="s">
        <v>8606</v>
      </c>
      <c r="E3603" s="33" t="s">
        <v>14912</v>
      </c>
      <c r="F3603" s="33">
        <v>191</v>
      </c>
      <c r="G3603" s="33">
        <v>180</v>
      </c>
      <c r="H3603" s="33">
        <v>80433</v>
      </c>
      <c r="I3603" t="s">
        <v>15657</v>
      </c>
      <c r="N3603" s="37"/>
      <c r="O3603" s="36"/>
      <c r="P3603" s="36"/>
      <c r="Q3603" s="36"/>
      <c r="R3603" s="37"/>
      <c r="S3603" s="36"/>
      <c r="T3603" s="36"/>
    </row>
    <row r="3604" spans="1:20" ht="14.4" x14ac:dyDescent="0.3">
      <c r="A3604" s="33" t="s">
        <v>8607</v>
      </c>
      <c r="B3604" s="33" t="s">
        <v>14833</v>
      </c>
      <c r="C3604" s="33" t="s">
        <v>17651</v>
      </c>
      <c r="D3604" s="33" t="s">
        <v>8608</v>
      </c>
      <c r="E3604" s="33" t="s">
        <v>14876</v>
      </c>
      <c r="F3604" s="33">
        <v>604</v>
      </c>
      <c r="G3604" s="33">
        <v>601</v>
      </c>
      <c r="H3604" s="33">
        <v>40508</v>
      </c>
      <c r="I3604" t="s">
        <v>15747</v>
      </c>
      <c r="N3604" s="37"/>
      <c r="O3604" s="36"/>
      <c r="P3604" s="36"/>
      <c r="Q3604" s="36"/>
      <c r="R3604" s="37"/>
      <c r="S3604" s="36"/>
      <c r="T3604" s="36"/>
    </row>
    <row r="3605" spans="1:20" ht="14.4" x14ac:dyDescent="0.3">
      <c r="A3605" s="33" t="s">
        <v>8609</v>
      </c>
      <c r="B3605" s="33" t="s">
        <v>14833</v>
      </c>
      <c r="C3605" s="33" t="s">
        <v>8610</v>
      </c>
      <c r="D3605" s="33" t="s">
        <v>8611</v>
      </c>
      <c r="E3605" s="33" t="s">
        <v>15004</v>
      </c>
      <c r="F3605" s="33">
        <v>223</v>
      </c>
      <c r="G3605" s="33">
        <v>227</v>
      </c>
      <c r="H3605" s="33">
        <v>41571</v>
      </c>
      <c r="I3605" t="s">
        <v>509</v>
      </c>
      <c r="N3605" s="37"/>
      <c r="O3605" s="36"/>
      <c r="P3605" s="36"/>
      <c r="Q3605" s="36"/>
      <c r="R3605" s="37"/>
      <c r="S3605" s="36"/>
      <c r="T3605" s="36"/>
    </row>
    <row r="3606" spans="1:20" ht="14.4" x14ac:dyDescent="0.3">
      <c r="A3606" s="33" t="s">
        <v>8612</v>
      </c>
      <c r="B3606" s="33" t="s">
        <v>14833</v>
      </c>
      <c r="C3606" s="33" t="s">
        <v>15758</v>
      </c>
      <c r="D3606" s="33" t="s">
        <v>8613</v>
      </c>
      <c r="E3606" s="33" t="s">
        <v>15652</v>
      </c>
      <c r="F3606" s="33">
        <v>201</v>
      </c>
      <c r="G3606" s="33">
        <v>213</v>
      </c>
      <c r="H3606" s="33">
        <v>40788</v>
      </c>
      <c r="I3606" t="s">
        <v>15653</v>
      </c>
      <c r="N3606" s="37"/>
      <c r="O3606" s="36"/>
      <c r="P3606" s="36"/>
      <c r="Q3606" s="36"/>
      <c r="R3606" s="37"/>
      <c r="S3606" s="36"/>
      <c r="T3606" s="36"/>
    </row>
    <row r="3607" spans="1:20" ht="14.4" x14ac:dyDescent="0.3">
      <c r="A3607" s="33" t="s">
        <v>8614</v>
      </c>
      <c r="B3607" s="33" t="s">
        <v>14833</v>
      </c>
      <c r="C3607" s="33" t="s">
        <v>17652</v>
      </c>
      <c r="D3607" s="33" t="s">
        <v>8615</v>
      </c>
      <c r="E3607" s="33" t="s">
        <v>15214</v>
      </c>
      <c r="F3607" s="33">
        <v>169</v>
      </c>
      <c r="G3607" s="33">
        <v>172</v>
      </c>
      <c r="H3607" s="33">
        <v>40946</v>
      </c>
      <c r="I3607" t="s">
        <v>15772</v>
      </c>
      <c r="N3607" s="37"/>
      <c r="O3607" s="36"/>
      <c r="P3607" s="36"/>
      <c r="Q3607" s="36"/>
      <c r="R3607" s="37"/>
      <c r="S3607" s="36"/>
      <c r="T3607" s="36"/>
    </row>
    <row r="3608" spans="1:20" ht="14.4" x14ac:dyDescent="0.3">
      <c r="A3608" s="33" t="s">
        <v>8616</v>
      </c>
      <c r="B3608" s="33" t="s">
        <v>14833</v>
      </c>
      <c r="C3608" s="33" t="s">
        <v>425</v>
      </c>
      <c r="D3608" s="33" t="s">
        <v>8617</v>
      </c>
      <c r="E3608" s="33" t="s">
        <v>15061</v>
      </c>
      <c r="F3608" s="33">
        <v>207</v>
      </c>
      <c r="G3608" s="33">
        <v>181</v>
      </c>
      <c r="H3608" s="33">
        <v>40114</v>
      </c>
      <c r="I3608" t="s">
        <v>17653</v>
      </c>
      <c r="N3608" s="37"/>
      <c r="O3608" s="36"/>
      <c r="P3608" s="36"/>
      <c r="Q3608" s="36"/>
      <c r="R3608" s="37"/>
      <c r="S3608" s="36"/>
      <c r="T3608" s="36"/>
    </row>
    <row r="3609" spans="1:20" ht="14.4" x14ac:dyDescent="0.3">
      <c r="A3609" s="33" t="s">
        <v>8618</v>
      </c>
      <c r="B3609" s="33" t="s">
        <v>14833</v>
      </c>
      <c r="C3609" s="33" t="s">
        <v>16590</v>
      </c>
      <c r="D3609" s="33" t="s">
        <v>8619</v>
      </c>
      <c r="E3609" s="33" t="s">
        <v>15365</v>
      </c>
      <c r="F3609" s="33">
        <v>114</v>
      </c>
      <c r="G3609" s="33">
        <v>98</v>
      </c>
      <c r="H3609" s="33">
        <v>31017</v>
      </c>
      <c r="I3609" t="s">
        <v>439</v>
      </c>
      <c r="N3609" s="37"/>
      <c r="O3609" s="36"/>
      <c r="P3609" s="36"/>
      <c r="Q3609" s="36"/>
      <c r="R3609" s="37"/>
      <c r="S3609" s="36"/>
      <c r="T3609" s="36"/>
    </row>
    <row r="3610" spans="1:20" ht="14.4" x14ac:dyDescent="0.3">
      <c r="A3610" s="33" t="s">
        <v>8620</v>
      </c>
      <c r="B3610" s="33" t="s">
        <v>14833</v>
      </c>
      <c r="C3610" s="33" t="s">
        <v>17654</v>
      </c>
      <c r="D3610" s="33" t="s">
        <v>8621</v>
      </c>
      <c r="E3610" s="33" t="s">
        <v>15462</v>
      </c>
      <c r="F3610" s="33">
        <v>358</v>
      </c>
      <c r="G3610" s="33">
        <v>364</v>
      </c>
      <c r="H3610" s="33">
        <v>75597</v>
      </c>
      <c r="I3610" t="s">
        <v>15294</v>
      </c>
      <c r="N3610" s="37"/>
      <c r="O3610" s="36"/>
      <c r="P3610" s="36"/>
      <c r="Q3610" s="36"/>
      <c r="R3610" s="37"/>
      <c r="S3610" s="36"/>
      <c r="T3610" s="36"/>
    </row>
    <row r="3611" spans="1:20" ht="14.4" x14ac:dyDescent="0.3">
      <c r="A3611" s="33" t="s">
        <v>8622</v>
      </c>
      <c r="B3611" s="33" t="s">
        <v>14833</v>
      </c>
      <c r="C3611" s="33" t="s">
        <v>17655</v>
      </c>
      <c r="D3611" s="33" t="s">
        <v>8623</v>
      </c>
      <c r="E3611" s="33" t="s">
        <v>15041</v>
      </c>
      <c r="F3611" s="33">
        <v>330</v>
      </c>
      <c r="G3611" s="33">
        <v>337</v>
      </c>
      <c r="H3611" s="33">
        <v>40980</v>
      </c>
      <c r="I3611" t="s">
        <v>16527</v>
      </c>
      <c r="N3611" s="37"/>
      <c r="O3611" s="36"/>
      <c r="P3611" s="36"/>
      <c r="Q3611" s="36"/>
      <c r="R3611" s="37"/>
      <c r="S3611" s="36"/>
      <c r="T3611" s="36"/>
    </row>
    <row r="3612" spans="1:20" ht="14.4" x14ac:dyDescent="0.3">
      <c r="A3612" s="33" t="s">
        <v>8624</v>
      </c>
      <c r="B3612" s="33" t="s">
        <v>14833</v>
      </c>
      <c r="C3612" s="33" t="s">
        <v>2120</v>
      </c>
      <c r="D3612" s="33" t="s">
        <v>8625</v>
      </c>
      <c r="E3612" s="33" t="s">
        <v>14869</v>
      </c>
      <c r="F3612" s="33">
        <v>284</v>
      </c>
      <c r="G3612" s="33">
        <v>287</v>
      </c>
      <c r="H3612" s="33">
        <v>75597</v>
      </c>
      <c r="I3612" t="s">
        <v>15294</v>
      </c>
      <c r="N3612" s="37"/>
      <c r="O3612" s="36"/>
      <c r="P3612" s="36"/>
      <c r="Q3612" s="36"/>
      <c r="R3612" s="37"/>
      <c r="S3612" s="36"/>
      <c r="T3612" s="36"/>
    </row>
    <row r="3613" spans="1:20" ht="14.4" x14ac:dyDescent="0.3">
      <c r="A3613" s="33" t="s">
        <v>8626</v>
      </c>
      <c r="B3613" s="33" t="s">
        <v>14833</v>
      </c>
      <c r="C3613" s="33" t="s">
        <v>8627</v>
      </c>
      <c r="D3613" s="33" t="s">
        <v>8628</v>
      </c>
      <c r="E3613" s="33" t="s">
        <v>15030</v>
      </c>
      <c r="F3613" s="33">
        <v>234</v>
      </c>
      <c r="G3613" s="33">
        <v>229</v>
      </c>
      <c r="H3613" s="33">
        <v>40950</v>
      </c>
      <c r="I3613" t="s">
        <v>15149</v>
      </c>
      <c r="N3613" s="37"/>
      <c r="O3613" s="36"/>
      <c r="P3613" s="36"/>
      <c r="Q3613" s="36"/>
      <c r="R3613" s="37"/>
      <c r="S3613" s="36"/>
      <c r="T3613" s="36"/>
    </row>
    <row r="3614" spans="1:20" ht="14.4" x14ac:dyDescent="0.3">
      <c r="A3614" s="33" t="s">
        <v>8629</v>
      </c>
      <c r="B3614" s="33" t="s">
        <v>14833</v>
      </c>
      <c r="C3614" s="33" t="s">
        <v>8630</v>
      </c>
      <c r="D3614" s="33" t="s">
        <v>8631</v>
      </c>
      <c r="E3614" s="33" t="s">
        <v>14906</v>
      </c>
      <c r="F3614" s="33">
        <v>312</v>
      </c>
      <c r="G3614" s="33">
        <v>298</v>
      </c>
      <c r="H3614" s="33">
        <v>41419</v>
      </c>
      <c r="I3614" t="s">
        <v>15588</v>
      </c>
      <c r="N3614" s="37"/>
      <c r="O3614" s="36"/>
      <c r="P3614" s="36"/>
      <c r="Q3614" s="36"/>
      <c r="R3614" s="37"/>
      <c r="S3614" s="36"/>
      <c r="T3614" s="36"/>
    </row>
    <row r="3615" spans="1:20" ht="14.4" x14ac:dyDescent="0.3">
      <c r="A3615" s="33" t="s">
        <v>8632</v>
      </c>
      <c r="B3615" s="33" t="s">
        <v>14833</v>
      </c>
      <c r="C3615" s="33" t="s">
        <v>6878</v>
      </c>
      <c r="D3615" s="33" t="s">
        <v>8633</v>
      </c>
      <c r="E3615" s="33" t="s">
        <v>14929</v>
      </c>
      <c r="F3615" s="33">
        <v>158</v>
      </c>
      <c r="G3615" s="33">
        <v>152</v>
      </c>
      <c r="H3615" s="33">
        <v>41483</v>
      </c>
      <c r="I3615" t="s">
        <v>17028</v>
      </c>
      <c r="N3615" s="37"/>
      <c r="O3615" s="36"/>
      <c r="P3615" s="36"/>
      <c r="Q3615" s="36"/>
      <c r="R3615" s="37"/>
      <c r="S3615" s="36"/>
      <c r="T3615" s="36"/>
    </row>
    <row r="3616" spans="1:20" ht="14.4" x14ac:dyDescent="0.3">
      <c r="A3616" s="33" t="s">
        <v>8634</v>
      </c>
      <c r="B3616" s="33" t="s">
        <v>14833</v>
      </c>
      <c r="C3616" s="33" t="s">
        <v>117</v>
      </c>
      <c r="D3616" s="33" t="s">
        <v>5702</v>
      </c>
      <c r="E3616" s="33" t="s">
        <v>15088</v>
      </c>
      <c r="F3616" s="33">
        <v>82</v>
      </c>
      <c r="G3616" s="33">
        <v>91</v>
      </c>
      <c r="H3616" s="33">
        <v>79874</v>
      </c>
      <c r="I3616" t="s">
        <v>483</v>
      </c>
      <c r="N3616" s="37"/>
      <c r="O3616" s="36"/>
      <c r="P3616" s="36"/>
      <c r="Q3616" s="36"/>
      <c r="R3616" s="37"/>
      <c r="S3616" s="36"/>
      <c r="T3616" s="36"/>
    </row>
    <row r="3617" spans="1:20" ht="14.4" x14ac:dyDescent="0.3">
      <c r="A3617" s="33" t="s">
        <v>8635</v>
      </c>
      <c r="B3617" s="33" t="s">
        <v>14833</v>
      </c>
      <c r="C3617" s="33" t="s">
        <v>5372</v>
      </c>
      <c r="D3617" s="33" t="s">
        <v>8636</v>
      </c>
      <c r="E3617" s="33" t="s">
        <v>15043</v>
      </c>
      <c r="F3617" s="33">
        <v>233</v>
      </c>
      <c r="G3617" s="33">
        <v>258</v>
      </c>
      <c r="H3617" s="33">
        <v>41138</v>
      </c>
      <c r="I3617" t="s">
        <v>16046</v>
      </c>
      <c r="N3617" s="37"/>
      <c r="O3617" s="36"/>
      <c r="P3617" s="36"/>
      <c r="Q3617" s="36"/>
      <c r="R3617" s="37"/>
      <c r="S3617" s="36"/>
      <c r="T3617" s="36"/>
    </row>
    <row r="3618" spans="1:20" ht="14.4" x14ac:dyDescent="0.3">
      <c r="A3618" s="33" t="s">
        <v>8637</v>
      </c>
      <c r="B3618" s="33" t="s">
        <v>14833</v>
      </c>
      <c r="C3618" s="33" t="s">
        <v>2601</v>
      </c>
      <c r="D3618" s="33" t="s">
        <v>8638</v>
      </c>
      <c r="E3618" s="33" t="s">
        <v>15189</v>
      </c>
      <c r="F3618" s="33">
        <v>502</v>
      </c>
      <c r="G3618" s="33">
        <v>497</v>
      </c>
      <c r="H3618" s="33">
        <v>40257</v>
      </c>
      <c r="I3618" t="s">
        <v>15190</v>
      </c>
      <c r="N3618" s="37"/>
      <c r="O3618" s="36"/>
      <c r="P3618" s="36"/>
      <c r="Q3618" s="36"/>
      <c r="R3618" s="37"/>
      <c r="S3618" s="36"/>
      <c r="T3618" s="36"/>
    </row>
    <row r="3619" spans="1:20" ht="14.4" x14ac:dyDescent="0.3">
      <c r="A3619" s="33" t="s">
        <v>8639</v>
      </c>
      <c r="B3619" s="33" t="s">
        <v>14833</v>
      </c>
      <c r="C3619" s="33" t="s">
        <v>16759</v>
      </c>
      <c r="D3619" s="33" t="s">
        <v>8640</v>
      </c>
      <c r="E3619" s="33" t="s">
        <v>15061</v>
      </c>
      <c r="F3619" s="33">
        <v>249</v>
      </c>
      <c r="G3619" s="33">
        <v>222</v>
      </c>
      <c r="H3619" s="33">
        <v>40950</v>
      </c>
      <c r="I3619" t="s">
        <v>15149</v>
      </c>
      <c r="N3619" s="37"/>
      <c r="O3619" s="36"/>
      <c r="P3619" s="36"/>
      <c r="Q3619" s="36"/>
      <c r="R3619" s="37"/>
      <c r="S3619" s="36"/>
      <c r="T3619" s="36"/>
    </row>
    <row r="3620" spans="1:20" ht="14.4" x14ac:dyDescent="0.3">
      <c r="A3620" s="33" t="s">
        <v>8641</v>
      </c>
      <c r="B3620" s="33" t="s">
        <v>14833</v>
      </c>
      <c r="C3620" s="33" t="s">
        <v>17011</v>
      </c>
      <c r="D3620" s="33" t="s">
        <v>8642</v>
      </c>
      <c r="E3620" s="33" t="s">
        <v>15058</v>
      </c>
      <c r="F3620" s="33">
        <v>155</v>
      </c>
      <c r="G3620" s="33">
        <v>126</v>
      </c>
      <c r="H3620" s="33">
        <v>41516</v>
      </c>
      <c r="I3620" t="s">
        <v>78</v>
      </c>
      <c r="N3620" s="37"/>
      <c r="O3620" s="36"/>
      <c r="P3620" s="36"/>
      <c r="Q3620" s="36"/>
      <c r="R3620" s="37"/>
      <c r="S3620" s="36"/>
      <c r="T3620" s="36"/>
    </row>
    <row r="3621" spans="1:20" ht="14.4" x14ac:dyDescent="0.3">
      <c r="A3621" s="33" t="s">
        <v>8643</v>
      </c>
      <c r="B3621" s="33" t="s">
        <v>14833</v>
      </c>
      <c r="C3621" s="33" t="s">
        <v>17656</v>
      </c>
      <c r="D3621" s="33" t="s">
        <v>8644</v>
      </c>
      <c r="E3621" s="33" t="s">
        <v>14961</v>
      </c>
      <c r="F3621" s="33">
        <v>197</v>
      </c>
      <c r="G3621" s="33">
        <v>196</v>
      </c>
      <c r="H3621" s="33">
        <v>83579</v>
      </c>
      <c r="I3621" t="s">
        <v>16626</v>
      </c>
      <c r="N3621" s="37"/>
      <c r="O3621" s="36"/>
      <c r="P3621" s="36"/>
      <c r="Q3621" s="36"/>
      <c r="R3621" s="37"/>
      <c r="S3621" s="36"/>
      <c r="T3621" s="36"/>
    </row>
    <row r="3622" spans="1:20" ht="14.4" x14ac:dyDescent="0.3">
      <c r="A3622" s="33" t="s">
        <v>8645</v>
      </c>
      <c r="B3622" s="33" t="s">
        <v>14833</v>
      </c>
      <c r="C3622" s="33" t="s">
        <v>5355</v>
      </c>
      <c r="D3622" s="33" t="s">
        <v>8646</v>
      </c>
      <c r="E3622" s="33" t="s">
        <v>16084</v>
      </c>
      <c r="F3622" s="33">
        <v>77</v>
      </c>
      <c r="G3622" s="33">
        <v>111</v>
      </c>
      <c r="H3622" s="33">
        <v>41899</v>
      </c>
      <c r="I3622" t="s">
        <v>16907</v>
      </c>
      <c r="N3622" s="37"/>
      <c r="O3622" s="36"/>
      <c r="P3622" s="36"/>
      <c r="Q3622" s="36"/>
      <c r="R3622" s="37"/>
      <c r="S3622" s="36"/>
      <c r="T3622" s="36"/>
    </row>
    <row r="3623" spans="1:20" ht="14.4" x14ac:dyDescent="0.3">
      <c r="A3623" s="33" t="s">
        <v>8647</v>
      </c>
      <c r="B3623" s="33" t="s">
        <v>14833</v>
      </c>
      <c r="C3623" s="33" t="s">
        <v>8648</v>
      </c>
      <c r="D3623" s="33" t="s">
        <v>8649</v>
      </c>
      <c r="E3623" s="33" t="s">
        <v>15009</v>
      </c>
      <c r="F3623" s="33">
        <v>271</v>
      </c>
      <c r="G3623" s="33">
        <v>253</v>
      </c>
      <c r="H3623" s="33">
        <v>41871</v>
      </c>
      <c r="I3623" t="s">
        <v>15626</v>
      </c>
      <c r="N3623" s="37"/>
      <c r="O3623" s="36"/>
      <c r="P3623" s="36"/>
      <c r="Q3623" s="36"/>
      <c r="R3623" s="37"/>
      <c r="S3623" s="36"/>
      <c r="T3623" s="36"/>
    </row>
    <row r="3624" spans="1:20" ht="14.4" x14ac:dyDescent="0.3">
      <c r="A3624" s="33" t="s">
        <v>8650</v>
      </c>
      <c r="B3624" s="33" t="s">
        <v>14833</v>
      </c>
      <c r="C3624" s="33" t="s">
        <v>17657</v>
      </c>
      <c r="D3624" s="33" t="s">
        <v>8651</v>
      </c>
      <c r="E3624" s="33" t="s">
        <v>15647</v>
      </c>
      <c r="F3624" s="33">
        <v>73</v>
      </c>
      <c r="G3624" s="33">
        <v>90</v>
      </c>
      <c r="H3624" s="33">
        <v>41779</v>
      </c>
      <c r="I3624" t="s">
        <v>17427</v>
      </c>
      <c r="N3624" s="37"/>
      <c r="O3624" s="36"/>
      <c r="P3624" s="36"/>
      <c r="Q3624" s="36"/>
      <c r="R3624" s="37"/>
      <c r="S3624" s="36"/>
      <c r="T3624" s="36"/>
    </row>
    <row r="3625" spans="1:20" ht="14.4" x14ac:dyDescent="0.3">
      <c r="A3625" s="33" t="s">
        <v>8652</v>
      </c>
      <c r="B3625" s="33" t="s">
        <v>14833</v>
      </c>
      <c r="C3625" s="33" t="s">
        <v>4136</v>
      </c>
      <c r="D3625" s="33" t="s">
        <v>8653</v>
      </c>
      <c r="E3625" s="33" t="s">
        <v>15031</v>
      </c>
      <c r="F3625" s="33">
        <v>451</v>
      </c>
      <c r="G3625" s="33">
        <v>435</v>
      </c>
      <c r="H3625" s="33">
        <v>30010</v>
      </c>
      <c r="I3625" t="s">
        <v>15188</v>
      </c>
      <c r="N3625" s="37"/>
      <c r="O3625" s="36"/>
      <c r="P3625" s="36"/>
      <c r="Q3625" s="36"/>
      <c r="R3625" s="37"/>
      <c r="S3625" s="36"/>
      <c r="T3625" s="36"/>
    </row>
    <row r="3626" spans="1:20" ht="14.4" x14ac:dyDescent="0.3">
      <c r="A3626" s="33" t="s">
        <v>8654</v>
      </c>
      <c r="B3626" s="33" t="s">
        <v>14833</v>
      </c>
      <c r="C3626" s="33" t="s">
        <v>17658</v>
      </c>
      <c r="D3626" s="33" t="s">
        <v>8655</v>
      </c>
      <c r="E3626" s="33" t="s">
        <v>17648</v>
      </c>
      <c r="F3626" s="33">
        <v>85</v>
      </c>
      <c r="G3626" s="33">
        <v>87</v>
      </c>
      <c r="H3626" s="33">
        <v>40874</v>
      </c>
      <c r="I3626" t="s">
        <v>17649</v>
      </c>
      <c r="N3626" s="37"/>
      <c r="O3626" s="36"/>
      <c r="P3626" s="36"/>
      <c r="Q3626" s="36"/>
      <c r="R3626" s="37"/>
      <c r="S3626" s="36"/>
      <c r="T3626" s="36"/>
    </row>
    <row r="3627" spans="1:20" ht="14.4" x14ac:dyDescent="0.3">
      <c r="A3627" s="33" t="s">
        <v>8656</v>
      </c>
      <c r="B3627" s="33" t="s">
        <v>14833</v>
      </c>
      <c r="C3627" s="33" t="s">
        <v>8657</v>
      </c>
      <c r="D3627" s="33" t="s">
        <v>8658</v>
      </c>
      <c r="E3627" s="33" t="s">
        <v>15084</v>
      </c>
      <c r="F3627" s="33">
        <v>230</v>
      </c>
      <c r="G3627" s="33">
        <v>157</v>
      </c>
      <c r="H3627" s="33">
        <v>41492</v>
      </c>
      <c r="I3627" t="s">
        <v>6687</v>
      </c>
      <c r="N3627" s="37"/>
      <c r="O3627" s="36"/>
      <c r="P3627" s="36"/>
      <c r="Q3627" s="36"/>
      <c r="R3627" s="37"/>
      <c r="S3627" s="36"/>
      <c r="T3627" s="36"/>
    </row>
    <row r="3628" spans="1:20" ht="14.4" x14ac:dyDescent="0.3">
      <c r="A3628" s="33" t="s">
        <v>8659</v>
      </c>
      <c r="B3628" s="33" t="s">
        <v>14833</v>
      </c>
      <c r="C3628" s="33" t="s">
        <v>17659</v>
      </c>
      <c r="D3628" s="33" t="s">
        <v>8660</v>
      </c>
      <c r="E3628" s="33" t="s">
        <v>14899</v>
      </c>
      <c r="F3628" s="33">
        <v>130</v>
      </c>
      <c r="G3628" s="33">
        <v>128</v>
      </c>
      <c r="H3628" s="33">
        <v>41670</v>
      </c>
      <c r="I3628" t="s">
        <v>15174</v>
      </c>
      <c r="N3628" s="37"/>
      <c r="O3628" s="36"/>
      <c r="P3628" s="36"/>
      <c r="Q3628" s="36"/>
      <c r="R3628" s="37"/>
      <c r="S3628" s="36"/>
      <c r="T3628" s="36"/>
    </row>
    <row r="3629" spans="1:20" ht="14.4" x14ac:dyDescent="0.3">
      <c r="A3629" s="33" t="s">
        <v>8661</v>
      </c>
      <c r="B3629" s="33" t="s">
        <v>14833</v>
      </c>
      <c r="C3629" s="33" t="s">
        <v>17660</v>
      </c>
      <c r="D3629" s="33" t="s">
        <v>8662</v>
      </c>
      <c r="E3629" s="33" t="s">
        <v>16212</v>
      </c>
      <c r="F3629" s="33">
        <v>155</v>
      </c>
      <c r="G3629" s="33">
        <v>126</v>
      </c>
      <c r="H3629" s="33">
        <v>41376</v>
      </c>
      <c r="I3629" t="s">
        <v>15614</v>
      </c>
      <c r="N3629" s="37"/>
      <c r="O3629" s="36"/>
      <c r="P3629" s="36"/>
      <c r="Q3629" s="36"/>
      <c r="R3629" s="37"/>
      <c r="S3629" s="36"/>
      <c r="T3629" s="36"/>
    </row>
    <row r="3630" spans="1:20" ht="14.4" x14ac:dyDescent="0.3">
      <c r="A3630" s="33" t="s">
        <v>8663</v>
      </c>
      <c r="B3630" s="33" t="s">
        <v>14833</v>
      </c>
      <c r="C3630" s="33" t="s">
        <v>8664</v>
      </c>
      <c r="D3630" s="33" t="s">
        <v>96</v>
      </c>
      <c r="E3630" s="33" t="s">
        <v>15138</v>
      </c>
      <c r="F3630" s="33">
        <v>107</v>
      </c>
      <c r="G3630" s="33">
        <v>120</v>
      </c>
      <c r="H3630" s="33">
        <v>41806</v>
      </c>
      <c r="I3630" t="s">
        <v>8665</v>
      </c>
      <c r="N3630" s="37"/>
      <c r="O3630" s="36"/>
      <c r="P3630" s="36"/>
      <c r="Q3630" s="36"/>
      <c r="R3630" s="37"/>
      <c r="S3630" s="36"/>
      <c r="T3630" s="36"/>
    </row>
    <row r="3631" spans="1:20" ht="14.4" x14ac:dyDescent="0.3">
      <c r="A3631" s="33" t="s">
        <v>8666</v>
      </c>
      <c r="B3631" s="33" t="s">
        <v>14833</v>
      </c>
      <c r="C3631" s="33" t="s">
        <v>17661</v>
      </c>
      <c r="D3631" s="33" t="s">
        <v>8667</v>
      </c>
      <c r="E3631" s="33" t="s">
        <v>14993</v>
      </c>
      <c r="F3631" s="33">
        <v>185</v>
      </c>
      <c r="G3631" s="33">
        <v>182</v>
      </c>
      <c r="H3631" s="33">
        <v>41813</v>
      </c>
      <c r="I3631" t="s">
        <v>17433</v>
      </c>
      <c r="N3631" s="37"/>
      <c r="O3631" s="36"/>
      <c r="P3631" s="36"/>
      <c r="Q3631" s="36"/>
      <c r="R3631" s="37"/>
      <c r="S3631" s="36"/>
      <c r="T3631" s="36"/>
    </row>
    <row r="3632" spans="1:20" ht="14.4" x14ac:dyDescent="0.3">
      <c r="A3632" s="33" t="s">
        <v>8668</v>
      </c>
      <c r="B3632" s="33" t="s">
        <v>14833</v>
      </c>
      <c r="C3632" s="33" t="s">
        <v>6698</v>
      </c>
      <c r="D3632" s="33" t="s">
        <v>8669</v>
      </c>
      <c r="E3632" s="33" t="s">
        <v>15006</v>
      </c>
      <c r="F3632" s="33">
        <v>68</v>
      </c>
      <c r="G3632" s="33">
        <v>68</v>
      </c>
      <c r="H3632" s="33">
        <v>41778</v>
      </c>
      <c r="I3632" t="s">
        <v>16242</v>
      </c>
      <c r="N3632" s="37"/>
      <c r="O3632" s="36"/>
      <c r="P3632" s="36"/>
      <c r="Q3632" s="36"/>
      <c r="R3632" s="37"/>
      <c r="S3632" s="36"/>
      <c r="T3632" s="36"/>
    </row>
    <row r="3633" spans="1:20" ht="14.4" x14ac:dyDescent="0.3">
      <c r="A3633" s="33" t="s">
        <v>8670</v>
      </c>
      <c r="B3633" s="33" t="s">
        <v>14833</v>
      </c>
      <c r="C3633" s="33" t="s">
        <v>8221</v>
      </c>
      <c r="D3633" s="33" t="s">
        <v>8671</v>
      </c>
      <c r="E3633" s="33" t="s">
        <v>14984</v>
      </c>
      <c r="F3633" s="33">
        <v>132</v>
      </c>
      <c r="G3633" s="33">
        <v>129</v>
      </c>
      <c r="H3633" s="33">
        <v>41286</v>
      </c>
      <c r="I3633" t="s">
        <v>15748</v>
      </c>
      <c r="N3633" s="37"/>
      <c r="O3633" s="36"/>
      <c r="P3633" s="36"/>
      <c r="Q3633" s="36"/>
      <c r="R3633" s="37"/>
      <c r="S3633" s="36"/>
      <c r="T3633" s="36"/>
    </row>
    <row r="3634" spans="1:20" ht="14.4" x14ac:dyDescent="0.3">
      <c r="A3634" s="33" t="s">
        <v>8672</v>
      </c>
      <c r="B3634" s="33" t="s">
        <v>14833</v>
      </c>
      <c r="C3634" s="33" t="s">
        <v>8673</v>
      </c>
      <c r="D3634" s="33" t="s">
        <v>8674</v>
      </c>
      <c r="E3634" s="33" t="s">
        <v>15022</v>
      </c>
      <c r="F3634" s="33">
        <v>220</v>
      </c>
      <c r="G3634" s="33">
        <v>242</v>
      </c>
      <c r="H3634" s="33">
        <v>22725</v>
      </c>
      <c r="I3634" t="s">
        <v>17006</v>
      </c>
      <c r="N3634" s="37"/>
      <c r="O3634" s="36"/>
      <c r="P3634" s="36"/>
      <c r="Q3634" s="36"/>
      <c r="R3634" s="37"/>
      <c r="S3634" s="36"/>
      <c r="T3634" s="36"/>
    </row>
    <row r="3635" spans="1:20" ht="14.4" x14ac:dyDescent="0.3">
      <c r="A3635" s="33" t="s">
        <v>8675</v>
      </c>
      <c r="B3635" s="33" t="s">
        <v>14833</v>
      </c>
      <c r="C3635" s="33" t="s">
        <v>8676</v>
      </c>
      <c r="D3635" s="33" t="s">
        <v>8677</v>
      </c>
      <c r="E3635" s="33" t="s">
        <v>15951</v>
      </c>
      <c r="F3635" s="33">
        <v>74</v>
      </c>
      <c r="G3635" s="33">
        <v>73</v>
      </c>
      <c r="H3635" s="33">
        <v>23128</v>
      </c>
      <c r="I3635" t="s">
        <v>15728</v>
      </c>
      <c r="N3635" s="37"/>
      <c r="O3635" s="36"/>
      <c r="P3635" s="36"/>
      <c r="Q3635" s="36"/>
      <c r="R3635" s="37"/>
      <c r="S3635" s="36"/>
      <c r="T3635" s="36"/>
    </row>
    <row r="3636" spans="1:20" ht="14.4" x14ac:dyDescent="0.3">
      <c r="A3636" s="33" t="s">
        <v>8678</v>
      </c>
      <c r="B3636" s="33" t="s">
        <v>14833</v>
      </c>
      <c r="C3636" s="33" t="s">
        <v>17662</v>
      </c>
      <c r="D3636" s="33" t="s">
        <v>8679</v>
      </c>
      <c r="E3636" s="33" t="s">
        <v>16831</v>
      </c>
      <c r="F3636" s="33">
        <v>117</v>
      </c>
      <c r="G3636" s="33">
        <v>99</v>
      </c>
      <c r="H3636" s="33">
        <v>25351</v>
      </c>
      <c r="I3636" t="s">
        <v>1017</v>
      </c>
      <c r="N3636" s="37"/>
      <c r="O3636" s="36"/>
      <c r="P3636" s="36"/>
      <c r="Q3636" s="36"/>
      <c r="R3636" s="37"/>
      <c r="S3636" s="36"/>
      <c r="T3636" s="36"/>
    </row>
    <row r="3637" spans="1:20" ht="14.4" x14ac:dyDescent="0.3">
      <c r="A3637" s="33" t="s">
        <v>8680</v>
      </c>
      <c r="B3637" s="33" t="s">
        <v>14833</v>
      </c>
      <c r="C3637" s="33" t="s">
        <v>17663</v>
      </c>
      <c r="D3637" s="33" t="s">
        <v>8681</v>
      </c>
      <c r="E3637" s="33" t="s">
        <v>14985</v>
      </c>
      <c r="F3637" s="33">
        <v>122</v>
      </c>
      <c r="G3637" s="33">
        <v>154</v>
      </c>
      <c r="H3637" s="33">
        <v>42683</v>
      </c>
      <c r="I3637" t="s">
        <v>1938</v>
      </c>
      <c r="N3637" s="37"/>
      <c r="O3637" s="36"/>
      <c r="P3637" s="36"/>
      <c r="Q3637" s="36"/>
      <c r="R3637" s="37"/>
      <c r="S3637" s="36"/>
      <c r="T3637" s="36"/>
    </row>
    <row r="3638" spans="1:20" ht="14.4" x14ac:dyDescent="0.3">
      <c r="A3638" s="33" t="s">
        <v>8682</v>
      </c>
      <c r="B3638" s="33" t="s">
        <v>14833</v>
      </c>
      <c r="C3638" s="33" t="s">
        <v>17664</v>
      </c>
      <c r="D3638" s="33" t="s">
        <v>8683</v>
      </c>
      <c r="E3638" s="33" t="s">
        <v>14949</v>
      </c>
      <c r="F3638" s="33">
        <v>220</v>
      </c>
      <c r="G3638" s="33">
        <v>205</v>
      </c>
      <c r="H3638" s="33">
        <v>28601</v>
      </c>
      <c r="I3638" t="s">
        <v>17511</v>
      </c>
      <c r="N3638" s="37"/>
      <c r="O3638" s="36"/>
      <c r="P3638" s="36"/>
      <c r="Q3638" s="36"/>
      <c r="R3638" s="37"/>
      <c r="S3638" s="36"/>
      <c r="T3638" s="36"/>
    </row>
    <row r="3639" spans="1:20" ht="14.4" x14ac:dyDescent="0.3">
      <c r="A3639" s="33" t="s">
        <v>8684</v>
      </c>
      <c r="B3639" s="33" t="s">
        <v>14833</v>
      </c>
      <c r="C3639" s="33" t="s">
        <v>17011</v>
      </c>
      <c r="D3639" s="33" t="s">
        <v>8685</v>
      </c>
      <c r="E3639" s="33" t="s">
        <v>15395</v>
      </c>
      <c r="F3639" s="33">
        <v>321</v>
      </c>
      <c r="G3639" s="33">
        <v>319</v>
      </c>
      <c r="H3639" s="33">
        <v>41337</v>
      </c>
      <c r="I3639" t="s">
        <v>15665</v>
      </c>
      <c r="N3639" s="37"/>
      <c r="O3639" s="36"/>
      <c r="P3639" s="36"/>
      <c r="Q3639" s="36"/>
      <c r="R3639" s="37"/>
      <c r="S3639" s="36"/>
      <c r="T3639" s="36"/>
    </row>
    <row r="3640" spans="1:20" ht="14.4" x14ac:dyDescent="0.3">
      <c r="A3640" s="33" t="s">
        <v>8686</v>
      </c>
      <c r="B3640" s="33" t="s">
        <v>14833</v>
      </c>
      <c r="C3640" s="33" t="s">
        <v>8687</v>
      </c>
      <c r="D3640" s="33" t="s">
        <v>8688</v>
      </c>
      <c r="E3640" s="33" t="s">
        <v>15009</v>
      </c>
      <c r="F3640" s="33">
        <v>221</v>
      </c>
      <c r="G3640" s="33">
        <v>235</v>
      </c>
      <c r="H3640" s="33">
        <v>41125</v>
      </c>
      <c r="I3640" t="s">
        <v>15335</v>
      </c>
      <c r="N3640" s="37"/>
      <c r="O3640" s="36"/>
      <c r="P3640" s="36"/>
      <c r="Q3640" s="36"/>
      <c r="R3640" s="37"/>
      <c r="S3640" s="36"/>
      <c r="T3640" s="36"/>
    </row>
    <row r="3641" spans="1:20" ht="14.4" x14ac:dyDescent="0.3">
      <c r="A3641" s="33" t="s">
        <v>8689</v>
      </c>
      <c r="B3641" s="33" t="s">
        <v>14833</v>
      </c>
      <c r="C3641" s="33" t="s">
        <v>8690</v>
      </c>
      <c r="D3641" s="33" t="s">
        <v>8691</v>
      </c>
      <c r="E3641" s="33" t="s">
        <v>17214</v>
      </c>
      <c r="F3641" s="33">
        <v>228</v>
      </c>
      <c r="G3641" s="33">
        <v>217</v>
      </c>
      <c r="H3641" s="33">
        <v>41731</v>
      </c>
      <c r="I3641" t="s">
        <v>17215</v>
      </c>
      <c r="N3641" s="37"/>
      <c r="O3641" s="36"/>
      <c r="P3641" s="36"/>
      <c r="Q3641" s="36"/>
      <c r="R3641" s="37"/>
      <c r="S3641" s="36"/>
      <c r="T3641" s="36"/>
    </row>
    <row r="3642" spans="1:20" ht="14.4" x14ac:dyDescent="0.3">
      <c r="A3642" s="33" t="s">
        <v>8692</v>
      </c>
      <c r="B3642" s="33" t="s">
        <v>14833</v>
      </c>
      <c r="C3642" s="33" t="s">
        <v>17665</v>
      </c>
      <c r="D3642" s="33" t="s">
        <v>8693</v>
      </c>
      <c r="E3642" s="33" t="s">
        <v>14997</v>
      </c>
      <c r="F3642" s="33">
        <v>271</v>
      </c>
      <c r="G3642" s="33">
        <v>276</v>
      </c>
      <c r="H3642" s="33">
        <v>47100</v>
      </c>
      <c r="I3642" t="s">
        <v>516</v>
      </c>
      <c r="N3642" s="37"/>
      <c r="O3642" s="36"/>
      <c r="P3642" s="36"/>
      <c r="Q3642" s="36"/>
      <c r="R3642" s="37"/>
      <c r="S3642" s="36"/>
      <c r="T3642" s="36"/>
    </row>
    <row r="3643" spans="1:20" ht="14.4" x14ac:dyDescent="0.3">
      <c r="A3643" s="33" t="s">
        <v>8694</v>
      </c>
      <c r="B3643" s="33" t="s">
        <v>14833</v>
      </c>
      <c r="C3643" s="33" t="s">
        <v>8695</v>
      </c>
      <c r="D3643" s="33" t="s">
        <v>8696</v>
      </c>
      <c r="E3643" s="33" t="s">
        <v>15015</v>
      </c>
      <c r="F3643" s="33">
        <v>440</v>
      </c>
      <c r="G3643" s="33">
        <v>480</v>
      </c>
      <c r="H3643" s="33">
        <v>40928</v>
      </c>
      <c r="I3643" t="s">
        <v>15413</v>
      </c>
      <c r="N3643" s="37"/>
      <c r="O3643" s="36"/>
      <c r="P3643" s="36"/>
      <c r="Q3643" s="36"/>
      <c r="R3643" s="37"/>
      <c r="S3643" s="36"/>
      <c r="T3643" s="36"/>
    </row>
    <row r="3644" spans="1:20" ht="14.4" x14ac:dyDescent="0.3">
      <c r="A3644" s="33" t="s">
        <v>8697</v>
      </c>
      <c r="B3644" s="33" t="s">
        <v>14833</v>
      </c>
      <c r="C3644" s="33" t="s">
        <v>17666</v>
      </c>
      <c r="D3644" s="33" t="s">
        <v>8698</v>
      </c>
      <c r="E3644" s="33" t="s">
        <v>14884</v>
      </c>
      <c r="F3644" s="33">
        <v>345</v>
      </c>
      <c r="G3644" s="33">
        <v>332</v>
      </c>
      <c r="H3644" s="33">
        <v>48101</v>
      </c>
      <c r="I3644" t="s">
        <v>3810</v>
      </c>
      <c r="N3644" s="37"/>
      <c r="O3644" s="36"/>
      <c r="P3644" s="36"/>
      <c r="Q3644" s="36"/>
      <c r="R3644" s="37"/>
      <c r="S3644" s="36"/>
      <c r="T3644" s="36"/>
    </row>
    <row r="3645" spans="1:20" ht="14.4" x14ac:dyDescent="0.3">
      <c r="A3645" s="33" t="s">
        <v>8699</v>
      </c>
      <c r="B3645" s="33" t="s">
        <v>14833</v>
      </c>
      <c r="C3645" s="33" t="s">
        <v>2402</v>
      </c>
      <c r="D3645" s="33" t="s">
        <v>8700</v>
      </c>
      <c r="E3645" s="33" t="s">
        <v>15143</v>
      </c>
      <c r="F3645" s="33">
        <v>212</v>
      </c>
      <c r="G3645" s="33">
        <v>212</v>
      </c>
      <c r="H3645" s="33">
        <v>41506</v>
      </c>
      <c r="I3645" t="s">
        <v>15267</v>
      </c>
      <c r="N3645" s="37"/>
      <c r="O3645" s="36"/>
      <c r="P3645" s="36"/>
      <c r="Q3645" s="36"/>
      <c r="R3645" s="37"/>
      <c r="S3645" s="36"/>
      <c r="T3645" s="36"/>
    </row>
    <row r="3646" spans="1:20" ht="14.4" x14ac:dyDescent="0.3">
      <c r="A3646" s="33" t="s">
        <v>8701</v>
      </c>
      <c r="B3646" s="33" t="s">
        <v>14833</v>
      </c>
      <c r="C3646" s="33" t="s">
        <v>8702</v>
      </c>
      <c r="D3646" s="33" t="s">
        <v>8703</v>
      </c>
      <c r="E3646" s="33" t="s">
        <v>15045</v>
      </c>
      <c r="F3646" s="33">
        <v>198</v>
      </c>
      <c r="G3646" s="33">
        <v>213</v>
      </c>
      <c r="H3646" s="33">
        <v>52131</v>
      </c>
      <c r="I3646" t="s">
        <v>17515</v>
      </c>
      <c r="N3646" s="37"/>
      <c r="O3646" s="36"/>
      <c r="P3646" s="36"/>
      <c r="Q3646" s="36"/>
      <c r="R3646" s="37"/>
      <c r="S3646" s="36"/>
      <c r="T3646" s="36"/>
    </row>
    <row r="3647" spans="1:20" ht="14.4" x14ac:dyDescent="0.3">
      <c r="A3647" s="33" t="s">
        <v>8704</v>
      </c>
      <c r="B3647" s="33" t="s">
        <v>14833</v>
      </c>
      <c r="C3647" s="33" t="s">
        <v>8340</v>
      </c>
      <c r="D3647" s="33" t="s">
        <v>8705</v>
      </c>
      <c r="E3647" s="33" t="s">
        <v>15032</v>
      </c>
      <c r="F3647" s="33">
        <v>230</v>
      </c>
      <c r="G3647" s="33">
        <v>239</v>
      </c>
      <c r="H3647" s="33">
        <v>52274</v>
      </c>
      <c r="I3647" t="s">
        <v>17359</v>
      </c>
      <c r="N3647" s="37"/>
      <c r="O3647" s="36"/>
      <c r="P3647" s="36"/>
      <c r="Q3647" s="36"/>
      <c r="R3647" s="37"/>
      <c r="S3647" s="36"/>
      <c r="T3647" s="36"/>
    </row>
    <row r="3648" spans="1:20" ht="14.4" x14ac:dyDescent="0.3">
      <c r="A3648" s="33" t="s">
        <v>8706</v>
      </c>
      <c r="B3648" s="33" t="s">
        <v>14833</v>
      </c>
      <c r="C3648" s="33" t="s">
        <v>4270</v>
      </c>
      <c r="D3648" s="33" t="s">
        <v>8707</v>
      </c>
      <c r="E3648" s="33" t="s">
        <v>15532</v>
      </c>
      <c r="F3648" s="33">
        <v>345</v>
      </c>
      <c r="G3648" s="33">
        <v>352</v>
      </c>
      <c r="H3648" s="33">
        <v>53015</v>
      </c>
      <c r="I3648" t="s">
        <v>17447</v>
      </c>
      <c r="N3648" s="37"/>
      <c r="O3648" s="36"/>
      <c r="P3648" s="36"/>
      <c r="Q3648" s="36"/>
      <c r="R3648" s="37"/>
      <c r="S3648" s="36"/>
      <c r="T3648" s="36"/>
    </row>
    <row r="3649" spans="1:20" ht="14.4" x14ac:dyDescent="0.3">
      <c r="A3649" s="33" t="s">
        <v>8708</v>
      </c>
      <c r="B3649" s="33" t="s">
        <v>14833</v>
      </c>
      <c r="C3649" s="33" t="s">
        <v>8709</v>
      </c>
      <c r="D3649" s="33" t="s">
        <v>8710</v>
      </c>
      <c r="E3649" s="33" t="s">
        <v>15093</v>
      </c>
      <c r="F3649" s="33">
        <v>393</v>
      </c>
      <c r="G3649" s="33">
        <v>396</v>
      </c>
      <c r="H3649" s="33">
        <v>40888</v>
      </c>
      <c r="I3649" t="s">
        <v>863</v>
      </c>
      <c r="N3649" s="37"/>
      <c r="O3649" s="36"/>
      <c r="P3649" s="36"/>
      <c r="Q3649" s="36"/>
      <c r="R3649" s="37"/>
      <c r="S3649" s="36"/>
      <c r="T3649" s="36"/>
    </row>
    <row r="3650" spans="1:20" ht="14.4" x14ac:dyDescent="0.3">
      <c r="A3650" s="33" t="s">
        <v>8711</v>
      </c>
      <c r="B3650" s="33" t="s">
        <v>14833</v>
      </c>
      <c r="C3650" s="33" t="s">
        <v>17667</v>
      </c>
      <c r="D3650" s="33" t="s">
        <v>8712</v>
      </c>
      <c r="E3650" s="33" t="s">
        <v>14891</v>
      </c>
      <c r="F3650" s="33">
        <v>302</v>
      </c>
      <c r="G3650" s="33">
        <v>292</v>
      </c>
      <c r="H3650" s="33">
        <v>73919</v>
      </c>
      <c r="I3650" t="s">
        <v>839</v>
      </c>
      <c r="N3650" s="37"/>
      <c r="O3650" s="36"/>
      <c r="P3650" s="36"/>
      <c r="Q3650" s="36"/>
      <c r="R3650" s="37"/>
      <c r="S3650" s="36"/>
      <c r="T3650" s="36"/>
    </row>
    <row r="3651" spans="1:20" ht="14.4" x14ac:dyDescent="0.3">
      <c r="A3651" s="33" t="s">
        <v>8713</v>
      </c>
      <c r="B3651" s="33" t="s">
        <v>14833</v>
      </c>
      <c r="C3651" s="33" t="s">
        <v>2380</v>
      </c>
      <c r="D3651" s="33" t="s">
        <v>8714</v>
      </c>
      <c r="E3651" s="33" t="s">
        <v>16288</v>
      </c>
      <c r="F3651" s="33">
        <v>99</v>
      </c>
      <c r="G3651" s="33">
        <v>91</v>
      </c>
      <c r="H3651" s="33">
        <v>61751</v>
      </c>
      <c r="I3651" t="s">
        <v>15757</v>
      </c>
      <c r="N3651" s="37"/>
      <c r="O3651" s="36"/>
      <c r="P3651" s="36"/>
      <c r="Q3651" s="36"/>
      <c r="R3651" s="37"/>
      <c r="S3651" s="36"/>
      <c r="T3651" s="36"/>
    </row>
    <row r="3652" spans="1:20" ht="14.4" x14ac:dyDescent="0.3">
      <c r="A3652" s="33" t="s">
        <v>8715</v>
      </c>
      <c r="B3652" s="33" t="s">
        <v>14833</v>
      </c>
      <c r="C3652" s="33" t="s">
        <v>8716</v>
      </c>
      <c r="D3652" s="33" t="s">
        <v>8717</v>
      </c>
      <c r="E3652" s="33" t="s">
        <v>16575</v>
      </c>
      <c r="F3652" s="33">
        <v>433</v>
      </c>
      <c r="G3652" s="33">
        <v>388</v>
      </c>
      <c r="H3652" s="33">
        <v>72853</v>
      </c>
      <c r="I3652" t="s">
        <v>17516</v>
      </c>
      <c r="N3652" s="37"/>
      <c r="O3652" s="36"/>
      <c r="P3652" s="36"/>
      <c r="Q3652" s="36"/>
      <c r="R3652" s="37"/>
      <c r="S3652" s="36"/>
      <c r="T3652" s="36"/>
    </row>
    <row r="3653" spans="1:20" ht="14.4" x14ac:dyDescent="0.3">
      <c r="A3653" s="33" t="s">
        <v>8718</v>
      </c>
      <c r="B3653" s="33" t="s">
        <v>14833</v>
      </c>
      <c r="C3653" s="33" t="s">
        <v>8719</v>
      </c>
      <c r="D3653" s="33" t="s">
        <v>8720</v>
      </c>
      <c r="E3653" s="33" t="s">
        <v>14893</v>
      </c>
      <c r="F3653" s="33">
        <v>323</v>
      </c>
      <c r="G3653" s="33">
        <v>314</v>
      </c>
      <c r="H3653" s="33">
        <v>75219</v>
      </c>
      <c r="I3653" t="s">
        <v>15451</v>
      </c>
      <c r="N3653" s="37"/>
      <c r="O3653" s="36"/>
      <c r="P3653" s="36"/>
      <c r="Q3653" s="36"/>
      <c r="R3653" s="37"/>
      <c r="S3653" s="36"/>
      <c r="T3653" s="36"/>
    </row>
    <row r="3654" spans="1:20" ht="14.4" x14ac:dyDescent="0.3">
      <c r="A3654" s="33" t="s">
        <v>8721</v>
      </c>
      <c r="B3654" s="33" t="s">
        <v>14833</v>
      </c>
      <c r="C3654" s="33" t="s">
        <v>8722</v>
      </c>
      <c r="D3654" s="33" t="s">
        <v>8723</v>
      </c>
      <c r="E3654" s="33" t="s">
        <v>15007</v>
      </c>
      <c r="F3654" s="33">
        <v>394</v>
      </c>
      <c r="G3654" s="33">
        <v>383</v>
      </c>
      <c r="H3654" s="33">
        <v>40581</v>
      </c>
      <c r="I3654" t="s">
        <v>17323</v>
      </c>
      <c r="N3654" s="37"/>
      <c r="O3654" s="36"/>
      <c r="P3654" s="36"/>
      <c r="Q3654" s="36"/>
      <c r="R3654" s="37"/>
      <c r="S3654" s="36"/>
      <c r="T3654" s="36"/>
    </row>
    <row r="3655" spans="1:20" ht="14.4" x14ac:dyDescent="0.3">
      <c r="A3655" s="33" t="s">
        <v>8724</v>
      </c>
      <c r="B3655" s="33" t="s">
        <v>14833</v>
      </c>
      <c r="C3655" s="33" t="s">
        <v>8725</v>
      </c>
      <c r="D3655" s="33" t="s">
        <v>8726</v>
      </c>
      <c r="E3655" s="33" t="s">
        <v>15309</v>
      </c>
      <c r="F3655" s="33">
        <v>252</v>
      </c>
      <c r="G3655" s="33">
        <v>283</v>
      </c>
      <c r="H3655" s="33">
        <v>74049</v>
      </c>
      <c r="I3655" t="s">
        <v>432</v>
      </c>
      <c r="N3655" s="37"/>
      <c r="O3655" s="36"/>
      <c r="P3655" s="36"/>
      <c r="Q3655" s="36"/>
      <c r="R3655" s="37"/>
      <c r="S3655" s="36"/>
      <c r="T3655" s="36"/>
    </row>
    <row r="3656" spans="1:20" ht="14.4" x14ac:dyDescent="0.3">
      <c r="A3656" s="33" t="s">
        <v>8727</v>
      </c>
      <c r="B3656" s="33" t="s">
        <v>14833</v>
      </c>
      <c r="C3656" s="33" t="s">
        <v>17668</v>
      </c>
      <c r="D3656" s="33" t="s">
        <v>8728</v>
      </c>
      <c r="E3656" s="33" t="s">
        <v>15179</v>
      </c>
      <c r="F3656" s="33">
        <v>134</v>
      </c>
      <c r="G3656" s="33">
        <v>136</v>
      </c>
      <c r="H3656" s="33">
        <v>85600</v>
      </c>
      <c r="I3656" t="s">
        <v>15180</v>
      </c>
      <c r="N3656" s="37"/>
      <c r="O3656" s="36"/>
      <c r="P3656" s="36"/>
      <c r="Q3656" s="36"/>
      <c r="R3656" s="37"/>
      <c r="S3656" s="36"/>
      <c r="T3656" s="36"/>
    </row>
    <row r="3657" spans="1:20" ht="14.4" x14ac:dyDescent="0.3">
      <c r="A3657" s="33" t="s">
        <v>8729</v>
      </c>
      <c r="B3657" s="33" t="s">
        <v>14833</v>
      </c>
      <c r="C3657" s="33" t="s">
        <v>17669</v>
      </c>
      <c r="D3657" s="33" t="s">
        <v>8730</v>
      </c>
      <c r="E3657" s="33" t="s">
        <v>15286</v>
      </c>
      <c r="F3657" s="33">
        <v>152</v>
      </c>
      <c r="G3657" s="33">
        <v>123</v>
      </c>
      <c r="H3657" s="33">
        <v>42545</v>
      </c>
      <c r="I3657" t="s">
        <v>1309</v>
      </c>
      <c r="N3657" s="37"/>
      <c r="O3657" s="36"/>
      <c r="P3657" s="36"/>
      <c r="Q3657" s="36"/>
      <c r="R3657" s="37"/>
      <c r="S3657" s="36"/>
      <c r="T3657" s="36"/>
    </row>
    <row r="3658" spans="1:20" ht="14.4" x14ac:dyDescent="0.3">
      <c r="A3658" s="33" t="s">
        <v>8731</v>
      </c>
      <c r="B3658" s="33" t="s">
        <v>14833</v>
      </c>
      <c r="C3658" s="33" t="s">
        <v>17670</v>
      </c>
      <c r="D3658" s="33" t="s">
        <v>8732</v>
      </c>
      <c r="E3658" s="33" t="s">
        <v>14885</v>
      </c>
      <c r="F3658" s="33">
        <v>339</v>
      </c>
      <c r="G3658" s="33">
        <v>359</v>
      </c>
      <c r="H3658" s="33">
        <v>81316</v>
      </c>
      <c r="I3658" t="s">
        <v>15669</v>
      </c>
      <c r="N3658" s="37"/>
      <c r="O3658" s="36"/>
      <c r="P3658" s="36"/>
      <c r="Q3658" s="36"/>
      <c r="R3658" s="37"/>
      <c r="S3658" s="36"/>
      <c r="T3658" s="36"/>
    </row>
    <row r="3659" spans="1:20" ht="14.4" x14ac:dyDescent="0.3">
      <c r="A3659" s="33" t="s">
        <v>8733</v>
      </c>
      <c r="B3659" s="33" t="s">
        <v>14833</v>
      </c>
      <c r="C3659" s="33" t="s">
        <v>17671</v>
      </c>
      <c r="D3659" s="33" t="s">
        <v>3080</v>
      </c>
      <c r="E3659" s="33" t="s">
        <v>14977</v>
      </c>
      <c r="F3659" s="33">
        <v>239</v>
      </c>
      <c r="G3659" s="33">
        <v>235</v>
      </c>
      <c r="H3659" s="33">
        <v>41544</v>
      </c>
      <c r="I3659" t="s">
        <v>16922</v>
      </c>
      <c r="N3659" s="37"/>
      <c r="O3659" s="36"/>
      <c r="P3659" s="36"/>
      <c r="Q3659" s="36"/>
      <c r="R3659" s="37"/>
      <c r="S3659" s="36"/>
      <c r="T3659" s="36"/>
    </row>
    <row r="3660" spans="1:20" ht="14.4" x14ac:dyDescent="0.3">
      <c r="A3660" s="33" t="s">
        <v>8734</v>
      </c>
      <c r="B3660" s="33" t="s">
        <v>14833</v>
      </c>
      <c r="C3660" s="33" t="s">
        <v>17672</v>
      </c>
      <c r="D3660" s="33" t="s">
        <v>5839</v>
      </c>
      <c r="E3660" s="33" t="s">
        <v>15008</v>
      </c>
      <c r="F3660" s="33">
        <v>84</v>
      </c>
      <c r="G3660" s="33">
        <v>122</v>
      </c>
      <c r="H3660" s="33">
        <v>41345</v>
      </c>
      <c r="I3660" t="s">
        <v>279</v>
      </c>
      <c r="N3660" s="37"/>
      <c r="O3660" s="36"/>
      <c r="P3660" s="36"/>
      <c r="Q3660" s="36"/>
      <c r="R3660" s="37"/>
      <c r="S3660" s="36"/>
      <c r="T3660" s="36"/>
    </row>
    <row r="3661" spans="1:20" ht="14.4" x14ac:dyDescent="0.3">
      <c r="A3661" s="33" t="s">
        <v>8735</v>
      </c>
      <c r="B3661" s="33" t="s">
        <v>14833</v>
      </c>
      <c r="C3661" s="33" t="s">
        <v>17673</v>
      </c>
      <c r="D3661" s="33" t="s">
        <v>6192</v>
      </c>
      <c r="E3661" s="33" t="s">
        <v>15014</v>
      </c>
      <c r="F3661" s="33">
        <v>139</v>
      </c>
      <c r="G3661" s="33">
        <v>124</v>
      </c>
      <c r="H3661" s="33">
        <v>41629</v>
      </c>
      <c r="I3661" t="s">
        <v>1222</v>
      </c>
      <c r="N3661" s="37"/>
      <c r="O3661" s="36"/>
      <c r="P3661" s="36"/>
      <c r="Q3661" s="36"/>
      <c r="R3661" s="37"/>
      <c r="S3661" s="36"/>
      <c r="T3661" s="36"/>
    </row>
    <row r="3662" spans="1:20" ht="14.4" x14ac:dyDescent="0.3">
      <c r="A3662" s="33" t="s">
        <v>8736</v>
      </c>
      <c r="B3662" s="33" t="s">
        <v>14833</v>
      </c>
      <c r="C3662" s="33" t="s">
        <v>8737</v>
      </c>
      <c r="D3662" s="33" t="s">
        <v>8738</v>
      </c>
      <c r="E3662" s="33" t="s">
        <v>15086</v>
      </c>
      <c r="F3662" s="33">
        <v>316</v>
      </c>
      <c r="G3662" s="33">
        <v>246</v>
      </c>
      <c r="H3662" s="33">
        <v>10925</v>
      </c>
      <c r="I3662" t="s">
        <v>8234</v>
      </c>
      <c r="N3662" s="37"/>
      <c r="O3662" s="36"/>
      <c r="P3662" s="36"/>
      <c r="Q3662" s="36"/>
      <c r="R3662" s="37"/>
      <c r="S3662" s="36"/>
      <c r="T3662" s="36"/>
    </row>
    <row r="3663" spans="1:20" ht="14.4" x14ac:dyDescent="0.3">
      <c r="A3663" s="33" t="s">
        <v>8739</v>
      </c>
      <c r="B3663" s="33" t="s">
        <v>14833</v>
      </c>
      <c r="C3663" s="33" t="s">
        <v>8740</v>
      </c>
      <c r="D3663" s="33" t="s">
        <v>8741</v>
      </c>
      <c r="E3663" s="33" t="s">
        <v>14987</v>
      </c>
      <c r="F3663" s="33">
        <v>311</v>
      </c>
      <c r="G3663" s="33">
        <v>309</v>
      </c>
      <c r="H3663" s="33">
        <v>41895</v>
      </c>
      <c r="I3663" t="s">
        <v>17133</v>
      </c>
      <c r="N3663" s="37"/>
      <c r="O3663" s="36"/>
      <c r="P3663" s="36"/>
      <c r="Q3663" s="36"/>
      <c r="R3663" s="37"/>
      <c r="S3663" s="36"/>
      <c r="T3663" s="36"/>
    </row>
    <row r="3664" spans="1:20" ht="14.4" x14ac:dyDescent="0.3">
      <c r="A3664" s="33" t="s">
        <v>8742</v>
      </c>
      <c r="B3664" s="33" t="s">
        <v>14833</v>
      </c>
      <c r="C3664" s="33" t="s">
        <v>8743</v>
      </c>
      <c r="D3664" s="33" t="s">
        <v>8744</v>
      </c>
      <c r="E3664" s="33" t="s">
        <v>15082</v>
      </c>
      <c r="F3664" s="33">
        <v>548</v>
      </c>
      <c r="G3664" s="33">
        <v>556</v>
      </c>
      <c r="H3664" s="33">
        <v>41364</v>
      </c>
      <c r="I3664" t="s">
        <v>8493</v>
      </c>
      <c r="N3664" s="37"/>
      <c r="O3664" s="36"/>
      <c r="P3664" s="36"/>
      <c r="Q3664" s="36"/>
      <c r="R3664" s="37"/>
      <c r="S3664" s="36"/>
      <c r="T3664" s="36"/>
    </row>
    <row r="3665" spans="1:20" ht="14.4" x14ac:dyDescent="0.3">
      <c r="A3665" s="33" t="s">
        <v>8745</v>
      </c>
      <c r="B3665" s="33" t="s">
        <v>14833</v>
      </c>
      <c r="C3665" s="33" t="s">
        <v>8746</v>
      </c>
      <c r="D3665" s="33" t="s">
        <v>7064</v>
      </c>
      <c r="E3665" s="33" t="s">
        <v>15088</v>
      </c>
      <c r="F3665" s="33">
        <v>169</v>
      </c>
      <c r="G3665" s="33">
        <v>191</v>
      </c>
      <c r="H3665" s="33">
        <v>41438</v>
      </c>
      <c r="I3665" t="s">
        <v>15225</v>
      </c>
      <c r="N3665" s="37"/>
      <c r="O3665" s="36"/>
      <c r="P3665" s="36"/>
      <c r="Q3665" s="36"/>
      <c r="R3665" s="37"/>
      <c r="S3665" s="36"/>
      <c r="T3665" s="36"/>
    </row>
    <row r="3666" spans="1:20" ht="14.4" x14ac:dyDescent="0.3">
      <c r="A3666" s="33" t="s">
        <v>8747</v>
      </c>
      <c r="B3666" s="33" t="s">
        <v>14833</v>
      </c>
      <c r="C3666" s="33" t="s">
        <v>8748</v>
      </c>
      <c r="D3666" s="33" t="s">
        <v>8749</v>
      </c>
      <c r="E3666" s="33" t="s">
        <v>15528</v>
      </c>
      <c r="F3666" s="33">
        <v>69</v>
      </c>
      <c r="G3666" s="33">
        <v>58</v>
      </c>
      <c r="H3666" s="33">
        <v>42554</v>
      </c>
      <c r="I3666" t="s">
        <v>17631</v>
      </c>
      <c r="N3666" s="37"/>
      <c r="O3666" s="36"/>
      <c r="P3666" s="36"/>
      <c r="Q3666" s="36"/>
      <c r="R3666" s="37"/>
      <c r="S3666" s="36"/>
      <c r="T3666" s="36"/>
    </row>
    <row r="3667" spans="1:20" ht="14.4" x14ac:dyDescent="0.3">
      <c r="A3667" s="33" t="s">
        <v>8750</v>
      </c>
      <c r="B3667" s="33" t="s">
        <v>14833</v>
      </c>
      <c r="C3667" s="33" t="s">
        <v>17674</v>
      </c>
      <c r="D3667" s="33" t="s">
        <v>8751</v>
      </c>
      <c r="E3667" s="33" t="s">
        <v>14971</v>
      </c>
      <c r="F3667" s="33">
        <v>151</v>
      </c>
      <c r="G3667" s="33">
        <v>135</v>
      </c>
      <c r="H3667" s="33">
        <v>41191</v>
      </c>
      <c r="I3667" t="s">
        <v>15604</v>
      </c>
      <c r="N3667" s="37"/>
      <c r="O3667" s="36"/>
      <c r="P3667" s="36"/>
      <c r="Q3667" s="36"/>
      <c r="R3667" s="37"/>
      <c r="S3667" s="36"/>
      <c r="T3667" s="36"/>
    </row>
    <row r="3668" spans="1:20" ht="14.4" x14ac:dyDescent="0.3">
      <c r="A3668" s="33" t="s">
        <v>8752</v>
      </c>
      <c r="B3668" s="33" t="s">
        <v>14833</v>
      </c>
      <c r="C3668" s="33" t="s">
        <v>8753</v>
      </c>
      <c r="D3668" s="33" t="s">
        <v>8754</v>
      </c>
      <c r="E3668" s="33" t="s">
        <v>15214</v>
      </c>
      <c r="F3668" s="33">
        <v>163</v>
      </c>
      <c r="G3668" s="33">
        <v>154</v>
      </c>
      <c r="H3668" s="33">
        <v>41630</v>
      </c>
      <c r="I3668" t="s">
        <v>224</v>
      </c>
      <c r="N3668" s="37"/>
      <c r="O3668" s="36"/>
      <c r="P3668" s="36"/>
      <c r="Q3668" s="36"/>
      <c r="R3668" s="37"/>
      <c r="S3668" s="36"/>
      <c r="T3668" s="36"/>
    </row>
    <row r="3669" spans="1:20" ht="14.4" x14ac:dyDescent="0.3">
      <c r="A3669" s="33" t="s">
        <v>8755</v>
      </c>
      <c r="B3669" s="33" t="s">
        <v>14833</v>
      </c>
      <c r="C3669" s="33" t="s">
        <v>17675</v>
      </c>
      <c r="D3669" s="33" t="s">
        <v>2409</v>
      </c>
      <c r="E3669" s="33" t="s">
        <v>14974</v>
      </c>
      <c r="F3669" s="33">
        <v>177</v>
      </c>
      <c r="G3669" s="33">
        <v>191</v>
      </c>
      <c r="H3669" s="33">
        <v>41461</v>
      </c>
      <c r="I3669" t="s">
        <v>17578</v>
      </c>
      <c r="N3669" s="37"/>
      <c r="O3669" s="36"/>
      <c r="P3669" s="36"/>
      <c r="Q3669" s="36"/>
      <c r="R3669" s="37"/>
      <c r="S3669" s="36"/>
      <c r="T3669" s="36"/>
    </row>
    <row r="3670" spans="1:20" ht="14.4" x14ac:dyDescent="0.3">
      <c r="A3670" s="33" t="s">
        <v>8756</v>
      </c>
      <c r="B3670" s="33" t="s">
        <v>14833</v>
      </c>
      <c r="C3670" s="33" t="s">
        <v>8757</v>
      </c>
      <c r="D3670" s="33" t="s">
        <v>8758</v>
      </c>
      <c r="E3670" s="33" t="s">
        <v>15930</v>
      </c>
      <c r="F3670" s="33">
        <v>133</v>
      </c>
      <c r="G3670" s="33">
        <v>139</v>
      </c>
      <c r="H3670" s="33">
        <v>41570</v>
      </c>
      <c r="I3670" t="s">
        <v>17183</v>
      </c>
      <c r="N3670" s="37"/>
      <c r="O3670" s="36"/>
      <c r="P3670" s="36"/>
      <c r="Q3670" s="36"/>
      <c r="R3670" s="37"/>
      <c r="S3670" s="36"/>
      <c r="T3670" s="36"/>
    </row>
    <row r="3671" spans="1:20" ht="14.4" x14ac:dyDescent="0.3">
      <c r="A3671" s="33" t="s">
        <v>8759</v>
      </c>
      <c r="B3671" s="33" t="s">
        <v>14833</v>
      </c>
      <c r="C3671" s="33" t="s">
        <v>17676</v>
      </c>
      <c r="D3671" s="33" t="s">
        <v>8760</v>
      </c>
      <c r="E3671" s="33" t="s">
        <v>14896</v>
      </c>
      <c r="F3671" s="33">
        <v>136</v>
      </c>
      <c r="G3671" s="33">
        <v>138</v>
      </c>
      <c r="H3671" s="33">
        <v>41461</v>
      </c>
      <c r="I3671" t="s">
        <v>17578</v>
      </c>
      <c r="N3671" s="37"/>
      <c r="O3671" s="36"/>
      <c r="P3671" s="36"/>
      <c r="Q3671" s="36"/>
      <c r="R3671" s="37"/>
      <c r="S3671" s="36"/>
      <c r="T3671" s="36"/>
    </row>
    <row r="3672" spans="1:20" ht="14.4" x14ac:dyDescent="0.3">
      <c r="A3672" s="33" t="s">
        <v>8761</v>
      </c>
      <c r="B3672" s="33" t="s">
        <v>14833</v>
      </c>
      <c r="C3672" s="33" t="s">
        <v>17677</v>
      </c>
      <c r="D3672" s="33" t="s">
        <v>8762</v>
      </c>
      <c r="E3672" s="33" t="s">
        <v>15193</v>
      </c>
      <c r="F3672" s="33">
        <v>261</v>
      </c>
      <c r="G3672" s="33">
        <v>257</v>
      </c>
      <c r="H3672" s="33">
        <v>11711</v>
      </c>
      <c r="I3672" t="s">
        <v>16273</v>
      </c>
      <c r="N3672" s="37"/>
      <c r="O3672" s="36"/>
      <c r="P3672" s="36"/>
      <c r="Q3672" s="36"/>
      <c r="R3672" s="37"/>
      <c r="S3672" s="36"/>
      <c r="T3672" s="36"/>
    </row>
    <row r="3673" spans="1:20" ht="14.4" x14ac:dyDescent="0.3">
      <c r="A3673" s="33" t="s">
        <v>8763</v>
      </c>
      <c r="B3673" s="33" t="s">
        <v>14833</v>
      </c>
      <c r="C3673" s="33" t="s">
        <v>8764</v>
      </c>
      <c r="D3673" s="33" t="s">
        <v>8765</v>
      </c>
      <c r="E3673" s="33" t="s">
        <v>14892</v>
      </c>
      <c r="F3673" s="33">
        <v>255</v>
      </c>
      <c r="G3673" s="33">
        <v>255</v>
      </c>
      <c r="H3673" s="33">
        <v>41447</v>
      </c>
      <c r="I3673" t="s">
        <v>15380</v>
      </c>
      <c r="N3673" s="37"/>
      <c r="O3673" s="36"/>
      <c r="P3673" s="36"/>
      <c r="Q3673" s="36"/>
      <c r="R3673" s="37"/>
      <c r="S3673" s="36"/>
      <c r="T3673" s="36"/>
    </row>
    <row r="3674" spans="1:20" ht="14.4" x14ac:dyDescent="0.3">
      <c r="A3674" s="33" t="s">
        <v>8766</v>
      </c>
      <c r="B3674" s="33" t="s">
        <v>14833</v>
      </c>
      <c r="C3674" s="33" t="s">
        <v>8767</v>
      </c>
      <c r="D3674" s="33" t="s">
        <v>8768</v>
      </c>
      <c r="E3674" s="33" t="s">
        <v>15153</v>
      </c>
      <c r="F3674" s="33">
        <v>177</v>
      </c>
      <c r="G3674" s="33">
        <v>162</v>
      </c>
      <c r="H3674" s="33">
        <v>41444</v>
      </c>
      <c r="I3674" t="s">
        <v>17119</v>
      </c>
      <c r="N3674" s="37"/>
      <c r="O3674" s="36"/>
      <c r="P3674" s="36"/>
      <c r="Q3674" s="36"/>
      <c r="R3674" s="37"/>
      <c r="S3674" s="36"/>
      <c r="T3674" s="36"/>
    </row>
    <row r="3675" spans="1:20" ht="14.4" x14ac:dyDescent="0.3">
      <c r="A3675" s="33" t="s">
        <v>8769</v>
      </c>
      <c r="B3675" s="33" t="s">
        <v>14833</v>
      </c>
      <c r="C3675" s="33" t="s">
        <v>17678</v>
      </c>
      <c r="D3675" s="33" t="s">
        <v>8770</v>
      </c>
      <c r="E3675" s="33" t="s">
        <v>15687</v>
      </c>
      <c r="F3675" s="33">
        <v>176</v>
      </c>
      <c r="G3675" s="33">
        <v>182</v>
      </c>
      <c r="H3675" s="33">
        <v>41413</v>
      </c>
      <c r="I3675" t="s">
        <v>16237</v>
      </c>
      <c r="N3675" s="37"/>
      <c r="O3675" s="36"/>
      <c r="P3675" s="36"/>
      <c r="Q3675" s="36"/>
      <c r="R3675" s="37"/>
      <c r="S3675" s="36"/>
      <c r="T3675" s="36"/>
    </row>
    <row r="3676" spans="1:20" ht="14.4" x14ac:dyDescent="0.3">
      <c r="A3676" s="33" t="s">
        <v>8771</v>
      </c>
      <c r="B3676" s="33" t="s">
        <v>14833</v>
      </c>
      <c r="C3676" s="33" t="s">
        <v>8772</v>
      </c>
      <c r="D3676" s="33" t="s">
        <v>8773</v>
      </c>
      <c r="E3676" s="33" t="s">
        <v>15224</v>
      </c>
      <c r="F3676" s="33">
        <v>105</v>
      </c>
      <c r="G3676" s="33">
        <v>110</v>
      </c>
      <c r="H3676" s="33">
        <v>41438</v>
      </c>
      <c r="I3676" t="s">
        <v>15225</v>
      </c>
      <c r="N3676" s="37"/>
      <c r="O3676" s="36"/>
      <c r="P3676" s="36"/>
      <c r="Q3676" s="36"/>
      <c r="R3676" s="37"/>
      <c r="S3676" s="36"/>
      <c r="T3676" s="36"/>
    </row>
    <row r="3677" spans="1:20" ht="14.4" x14ac:dyDescent="0.3">
      <c r="A3677" s="33" t="s">
        <v>8774</v>
      </c>
      <c r="B3677" s="33" t="s">
        <v>14833</v>
      </c>
      <c r="C3677" s="33" t="s">
        <v>17679</v>
      </c>
      <c r="D3677" s="33" t="s">
        <v>8775</v>
      </c>
      <c r="E3677" s="33" t="s">
        <v>14884</v>
      </c>
      <c r="F3677" s="33">
        <v>141</v>
      </c>
      <c r="G3677" s="33">
        <v>133</v>
      </c>
      <c r="H3677" s="33">
        <v>41611</v>
      </c>
      <c r="I3677" t="s">
        <v>6729</v>
      </c>
      <c r="N3677" s="37"/>
      <c r="O3677" s="36"/>
      <c r="P3677" s="36"/>
      <c r="Q3677" s="36"/>
      <c r="R3677" s="37"/>
      <c r="S3677" s="36"/>
      <c r="T3677" s="36"/>
    </row>
    <row r="3678" spans="1:20" ht="14.4" x14ac:dyDescent="0.3">
      <c r="A3678" s="33" t="s">
        <v>8776</v>
      </c>
      <c r="B3678" s="33" t="s">
        <v>14833</v>
      </c>
      <c r="C3678" s="33" t="s">
        <v>8777</v>
      </c>
      <c r="D3678" s="33" t="s">
        <v>8778</v>
      </c>
      <c r="E3678" s="33" t="s">
        <v>15092</v>
      </c>
      <c r="F3678" s="33">
        <v>58</v>
      </c>
      <c r="G3678" s="33">
        <v>52</v>
      </c>
      <c r="H3678" s="33">
        <v>41816</v>
      </c>
      <c r="I3678" t="s">
        <v>15250</v>
      </c>
      <c r="N3678" s="37"/>
      <c r="O3678" s="36"/>
      <c r="P3678" s="36"/>
      <c r="Q3678" s="36"/>
      <c r="R3678" s="37"/>
      <c r="S3678" s="36"/>
      <c r="T3678" s="36"/>
    </row>
    <row r="3679" spans="1:20" ht="14.4" x14ac:dyDescent="0.3">
      <c r="A3679" s="33" t="s">
        <v>8779</v>
      </c>
      <c r="B3679" s="33" t="s">
        <v>14833</v>
      </c>
      <c r="C3679" s="33" t="s">
        <v>3104</v>
      </c>
      <c r="D3679" s="33" t="s">
        <v>8780</v>
      </c>
      <c r="E3679" s="33" t="s">
        <v>14905</v>
      </c>
      <c r="F3679" s="33">
        <v>337</v>
      </c>
      <c r="G3679" s="33">
        <v>338</v>
      </c>
      <c r="H3679" s="33">
        <v>42557</v>
      </c>
      <c r="I3679" t="s">
        <v>17473</v>
      </c>
      <c r="N3679" s="37"/>
      <c r="O3679" s="36"/>
      <c r="P3679" s="36"/>
      <c r="Q3679" s="36"/>
      <c r="R3679" s="37"/>
      <c r="S3679" s="36"/>
      <c r="T3679" s="36"/>
    </row>
    <row r="3680" spans="1:20" ht="14.4" x14ac:dyDescent="0.3">
      <c r="A3680" s="33" t="s">
        <v>8781</v>
      </c>
      <c r="B3680" s="33" t="s">
        <v>14833</v>
      </c>
      <c r="C3680" s="33" t="s">
        <v>17680</v>
      </c>
      <c r="D3680" s="33" t="s">
        <v>8782</v>
      </c>
      <c r="E3680" s="33" t="s">
        <v>15087</v>
      </c>
      <c r="F3680" s="33">
        <v>320</v>
      </c>
      <c r="G3680" s="33">
        <v>330</v>
      </c>
      <c r="H3680" s="33">
        <v>41846</v>
      </c>
      <c r="I3680" t="s">
        <v>305</v>
      </c>
      <c r="N3680" s="37"/>
      <c r="O3680" s="36"/>
      <c r="P3680" s="36"/>
      <c r="Q3680" s="36"/>
      <c r="R3680" s="37"/>
      <c r="S3680" s="36"/>
      <c r="T3680" s="36"/>
    </row>
    <row r="3681" spans="1:20" ht="14.4" x14ac:dyDescent="0.3">
      <c r="A3681" s="33" t="s">
        <v>8783</v>
      </c>
      <c r="B3681" s="33" t="s">
        <v>14833</v>
      </c>
      <c r="C3681" s="33" t="s">
        <v>17681</v>
      </c>
      <c r="D3681" s="33" t="s">
        <v>8784</v>
      </c>
      <c r="E3681" s="33" t="s">
        <v>15362</v>
      </c>
      <c r="F3681" s="33">
        <v>102</v>
      </c>
      <c r="G3681" s="33">
        <v>100</v>
      </c>
      <c r="H3681" s="33">
        <v>41637</v>
      </c>
      <c r="I3681" t="s">
        <v>7647</v>
      </c>
      <c r="N3681" s="37"/>
      <c r="O3681" s="36"/>
      <c r="P3681" s="36"/>
      <c r="Q3681" s="36"/>
      <c r="R3681" s="37"/>
      <c r="S3681" s="36"/>
      <c r="T3681" s="36"/>
    </row>
    <row r="3682" spans="1:20" ht="14.4" x14ac:dyDescent="0.3">
      <c r="A3682" s="33" t="s">
        <v>8785</v>
      </c>
      <c r="B3682" s="33" t="s">
        <v>14833</v>
      </c>
      <c r="C3682" s="33" t="s">
        <v>8786</v>
      </c>
      <c r="D3682" s="33" t="s">
        <v>8787</v>
      </c>
      <c r="E3682" s="33" t="s">
        <v>14907</v>
      </c>
      <c r="F3682" s="33">
        <v>141</v>
      </c>
      <c r="G3682" s="33">
        <v>135</v>
      </c>
      <c r="H3682" s="33">
        <v>41775</v>
      </c>
      <c r="I3682" t="s">
        <v>108</v>
      </c>
      <c r="N3682" s="37"/>
      <c r="O3682" s="36"/>
      <c r="P3682" s="36"/>
      <c r="Q3682" s="36"/>
      <c r="R3682" s="37"/>
      <c r="S3682" s="36"/>
      <c r="T3682" s="36"/>
    </row>
    <row r="3683" spans="1:20" ht="14.4" x14ac:dyDescent="0.3">
      <c r="A3683" s="33" t="s">
        <v>8788</v>
      </c>
      <c r="B3683" s="33" t="s">
        <v>14833</v>
      </c>
      <c r="C3683" s="33" t="s">
        <v>8789</v>
      </c>
      <c r="D3683" s="33" t="s">
        <v>8790</v>
      </c>
      <c r="E3683" s="33" t="s">
        <v>15164</v>
      </c>
      <c r="F3683" s="33">
        <v>50</v>
      </c>
      <c r="G3683" s="33">
        <v>44</v>
      </c>
      <c r="H3683" s="33">
        <v>41856</v>
      </c>
      <c r="I3683" t="s">
        <v>15165</v>
      </c>
      <c r="N3683" s="37"/>
      <c r="O3683" s="36"/>
      <c r="P3683" s="36"/>
      <c r="Q3683" s="36"/>
      <c r="R3683" s="37"/>
      <c r="S3683" s="36"/>
      <c r="T3683" s="36"/>
    </row>
    <row r="3684" spans="1:20" ht="14.4" x14ac:dyDescent="0.3">
      <c r="A3684" s="33" t="s">
        <v>8791</v>
      </c>
      <c r="B3684" s="33" t="s">
        <v>14833</v>
      </c>
      <c r="C3684" s="33" t="s">
        <v>17682</v>
      </c>
      <c r="D3684" s="33" t="s">
        <v>8792</v>
      </c>
      <c r="E3684" s="33" t="s">
        <v>14988</v>
      </c>
      <c r="F3684" s="33">
        <v>147</v>
      </c>
      <c r="G3684" s="33">
        <v>144</v>
      </c>
      <c r="H3684" s="33">
        <v>41191</v>
      </c>
      <c r="I3684" t="s">
        <v>15604</v>
      </c>
      <c r="N3684" s="37"/>
      <c r="O3684" s="36"/>
      <c r="P3684" s="36"/>
      <c r="Q3684" s="36"/>
      <c r="R3684" s="37"/>
      <c r="S3684" s="36"/>
      <c r="T3684" s="36"/>
    </row>
    <row r="3685" spans="1:20" ht="14.4" x14ac:dyDescent="0.3">
      <c r="A3685" s="33" t="s">
        <v>8793</v>
      </c>
      <c r="B3685" s="33" t="s">
        <v>14833</v>
      </c>
      <c r="C3685" s="33" t="s">
        <v>16823</v>
      </c>
      <c r="D3685" s="33" t="s">
        <v>8794</v>
      </c>
      <c r="E3685" s="33" t="s">
        <v>15913</v>
      </c>
      <c r="F3685" s="33">
        <v>95</v>
      </c>
      <c r="G3685" s="33">
        <v>97</v>
      </c>
      <c r="H3685" s="33">
        <v>41878</v>
      </c>
      <c r="I3685" t="s">
        <v>17261</v>
      </c>
      <c r="N3685" s="37"/>
      <c r="O3685" s="36"/>
      <c r="P3685" s="36"/>
      <c r="Q3685" s="36"/>
      <c r="R3685" s="37"/>
      <c r="S3685" s="36"/>
      <c r="T3685" s="36"/>
    </row>
    <row r="3686" spans="1:20" ht="14.4" x14ac:dyDescent="0.3">
      <c r="A3686" s="33" t="s">
        <v>8795</v>
      </c>
      <c r="B3686" s="33" t="s">
        <v>14833</v>
      </c>
      <c r="C3686" s="33" t="s">
        <v>8796</v>
      </c>
      <c r="D3686" s="33" t="s">
        <v>2579</v>
      </c>
      <c r="E3686" s="33" t="s">
        <v>15775</v>
      </c>
      <c r="F3686" s="33">
        <v>65</v>
      </c>
      <c r="G3686" s="33">
        <v>60</v>
      </c>
      <c r="H3686" s="33">
        <v>41444</v>
      </c>
      <c r="I3686" t="s">
        <v>17119</v>
      </c>
      <c r="N3686" s="37"/>
      <c r="O3686" s="36"/>
      <c r="P3686" s="36"/>
      <c r="Q3686" s="36"/>
      <c r="R3686" s="37"/>
      <c r="S3686" s="36"/>
      <c r="T3686" s="36"/>
    </row>
    <row r="3687" spans="1:20" ht="14.4" x14ac:dyDescent="0.3">
      <c r="A3687" s="33" t="s">
        <v>8797</v>
      </c>
      <c r="B3687" s="33" t="s">
        <v>14833</v>
      </c>
      <c r="C3687" s="33" t="s">
        <v>8798</v>
      </c>
      <c r="D3687" s="33" t="s">
        <v>8799</v>
      </c>
      <c r="E3687" s="33" t="s">
        <v>15326</v>
      </c>
      <c r="F3687" s="33">
        <v>94</v>
      </c>
      <c r="G3687" s="33">
        <v>88</v>
      </c>
      <c r="H3687" s="33">
        <v>41566</v>
      </c>
      <c r="I3687" t="s">
        <v>5972</v>
      </c>
      <c r="N3687" s="37"/>
      <c r="O3687" s="36"/>
      <c r="P3687" s="36"/>
      <c r="Q3687" s="36"/>
      <c r="R3687" s="37"/>
      <c r="S3687" s="36"/>
      <c r="T3687" s="36"/>
    </row>
    <row r="3688" spans="1:20" ht="14.4" x14ac:dyDescent="0.3">
      <c r="A3688" s="33" t="s">
        <v>8800</v>
      </c>
      <c r="B3688" s="33" t="s">
        <v>14833</v>
      </c>
      <c r="C3688" s="33" t="s">
        <v>17683</v>
      </c>
      <c r="D3688" s="33" t="s">
        <v>2444</v>
      </c>
      <c r="E3688" s="33" t="s">
        <v>14887</v>
      </c>
      <c r="F3688" s="33">
        <v>185</v>
      </c>
      <c r="G3688" s="33">
        <v>183</v>
      </c>
      <c r="H3688" s="33">
        <v>41735</v>
      </c>
      <c r="I3688" t="s">
        <v>17587</v>
      </c>
      <c r="N3688" s="37"/>
      <c r="O3688" s="36"/>
      <c r="P3688" s="36"/>
      <c r="Q3688" s="36"/>
      <c r="R3688" s="37"/>
      <c r="S3688" s="36"/>
      <c r="T3688" s="36"/>
    </row>
    <row r="3689" spans="1:20" ht="14.4" x14ac:dyDescent="0.3">
      <c r="A3689" s="33" t="s">
        <v>8801</v>
      </c>
      <c r="B3689" s="33" t="s">
        <v>14833</v>
      </c>
      <c r="C3689" s="33" t="s">
        <v>17684</v>
      </c>
      <c r="D3689" s="33" t="s">
        <v>8802</v>
      </c>
      <c r="E3689" s="33" t="s">
        <v>15091</v>
      </c>
      <c r="F3689" s="33">
        <v>56</v>
      </c>
      <c r="G3689" s="33">
        <v>49</v>
      </c>
      <c r="H3689" s="33">
        <v>41631</v>
      </c>
      <c r="I3689" t="s">
        <v>8552</v>
      </c>
      <c r="N3689" s="37"/>
      <c r="O3689" s="36"/>
      <c r="P3689" s="36"/>
      <c r="Q3689" s="36"/>
      <c r="R3689" s="37"/>
      <c r="S3689" s="36"/>
      <c r="T3689" s="36"/>
    </row>
    <row r="3690" spans="1:20" ht="14.4" x14ac:dyDescent="0.3">
      <c r="A3690" s="33" t="s">
        <v>8803</v>
      </c>
      <c r="B3690" s="33" t="s">
        <v>14833</v>
      </c>
      <c r="C3690" s="33" t="s">
        <v>17685</v>
      </c>
      <c r="D3690" s="33" t="s">
        <v>8804</v>
      </c>
      <c r="E3690" s="33" t="s">
        <v>15130</v>
      </c>
      <c r="F3690" s="33">
        <v>285</v>
      </c>
      <c r="G3690" s="33">
        <v>266</v>
      </c>
      <c r="H3690" s="33">
        <v>41613</v>
      </c>
      <c r="I3690" t="s">
        <v>15131</v>
      </c>
      <c r="N3690" s="37"/>
      <c r="O3690" s="36"/>
      <c r="P3690" s="36"/>
      <c r="Q3690" s="36"/>
      <c r="R3690" s="37"/>
      <c r="S3690" s="36"/>
      <c r="T3690" s="36"/>
    </row>
    <row r="3691" spans="1:20" ht="14.4" x14ac:dyDescent="0.3">
      <c r="A3691" s="33" t="s">
        <v>8805</v>
      </c>
      <c r="B3691" s="33" t="s">
        <v>14833</v>
      </c>
      <c r="C3691" s="33" t="s">
        <v>17686</v>
      </c>
      <c r="D3691" s="33" t="s">
        <v>8806</v>
      </c>
      <c r="E3691" s="33" t="s">
        <v>15837</v>
      </c>
      <c r="F3691" s="33">
        <v>191</v>
      </c>
      <c r="G3691" s="33">
        <v>195</v>
      </c>
      <c r="H3691" s="33">
        <v>41570</v>
      </c>
      <c r="I3691" t="s">
        <v>17183</v>
      </c>
      <c r="N3691" s="37"/>
      <c r="O3691" s="36"/>
      <c r="P3691" s="36"/>
      <c r="Q3691" s="36"/>
      <c r="R3691" s="37"/>
      <c r="S3691" s="36"/>
      <c r="T3691" s="36"/>
    </row>
    <row r="3692" spans="1:20" ht="14.4" x14ac:dyDescent="0.3">
      <c r="A3692" s="33" t="s">
        <v>8807</v>
      </c>
      <c r="B3692" s="33" t="s">
        <v>14833</v>
      </c>
      <c r="C3692" s="33" t="s">
        <v>8808</v>
      </c>
      <c r="D3692" s="33" t="s">
        <v>8809</v>
      </c>
      <c r="E3692" s="33" t="s">
        <v>15090</v>
      </c>
      <c r="F3692" s="33">
        <v>116</v>
      </c>
      <c r="G3692" s="33">
        <v>129</v>
      </c>
      <c r="H3692" s="33">
        <v>41345</v>
      </c>
      <c r="I3692" t="s">
        <v>279</v>
      </c>
      <c r="N3692" s="37"/>
      <c r="O3692" s="36"/>
      <c r="P3692" s="36"/>
      <c r="Q3692" s="36"/>
      <c r="R3692" s="37"/>
      <c r="S3692" s="36"/>
      <c r="T3692" s="36"/>
    </row>
    <row r="3693" spans="1:20" ht="14.4" x14ac:dyDescent="0.3">
      <c r="A3693" s="33" t="s">
        <v>8810</v>
      </c>
      <c r="B3693" s="33" t="s">
        <v>14833</v>
      </c>
      <c r="C3693" s="33" t="s">
        <v>17687</v>
      </c>
      <c r="D3693" s="33" t="s">
        <v>3308</v>
      </c>
      <c r="E3693" s="33" t="s">
        <v>15996</v>
      </c>
      <c r="F3693" s="33">
        <v>84</v>
      </c>
      <c r="G3693" s="33">
        <v>73</v>
      </c>
      <c r="H3693" s="33">
        <v>41421</v>
      </c>
      <c r="I3693" t="s">
        <v>16252</v>
      </c>
      <c r="N3693" s="37"/>
      <c r="O3693" s="36"/>
      <c r="P3693" s="36"/>
      <c r="Q3693" s="36"/>
      <c r="R3693" s="37"/>
      <c r="S3693" s="36"/>
      <c r="T3693" s="36"/>
    </row>
    <row r="3694" spans="1:20" ht="14.4" x14ac:dyDescent="0.3">
      <c r="A3694" s="33" t="s">
        <v>8811</v>
      </c>
      <c r="B3694" s="33" t="s">
        <v>14833</v>
      </c>
      <c r="C3694" s="33" t="s">
        <v>17688</v>
      </c>
      <c r="D3694" s="33" t="s">
        <v>8812</v>
      </c>
      <c r="E3694" s="33" t="s">
        <v>14950</v>
      </c>
      <c r="F3694" s="33">
        <v>80</v>
      </c>
      <c r="G3694" s="33">
        <v>84</v>
      </c>
      <c r="H3694" s="33">
        <v>41421</v>
      </c>
      <c r="I3694" t="s">
        <v>16252</v>
      </c>
      <c r="N3694" s="37"/>
      <c r="O3694" s="36"/>
      <c r="P3694" s="36"/>
      <c r="Q3694" s="36"/>
      <c r="R3694" s="37"/>
      <c r="S3694" s="36"/>
      <c r="T3694" s="36"/>
    </row>
    <row r="3695" spans="1:20" ht="14.4" x14ac:dyDescent="0.3">
      <c r="A3695" s="33" t="s">
        <v>8813</v>
      </c>
      <c r="B3695" s="33" t="s">
        <v>14833</v>
      </c>
      <c r="C3695" s="33" t="s">
        <v>8814</v>
      </c>
      <c r="D3695" s="33" t="s">
        <v>8815</v>
      </c>
      <c r="E3695" s="33" t="s">
        <v>15652</v>
      </c>
      <c r="F3695" s="33">
        <v>50</v>
      </c>
      <c r="G3695" s="33">
        <v>61</v>
      </c>
      <c r="H3695" s="33">
        <v>41492</v>
      </c>
      <c r="I3695" t="s">
        <v>6687</v>
      </c>
      <c r="N3695" s="37"/>
      <c r="O3695" s="36"/>
      <c r="P3695" s="36"/>
      <c r="Q3695" s="36"/>
      <c r="R3695" s="37"/>
      <c r="S3695" s="36"/>
      <c r="T3695" s="36"/>
    </row>
    <row r="3696" spans="1:20" ht="14.4" x14ac:dyDescent="0.3">
      <c r="A3696" s="33" t="s">
        <v>8816</v>
      </c>
      <c r="B3696" s="33" t="s">
        <v>14833</v>
      </c>
      <c r="C3696" s="33" t="s">
        <v>8323</v>
      </c>
      <c r="D3696" s="33" t="s">
        <v>2438</v>
      </c>
      <c r="E3696" s="33" t="s">
        <v>15013</v>
      </c>
      <c r="F3696" s="33">
        <v>93</v>
      </c>
      <c r="G3696" s="33">
        <v>91</v>
      </c>
      <c r="H3696" s="33">
        <v>41561</v>
      </c>
      <c r="I3696" t="s">
        <v>17641</v>
      </c>
      <c r="N3696" s="37"/>
      <c r="O3696" s="36"/>
      <c r="P3696" s="36"/>
      <c r="Q3696" s="36"/>
      <c r="R3696" s="37"/>
      <c r="S3696" s="36"/>
      <c r="T3696" s="36"/>
    </row>
    <row r="3697" spans="1:20" ht="14.4" x14ac:dyDescent="0.3">
      <c r="A3697" s="33" t="s">
        <v>8817</v>
      </c>
      <c r="B3697" s="33" t="s">
        <v>14833</v>
      </c>
      <c r="C3697" s="33" t="s">
        <v>8818</v>
      </c>
      <c r="D3697" s="33" t="s">
        <v>8819</v>
      </c>
      <c r="E3697" s="33" t="s">
        <v>15005</v>
      </c>
      <c r="F3697" s="33">
        <v>302</v>
      </c>
      <c r="G3697" s="33">
        <v>317</v>
      </c>
      <c r="H3697" s="33">
        <v>41371</v>
      </c>
      <c r="I3697" t="s">
        <v>266</v>
      </c>
      <c r="N3697" s="37"/>
      <c r="O3697" s="36"/>
      <c r="P3697" s="36"/>
      <c r="Q3697" s="36"/>
      <c r="R3697" s="37"/>
      <c r="S3697" s="36"/>
      <c r="T3697" s="36"/>
    </row>
    <row r="3698" spans="1:20" ht="14.4" x14ac:dyDescent="0.3">
      <c r="A3698" s="33" t="s">
        <v>8820</v>
      </c>
      <c r="B3698" s="33" t="s">
        <v>14833</v>
      </c>
      <c r="C3698" s="33" t="s">
        <v>8821</v>
      </c>
      <c r="D3698" s="33" t="s">
        <v>8822</v>
      </c>
      <c r="E3698" s="33" t="s">
        <v>15021</v>
      </c>
      <c r="F3698" s="33">
        <v>363</v>
      </c>
      <c r="G3698" s="33">
        <v>375</v>
      </c>
      <c r="H3698" s="33">
        <v>41441</v>
      </c>
      <c r="I3698" t="s">
        <v>17591</v>
      </c>
      <c r="N3698" s="37"/>
      <c r="O3698" s="36"/>
      <c r="P3698" s="36"/>
      <c r="Q3698" s="36"/>
      <c r="R3698" s="37"/>
      <c r="S3698" s="36"/>
      <c r="T3698" s="36"/>
    </row>
    <row r="3699" spans="1:20" ht="14.4" x14ac:dyDescent="0.3">
      <c r="A3699" s="33" t="s">
        <v>8823</v>
      </c>
      <c r="B3699" s="33" t="s">
        <v>14833</v>
      </c>
      <c r="C3699" s="33" t="s">
        <v>1452</v>
      </c>
      <c r="D3699" s="33" t="s">
        <v>8824</v>
      </c>
      <c r="E3699" s="33" t="s">
        <v>15059</v>
      </c>
      <c r="F3699" s="33">
        <v>218</v>
      </c>
      <c r="G3699" s="33">
        <v>225</v>
      </c>
      <c r="H3699" s="33">
        <v>41516</v>
      </c>
      <c r="I3699" t="s">
        <v>78</v>
      </c>
      <c r="N3699" s="37"/>
      <c r="O3699" s="36"/>
      <c r="P3699" s="36"/>
      <c r="Q3699" s="36"/>
      <c r="R3699" s="37"/>
      <c r="S3699" s="36"/>
      <c r="T3699" s="36"/>
    </row>
    <row r="3700" spans="1:20" ht="14.4" x14ac:dyDescent="0.3">
      <c r="A3700" s="33" t="s">
        <v>8825</v>
      </c>
      <c r="B3700" s="33" t="s">
        <v>14833</v>
      </c>
      <c r="C3700" s="33" t="s">
        <v>4246</v>
      </c>
      <c r="D3700" s="33" t="s">
        <v>8826</v>
      </c>
      <c r="E3700" s="33" t="s">
        <v>15002</v>
      </c>
      <c r="F3700" s="33">
        <v>288</v>
      </c>
      <c r="G3700" s="33">
        <v>339</v>
      </c>
      <c r="H3700" s="33">
        <v>41001</v>
      </c>
      <c r="I3700" t="s">
        <v>15678</v>
      </c>
      <c r="N3700" s="37"/>
      <c r="O3700" s="36"/>
      <c r="P3700" s="36"/>
      <c r="Q3700" s="36"/>
      <c r="R3700" s="37"/>
      <c r="S3700" s="36"/>
      <c r="T3700" s="36"/>
    </row>
    <row r="3701" spans="1:20" ht="14.4" x14ac:dyDescent="0.3">
      <c r="A3701" s="33" t="s">
        <v>8827</v>
      </c>
      <c r="B3701" s="33" t="s">
        <v>14833</v>
      </c>
      <c r="C3701" s="33" t="s">
        <v>8828</v>
      </c>
      <c r="D3701" s="33" t="s">
        <v>8829</v>
      </c>
      <c r="E3701" s="33" t="s">
        <v>15012</v>
      </c>
      <c r="F3701" s="33">
        <v>316</v>
      </c>
      <c r="G3701" s="33">
        <v>313</v>
      </c>
      <c r="H3701" s="33">
        <v>24533</v>
      </c>
      <c r="I3701" t="s">
        <v>17478</v>
      </c>
      <c r="N3701" s="37"/>
      <c r="O3701" s="36"/>
      <c r="P3701" s="36"/>
      <c r="Q3701" s="36"/>
      <c r="R3701" s="37"/>
      <c r="S3701" s="36"/>
      <c r="T3701" s="36"/>
    </row>
    <row r="3702" spans="1:20" ht="14.4" x14ac:dyDescent="0.3">
      <c r="A3702" s="33" t="s">
        <v>8830</v>
      </c>
      <c r="B3702" s="33" t="s">
        <v>14833</v>
      </c>
      <c r="C3702" s="33" t="s">
        <v>8831</v>
      </c>
      <c r="D3702" s="33" t="s">
        <v>8832</v>
      </c>
      <c r="E3702" s="33" t="s">
        <v>15527</v>
      </c>
      <c r="F3702" s="33">
        <v>217</v>
      </c>
      <c r="G3702" s="33">
        <v>218</v>
      </c>
      <c r="H3702" s="33">
        <v>31267</v>
      </c>
      <c r="I3702" t="s">
        <v>17310</v>
      </c>
      <c r="N3702" s="37"/>
      <c r="O3702" s="36"/>
      <c r="P3702" s="36"/>
      <c r="Q3702" s="36"/>
      <c r="R3702" s="37"/>
      <c r="S3702" s="36"/>
      <c r="T3702" s="36"/>
    </row>
    <row r="3703" spans="1:20" ht="14.4" x14ac:dyDescent="0.3">
      <c r="A3703" s="33" t="s">
        <v>8833</v>
      </c>
      <c r="B3703" s="33" t="s">
        <v>14833</v>
      </c>
      <c r="C3703" s="33" t="s">
        <v>8834</v>
      </c>
      <c r="D3703" s="33" t="s">
        <v>8835</v>
      </c>
      <c r="E3703" s="33" t="s">
        <v>15000</v>
      </c>
      <c r="F3703" s="33">
        <v>264</v>
      </c>
      <c r="G3703" s="33">
        <v>269</v>
      </c>
      <c r="H3703" s="33">
        <v>32177</v>
      </c>
      <c r="I3703" t="s">
        <v>1783</v>
      </c>
      <c r="N3703" s="37"/>
      <c r="O3703" s="36"/>
      <c r="P3703" s="36"/>
      <c r="Q3703" s="36"/>
      <c r="R3703" s="37"/>
      <c r="S3703" s="36"/>
      <c r="T3703" s="36"/>
    </row>
    <row r="3704" spans="1:20" ht="14.4" x14ac:dyDescent="0.3">
      <c r="A3704" s="33" t="s">
        <v>8836</v>
      </c>
      <c r="B3704" s="33" t="s">
        <v>14833</v>
      </c>
      <c r="C3704" s="33" t="s">
        <v>4736</v>
      </c>
      <c r="D3704" s="33" t="s">
        <v>8837</v>
      </c>
      <c r="E3704" s="33" t="s">
        <v>15078</v>
      </c>
      <c r="F3704" s="33">
        <v>216</v>
      </c>
      <c r="G3704" s="33">
        <v>214</v>
      </c>
      <c r="H3704" s="33">
        <v>41154</v>
      </c>
      <c r="I3704" t="s">
        <v>16134</v>
      </c>
      <c r="N3704" s="37"/>
      <c r="O3704" s="36"/>
      <c r="P3704" s="36"/>
      <c r="Q3704" s="36"/>
      <c r="R3704" s="37"/>
      <c r="S3704" s="36"/>
      <c r="T3704" s="36"/>
    </row>
    <row r="3705" spans="1:20" ht="14.4" x14ac:dyDescent="0.3">
      <c r="A3705" s="33" t="s">
        <v>8838</v>
      </c>
      <c r="B3705" s="33" t="s">
        <v>14833</v>
      </c>
      <c r="C3705" s="33" t="s">
        <v>17689</v>
      </c>
      <c r="D3705" s="33" t="s">
        <v>3896</v>
      </c>
      <c r="E3705" s="33" t="s">
        <v>15093</v>
      </c>
      <c r="F3705" s="33">
        <v>349</v>
      </c>
      <c r="G3705" s="33">
        <v>339</v>
      </c>
      <c r="H3705" s="33">
        <v>40934</v>
      </c>
      <c r="I3705" t="s">
        <v>16055</v>
      </c>
      <c r="N3705" s="37"/>
      <c r="O3705" s="36"/>
      <c r="P3705" s="36"/>
      <c r="Q3705" s="36"/>
      <c r="R3705" s="37"/>
      <c r="S3705" s="36"/>
      <c r="T3705" s="36"/>
    </row>
    <row r="3706" spans="1:20" ht="14.4" x14ac:dyDescent="0.3">
      <c r="A3706" s="33" t="s">
        <v>8839</v>
      </c>
      <c r="B3706" s="33" t="s">
        <v>14833</v>
      </c>
      <c r="C3706" s="33" t="s">
        <v>8840</v>
      </c>
      <c r="D3706" s="33" t="s">
        <v>8841</v>
      </c>
      <c r="E3706" s="33" t="s">
        <v>14989</v>
      </c>
      <c r="F3706" s="33">
        <v>190</v>
      </c>
      <c r="G3706" s="33">
        <v>196</v>
      </c>
      <c r="H3706" s="33">
        <v>40947</v>
      </c>
      <c r="I3706" t="s">
        <v>15865</v>
      </c>
      <c r="N3706" s="37"/>
      <c r="O3706" s="36"/>
      <c r="P3706" s="36"/>
      <c r="Q3706" s="36"/>
      <c r="R3706" s="37"/>
      <c r="S3706" s="36"/>
      <c r="T3706" s="36"/>
    </row>
    <row r="3707" spans="1:20" ht="14.4" x14ac:dyDescent="0.3">
      <c r="A3707" s="33" t="s">
        <v>8842</v>
      </c>
      <c r="B3707" s="33" t="s">
        <v>14833</v>
      </c>
      <c r="C3707" s="33" t="s">
        <v>17690</v>
      </c>
      <c r="D3707" s="33" t="s">
        <v>8843</v>
      </c>
      <c r="E3707" s="33" t="s">
        <v>15813</v>
      </c>
      <c r="F3707" s="33">
        <v>163</v>
      </c>
      <c r="G3707" s="33">
        <v>165</v>
      </c>
      <c r="H3707" s="33">
        <v>38001</v>
      </c>
      <c r="I3707" t="s">
        <v>15814</v>
      </c>
      <c r="N3707" s="37"/>
      <c r="O3707" s="36"/>
      <c r="P3707" s="36"/>
      <c r="Q3707" s="36"/>
      <c r="R3707" s="37"/>
      <c r="S3707" s="36"/>
      <c r="T3707" s="36"/>
    </row>
    <row r="3708" spans="1:20" ht="14.4" x14ac:dyDescent="0.3">
      <c r="A3708" s="33" t="s">
        <v>8844</v>
      </c>
      <c r="B3708" s="33" t="s">
        <v>14833</v>
      </c>
      <c r="C3708" s="33" t="s">
        <v>16076</v>
      </c>
      <c r="D3708" s="33" t="s">
        <v>8845</v>
      </c>
      <c r="E3708" s="33" t="s">
        <v>14894</v>
      </c>
      <c r="F3708" s="33">
        <v>53</v>
      </c>
      <c r="G3708" s="33">
        <v>49</v>
      </c>
      <c r="H3708" s="33">
        <v>38482</v>
      </c>
      <c r="I3708" t="s">
        <v>16111</v>
      </c>
      <c r="N3708" s="37"/>
      <c r="O3708" s="36"/>
      <c r="P3708" s="36"/>
      <c r="Q3708" s="36"/>
      <c r="R3708" s="37"/>
      <c r="S3708" s="36"/>
      <c r="T3708" s="36"/>
    </row>
    <row r="3709" spans="1:20" ht="14.4" x14ac:dyDescent="0.3">
      <c r="A3709" s="33" t="s">
        <v>8846</v>
      </c>
      <c r="B3709" s="33" t="s">
        <v>14833</v>
      </c>
      <c r="C3709" s="33" t="s">
        <v>17691</v>
      </c>
      <c r="D3709" s="33" t="s">
        <v>8847</v>
      </c>
      <c r="E3709" s="33" t="s">
        <v>14885</v>
      </c>
      <c r="F3709" s="33">
        <v>244</v>
      </c>
      <c r="G3709" s="33">
        <v>227</v>
      </c>
      <c r="H3709" s="33">
        <v>43864</v>
      </c>
      <c r="I3709" t="s">
        <v>8076</v>
      </c>
      <c r="N3709" s="37"/>
      <c r="O3709" s="36"/>
      <c r="P3709" s="36"/>
      <c r="Q3709" s="36"/>
      <c r="R3709" s="37"/>
      <c r="S3709" s="36"/>
      <c r="T3709" s="36"/>
    </row>
    <row r="3710" spans="1:20" ht="14.4" x14ac:dyDescent="0.3">
      <c r="A3710" s="33" t="s">
        <v>8848</v>
      </c>
      <c r="B3710" s="33" t="s">
        <v>14833</v>
      </c>
      <c r="C3710" s="33" t="s">
        <v>8849</v>
      </c>
      <c r="D3710" s="33" t="s">
        <v>8850</v>
      </c>
      <c r="E3710" s="33" t="s">
        <v>14907</v>
      </c>
      <c r="F3710" s="33">
        <v>525</v>
      </c>
      <c r="G3710" s="33">
        <v>546</v>
      </c>
      <c r="H3710" s="33">
        <v>47595</v>
      </c>
      <c r="I3710" t="s">
        <v>15863</v>
      </c>
      <c r="N3710" s="37"/>
      <c r="O3710" s="36"/>
      <c r="P3710" s="36"/>
      <c r="Q3710" s="36"/>
      <c r="R3710" s="37"/>
      <c r="S3710" s="36"/>
      <c r="T3710" s="36"/>
    </row>
    <row r="3711" spans="1:20" ht="14.4" x14ac:dyDescent="0.3">
      <c r="A3711" s="33" t="s">
        <v>8851</v>
      </c>
      <c r="B3711" s="33" t="s">
        <v>14833</v>
      </c>
      <c r="C3711" s="33" t="s">
        <v>8852</v>
      </c>
      <c r="D3711" s="33" t="s">
        <v>8853</v>
      </c>
      <c r="E3711" s="33" t="s">
        <v>15379</v>
      </c>
      <c r="F3711" s="33">
        <v>228</v>
      </c>
      <c r="G3711" s="33">
        <v>227</v>
      </c>
      <c r="H3711" s="33">
        <v>40540</v>
      </c>
      <c r="I3711" t="s">
        <v>17554</v>
      </c>
      <c r="N3711" s="37"/>
      <c r="O3711" s="36"/>
      <c r="P3711" s="36"/>
      <c r="Q3711" s="36"/>
      <c r="R3711" s="37"/>
      <c r="S3711" s="36"/>
      <c r="T3711" s="36"/>
    </row>
    <row r="3712" spans="1:20" ht="14.4" x14ac:dyDescent="0.3">
      <c r="A3712" s="33" t="s">
        <v>8854</v>
      </c>
      <c r="B3712" s="33" t="s">
        <v>14833</v>
      </c>
      <c r="C3712" s="33" t="s">
        <v>17692</v>
      </c>
      <c r="D3712" s="33" t="s">
        <v>8855</v>
      </c>
      <c r="E3712" s="33" t="s">
        <v>15652</v>
      </c>
      <c r="F3712" s="33">
        <v>102</v>
      </c>
      <c r="G3712" s="33">
        <v>89</v>
      </c>
      <c r="H3712" s="33">
        <v>40788</v>
      </c>
      <c r="I3712" t="s">
        <v>15653</v>
      </c>
      <c r="N3712" s="37"/>
      <c r="O3712" s="36"/>
      <c r="P3712" s="36"/>
      <c r="Q3712" s="36"/>
      <c r="R3712" s="37"/>
      <c r="S3712" s="36"/>
      <c r="T3712" s="36"/>
    </row>
    <row r="3713" spans="1:20" ht="14.4" x14ac:dyDescent="0.3">
      <c r="A3713" s="33" t="s">
        <v>8856</v>
      </c>
      <c r="B3713" s="33" t="s">
        <v>14833</v>
      </c>
      <c r="C3713" s="33" t="s">
        <v>15758</v>
      </c>
      <c r="D3713" s="33" t="s">
        <v>8857</v>
      </c>
      <c r="E3713" s="33" t="s">
        <v>15214</v>
      </c>
      <c r="F3713" s="33">
        <v>258</v>
      </c>
      <c r="G3713" s="33">
        <v>263</v>
      </c>
      <c r="H3713" s="33">
        <v>40946</v>
      </c>
      <c r="I3713" t="s">
        <v>15772</v>
      </c>
      <c r="N3713" s="37"/>
      <c r="O3713" s="36"/>
      <c r="P3713" s="36"/>
      <c r="Q3713" s="36"/>
      <c r="R3713" s="37"/>
      <c r="S3713" s="36"/>
      <c r="T3713" s="36"/>
    </row>
    <row r="3714" spans="1:20" ht="14.4" x14ac:dyDescent="0.3">
      <c r="A3714" s="33" t="s">
        <v>8858</v>
      </c>
      <c r="B3714" s="33" t="s">
        <v>14833</v>
      </c>
      <c r="C3714" s="33" t="s">
        <v>17682</v>
      </c>
      <c r="D3714" s="33" t="s">
        <v>8859</v>
      </c>
      <c r="E3714" s="33" t="s">
        <v>15061</v>
      </c>
      <c r="F3714" s="33">
        <v>96</v>
      </c>
      <c r="G3714" s="33">
        <v>116</v>
      </c>
      <c r="H3714" s="33">
        <v>40114</v>
      </c>
      <c r="I3714" t="s">
        <v>17653</v>
      </c>
      <c r="N3714" s="37"/>
      <c r="O3714" s="36"/>
      <c r="P3714" s="36"/>
      <c r="Q3714" s="36"/>
      <c r="R3714" s="37"/>
      <c r="S3714" s="36"/>
      <c r="T3714" s="36"/>
    </row>
    <row r="3715" spans="1:20" ht="14.4" x14ac:dyDescent="0.3">
      <c r="A3715" s="33" t="s">
        <v>8860</v>
      </c>
      <c r="B3715" s="33" t="s">
        <v>14833</v>
      </c>
      <c r="C3715" s="33" t="s">
        <v>8861</v>
      </c>
      <c r="D3715" s="33" t="s">
        <v>8862</v>
      </c>
      <c r="E3715" s="33" t="s">
        <v>14963</v>
      </c>
      <c r="F3715" s="33">
        <v>140</v>
      </c>
      <c r="G3715" s="33">
        <v>137</v>
      </c>
      <c r="H3715" s="33">
        <v>40557</v>
      </c>
      <c r="I3715" t="s">
        <v>15411</v>
      </c>
      <c r="N3715" s="37"/>
      <c r="O3715" s="36"/>
      <c r="P3715" s="36"/>
      <c r="Q3715" s="36"/>
      <c r="R3715" s="37"/>
      <c r="S3715" s="36"/>
      <c r="T3715" s="36"/>
    </row>
    <row r="3716" spans="1:20" ht="14.4" x14ac:dyDescent="0.3">
      <c r="A3716" s="33" t="s">
        <v>8863</v>
      </c>
      <c r="B3716" s="33" t="s">
        <v>14833</v>
      </c>
      <c r="C3716" s="33" t="s">
        <v>17693</v>
      </c>
      <c r="D3716" s="33" t="s">
        <v>8864</v>
      </c>
      <c r="E3716" s="33" t="s">
        <v>15351</v>
      </c>
      <c r="F3716" s="33">
        <v>186</v>
      </c>
      <c r="G3716" s="33">
        <v>161</v>
      </c>
      <c r="H3716" s="33">
        <v>73712</v>
      </c>
      <c r="I3716" t="s">
        <v>15352</v>
      </c>
      <c r="N3716" s="37"/>
      <c r="O3716" s="36"/>
      <c r="P3716" s="36"/>
      <c r="Q3716" s="36"/>
      <c r="R3716" s="37"/>
      <c r="S3716" s="36"/>
      <c r="T3716" s="36"/>
    </row>
    <row r="3717" spans="1:20" ht="14.4" x14ac:dyDescent="0.3">
      <c r="A3717" s="33" t="s">
        <v>8865</v>
      </c>
      <c r="B3717" s="33" t="s">
        <v>14833</v>
      </c>
      <c r="C3717" s="33" t="s">
        <v>17694</v>
      </c>
      <c r="D3717" s="33" t="s">
        <v>8866</v>
      </c>
      <c r="E3717" s="33" t="s">
        <v>15365</v>
      </c>
      <c r="F3717" s="33">
        <v>271</v>
      </c>
      <c r="G3717" s="33">
        <v>280</v>
      </c>
      <c r="H3717" s="33">
        <v>31017</v>
      </c>
      <c r="I3717" t="s">
        <v>439</v>
      </c>
      <c r="N3717" s="37"/>
      <c r="O3717" s="36"/>
      <c r="P3717" s="36"/>
      <c r="Q3717" s="36"/>
      <c r="R3717" s="37"/>
      <c r="S3717" s="36"/>
      <c r="T3717" s="36"/>
    </row>
    <row r="3718" spans="1:20" ht="14.4" x14ac:dyDescent="0.3">
      <c r="A3718" s="33" t="s">
        <v>8867</v>
      </c>
      <c r="B3718" s="33" t="s">
        <v>14833</v>
      </c>
      <c r="C3718" s="33" t="s">
        <v>2917</v>
      </c>
      <c r="D3718" s="33" t="s">
        <v>8868</v>
      </c>
      <c r="E3718" s="33" t="s">
        <v>15462</v>
      </c>
      <c r="F3718" s="33">
        <v>363</v>
      </c>
      <c r="G3718" s="33">
        <v>343</v>
      </c>
      <c r="H3718" s="33">
        <v>75597</v>
      </c>
      <c r="I3718" t="s">
        <v>15294</v>
      </c>
      <c r="N3718" s="37"/>
      <c r="O3718" s="36"/>
      <c r="P3718" s="36"/>
      <c r="Q3718" s="36"/>
      <c r="R3718" s="37"/>
      <c r="S3718" s="36"/>
      <c r="T3718" s="36"/>
    </row>
    <row r="3719" spans="1:20" ht="14.4" x14ac:dyDescent="0.3">
      <c r="A3719" s="33" t="s">
        <v>8869</v>
      </c>
      <c r="B3719" s="33" t="s">
        <v>14833</v>
      </c>
      <c r="C3719" s="33" t="s">
        <v>17695</v>
      </c>
      <c r="D3719" s="33" t="s">
        <v>8870</v>
      </c>
      <c r="E3719" s="33" t="s">
        <v>15030</v>
      </c>
      <c r="F3719" s="33">
        <v>263</v>
      </c>
      <c r="G3719" s="33">
        <v>277</v>
      </c>
      <c r="H3719" s="33">
        <v>40950</v>
      </c>
      <c r="I3719" t="s">
        <v>15149</v>
      </c>
      <c r="N3719" s="37"/>
      <c r="O3719" s="36"/>
      <c r="P3719" s="36"/>
      <c r="Q3719" s="36"/>
      <c r="R3719" s="37"/>
      <c r="S3719" s="36"/>
      <c r="T3719" s="36"/>
    </row>
    <row r="3720" spans="1:20" ht="14.4" x14ac:dyDescent="0.3">
      <c r="A3720" s="33" t="s">
        <v>8871</v>
      </c>
      <c r="B3720" s="33" t="s">
        <v>14833</v>
      </c>
      <c r="C3720" s="33" t="s">
        <v>6419</v>
      </c>
      <c r="D3720" s="33" t="s">
        <v>8872</v>
      </c>
      <c r="E3720" s="33" t="s">
        <v>14940</v>
      </c>
      <c r="F3720" s="33">
        <v>685</v>
      </c>
      <c r="G3720" s="33">
        <v>218</v>
      </c>
      <c r="H3720" s="33">
        <v>40020</v>
      </c>
      <c r="I3720" t="s">
        <v>15971</v>
      </c>
      <c r="N3720" s="37"/>
      <c r="O3720" s="36"/>
      <c r="P3720" s="36"/>
      <c r="Q3720" s="36"/>
      <c r="R3720" s="37"/>
      <c r="S3720" s="36"/>
      <c r="T3720" s="36"/>
    </row>
    <row r="3721" spans="1:20" ht="14.4" x14ac:dyDescent="0.3">
      <c r="A3721" s="33" t="s">
        <v>8873</v>
      </c>
      <c r="B3721" s="33" t="s">
        <v>14833</v>
      </c>
      <c r="C3721" s="33" t="s">
        <v>8874</v>
      </c>
      <c r="D3721" s="33" t="s">
        <v>8875</v>
      </c>
      <c r="E3721" s="33" t="s">
        <v>15088</v>
      </c>
      <c r="F3721" s="33">
        <v>48</v>
      </c>
      <c r="G3721" s="33">
        <v>48</v>
      </c>
      <c r="H3721" s="33">
        <v>79874</v>
      </c>
      <c r="I3721" t="s">
        <v>483</v>
      </c>
      <c r="N3721" s="37"/>
      <c r="O3721" s="36"/>
      <c r="P3721" s="36"/>
      <c r="Q3721" s="36"/>
      <c r="R3721" s="37"/>
      <c r="S3721" s="36"/>
      <c r="T3721" s="36"/>
    </row>
    <row r="3722" spans="1:20" ht="14.4" x14ac:dyDescent="0.3">
      <c r="A3722" s="33" t="s">
        <v>8876</v>
      </c>
      <c r="B3722" s="33" t="s">
        <v>14833</v>
      </c>
      <c r="C3722" s="33" t="s">
        <v>6990</v>
      </c>
      <c r="D3722" s="33" t="s">
        <v>8877</v>
      </c>
      <c r="E3722" s="33" t="s">
        <v>14944</v>
      </c>
      <c r="F3722" s="33">
        <v>240</v>
      </c>
      <c r="G3722" s="33">
        <v>243</v>
      </c>
      <c r="H3722" s="33">
        <v>78782</v>
      </c>
      <c r="I3722" t="s">
        <v>15715</v>
      </c>
      <c r="N3722" s="37"/>
      <c r="O3722" s="36"/>
      <c r="P3722" s="36"/>
      <c r="Q3722" s="36"/>
      <c r="R3722" s="37"/>
      <c r="S3722" s="36"/>
      <c r="T3722" s="36"/>
    </row>
    <row r="3723" spans="1:20" ht="14.4" x14ac:dyDescent="0.3">
      <c r="A3723" s="33" t="s">
        <v>8878</v>
      </c>
      <c r="B3723" s="33" t="s">
        <v>14833</v>
      </c>
      <c r="C3723" s="33" t="s">
        <v>8879</v>
      </c>
      <c r="D3723" s="33" t="s">
        <v>8880</v>
      </c>
      <c r="E3723" s="33" t="s">
        <v>15189</v>
      </c>
      <c r="F3723" s="33">
        <v>342</v>
      </c>
      <c r="G3723" s="33">
        <v>331</v>
      </c>
      <c r="H3723" s="33">
        <v>40257</v>
      </c>
      <c r="I3723" t="s">
        <v>15190</v>
      </c>
      <c r="N3723" s="37"/>
      <c r="O3723" s="36"/>
      <c r="P3723" s="36"/>
      <c r="Q3723" s="36"/>
      <c r="R3723" s="37"/>
      <c r="S3723" s="36"/>
      <c r="T3723" s="36"/>
    </row>
    <row r="3724" spans="1:20" ht="14.4" x14ac:dyDescent="0.3">
      <c r="A3724" s="33" t="s">
        <v>8881</v>
      </c>
      <c r="B3724" s="33" t="s">
        <v>14833</v>
      </c>
      <c r="C3724" s="33" t="s">
        <v>8882</v>
      </c>
      <c r="D3724" s="33" t="s">
        <v>8883</v>
      </c>
      <c r="E3724" s="33" t="s">
        <v>14992</v>
      </c>
      <c r="F3724" s="33">
        <v>167</v>
      </c>
      <c r="G3724" s="33">
        <v>195</v>
      </c>
      <c r="H3724" s="33">
        <v>41516</v>
      </c>
      <c r="I3724" t="s">
        <v>78</v>
      </c>
      <c r="N3724" s="37"/>
      <c r="O3724" s="36"/>
      <c r="P3724" s="36"/>
      <c r="Q3724" s="36"/>
      <c r="R3724" s="37"/>
      <c r="S3724" s="36"/>
      <c r="T3724" s="36"/>
    </row>
    <row r="3725" spans="1:20" ht="14.4" x14ac:dyDescent="0.3">
      <c r="A3725" s="33" t="s">
        <v>8884</v>
      </c>
      <c r="B3725" s="33" t="s">
        <v>14833</v>
      </c>
      <c r="C3725" s="33" t="s">
        <v>8885</v>
      </c>
      <c r="D3725" s="33" t="s">
        <v>8886</v>
      </c>
      <c r="E3725" s="33" t="s">
        <v>14907</v>
      </c>
      <c r="F3725" s="33">
        <v>203</v>
      </c>
      <c r="G3725" s="33">
        <v>165</v>
      </c>
      <c r="H3725" s="33">
        <v>74531</v>
      </c>
      <c r="I3725" t="s">
        <v>15531</v>
      </c>
      <c r="N3725" s="37"/>
      <c r="O3725" s="36"/>
      <c r="P3725" s="36"/>
      <c r="Q3725" s="36"/>
      <c r="R3725" s="37"/>
      <c r="S3725" s="36"/>
      <c r="T3725" s="36"/>
    </row>
    <row r="3726" spans="1:20" ht="14.4" x14ac:dyDescent="0.3">
      <c r="A3726" s="33" t="s">
        <v>8887</v>
      </c>
      <c r="B3726" s="33" t="s">
        <v>14833</v>
      </c>
      <c r="C3726" s="33" t="s">
        <v>8888</v>
      </c>
      <c r="D3726" s="33" t="s">
        <v>8889</v>
      </c>
      <c r="E3726" s="33" t="s">
        <v>15009</v>
      </c>
      <c r="F3726" s="33">
        <v>103</v>
      </c>
      <c r="G3726" s="33">
        <v>120</v>
      </c>
      <c r="H3726" s="33">
        <v>41871</v>
      </c>
      <c r="I3726" t="s">
        <v>15626</v>
      </c>
      <c r="N3726" s="37"/>
      <c r="O3726" s="36"/>
      <c r="P3726" s="36"/>
      <c r="Q3726" s="36"/>
      <c r="R3726" s="37"/>
      <c r="S3726" s="36"/>
      <c r="T3726" s="36"/>
    </row>
    <row r="3727" spans="1:20" ht="14.4" x14ac:dyDescent="0.3">
      <c r="A3727" s="33" t="s">
        <v>8890</v>
      </c>
      <c r="B3727" s="33" t="s">
        <v>14833</v>
      </c>
      <c r="C3727" s="33" t="s">
        <v>17696</v>
      </c>
      <c r="D3727" s="33" t="s">
        <v>8891</v>
      </c>
      <c r="E3727" s="33" t="s">
        <v>15647</v>
      </c>
      <c r="F3727" s="33">
        <v>63</v>
      </c>
      <c r="G3727" s="33">
        <v>52</v>
      </c>
      <c r="H3727" s="33">
        <v>41779</v>
      </c>
      <c r="I3727" t="s">
        <v>17427</v>
      </c>
      <c r="N3727" s="37"/>
      <c r="O3727" s="36"/>
      <c r="P3727" s="36"/>
      <c r="Q3727" s="36"/>
      <c r="R3727" s="37"/>
      <c r="S3727" s="36"/>
      <c r="T3727" s="36"/>
    </row>
    <row r="3728" spans="1:20" ht="14.4" x14ac:dyDescent="0.3">
      <c r="A3728" s="33" t="s">
        <v>8892</v>
      </c>
      <c r="B3728" s="33" t="s">
        <v>14833</v>
      </c>
      <c r="C3728" s="33" t="s">
        <v>2286</v>
      </c>
      <c r="D3728" s="33" t="s">
        <v>8893</v>
      </c>
      <c r="E3728" s="33" t="s">
        <v>15092</v>
      </c>
      <c r="F3728" s="33">
        <v>44</v>
      </c>
      <c r="G3728" s="33">
        <v>46</v>
      </c>
      <c r="H3728" s="33">
        <v>41816</v>
      </c>
      <c r="I3728" t="s">
        <v>15250</v>
      </c>
      <c r="N3728" s="37"/>
      <c r="O3728" s="36"/>
      <c r="P3728" s="36"/>
      <c r="Q3728" s="36"/>
      <c r="R3728" s="37"/>
      <c r="S3728" s="36"/>
      <c r="T3728" s="36"/>
    </row>
    <row r="3729" spans="1:20" ht="14.4" x14ac:dyDescent="0.3">
      <c r="A3729" s="33" t="s">
        <v>8894</v>
      </c>
      <c r="B3729" s="33" t="s">
        <v>14833</v>
      </c>
      <c r="C3729" s="33" t="s">
        <v>17697</v>
      </c>
      <c r="D3729" s="33" t="s">
        <v>8895</v>
      </c>
      <c r="E3729" s="33" t="s">
        <v>15422</v>
      </c>
      <c r="F3729" s="33">
        <v>348</v>
      </c>
      <c r="G3729" s="33">
        <v>318</v>
      </c>
      <c r="H3729" s="33">
        <v>41375</v>
      </c>
      <c r="I3729" t="s">
        <v>17614</v>
      </c>
      <c r="N3729" s="37"/>
      <c r="O3729" s="36"/>
      <c r="P3729" s="36"/>
      <c r="Q3729" s="36"/>
      <c r="R3729" s="37"/>
      <c r="S3729" s="36"/>
      <c r="T3729" s="36"/>
    </row>
    <row r="3730" spans="1:20" ht="14.4" x14ac:dyDescent="0.3">
      <c r="A3730" s="33" t="s">
        <v>8896</v>
      </c>
      <c r="B3730" s="33" t="s">
        <v>14833</v>
      </c>
      <c r="C3730" s="33" t="s">
        <v>17698</v>
      </c>
      <c r="D3730" s="33" t="s">
        <v>8897</v>
      </c>
      <c r="E3730" s="33" t="s">
        <v>14933</v>
      </c>
      <c r="F3730" s="33">
        <v>213</v>
      </c>
      <c r="G3730" s="33">
        <v>204</v>
      </c>
      <c r="H3730" s="33">
        <v>40803</v>
      </c>
      <c r="I3730" t="s">
        <v>276</v>
      </c>
      <c r="N3730" s="37"/>
      <c r="O3730" s="36"/>
      <c r="P3730" s="36"/>
      <c r="Q3730" s="36"/>
      <c r="R3730" s="37"/>
      <c r="S3730" s="36"/>
      <c r="T3730" s="36"/>
    </row>
    <row r="3731" spans="1:20" ht="14.4" x14ac:dyDescent="0.3">
      <c r="A3731" s="33" t="s">
        <v>8898</v>
      </c>
      <c r="B3731" s="33" t="s">
        <v>14833</v>
      </c>
      <c r="C3731" s="33" t="s">
        <v>17699</v>
      </c>
      <c r="D3731" s="33" t="s">
        <v>5702</v>
      </c>
      <c r="E3731" s="33" t="s">
        <v>15088</v>
      </c>
      <c r="F3731" s="33">
        <v>104</v>
      </c>
      <c r="G3731" s="33">
        <v>98</v>
      </c>
      <c r="H3731" s="33">
        <v>41438</v>
      </c>
      <c r="I3731" t="s">
        <v>15225</v>
      </c>
      <c r="N3731" s="37"/>
      <c r="O3731" s="36"/>
      <c r="P3731" s="36"/>
      <c r="Q3731" s="36"/>
      <c r="R3731" s="37"/>
      <c r="S3731" s="36"/>
      <c r="T3731" s="36"/>
    </row>
    <row r="3732" spans="1:20" ht="14.4" x14ac:dyDescent="0.3">
      <c r="A3732" s="33" t="s">
        <v>8899</v>
      </c>
      <c r="B3732" s="33" t="s">
        <v>14833</v>
      </c>
      <c r="C3732" s="33" t="s">
        <v>8900</v>
      </c>
      <c r="D3732" s="33" t="s">
        <v>8901</v>
      </c>
      <c r="E3732" s="33" t="s">
        <v>15138</v>
      </c>
      <c r="F3732" s="33">
        <v>50</v>
      </c>
      <c r="G3732" s="33">
        <v>51</v>
      </c>
      <c r="H3732" s="33">
        <v>41806</v>
      </c>
      <c r="I3732" t="s">
        <v>8665</v>
      </c>
      <c r="N3732" s="37"/>
      <c r="O3732" s="36"/>
      <c r="P3732" s="36"/>
      <c r="Q3732" s="36"/>
      <c r="R3732" s="37"/>
      <c r="S3732" s="36"/>
      <c r="T3732" s="36"/>
    </row>
    <row r="3733" spans="1:20" ht="14.4" x14ac:dyDescent="0.3">
      <c r="A3733" s="33" t="s">
        <v>8902</v>
      </c>
      <c r="B3733" s="33" t="s">
        <v>14833</v>
      </c>
      <c r="C3733" s="33" t="s">
        <v>8903</v>
      </c>
      <c r="D3733" s="33" t="s">
        <v>8904</v>
      </c>
      <c r="E3733" s="33" t="s">
        <v>15010</v>
      </c>
      <c r="F3733" s="33">
        <v>161</v>
      </c>
      <c r="G3733" s="33">
        <v>168</v>
      </c>
      <c r="H3733" s="33">
        <v>41496</v>
      </c>
      <c r="I3733" t="s">
        <v>15605</v>
      </c>
      <c r="N3733" s="37"/>
      <c r="O3733" s="36"/>
      <c r="P3733" s="36"/>
      <c r="Q3733" s="36"/>
      <c r="R3733" s="37"/>
      <c r="S3733" s="36"/>
      <c r="T3733" s="36"/>
    </row>
    <row r="3734" spans="1:20" ht="14.4" x14ac:dyDescent="0.3">
      <c r="A3734" s="33" t="s">
        <v>8905</v>
      </c>
      <c r="B3734" s="33" t="s">
        <v>14833</v>
      </c>
      <c r="C3734" s="33" t="s">
        <v>17700</v>
      </c>
      <c r="D3734" s="33" t="s">
        <v>8906</v>
      </c>
      <c r="E3734" s="33" t="s">
        <v>14917</v>
      </c>
      <c r="F3734" s="33">
        <v>130</v>
      </c>
      <c r="G3734" s="33">
        <v>136</v>
      </c>
      <c r="H3734" s="33">
        <v>23128</v>
      </c>
      <c r="I3734" t="s">
        <v>15728</v>
      </c>
      <c r="N3734" s="37"/>
      <c r="O3734" s="36"/>
      <c r="P3734" s="36"/>
      <c r="Q3734" s="36"/>
      <c r="R3734" s="37"/>
      <c r="S3734" s="36"/>
      <c r="T3734" s="36"/>
    </row>
    <row r="3735" spans="1:20" ht="14.4" x14ac:dyDescent="0.3">
      <c r="A3735" s="33" t="s">
        <v>8907</v>
      </c>
      <c r="B3735" s="33" t="s">
        <v>14833</v>
      </c>
      <c r="C3735" s="33" t="s">
        <v>17701</v>
      </c>
      <c r="D3735" s="33" t="s">
        <v>8908</v>
      </c>
      <c r="E3735" s="33" t="s">
        <v>16831</v>
      </c>
      <c r="F3735" s="33">
        <v>271</v>
      </c>
      <c r="G3735" s="33">
        <v>273</v>
      </c>
      <c r="H3735" s="33">
        <v>25351</v>
      </c>
      <c r="I3735" t="s">
        <v>1017</v>
      </c>
      <c r="N3735" s="37"/>
      <c r="O3735" s="36"/>
      <c r="P3735" s="36"/>
      <c r="Q3735" s="36"/>
      <c r="R3735" s="37"/>
      <c r="S3735" s="36"/>
      <c r="T3735" s="36"/>
    </row>
    <row r="3736" spans="1:20" ht="14.4" x14ac:dyDescent="0.3">
      <c r="A3736" s="33" t="s">
        <v>8909</v>
      </c>
      <c r="B3736" s="33" t="s">
        <v>14833</v>
      </c>
      <c r="C3736" s="33" t="s">
        <v>1461</v>
      </c>
      <c r="D3736" s="33" t="s">
        <v>8910</v>
      </c>
      <c r="E3736" s="33" t="s">
        <v>17235</v>
      </c>
      <c r="F3736" s="33">
        <v>291</v>
      </c>
      <c r="G3736" s="33">
        <v>283</v>
      </c>
      <c r="H3736" s="33">
        <v>41507</v>
      </c>
      <c r="I3736" t="s">
        <v>15838</v>
      </c>
      <c r="N3736" s="37"/>
      <c r="O3736" s="36"/>
      <c r="P3736" s="36"/>
      <c r="Q3736" s="36"/>
      <c r="R3736" s="37"/>
      <c r="S3736" s="36"/>
      <c r="T3736" s="36"/>
    </row>
    <row r="3737" spans="1:20" ht="14.4" x14ac:dyDescent="0.3">
      <c r="A3737" s="33" t="s">
        <v>8911</v>
      </c>
      <c r="B3737" s="33" t="s">
        <v>14833</v>
      </c>
      <c r="C3737" s="33" t="s">
        <v>8912</v>
      </c>
      <c r="D3737" s="33" t="s">
        <v>8913</v>
      </c>
      <c r="E3737" s="33" t="s">
        <v>15089</v>
      </c>
      <c r="F3737" s="33">
        <v>121</v>
      </c>
      <c r="G3737" s="33">
        <v>122</v>
      </c>
      <c r="H3737" s="33">
        <v>41127</v>
      </c>
      <c r="I3737" t="s">
        <v>16145</v>
      </c>
      <c r="N3737" s="37"/>
      <c r="O3737" s="36"/>
      <c r="P3737" s="36"/>
      <c r="Q3737" s="36"/>
      <c r="R3737" s="37"/>
      <c r="S3737" s="36"/>
      <c r="T3737" s="36"/>
    </row>
    <row r="3738" spans="1:20" ht="14.4" x14ac:dyDescent="0.3">
      <c r="A3738" s="33" t="s">
        <v>8914</v>
      </c>
      <c r="B3738" s="33" t="s">
        <v>14833</v>
      </c>
      <c r="C3738" s="33" t="s">
        <v>17702</v>
      </c>
      <c r="D3738" s="33" t="s">
        <v>8092</v>
      </c>
      <c r="E3738" s="33" t="s">
        <v>15051</v>
      </c>
      <c r="F3738" s="33">
        <v>233</v>
      </c>
      <c r="G3738" s="33">
        <v>247</v>
      </c>
      <c r="H3738" s="33">
        <v>42587</v>
      </c>
      <c r="I3738" t="s">
        <v>16073</v>
      </c>
      <c r="N3738" s="37"/>
      <c r="O3738" s="36"/>
      <c r="P3738" s="36"/>
      <c r="Q3738" s="36"/>
      <c r="R3738" s="37"/>
      <c r="S3738" s="36"/>
      <c r="T3738" s="36"/>
    </row>
    <row r="3739" spans="1:20" ht="14.4" x14ac:dyDescent="0.3">
      <c r="A3739" s="33" t="s">
        <v>8915</v>
      </c>
      <c r="B3739" s="33" t="s">
        <v>14833</v>
      </c>
      <c r="C3739" s="33" t="s">
        <v>1872</v>
      </c>
      <c r="D3739" s="33" t="s">
        <v>8916</v>
      </c>
      <c r="E3739" s="33" t="s">
        <v>14898</v>
      </c>
      <c r="F3739" s="33">
        <v>160</v>
      </c>
      <c r="G3739" s="33">
        <v>152</v>
      </c>
      <c r="H3739" s="33">
        <v>43928</v>
      </c>
      <c r="I3739" t="s">
        <v>17355</v>
      </c>
      <c r="N3739" s="37"/>
      <c r="O3739" s="36"/>
      <c r="P3739" s="36"/>
      <c r="Q3739" s="36"/>
      <c r="R3739" s="37"/>
      <c r="S3739" s="36"/>
      <c r="T3739" s="36"/>
    </row>
    <row r="3740" spans="1:20" ht="14.4" x14ac:dyDescent="0.3">
      <c r="A3740" s="33" t="s">
        <v>8917</v>
      </c>
      <c r="B3740" s="33" t="s">
        <v>14833</v>
      </c>
      <c r="C3740" s="33" t="s">
        <v>8918</v>
      </c>
      <c r="D3740" s="33" t="s">
        <v>7529</v>
      </c>
      <c r="E3740" s="33" t="s">
        <v>15011</v>
      </c>
      <c r="F3740" s="33">
        <v>272</v>
      </c>
      <c r="G3740" s="33">
        <v>286</v>
      </c>
      <c r="H3740" s="33">
        <v>41338</v>
      </c>
      <c r="I3740" t="s">
        <v>4438</v>
      </c>
      <c r="N3740" s="37"/>
      <c r="O3740" s="36"/>
      <c r="P3740" s="36"/>
      <c r="Q3740" s="36"/>
      <c r="R3740" s="37"/>
      <c r="S3740" s="36"/>
      <c r="T3740" s="36"/>
    </row>
    <row r="3741" spans="1:20" ht="14.4" x14ac:dyDescent="0.3">
      <c r="A3741" s="33" t="s">
        <v>8919</v>
      </c>
      <c r="B3741" s="33" t="s">
        <v>14833</v>
      </c>
      <c r="C3741" s="33" t="s">
        <v>17703</v>
      </c>
      <c r="D3741" s="33" t="s">
        <v>8920</v>
      </c>
      <c r="E3741" s="33" t="s">
        <v>14997</v>
      </c>
      <c r="F3741" s="33">
        <v>214</v>
      </c>
      <c r="G3741" s="33">
        <v>237</v>
      </c>
      <c r="H3741" s="33">
        <v>47100</v>
      </c>
      <c r="I3741" t="s">
        <v>516</v>
      </c>
      <c r="N3741" s="37"/>
      <c r="O3741" s="36"/>
      <c r="P3741" s="36"/>
      <c r="Q3741" s="36"/>
      <c r="R3741" s="37"/>
      <c r="S3741" s="36"/>
      <c r="T3741" s="36"/>
    </row>
    <row r="3742" spans="1:20" ht="14.4" x14ac:dyDescent="0.3">
      <c r="A3742" s="33" t="s">
        <v>8921</v>
      </c>
      <c r="B3742" s="33" t="s">
        <v>14833</v>
      </c>
      <c r="C3742" s="33" t="s">
        <v>17704</v>
      </c>
      <c r="D3742" s="33" t="s">
        <v>8922</v>
      </c>
      <c r="E3742" s="33" t="s">
        <v>15143</v>
      </c>
      <c r="F3742" s="33">
        <v>96</v>
      </c>
      <c r="G3742" s="33">
        <v>90</v>
      </c>
      <c r="H3742" s="33">
        <v>41506</v>
      </c>
      <c r="I3742" t="s">
        <v>15267</v>
      </c>
      <c r="N3742" s="37"/>
      <c r="O3742" s="36"/>
      <c r="P3742" s="36"/>
      <c r="Q3742" s="36"/>
      <c r="R3742" s="37"/>
      <c r="S3742" s="36"/>
      <c r="T3742" s="36"/>
    </row>
    <row r="3743" spans="1:20" ht="14.4" x14ac:dyDescent="0.3">
      <c r="A3743" s="33" t="s">
        <v>8923</v>
      </c>
      <c r="B3743" s="33" t="s">
        <v>14833</v>
      </c>
      <c r="C3743" s="33" t="s">
        <v>5355</v>
      </c>
      <c r="D3743" s="33" t="s">
        <v>8924</v>
      </c>
      <c r="E3743" s="33" t="s">
        <v>15045</v>
      </c>
      <c r="F3743" s="33">
        <v>323</v>
      </c>
      <c r="G3743" s="33">
        <v>281</v>
      </c>
      <c r="H3743" s="33">
        <v>52131</v>
      </c>
      <c r="I3743" t="s">
        <v>17515</v>
      </c>
      <c r="N3743" s="37"/>
      <c r="O3743" s="36"/>
      <c r="P3743" s="36"/>
      <c r="Q3743" s="36"/>
      <c r="R3743" s="37"/>
      <c r="S3743" s="36"/>
      <c r="T3743" s="36"/>
    </row>
    <row r="3744" spans="1:20" ht="14.4" x14ac:dyDescent="0.3">
      <c r="A3744" s="33" t="s">
        <v>8925</v>
      </c>
      <c r="B3744" s="33" t="s">
        <v>14833</v>
      </c>
      <c r="C3744" s="33" t="s">
        <v>8926</v>
      </c>
      <c r="D3744" s="33" t="s">
        <v>8927</v>
      </c>
      <c r="E3744" s="33" t="s">
        <v>15032</v>
      </c>
      <c r="F3744" s="33">
        <v>99</v>
      </c>
      <c r="G3744" s="33">
        <v>95</v>
      </c>
      <c r="H3744" s="33">
        <v>52274</v>
      </c>
      <c r="I3744" t="s">
        <v>17359</v>
      </c>
      <c r="N3744" s="37"/>
      <c r="O3744" s="36"/>
      <c r="P3744" s="36"/>
      <c r="Q3744" s="36"/>
      <c r="R3744" s="37"/>
      <c r="S3744" s="36"/>
      <c r="T3744" s="36"/>
    </row>
    <row r="3745" spans="1:20" ht="14.4" x14ac:dyDescent="0.3">
      <c r="A3745" s="33" t="s">
        <v>8928</v>
      </c>
      <c r="B3745" s="33" t="s">
        <v>14833</v>
      </c>
      <c r="C3745" s="33" t="s">
        <v>15848</v>
      </c>
      <c r="D3745" s="33" t="s">
        <v>8929</v>
      </c>
      <c r="E3745" s="33" t="s">
        <v>15532</v>
      </c>
      <c r="F3745" s="33">
        <v>238</v>
      </c>
      <c r="G3745" s="33">
        <v>242</v>
      </c>
      <c r="H3745" s="33">
        <v>53015</v>
      </c>
      <c r="I3745" t="s">
        <v>17447</v>
      </c>
      <c r="N3745" s="37"/>
      <c r="O3745" s="36"/>
      <c r="P3745" s="36"/>
      <c r="Q3745" s="36"/>
      <c r="R3745" s="37"/>
      <c r="S3745" s="36"/>
      <c r="T3745" s="36"/>
    </row>
    <row r="3746" spans="1:20" ht="14.4" x14ac:dyDescent="0.3">
      <c r="A3746" s="33" t="s">
        <v>8930</v>
      </c>
      <c r="B3746" s="33" t="s">
        <v>14833</v>
      </c>
      <c r="C3746" s="33" t="s">
        <v>8931</v>
      </c>
      <c r="D3746" s="33" t="s">
        <v>8932</v>
      </c>
      <c r="E3746" s="33" t="s">
        <v>15093</v>
      </c>
      <c r="F3746" s="33">
        <v>54</v>
      </c>
      <c r="G3746" s="33">
        <v>53</v>
      </c>
      <c r="H3746" s="33">
        <v>40888</v>
      </c>
      <c r="I3746" t="s">
        <v>863</v>
      </c>
      <c r="N3746" s="37"/>
      <c r="O3746" s="36"/>
      <c r="P3746" s="36"/>
      <c r="Q3746" s="36"/>
      <c r="R3746" s="37"/>
      <c r="S3746" s="36"/>
      <c r="T3746" s="36"/>
    </row>
    <row r="3747" spans="1:20" ht="14.4" x14ac:dyDescent="0.3">
      <c r="A3747" s="33" t="s">
        <v>8933</v>
      </c>
      <c r="B3747" s="33" t="s">
        <v>14833</v>
      </c>
      <c r="C3747" s="33" t="s">
        <v>1843</v>
      </c>
      <c r="D3747" s="33" t="s">
        <v>8934</v>
      </c>
      <c r="E3747" s="33" t="s">
        <v>14891</v>
      </c>
      <c r="F3747" s="33">
        <v>213</v>
      </c>
      <c r="G3747" s="33">
        <v>214</v>
      </c>
      <c r="H3747" s="33">
        <v>73919</v>
      </c>
      <c r="I3747" t="s">
        <v>839</v>
      </c>
      <c r="N3747" s="37"/>
      <c r="O3747" s="36"/>
      <c r="P3747" s="36"/>
      <c r="Q3747" s="36"/>
      <c r="R3747" s="37"/>
      <c r="S3747" s="36"/>
      <c r="T3747" s="36"/>
    </row>
    <row r="3748" spans="1:20" ht="14.4" x14ac:dyDescent="0.3">
      <c r="A3748" s="33" t="s">
        <v>8935</v>
      </c>
      <c r="B3748" s="33" t="s">
        <v>14833</v>
      </c>
      <c r="C3748" s="33" t="s">
        <v>17705</v>
      </c>
      <c r="D3748" s="33" t="s">
        <v>8936</v>
      </c>
      <c r="E3748" s="33" t="s">
        <v>16288</v>
      </c>
      <c r="F3748" s="33">
        <v>255</v>
      </c>
      <c r="G3748" s="33">
        <v>263</v>
      </c>
      <c r="H3748" s="33">
        <v>61751</v>
      </c>
      <c r="I3748" t="s">
        <v>15757</v>
      </c>
      <c r="N3748" s="37"/>
      <c r="O3748" s="36"/>
      <c r="P3748" s="36"/>
      <c r="Q3748" s="36"/>
      <c r="R3748" s="37"/>
      <c r="S3748" s="36"/>
      <c r="T3748" s="36"/>
    </row>
    <row r="3749" spans="1:20" ht="14.4" x14ac:dyDescent="0.3">
      <c r="A3749" s="33" t="s">
        <v>8937</v>
      </c>
      <c r="B3749" s="33" t="s">
        <v>14833</v>
      </c>
      <c r="C3749" s="33" t="s">
        <v>8938</v>
      </c>
      <c r="D3749" s="33" t="s">
        <v>8939</v>
      </c>
      <c r="E3749" s="33" t="s">
        <v>15028</v>
      </c>
      <c r="F3749" s="33">
        <v>392</v>
      </c>
      <c r="G3749" s="33">
        <v>373</v>
      </c>
      <c r="H3749" s="33">
        <v>77975</v>
      </c>
      <c r="I3749" t="s">
        <v>15557</v>
      </c>
      <c r="N3749" s="37"/>
      <c r="O3749" s="36"/>
      <c r="P3749" s="36"/>
      <c r="Q3749" s="36"/>
      <c r="R3749" s="37"/>
      <c r="S3749" s="36"/>
      <c r="T3749" s="36"/>
    </row>
    <row r="3750" spans="1:20" ht="14.4" x14ac:dyDescent="0.3">
      <c r="A3750" s="33" t="s">
        <v>8940</v>
      </c>
      <c r="B3750" s="33" t="s">
        <v>14833</v>
      </c>
      <c r="C3750" s="33" t="s">
        <v>8941</v>
      </c>
      <c r="D3750" s="33" t="s">
        <v>8942</v>
      </c>
      <c r="E3750" s="33" t="s">
        <v>14893</v>
      </c>
      <c r="F3750" s="33">
        <v>643</v>
      </c>
      <c r="G3750" s="33">
        <v>589</v>
      </c>
      <c r="H3750" s="33">
        <v>75219</v>
      </c>
      <c r="I3750" t="s">
        <v>15451</v>
      </c>
      <c r="N3750" s="37"/>
      <c r="O3750" s="36"/>
      <c r="P3750" s="36"/>
      <c r="Q3750" s="36"/>
      <c r="R3750" s="37"/>
      <c r="S3750" s="36"/>
      <c r="T3750" s="36"/>
    </row>
    <row r="3751" spans="1:20" ht="14.4" x14ac:dyDescent="0.3">
      <c r="A3751" s="33" t="s">
        <v>8943</v>
      </c>
      <c r="B3751" s="33" t="s">
        <v>14833</v>
      </c>
      <c r="C3751" s="33" t="s">
        <v>8944</v>
      </c>
      <c r="D3751" s="33" t="s">
        <v>8945</v>
      </c>
      <c r="E3751" s="33" t="s">
        <v>15309</v>
      </c>
      <c r="F3751" s="33">
        <v>212</v>
      </c>
      <c r="G3751" s="33">
        <v>219</v>
      </c>
      <c r="H3751" s="33">
        <v>74049</v>
      </c>
      <c r="I3751" t="s">
        <v>432</v>
      </c>
      <c r="N3751" s="37"/>
      <c r="O3751" s="36"/>
      <c r="P3751" s="36"/>
      <c r="Q3751" s="36"/>
      <c r="R3751" s="37"/>
      <c r="S3751" s="36"/>
      <c r="T3751" s="36"/>
    </row>
    <row r="3752" spans="1:20" ht="14.4" x14ac:dyDescent="0.3">
      <c r="A3752" s="33" t="s">
        <v>8946</v>
      </c>
      <c r="B3752" s="33" t="s">
        <v>14833</v>
      </c>
      <c r="C3752" s="33" t="s">
        <v>17706</v>
      </c>
      <c r="D3752" s="33" t="s">
        <v>8947</v>
      </c>
      <c r="E3752" s="33" t="s">
        <v>14885</v>
      </c>
      <c r="F3752" s="33">
        <v>219</v>
      </c>
      <c r="G3752" s="33">
        <v>207</v>
      </c>
      <c r="H3752" s="33">
        <v>81316</v>
      </c>
      <c r="I3752" t="s">
        <v>15669</v>
      </c>
      <c r="N3752" s="37"/>
      <c r="O3752" s="36"/>
      <c r="P3752" s="36"/>
      <c r="Q3752" s="36"/>
      <c r="R3752" s="37"/>
      <c r="S3752" s="36"/>
      <c r="T3752" s="36"/>
    </row>
    <row r="3753" spans="1:20" ht="14.4" x14ac:dyDescent="0.3">
      <c r="A3753" s="33" t="s">
        <v>8948</v>
      </c>
      <c r="B3753" s="33" t="s">
        <v>14833</v>
      </c>
      <c r="C3753" s="33" t="s">
        <v>17707</v>
      </c>
      <c r="D3753" s="33" t="s">
        <v>8949</v>
      </c>
      <c r="E3753" s="33" t="s">
        <v>14897</v>
      </c>
      <c r="F3753" s="33">
        <v>157</v>
      </c>
      <c r="G3753" s="33">
        <v>163</v>
      </c>
      <c r="H3753" s="33">
        <v>41396</v>
      </c>
      <c r="I3753" t="s">
        <v>15734</v>
      </c>
      <c r="N3753" s="37"/>
      <c r="O3753" s="36"/>
      <c r="P3753" s="36"/>
      <c r="Q3753" s="36"/>
      <c r="R3753" s="37"/>
      <c r="S3753" s="36"/>
      <c r="T3753" s="36"/>
    </row>
    <row r="3754" spans="1:20" ht="14.4" x14ac:dyDescent="0.3">
      <c r="A3754" s="33" t="s">
        <v>8950</v>
      </c>
      <c r="B3754" s="33" t="s">
        <v>14833</v>
      </c>
      <c r="C3754" s="33" t="s">
        <v>17708</v>
      </c>
      <c r="D3754" s="33" t="s">
        <v>8951</v>
      </c>
      <c r="E3754" s="33" t="s">
        <v>15016</v>
      </c>
      <c r="F3754" s="33">
        <v>24</v>
      </c>
      <c r="G3754" s="33">
        <v>25</v>
      </c>
      <c r="H3754" s="33">
        <v>40862</v>
      </c>
      <c r="I3754" t="s">
        <v>16864</v>
      </c>
      <c r="N3754" s="37"/>
      <c r="O3754" s="36"/>
      <c r="P3754" s="36"/>
      <c r="Q3754" s="36"/>
      <c r="R3754" s="37"/>
      <c r="S3754" s="36"/>
      <c r="T3754" s="36"/>
    </row>
    <row r="3755" spans="1:20" ht="14.4" x14ac:dyDescent="0.3">
      <c r="A3755" s="33" t="s">
        <v>8952</v>
      </c>
      <c r="B3755" s="33" t="s">
        <v>14833</v>
      </c>
      <c r="C3755" s="33" t="s">
        <v>17709</v>
      </c>
      <c r="D3755" s="33" t="s">
        <v>8953</v>
      </c>
      <c r="E3755" s="33" t="s">
        <v>15286</v>
      </c>
      <c r="F3755" s="33">
        <v>288</v>
      </c>
      <c r="G3755" s="33">
        <v>283</v>
      </c>
      <c r="H3755" s="33">
        <v>42545</v>
      </c>
      <c r="I3755" t="s">
        <v>1309</v>
      </c>
      <c r="N3755" s="37"/>
      <c r="O3755" s="36"/>
      <c r="P3755" s="36"/>
      <c r="Q3755" s="36"/>
      <c r="R3755" s="37"/>
      <c r="S3755" s="36"/>
      <c r="T3755" s="36"/>
    </row>
    <row r="3756" spans="1:20" ht="14.4" x14ac:dyDescent="0.3">
      <c r="A3756" s="33" t="s">
        <v>8954</v>
      </c>
      <c r="B3756" s="33" t="s">
        <v>14833</v>
      </c>
      <c r="C3756" s="33" t="s">
        <v>8955</v>
      </c>
      <c r="D3756" s="33" t="s">
        <v>5347</v>
      </c>
      <c r="E3756" s="33" t="s">
        <v>15014</v>
      </c>
      <c r="F3756" s="33">
        <v>484</v>
      </c>
      <c r="G3756" s="33">
        <v>484</v>
      </c>
      <c r="H3756" s="33">
        <v>41629</v>
      </c>
      <c r="I3756" t="s">
        <v>1222</v>
      </c>
      <c r="N3756" s="37"/>
      <c r="O3756" s="36"/>
      <c r="P3756" s="36"/>
      <c r="Q3756" s="36"/>
      <c r="R3756" s="37"/>
      <c r="S3756" s="36"/>
      <c r="T3756" s="36"/>
    </row>
    <row r="3757" spans="1:20" ht="14.4" x14ac:dyDescent="0.3">
      <c r="A3757" s="33" t="s">
        <v>8956</v>
      </c>
      <c r="B3757" s="33" t="s">
        <v>14833</v>
      </c>
      <c r="C3757" s="33" t="s">
        <v>8957</v>
      </c>
      <c r="D3757" s="33" t="s">
        <v>8958</v>
      </c>
      <c r="E3757" s="33" t="s">
        <v>14971</v>
      </c>
      <c r="F3757" s="33">
        <v>138</v>
      </c>
      <c r="G3757" s="33">
        <v>150</v>
      </c>
      <c r="H3757" s="33">
        <v>41191</v>
      </c>
      <c r="I3757" t="s">
        <v>15604</v>
      </c>
      <c r="N3757" s="37"/>
      <c r="O3757" s="36"/>
      <c r="P3757" s="36"/>
      <c r="Q3757" s="36"/>
      <c r="R3757" s="37"/>
      <c r="S3757" s="36"/>
      <c r="T3757" s="36"/>
    </row>
    <row r="3758" spans="1:20" ht="14.4" x14ac:dyDescent="0.3">
      <c r="A3758" s="33" t="s">
        <v>8959</v>
      </c>
      <c r="B3758" s="33" t="s">
        <v>14833</v>
      </c>
      <c r="C3758" s="33" t="s">
        <v>8960</v>
      </c>
      <c r="D3758" s="33" t="s">
        <v>8961</v>
      </c>
      <c r="E3758" s="33" t="s">
        <v>16831</v>
      </c>
      <c r="F3758" s="33">
        <v>99</v>
      </c>
      <c r="G3758" s="33">
        <v>96</v>
      </c>
      <c r="H3758" s="33">
        <v>25351</v>
      </c>
      <c r="I3758" t="s">
        <v>1017</v>
      </c>
      <c r="N3758" s="37"/>
      <c r="O3758" s="36"/>
      <c r="P3758" s="36"/>
      <c r="Q3758" s="36"/>
      <c r="R3758" s="37"/>
      <c r="S3758" s="36"/>
      <c r="T3758" s="36"/>
    </row>
    <row r="3759" spans="1:20" ht="14.4" x14ac:dyDescent="0.3">
      <c r="A3759" s="33" t="s">
        <v>8962</v>
      </c>
      <c r="B3759" s="33" t="s">
        <v>14833</v>
      </c>
      <c r="C3759" s="33" t="s">
        <v>17710</v>
      </c>
      <c r="D3759" s="33" t="s">
        <v>8963</v>
      </c>
      <c r="E3759" s="33" t="s">
        <v>15930</v>
      </c>
      <c r="F3759" s="33">
        <v>107</v>
      </c>
      <c r="G3759" s="33">
        <v>103</v>
      </c>
      <c r="H3759" s="33">
        <v>41570</v>
      </c>
      <c r="I3759" t="s">
        <v>17183</v>
      </c>
      <c r="N3759" s="37"/>
      <c r="O3759" s="36"/>
      <c r="P3759" s="36"/>
      <c r="Q3759" s="36"/>
      <c r="R3759" s="37"/>
      <c r="S3759" s="36"/>
      <c r="T3759" s="36"/>
    </row>
    <row r="3760" spans="1:20" ht="14.4" x14ac:dyDescent="0.3">
      <c r="A3760" s="33" t="s">
        <v>8964</v>
      </c>
      <c r="B3760" s="33" t="s">
        <v>14833</v>
      </c>
      <c r="C3760" s="33" t="s">
        <v>8965</v>
      </c>
      <c r="D3760" s="33" t="s">
        <v>8966</v>
      </c>
      <c r="E3760" s="33" t="s">
        <v>14867</v>
      </c>
      <c r="F3760" s="33">
        <v>300</v>
      </c>
      <c r="G3760" s="33">
        <v>287</v>
      </c>
      <c r="H3760" s="33">
        <v>41851</v>
      </c>
      <c r="I3760" t="s">
        <v>17121</v>
      </c>
      <c r="N3760" s="37"/>
      <c r="O3760" s="36"/>
      <c r="P3760" s="36"/>
      <c r="Q3760" s="36"/>
      <c r="R3760" s="37"/>
      <c r="S3760" s="36"/>
      <c r="T3760" s="36"/>
    </row>
    <row r="3761" spans="1:20" ht="14.4" x14ac:dyDescent="0.3">
      <c r="A3761" s="33" t="s">
        <v>8967</v>
      </c>
      <c r="B3761" s="33" t="s">
        <v>14833</v>
      </c>
      <c r="C3761" s="33" t="s">
        <v>8968</v>
      </c>
      <c r="D3761" s="33" t="s">
        <v>8969</v>
      </c>
      <c r="E3761" s="33" t="s">
        <v>15078</v>
      </c>
      <c r="F3761" s="33">
        <v>180</v>
      </c>
      <c r="G3761" s="33">
        <v>177</v>
      </c>
      <c r="H3761" s="33">
        <v>41496</v>
      </c>
      <c r="I3761" t="s">
        <v>15605</v>
      </c>
      <c r="N3761" s="37"/>
      <c r="O3761" s="36"/>
      <c r="P3761" s="36"/>
      <c r="Q3761" s="36"/>
      <c r="R3761" s="37"/>
      <c r="S3761" s="36"/>
      <c r="T3761" s="36"/>
    </row>
    <row r="3762" spans="1:20" ht="14.4" x14ac:dyDescent="0.3">
      <c r="A3762" s="33" t="s">
        <v>8970</v>
      </c>
      <c r="B3762" s="33" t="s">
        <v>14833</v>
      </c>
      <c r="C3762" s="33" t="s">
        <v>8971</v>
      </c>
      <c r="D3762" s="33" t="s">
        <v>2215</v>
      </c>
      <c r="E3762" s="33" t="s">
        <v>14896</v>
      </c>
      <c r="F3762" s="33">
        <v>172</v>
      </c>
      <c r="G3762" s="33">
        <v>171</v>
      </c>
      <c r="H3762" s="33">
        <v>41461</v>
      </c>
      <c r="I3762" t="s">
        <v>17578</v>
      </c>
      <c r="N3762" s="37"/>
      <c r="O3762" s="36"/>
      <c r="P3762" s="36"/>
      <c r="Q3762" s="36"/>
      <c r="R3762" s="37"/>
      <c r="S3762" s="36"/>
      <c r="T3762" s="36"/>
    </row>
    <row r="3763" spans="1:20" ht="14.4" x14ac:dyDescent="0.3">
      <c r="A3763" s="33" t="s">
        <v>8972</v>
      </c>
      <c r="B3763" s="33" t="s">
        <v>14833</v>
      </c>
      <c r="C3763" s="33" t="s">
        <v>16292</v>
      </c>
      <c r="D3763" s="33" t="s">
        <v>8973</v>
      </c>
      <c r="E3763" s="33" t="s">
        <v>14994</v>
      </c>
      <c r="F3763" s="33">
        <v>253</v>
      </c>
      <c r="G3763" s="33">
        <v>248</v>
      </c>
      <c r="H3763" s="33">
        <v>41876</v>
      </c>
      <c r="I3763" t="s">
        <v>17286</v>
      </c>
      <c r="N3763" s="37"/>
      <c r="O3763" s="36"/>
      <c r="P3763" s="36"/>
      <c r="Q3763" s="36"/>
      <c r="R3763" s="37"/>
      <c r="S3763" s="36"/>
      <c r="T3763" s="36"/>
    </row>
    <row r="3764" spans="1:20" ht="14.4" x14ac:dyDescent="0.3">
      <c r="A3764" s="33" t="s">
        <v>8974</v>
      </c>
      <c r="B3764" s="33" t="s">
        <v>14833</v>
      </c>
      <c r="C3764" s="33" t="s">
        <v>8975</v>
      </c>
      <c r="D3764" s="33" t="s">
        <v>8976</v>
      </c>
      <c r="E3764" s="33" t="s">
        <v>14892</v>
      </c>
      <c r="F3764" s="33">
        <v>177</v>
      </c>
      <c r="G3764" s="33">
        <v>178</v>
      </c>
      <c r="H3764" s="33">
        <v>41447</v>
      </c>
      <c r="I3764" t="s">
        <v>15380</v>
      </c>
      <c r="N3764" s="37"/>
      <c r="O3764" s="36"/>
      <c r="P3764" s="36"/>
      <c r="Q3764" s="36"/>
      <c r="R3764" s="37"/>
      <c r="S3764" s="36"/>
      <c r="T3764" s="36"/>
    </row>
    <row r="3765" spans="1:20" ht="14.4" x14ac:dyDescent="0.3">
      <c r="A3765" s="33" t="s">
        <v>8977</v>
      </c>
      <c r="B3765" s="33" t="s">
        <v>14833</v>
      </c>
      <c r="C3765" s="33" t="s">
        <v>17711</v>
      </c>
      <c r="D3765" s="33" t="s">
        <v>7460</v>
      </c>
      <c r="E3765" s="33" t="s">
        <v>15153</v>
      </c>
      <c r="F3765" s="33">
        <v>232</v>
      </c>
      <c r="G3765" s="33">
        <v>247</v>
      </c>
      <c r="H3765" s="33">
        <v>41444</v>
      </c>
      <c r="I3765" t="s">
        <v>17119</v>
      </c>
      <c r="N3765" s="37"/>
      <c r="O3765" s="36"/>
      <c r="P3765" s="36"/>
      <c r="Q3765" s="36"/>
      <c r="R3765" s="37"/>
      <c r="S3765" s="36"/>
      <c r="T3765" s="36"/>
    </row>
    <row r="3766" spans="1:20" ht="14.4" x14ac:dyDescent="0.3">
      <c r="A3766" s="33" t="s">
        <v>8978</v>
      </c>
      <c r="B3766" s="33" t="s">
        <v>14833</v>
      </c>
      <c r="C3766" s="33" t="s">
        <v>17712</v>
      </c>
      <c r="D3766" s="33" t="s">
        <v>8979</v>
      </c>
      <c r="E3766" s="33" t="s">
        <v>15687</v>
      </c>
      <c r="F3766" s="33">
        <v>107</v>
      </c>
      <c r="G3766" s="33">
        <v>98</v>
      </c>
      <c r="H3766" s="33">
        <v>41413</v>
      </c>
      <c r="I3766" t="s">
        <v>16237</v>
      </c>
      <c r="N3766" s="37"/>
      <c r="O3766" s="36"/>
      <c r="P3766" s="36"/>
      <c r="Q3766" s="36"/>
      <c r="R3766" s="37"/>
      <c r="S3766" s="36"/>
      <c r="T3766" s="36"/>
    </row>
    <row r="3767" spans="1:20" ht="14.4" x14ac:dyDescent="0.3">
      <c r="A3767" s="33" t="s">
        <v>8980</v>
      </c>
      <c r="B3767" s="33" t="s">
        <v>14833</v>
      </c>
      <c r="C3767" s="33" t="s">
        <v>17283</v>
      </c>
      <c r="D3767" s="33" t="s">
        <v>8913</v>
      </c>
      <c r="E3767" s="33" t="s">
        <v>15089</v>
      </c>
      <c r="F3767" s="33">
        <v>567</v>
      </c>
      <c r="G3767" s="33">
        <v>538</v>
      </c>
      <c r="H3767" s="33">
        <v>41444</v>
      </c>
      <c r="I3767" t="s">
        <v>17119</v>
      </c>
      <c r="N3767" s="37"/>
      <c r="O3767" s="36"/>
      <c r="P3767" s="36"/>
      <c r="Q3767" s="36"/>
      <c r="R3767" s="37"/>
      <c r="S3767" s="36"/>
      <c r="T3767" s="36"/>
    </row>
    <row r="3768" spans="1:20" ht="14.4" x14ac:dyDescent="0.3">
      <c r="A3768" s="33" t="s">
        <v>8981</v>
      </c>
      <c r="B3768" s="33" t="s">
        <v>14833</v>
      </c>
      <c r="C3768" s="33" t="s">
        <v>8982</v>
      </c>
      <c r="D3768" s="33" t="s">
        <v>8983</v>
      </c>
      <c r="E3768" s="33" t="s">
        <v>14905</v>
      </c>
      <c r="F3768" s="33">
        <v>155</v>
      </c>
      <c r="G3768" s="33">
        <v>201</v>
      </c>
      <c r="H3768" s="33">
        <v>42557</v>
      </c>
      <c r="I3768" t="s">
        <v>17473</v>
      </c>
      <c r="N3768" s="37"/>
      <c r="O3768" s="36"/>
      <c r="P3768" s="36"/>
      <c r="Q3768" s="36"/>
      <c r="R3768" s="37"/>
      <c r="S3768" s="36"/>
      <c r="T3768" s="36"/>
    </row>
    <row r="3769" spans="1:20" ht="14.4" x14ac:dyDescent="0.3">
      <c r="A3769" s="33" t="s">
        <v>8984</v>
      </c>
      <c r="B3769" s="33" t="s">
        <v>14833</v>
      </c>
      <c r="C3769" s="33" t="s">
        <v>15213</v>
      </c>
      <c r="D3769" s="33" t="s">
        <v>8985</v>
      </c>
      <c r="E3769" s="33" t="s">
        <v>15362</v>
      </c>
      <c r="F3769" s="33">
        <v>40</v>
      </c>
      <c r="G3769" s="33">
        <v>38</v>
      </c>
      <c r="H3769" s="33">
        <v>41637</v>
      </c>
      <c r="I3769" t="s">
        <v>7647</v>
      </c>
      <c r="N3769" s="37"/>
      <c r="O3769" s="36"/>
      <c r="P3769" s="36"/>
      <c r="Q3769" s="36"/>
      <c r="R3769" s="37"/>
      <c r="S3769" s="36"/>
      <c r="T3769" s="36"/>
    </row>
    <row r="3770" spans="1:20" ht="14.4" x14ac:dyDescent="0.3">
      <c r="A3770" s="33" t="s">
        <v>8986</v>
      </c>
      <c r="B3770" s="33" t="s">
        <v>14833</v>
      </c>
      <c r="C3770" s="33" t="s">
        <v>8987</v>
      </c>
      <c r="D3770" s="33" t="s">
        <v>8988</v>
      </c>
      <c r="E3770" s="33" t="s">
        <v>14907</v>
      </c>
      <c r="F3770" s="33">
        <v>318</v>
      </c>
      <c r="G3770" s="33">
        <v>310</v>
      </c>
      <c r="H3770" s="33">
        <v>41775</v>
      </c>
      <c r="I3770" t="s">
        <v>108</v>
      </c>
      <c r="N3770" s="37"/>
      <c r="O3770" s="36"/>
      <c r="P3770" s="36"/>
      <c r="Q3770" s="36"/>
      <c r="R3770" s="37"/>
      <c r="S3770" s="36"/>
      <c r="T3770" s="36"/>
    </row>
    <row r="3771" spans="1:20" ht="14.4" x14ac:dyDescent="0.3">
      <c r="A3771" s="33" t="s">
        <v>8989</v>
      </c>
      <c r="B3771" s="33" t="s">
        <v>14833</v>
      </c>
      <c r="C3771" s="33" t="s">
        <v>8990</v>
      </c>
      <c r="D3771" s="33" t="s">
        <v>8991</v>
      </c>
      <c r="E3771" s="33" t="s">
        <v>15164</v>
      </c>
      <c r="F3771" s="33">
        <v>30</v>
      </c>
      <c r="G3771" s="33">
        <v>33</v>
      </c>
      <c r="H3771" s="33">
        <v>41856</v>
      </c>
      <c r="I3771" t="s">
        <v>15165</v>
      </c>
      <c r="N3771" s="37"/>
      <c r="O3771" s="36"/>
      <c r="P3771" s="36"/>
      <c r="Q3771" s="36"/>
      <c r="R3771" s="37"/>
      <c r="S3771" s="36"/>
      <c r="T3771" s="36"/>
    </row>
    <row r="3772" spans="1:20" ht="14.4" x14ac:dyDescent="0.3">
      <c r="A3772" s="33" t="s">
        <v>8992</v>
      </c>
      <c r="B3772" s="33" t="s">
        <v>14833</v>
      </c>
      <c r="C3772" s="33" t="s">
        <v>17713</v>
      </c>
      <c r="D3772" s="33" t="s">
        <v>8993</v>
      </c>
      <c r="E3772" s="33" t="s">
        <v>15913</v>
      </c>
      <c r="F3772" s="33">
        <v>133</v>
      </c>
      <c r="G3772" s="33">
        <v>128</v>
      </c>
      <c r="H3772" s="33">
        <v>41878</v>
      </c>
      <c r="I3772" t="s">
        <v>17261</v>
      </c>
      <c r="N3772" s="37"/>
      <c r="O3772" s="36"/>
      <c r="P3772" s="36"/>
      <c r="Q3772" s="36"/>
      <c r="R3772" s="37"/>
      <c r="S3772" s="36"/>
      <c r="T3772" s="36"/>
    </row>
    <row r="3773" spans="1:20" ht="14.4" x14ac:dyDescent="0.3">
      <c r="A3773" s="33" t="s">
        <v>8994</v>
      </c>
      <c r="B3773" s="33" t="s">
        <v>14833</v>
      </c>
      <c r="C3773" s="33" t="s">
        <v>1149</v>
      </c>
      <c r="D3773" s="33" t="s">
        <v>8995</v>
      </c>
      <c r="E3773" s="33" t="s">
        <v>15145</v>
      </c>
      <c r="F3773" s="33">
        <v>231</v>
      </c>
      <c r="G3773" s="33">
        <v>219</v>
      </c>
      <c r="H3773" s="33">
        <v>77235</v>
      </c>
      <c r="I3773" t="s">
        <v>15425</v>
      </c>
      <c r="N3773" s="37"/>
      <c r="O3773" s="36"/>
      <c r="P3773" s="36"/>
      <c r="Q3773" s="36"/>
      <c r="R3773" s="37"/>
      <c r="S3773" s="36"/>
      <c r="T3773" s="36"/>
    </row>
    <row r="3774" spans="1:20" ht="14.4" x14ac:dyDescent="0.3">
      <c r="A3774" s="33" t="s">
        <v>8996</v>
      </c>
      <c r="B3774" s="33" t="s">
        <v>14833</v>
      </c>
      <c r="C3774" s="33" t="s">
        <v>8997</v>
      </c>
      <c r="D3774" s="33" t="s">
        <v>8998</v>
      </c>
      <c r="E3774" s="33" t="s">
        <v>15775</v>
      </c>
      <c r="F3774" s="33">
        <v>128</v>
      </c>
      <c r="G3774" s="33">
        <v>115</v>
      </c>
      <c r="H3774" s="33">
        <v>41444</v>
      </c>
      <c r="I3774" t="s">
        <v>17119</v>
      </c>
      <c r="N3774" s="37"/>
      <c r="O3774" s="36"/>
      <c r="P3774" s="36"/>
      <c r="Q3774" s="36"/>
      <c r="R3774" s="37"/>
      <c r="S3774" s="36"/>
      <c r="T3774" s="36"/>
    </row>
    <row r="3775" spans="1:20" ht="14.4" x14ac:dyDescent="0.3">
      <c r="A3775" s="33" t="s">
        <v>8999</v>
      </c>
      <c r="B3775" s="33" t="s">
        <v>14833</v>
      </c>
      <c r="C3775" s="33" t="s">
        <v>17714</v>
      </c>
      <c r="D3775" s="33" t="s">
        <v>9000</v>
      </c>
      <c r="E3775" s="33" t="s">
        <v>15326</v>
      </c>
      <c r="F3775" s="33">
        <v>180</v>
      </c>
      <c r="G3775" s="33">
        <v>149</v>
      </c>
      <c r="H3775" s="33">
        <v>41566</v>
      </c>
      <c r="I3775" t="s">
        <v>5972</v>
      </c>
      <c r="N3775" s="37"/>
      <c r="O3775" s="36"/>
      <c r="P3775" s="36"/>
      <c r="Q3775" s="36"/>
      <c r="R3775" s="37"/>
      <c r="S3775" s="36"/>
      <c r="T3775" s="36"/>
    </row>
    <row r="3776" spans="1:20" ht="14.4" x14ac:dyDescent="0.3">
      <c r="A3776" s="33" t="s">
        <v>9001</v>
      </c>
      <c r="B3776" s="33" t="s">
        <v>14833</v>
      </c>
      <c r="C3776" s="33" t="s">
        <v>16260</v>
      </c>
      <c r="D3776" s="33" t="s">
        <v>9002</v>
      </c>
      <c r="E3776" s="33" t="s">
        <v>15707</v>
      </c>
      <c r="F3776" s="33">
        <v>175</v>
      </c>
      <c r="G3776" s="33">
        <v>179</v>
      </c>
      <c r="H3776" s="33">
        <v>41566</v>
      </c>
      <c r="I3776" t="s">
        <v>5972</v>
      </c>
      <c r="N3776" s="37"/>
      <c r="O3776" s="36"/>
      <c r="P3776" s="36"/>
      <c r="Q3776" s="36"/>
      <c r="R3776" s="37"/>
      <c r="S3776" s="36"/>
      <c r="T3776" s="36"/>
    </row>
    <row r="3777" spans="1:20" ht="14.4" x14ac:dyDescent="0.3">
      <c r="A3777" s="33" t="s">
        <v>9003</v>
      </c>
      <c r="B3777" s="33" t="s">
        <v>14833</v>
      </c>
      <c r="C3777" s="33" t="s">
        <v>17715</v>
      </c>
      <c r="D3777" s="33" t="s">
        <v>9004</v>
      </c>
      <c r="E3777" s="33" t="s">
        <v>15091</v>
      </c>
      <c r="F3777" s="33">
        <v>90</v>
      </c>
      <c r="G3777" s="33">
        <v>95</v>
      </c>
      <c r="H3777" s="33">
        <v>41631</v>
      </c>
      <c r="I3777" t="s">
        <v>8552</v>
      </c>
      <c r="N3777" s="37"/>
      <c r="O3777" s="36"/>
      <c r="P3777" s="36"/>
      <c r="Q3777" s="36"/>
      <c r="R3777" s="37"/>
      <c r="S3777" s="36"/>
      <c r="T3777" s="36"/>
    </row>
    <row r="3778" spans="1:20" ht="14.4" x14ac:dyDescent="0.3">
      <c r="A3778" s="33" t="s">
        <v>9005</v>
      </c>
      <c r="B3778" s="33" t="s">
        <v>14833</v>
      </c>
      <c r="C3778" s="33" t="s">
        <v>17264</v>
      </c>
      <c r="D3778" s="33" t="s">
        <v>9006</v>
      </c>
      <c r="E3778" s="33" t="s">
        <v>15130</v>
      </c>
      <c r="F3778" s="33">
        <v>232</v>
      </c>
      <c r="G3778" s="33">
        <v>227</v>
      </c>
      <c r="H3778" s="33">
        <v>41613</v>
      </c>
      <c r="I3778" t="s">
        <v>15131</v>
      </c>
      <c r="N3778" s="37"/>
      <c r="O3778" s="36"/>
      <c r="P3778" s="36"/>
      <c r="Q3778" s="36"/>
      <c r="R3778" s="37"/>
      <c r="S3778" s="36"/>
      <c r="T3778" s="36"/>
    </row>
    <row r="3779" spans="1:20" ht="14.4" x14ac:dyDescent="0.3">
      <c r="A3779" s="33" t="s">
        <v>9007</v>
      </c>
      <c r="B3779" s="33" t="s">
        <v>14833</v>
      </c>
      <c r="C3779" s="33" t="s">
        <v>17716</v>
      </c>
      <c r="D3779" s="33" t="s">
        <v>9008</v>
      </c>
      <c r="E3779" s="33" t="s">
        <v>14910</v>
      </c>
      <c r="F3779" s="33">
        <v>362</v>
      </c>
      <c r="G3779" s="33">
        <v>357</v>
      </c>
      <c r="H3779" s="33">
        <v>41248</v>
      </c>
      <c r="I3779" t="s">
        <v>17717</v>
      </c>
      <c r="N3779" s="37"/>
      <c r="O3779" s="36"/>
      <c r="P3779" s="36"/>
      <c r="Q3779" s="36"/>
      <c r="R3779" s="37"/>
      <c r="S3779" s="36"/>
      <c r="T3779" s="36"/>
    </row>
    <row r="3780" spans="1:20" ht="14.4" x14ac:dyDescent="0.3">
      <c r="A3780" s="33" t="s">
        <v>9009</v>
      </c>
      <c r="B3780" s="33" t="s">
        <v>14833</v>
      </c>
      <c r="C3780" s="33" t="s">
        <v>9010</v>
      </c>
      <c r="D3780" s="33" t="s">
        <v>8730</v>
      </c>
      <c r="E3780" s="33" t="s">
        <v>15286</v>
      </c>
      <c r="F3780" s="33">
        <v>206</v>
      </c>
      <c r="G3780" s="33">
        <v>206</v>
      </c>
      <c r="H3780" s="33">
        <v>42546</v>
      </c>
      <c r="I3780" t="s">
        <v>17718</v>
      </c>
      <c r="N3780" s="37"/>
      <c r="O3780" s="36"/>
      <c r="P3780" s="36"/>
      <c r="Q3780" s="36"/>
      <c r="R3780" s="37"/>
      <c r="S3780" s="36"/>
      <c r="T3780" s="36"/>
    </row>
    <row r="3781" spans="1:20" ht="14.4" x14ac:dyDescent="0.3">
      <c r="A3781" s="33" t="s">
        <v>9011</v>
      </c>
      <c r="B3781" s="33" t="s">
        <v>14833</v>
      </c>
      <c r="C3781" s="33" t="s">
        <v>17719</v>
      </c>
      <c r="D3781" s="33" t="s">
        <v>9012</v>
      </c>
      <c r="E3781" s="33" t="s">
        <v>15996</v>
      </c>
      <c r="F3781" s="33">
        <v>78</v>
      </c>
      <c r="G3781" s="33">
        <v>75</v>
      </c>
      <c r="H3781" s="33">
        <v>41421</v>
      </c>
      <c r="I3781" t="s">
        <v>16252</v>
      </c>
      <c r="N3781" s="37"/>
      <c r="O3781" s="36"/>
      <c r="P3781" s="36"/>
      <c r="Q3781" s="36"/>
      <c r="R3781" s="37"/>
      <c r="S3781" s="36"/>
      <c r="T3781" s="36"/>
    </row>
    <row r="3782" spans="1:20" ht="14.4" x14ac:dyDescent="0.3">
      <c r="A3782" s="33" t="s">
        <v>9013</v>
      </c>
      <c r="B3782" s="33" t="s">
        <v>14833</v>
      </c>
      <c r="C3782" s="33" t="s">
        <v>17720</v>
      </c>
      <c r="D3782" s="33" t="s">
        <v>9014</v>
      </c>
      <c r="E3782" s="33" t="s">
        <v>14950</v>
      </c>
      <c r="F3782" s="33">
        <v>292</v>
      </c>
      <c r="G3782" s="33">
        <v>258</v>
      </c>
      <c r="H3782" s="33">
        <v>41421</v>
      </c>
      <c r="I3782" t="s">
        <v>16252</v>
      </c>
      <c r="N3782" s="37"/>
      <c r="O3782" s="36"/>
      <c r="P3782" s="36"/>
      <c r="Q3782" s="36"/>
      <c r="R3782" s="37"/>
      <c r="S3782" s="36"/>
      <c r="T3782" s="36"/>
    </row>
    <row r="3783" spans="1:20" ht="14.4" x14ac:dyDescent="0.3">
      <c r="A3783" s="33" t="s">
        <v>9015</v>
      </c>
      <c r="B3783" s="33" t="s">
        <v>14833</v>
      </c>
      <c r="C3783" s="33" t="s">
        <v>9016</v>
      </c>
      <c r="D3783" s="33" t="s">
        <v>9017</v>
      </c>
      <c r="E3783" s="33" t="s">
        <v>15652</v>
      </c>
      <c r="F3783" s="33">
        <v>69</v>
      </c>
      <c r="G3783" s="33">
        <v>73</v>
      </c>
      <c r="H3783" s="33">
        <v>41492</v>
      </c>
      <c r="I3783" t="s">
        <v>6687</v>
      </c>
      <c r="N3783" s="37"/>
      <c r="O3783" s="36"/>
      <c r="P3783" s="36"/>
      <c r="Q3783" s="36"/>
      <c r="R3783" s="37"/>
      <c r="S3783" s="36"/>
      <c r="T3783" s="36"/>
    </row>
    <row r="3784" spans="1:20" ht="14.4" x14ac:dyDescent="0.3">
      <c r="A3784" s="33" t="s">
        <v>9018</v>
      </c>
      <c r="B3784" s="33" t="s">
        <v>14833</v>
      </c>
      <c r="C3784" s="33" t="s">
        <v>17721</v>
      </c>
      <c r="D3784" s="33" t="s">
        <v>9019</v>
      </c>
      <c r="E3784" s="33" t="s">
        <v>15013</v>
      </c>
      <c r="F3784" s="33">
        <v>93</v>
      </c>
      <c r="G3784" s="33">
        <v>82</v>
      </c>
      <c r="H3784" s="33">
        <v>41561</v>
      </c>
      <c r="I3784" t="s">
        <v>17641</v>
      </c>
      <c r="N3784" s="37"/>
      <c r="O3784" s="36"/>
      <c r="P3784" s="36"/>
      <c r="Q3784" s="36"/>
      <c r="R3784" s="37"/>
      <c r="S3784" s="36"/>
      <c r="T3784" s="36"/>
    </row>
    <row r="3785" spans="1:20" ht="14.4" x14ac:dyDescent="0.3">
      <c r="A3785" s="33" t="s">
        <v>9020</v>
      </c>
      <c r="B3785" s="33" t="s">
        <v>14833</v>
      </c>
      <c r="C3785" s="33" t="s">
        <v>9021</v>
      </c>
      <c r="D3785" s="33" t="s">
        <v>9022</v>
      </c>
      <c r="E3785" s="33" t="s">
        <v>15005</v>
      </c>
      <c r="F3785" s="33">
        <v>219</v>
      </c>
      <c r="G3785" s="33">
        <v>234</v>
      </c>
      <c r="H3785" s="33">
        <v>41371</v>
      </c>
      <c r="I3785" t="s">
        <v>266</v>
      </c>
      <c r="N3785" s="37"/>
      <c r="O3785" s="36"/>
      <c r="P3785" s="36"/>
      <c r="Q3785" s="36"/>
      <c r="R3785" s="37"/>
      <c r="S3785" s="36"/>
      <c r="T3785" s="36"/>
    </row>
    <row r="3786" spans="1:20" ht="14.4" x14ac:dyDescent="0.3">
      <c r="A3786" s="33" t="s">
        <v>9023</v>
      </c>
      <c r="B3786" s="33" t="s">
        <v>14833</v>
      </c>
      <c r="C3786" s="33" t="s">
        <v>9024</v>
      </c>
      <c r="D3786" s="33" t="s">
        <v>9025</v>
      </c>
      <c r="E3786" s="33" t="s">
        <v>16636</v>
      </c>
      <c r="F3786" s="33">
        <v>251</v>
      </c>
      <c r="G3786" s="33">
        <v>230</v>
      </c>
      <c r="H3786" s="33">
        <v>41191</v>
      </c>
      <c r="I3786" t="s">
        <v>15604</v>
      </c>
      <c r="N3786" s="37"/>
      <c r="O3786" s="36"/>
      <c r="P3786" s="36"/>
      <c r="Q3786" s="36"/>
      <c r="R3786" s="37"/>
      <c r="S3786" s="36"/>
      <c r="T3786" s="36"/>
    </row>
    <row r="3787" spans="1:20" ht="14.4" x14ac:dyDescent="0.3">
      <c r="A3787" s="33" t="s">
        <v>9026</v>
      </c>
      <c r="B3787" s="33" t="s">
        <v>14833</v>
      </c>
      <c r="C3787" s="33" t="s">
        <v>1216</v>
      </c>
      <c r="D3787" s="33" t="s">
        <v>8424</v>
      </c>
      <c r="E3787" s="33" t="s">
        <v>14898</v>
      </c>
      <c r="F3787" s="33">
        <v>377</v>
      </c>
      <c r="G3787" s="33">
        <v>402</v>
      </c>
      <c r="H3787" s="33">
        <v>41560</v>
      </c>
      <c r="I3787" t="s">
        <v>17528</v>
      </c>
      <c r="N3787" s="37"/>
      <c r="O3787" s="36"/>
      <c r="P3787" s="36"/>
      <c r="Q3787" s="36"/>
      <c r="R3787" s="37"/>
      <c r="S3787" s="36"/>
      <c r="T3787" s="36"/>
    </row>
    <row r="3788" spans="1:20" ht="14.4" x14ac:dyDescent="0.3">
      <c r="A3788" s="33" t="s">
        <v>9027</v>
      </c>
      <c r="B3788" s="33" t="s">
        <v>14833</v>
      </c>
      <c r="C3788" s="33" t="s">
        <v>15725</v>
      </c>
      <c r="D3788" s="33" t="s">
        <v>9028</v>
      </c>
      <c r="E3788" s="33" t="s">
        <v>15012</v>
      </c>
      <c r="F3788" s="33">
        <v>207</v>
      </c>
      <c r="G3788" s="33">
        <v>188</v>
      </c>
      <c r="H3788" s="33">
        <v>24533</v>
      </c>
      <c r="I3788" t="s">
        <v>17478</v>
      </c>
      <c r="N3788" s="37"/>
      <c r="O3788" s="36"/>
      <c r="P3788" s="36"/>
      <c r="Q3788" s="36"/>
      <c r="R3788" s="37"/>
      <c r="S3788" s="36"/>
      <c r="T3788" s="36"/>
    </row>
    <row r="3789" spans="1:20" ht="14.4" x14ac:dyDescent="0.3">
      <c r="A3789" s="33" t="s">
        <v>9029</v>
      </c>
      <c r="B3789" s="33" t="s">
        <v>14833</v>
      </c>
      <c r="C3789" s="33" t="s">
        <v>17722</v>
      </c>
      <c r="D3789" s="33" t="s">
        <v>9030</v>
      </c>
      <c r="E3789" s="33" t="s">
        <v>14885</v>
      </c>
      <c r="F3789" s="33">
        <v>321</v>
      </c>
      <c r="G3789" s="33">
        <v>331</v>
      </c>
      <c r="H3789" s="33">
        <v>81316</v>
      </c>
      <c r="I3789" t="s">
        <v>15669</v>
      </c>
      <c r="N3789" s="37"/>
      <c r="O3789" s="36"/>
      <c r="P3789" s="36"/>
      <c r="Q3789" s="36"/>
      <c r="R3789" s="37"/>
      <c r="S3789" s="36"/>
      <c r="T3789" s="36"/>
    </row>
    <row r="3790" spans="1:20" ht="14.4" x14ac:dyDescent="0.3">
      <c r="A3790" s="33" t="s">
        <v>9031</v>
      </c>
      <c r="B3790" s="33" t="s">
        <v>14833</v>
      </c>
      <c r="C3790" s="33" t="s">
        <v>17723</v>
      </c>
      <c r="D3790" s="33" t="s">
        <v>9032</v>
      </c>
      <c r="E3790" s="33" t="s">
        <v>15000</v>
      </c>
      <c r="F3790" s="33">
        <v>230</v>
      </c>
      <c r="G3790" s="33">
        <v>245</v>
      </c>
      <c r="H3790" s="33">
        <v>32177</v>
      </c>
      <c r="I3790" t="s">
        <v>1783</v>
      </c>
      <c r="N3790" s="37"/>
      <c r="O3790" s="36"/>
      <c r="P3790" s="36"/>
      <c r="Q3790" s="36"/>
      <c r="R3790" s="37"/>
      <c r="S3790" s="36"/>
      <c r="T3790" s="36"/>
    </row>
    <row r="3791" spans="1:20" ht="14.4" x14ac:dyDescent="0.3">
      <c r="A3791" s="33" t="s">
        <v>9033</v>
      </c>
      <c r="B3791" s="33" t="s">
        <v>14833</v>
      </c>
      <c r="C3791" s="33" t="s">
        <v>9034</v>
      </c>
      <c r="D3791" s="33" t="s">
        <v>9035</v>
      </c>
      <c r="E3791" s="33" t="s">
        <v>15078</v>
      </c>
      <c r="F3791" s="33">
        <v>190</v>
      </c>
      <c r="G3791" s="33">
        <v>221</v>
      </c>
      <c r="H3791" s="33">
        <v>41154</v>
      </c>
      <c r="I3791" t="s">
        <v>16134</v>
      </c>
      <c r="N3791" s="37"/>
      <c r="O3791" s="36"/>
      <c r="P3791" s="36"/>
      <c r="Q3791" s="36"/>
      <c r="R3791" s="37"/>
      <c r="S3791" s="36"/>
      <c r="T3791" s="36"/>
    </row>
    <row r="3792" spans="1:20" ht="14.4" x14ac:dyDescent="0.3">
      <c r="A3792" s="33" t="s">
        <v>9036</v>
      </c>
      <c r="B3792" s="33" t="s">
        <v>14833</v>
      </c>
      <c r="C3792" s="33" t="s">
        <v>17724</v>
      </c>
      <c r="D3792" s="33" t="s">
        <v>9037</v>
      </c>
      <c r="E3792" s="33" t="s">
        <v>15093</v>
      </c>
      <c r="F3792" s="33">
        <v>332</v>
      </c>
      <c r="G3792" s="33">
        <v>372</v>
      </c>
      <c r="H3792" s="33">
        <v>40934</v>
      </c>
      <c r="I3792" t="s">
        <v>16055</v>
      </c>
      <c r="N3792" s="37"/>
      <c r="O3792" s="36"/>
      <c r="P3792" s="36"/>
      <c r="Q3792" s="36"/>
      <c r="R3792" s="37"/>
      <c r="S3792" s="36"/>
      <c r="T3792" s="36"/>
    </row>
    <row r="3793" spans="1:20" ht="14.4" x14ac:dyDescent="0.3">
      <c r="A3793" s="33" t="s">
        <v>9038</v>
      </c>
      <c r="B3793" s="33" t="s">
        <v>14833</v>
      </c>
      <c r="C3793" s="33" t="s">
        <v>9039</v>
      </c>
      <c r="D3793" s="33" t="s">
        <v>7270</v>
      </c>
      <c r="E3793" s="33" t="s">
        <v>14989</v>
      </c>
      <c r="F3793" s="33">
        <v>161</v>
      </c>
      <c r="G3793" s="33">
        <v>154</v>
      </c>
      <c r="H3793" s="33">
        <v>40947</v>
      </c>
      <c r="I3793" t="s">
        <v>15865</v>
      </c>
      <c r="N3793" s="37"/>
      <c r="O3793" s="36"/>
      <c r="P3793" s="36"/>
      <c r="Q3793" s="36"/>
      <c r="R3793" s="37"/>
      <c r="S3793" s="36"/>
      <c r="T3793" s="36"/>
    </row>
    <row r="3794" spans="1:20" ht="14.4" x14ac:dyDescent="0.3">
      <c r="A3794" s="33" t="s">
        <v>9040</v>
      </c>
      <c r="B3794" s="33" t="s">
        <v>14833</v>
      </c>
      <c r="C3794" s="33" t="s">
        <v>17725</v>
      </c>
      <c r="D3794" s="33" t="s">
        <v>9041</v>
      </c>
      <c r="E3794" s="33" t="s">
        <v>15813</v>
      </c>
      <c r="F3794" s="33">
        <v>464</v>
      </c>
      <c r="G3794" s="33">
        <v>474</v>
      </c>
      <c r="H3794" s="33">
        <v>38001</v>
      </c>
      <c r="I3794" t="s">
        <v>15814</v>
      </c>
      <c r="N3794" s="37"/>
      <c r="O3794" s="36"/>
      <c r="P3794" s="36"/>
      <c r="Q3794" s="36"/>
      <c r="R3794" s="37"/>
      <c r="S3794" s="36"/>
      <c r="T3794" s="36"/>
    </row>
    <row r="3795" spans="1:20" ht="14.4" x14ac:dyDescent="0.3">
      <c r="A3795" s="33" t="s">
        <v>9042</v>
      </c>
      <c r="B3795" s="33" t="s">
        <v>14833</v>
      </c>
      <c r="C3795" s="33" t="s">
        <v>9043</v>
      </c>
      <c r="D3795" s="33" t="s">
        <v>9044</v>
      </c>
      <c r="E3795" s="33" t="s">
        <v>17648</v>
      </c>
      <c r="F3795" s="33">
        <v>339</v>
      </c>
      <c r="G3795" s="33">
        <v>359</v>
      </c>
      <c r="H3795" s="33">
        <v>40874</v>
      </c>
      <c r="I3795" t="s">
        <v>17649</v>
      </c>
      <c r="N3795" s="37"/>
      <c r="O3795" s="36"/>
      <c r="P3795" s="36"/>
      <c r="Q3795" s="36"/>
      <c r="R3795" s="37"/>
      <c r="S3795" s="36"/>
      <c r="T3795" s="36"/>
    </row>
    <row r="3796" spans="1:20" ht="14.4" x14ac:dyDescent="0.3">
      <c r="A3796" s="33" t="s">
        <v>9045</v>
      </c>
      <c r="B3796" s="33" t="s">
        <v>14833</v>
      </c>
      <c r="C3796" s="33" t="s">
        <v>17726</v>
      </c>
      <c r="D3796" s="33" t="s">
        <v>8524</v>
      </c>
      <c r="E3796" s="33" t="s">
        <v>14935</v>
      </c>
      <c r="F3796" s="33">
        <v>207</v>
      </c>
      <c r="G3796" s="33">
        <v>209</v>
      </c>
      <c r="H3796" s="33">
        <v>41316</v>
      </c>
      <c r="I3796" t="s">
        <v>17486</v>
      </c>
      <c r="N3796" s="37"/>
      <c r="O3796" s="36"/>
      <c r="P3796" s="36"/>
      <c r="Q3796" s="36"/>
      <c r="R3796" s="37"/>
      <c r="S3796" s="36"/>
      <c r="T3796" s="36"/>
    </row>
    <row r="3797" spans="1:20" ht="14.4" x14ac:dyDescent="0.3">
      <c r="A3797" s="33" t="s">
        <v>9046</v>
      </c>
      <c r="B3797" s="33" t="s">
        <v>14833</v>
      </c>
      <c r="C3797" s="33" t="s">
        <v>1552</v>
      </c>
      <c r="D3797" s="33" t="s">
        <v>9047</v>
      </c>
      <c r="E3797" s="33" t="s">
        <v>15024</v>
      </c>
      <c r="F3797" s="33">
        <v>306</v>
      </c>
      <c r="G3797" s="33">
        <v>327</v>
      </c>
      <c r="H3797" s="33">
        <v>43227</v>
      </c>
      <c r="I3797" t="s">
        <v>17593</v>
      </c>
      <c r="N3797" s="37"/>
      <c r="O3797" s="36"/>
      <c r="P3797" s="36"/>
      <c r="Q3797" s="36"/>
      <c r="R3797" s="37"/>
      <c r="S3797" s="36"/>
      <c r="T3797" s="36"/>
    </row>
    <row r="3798" spans="1:20" ht="14.4" x14ac:dyDescent="0.3">
      <c r="A3798" s="33" t="s">
        <v>9048</v>
      </c>
      <c r="B3798" s="33" t="s">
        <v>14833</v>
      </c>
      <c r="C3798" s="33" t="s">
        <v>9049</v>
      </c>
      <c r="D3798" s="33" t="s">
        <v>9050</v>
      </c>
      <c r="E3798" s="33" t="s">
        <v>14885</v>
      </c>
      <c r="F3798" s="33">
        <v>303</v>
      </c>
      <c r="G3798" s="33">
        <v>288</v>
      </c>
      <c r="H3798" s="33">
        <v>43864</v>
      </c>
      <c r="I3798" t="s">
        <v>8076</v>
      </c>
      <c r="N3798" s="37"/>
      <c r="O3798" s="36"/>
      <c r="P3798" s="36"/>
      <c r="Q3798" s="36"/>
      <c r="R3798" s="37"/>
      <c r="S3798" s="36"/>
      <c r="T3798" s="36"/>
    </row>
    <row r="3799" spans="1:20" ht="14.4" x14ac:dyDescent="0.3">
      <c r="A3799" s="33" t="s">
        <v>9051</v>
      </c>
      <c r="B3799" s="33" t="s">
        <v>14833</v>
      </c>
      <c r="C3799" s="33" t="s">
        <v>17727</v>
      </c>
      <c r="D3799" s="33" t="s">
        <v>9052</v>
      </c>
      <c r="E3799" s="33" t="s">
        <v>15036</v>
      </c>
      <c r="F3799" s="33">
        <v>197</v>
      </c>
      <c r="G3799" s="33">
        <v>194</v>
      </c>
      <c r="H3799" s="33">
        <v>71008</v>
      </c>
      <c r="I3799" t="s">
        <v>624</v>
      </c>
      <c r="N3799" s="37"/>
      <c r="O3799" s="36"/>
      <c r="P3799" s="36"/>
      <c r="Q3799" s="36"/>
      <c r="R3799" s="37"/>
      <c r="S3799" s="36"/>
      <c r="T3799" s="36"/>
    </row>
    <row r="3800" spans="1:20" ht="14.4" x14ac:dyDescent="0.3">
      <c r="A3800" s="33" t="s">
        <v>9053</v>
      </c>
      <c r="B3800" s="33" t="s">
        <v>14833</v>
      </c>
      <c r="C3800" s="33" t="s">
        <v>17728</v>
      </c>
      <c r="D3800" s="33" t="s">
        <v>9054</v>
      </c>
      <c r="E3800" s="33" t="s">
        <v>15050</v>
      </c>
      <c r="F3800" s="33">
        <v>154</v>
      </c>
      <c r="G3800" s="33">
        <v>179</v>
      </c>
      <c r="H3800" s="33">
        <v>41460</v>
      </c>
      <c r="I3800" t="s">
        <v>1325</v>
      </c>
      <c r="N3800" s="37"/>
      <c r="O3800" s="36"/>
      <c r="P3800" s="36"/>
      <c r="Q3800" s="36"/>
      <c r="R3800" s="37"/>
      <c r="S3800" s="36"/>
      <c r="T3800" s="36"/>
    </row>
    <row r="3801" spans="1:20" ht="14.4" x14ac:dyDescent="0.3">
      <c r="A3801" s="33" t="s">
        <v>9055</v>
      </c>
      <c r="B3801" s="33" t="s">
        <v>14833</v>
      </c>
      <c r="C3801" s="33" t="s">
        <v>9056</v>
      </c>
      <c r="D3801" s="33" t="s">
        <v>9057</v>
      </c>
      <c r="E3801" s="33" t="s">
        <v>15028</v>
      </c>
      <c r="F3801" s="33">
        <v>514</v>
      </c>
      <c r="G3801" s="33">
        <v>511</v>
      </c>
      <c r="H3801" s="33">
        <v>41528</v>
      </c>
      <c r="I3801" t="s">
        <v>15305</v>
      </c>
      <c r="N3801" s="37"/>
      <c r="O3801" s="36"/>
      <c r="P3801" s="36"/>
      <c r="Q3801" s="36"/>
      <c r="R3801" s="37"/>
      <c r="S3801" s="36"/>
      <c r="T3801" s="36"/>
    </row>
    <row r="3802" spans="1:20" ht="14.4" x14ac:dyDescent="0.3">
      <c r="A3802" s="33" t="s">
        <v>9058</v>
      </c>
      <c r="B3802" s="33" t="s">
        <v>14833</v>
      </c>
      <c r="C3802" s="33" t="s">
        <v>9059</v>
      </c>
      <c r="D3802" s="33" t="s">
        <v>9060</v>
      </c>
      <c r="E3802" s="33" t="s">
        <v>14876</v>
      </c>
      <c r="F3802" s="33">
        <v>214</v>
      </c>
      <c r="G3802" s="33">
        <v>206</v>
      </c>
      <c r="H3802" s="33">
        <v>40508</v>
      </c>
      <c r="I3802" t="s">
        <v>15747</v>
      </c>
      <c r="N3802" s="37"/>
      <c r="O3802" s="36"/>
      <c r="P3802" s="36"/>
      <c r="Q3802" s="36"/>
      <c r="R3802" s="37"/>
      <c r="S3802" s="36"/>
      <c r="T3802" s="36"/>
    </row>
    <row r="3803" spans="1:20" ht="14.4" x14ac:dyDescent="0.3">
      <c r="A3803" s="33" t="s">
        <v>9061</v>
      </c>
      <c r="B3803" s="33" t="s">
        <v>14833</v>
      </c>
      <c r="C3803" s="33" t="s">
        <v>16312</v>
      </c>
      <c r="D3803" s="33" t="s">
        <v>4479</v>
      </c>
      <c r="E3803" s="33" t="s">
        <v>15652</v>
      </c>
      <c r="F3803" s="33">
        <v>181</v>
      </c>
      <c r="G3803" s="33">
        <v>163</v>
      </c>
      <c r="H3803" s="33">
        <v>40788</v>
      </c>
      <c r="I3803" t="s">
        <v>15653</v>
      </c>
      <c r="N3803" s="37"/>
      <c r="O3803" s="36"/>
      <c r="P3803" s="36"/>
      <c r="Q3803" s="36"/>
      <c r="R3803" s="37"/>
      <c r="S3803" s="36"/>
      <c r="T3803" s="36"/>
    </row>
    <row r="3804" spans="1:20" ht="14.4" x14ac:dyDescent="0.3">
      <c r="A3804" s="33" t="s">
        <v>9062</v>
      </c>
      <c r="B3804" s="33" t="s">
        <v>14833</v>
      </c>
      <c r="C3804" s="33" t="s">
        <v>9063</v>
      </c>
      <c r="D3804" s="33" t="s">
        <v>9064</v>
      </c>
      <c r="E3804" s="33" t="s">
        <v>15061</v>
      </c>
      <c r="F3804" s="33">
        <v>162</v>
      </c>
      <c r="G3804" s="33">
        <v>169</v>
      </c>
      <c r="H3804" s="33">
        <v>40114</v>
      </c>
      <c r="I3804" t="s">
        <v>17653</v>
      </c>
      <c r="N3804" s="37"/>
      <c r="O3804" s="36"/>
      <c r="P3804" s="36"/>
      <c r="Q3804" s="36"/>
      <c r="R3804" s="37"/>
      <c r="S3804" s="36"/>
      <c r="T3804" s="36"/>
    </row>
    <row r="3805" spans="1:20" ht="14.4" x14ac:dyDescent="0.3">
      <c r="A3805" s="33" t="s">
        <v>9065</v>
      </c>
      <c r="B3805" s="33" t="s">
        <v>14833</v>
      </c>
      <c r="C3805" s="33" t="s">
        <v>9066</v>
      </c>
      <c r="D3805" s="33" t="s">
        <v>9067</v>
      </c>
      <c r="E3805" s="33" t="s">
        <v>15078</v>
      </c>
      <c r="F3805" s="33">
        <v>110</v>
      </c>
      <c r="G3805" s="33">
        <v>144</v>
      </c>
      <c r="H3805" s="33">
        <v>70085</v>
      </c>
      <c r="I3805" t="s">
        <v>17729</v>
      </c>
      <c r="N3805" s="37"/>
      <c r="O3805" s="36"/>
      <c r="P3805" s="36"/>
      <c r="Q3805" s="36"/>
      <c r="R3805" s="37"/>
      <c r="S3805" s="36"/>
      <c r="T3805" s="36"/>
    </row>
    <row r="3806" spans="1:20" ht="14.4" x14ac:dyDescent="0.3">
      <c r="A3806" s="33" t="s">
        <v>9068</v>
      </c>
      <c r="B3806" s="33" t="s">
        <v>14833</v>
      </c>
      <c r="C3806" s="33" t="s">
        <v>16051</v>
      </c>
      <c r="D3806" s="33" t="s">
        <v>9069</v>
      </c>
      <c r="E3806" s="33" t="s">
        <v>14986</v>
      </c>
      <c r="F3806" s="33">
        <v>223</v>
      </c>
      <c r="G3806" s="33">
        <v>225</v>
      </c>
      <c r="H3806" s="33">
        <v>41454</v>
      </c>
      <c r="I3806" t="s">
        <v>16311</v>
      </c>
      <c r="N3806" s="37"/>
      <c r="O3806" s="36"/>
      <c r="P3806" s="36"/>
      <c r="Q3806" s="36"/>
      <c r="R3806" s="37"/>
      <c r="S3806" s="36"/>
      <c r="T3806" s="36"/>
    </row>
    <row r="3807" spans="1:20" ht="14.4" x14ac:dyDescent="0.3">
      <c r="A3807" s="33" t="s">
        <v>9070</v>
      </c>
      <c r="B3807" s="33" t="s">
        <v>14833</v>
      </c>
      <c r="C3807" s="33" t="s">
        <v>17730</v>
      </c>
      <c r="D3807" s="33" t="s">
        <v>9071</v>
      </c>
      <c r="E3807" s="33" t="s">
        <v>15030</v>
      </c>
      <c r="F3807" s="33">
        <v>257</v>
      </c>
      <c r="G3807" s="33">
        <v>277</v>
      </c>
      <c r="H3807" s="33">
        <v>40950</v>
      </c>
      <c r="I3807" t="s">
        <v>15149</v>
      </c>
      <c r="N3807" s="37"/>
      <c r="O3807" s="36"/>
      <c r="P3807" s="36"/>
      <c r="Q3807" s="36"/>
      <c r="R3807" s="37"/>
      <c r="S3807" s="36"/>
      <c r="T3807" s="36"/>
    </row>
    <row r="3808" spans="1:20" ht="14.4" x14ac:dyDescent="0.3">
      <c r="A3808" s="33" t="s">
        <v>9072</v>
      </c>
      <c r="B3808" s="33" t="s">
        <v>14833</v>
      </c>
      <c r="C3808" s="33" t="s">
        <v>4983</v>
      </c>
      <c r="D3808" s="33" t="s">
        <v>7295</v>
      </c>
      <c r="E3808" s="33" t="s">
        <v>14940</v>
      </c>
      <c r="F3808" s="33">
        <v>424</v>
      </c>
      <c r="G3808" s="33">
        <v>421</v>
      </c>
      <c r="H3808" s="33">
        <v>40020</v>
      </c>
      <c r="I3808" t="s">
        <v>15971</v>
      </c>
      <c r="N3808" s="37"/>
      <c r="O3808" s="36"/>
      <c r="P3808" s="36"/>
      <c r="Q3808" s="36"/>
      <c r="R3808" s="37"/>
      <c r="S3808" s="36"/>
      <c r="T3808" s="36"/>
    </row>
    <row r="3809" spans="1:20" ht="14.4" x14ac:dyDescent="0.3">
      <c r="A3809" s="33" t="s">
        <v>9073</v>
      </c>
      <c r="B3809" s="33" t="s">
        <v>14833</v>
      </c>
      <c r="C3809" s="33" t="s">
        <v>9074</v>
      </c>
      <c r="D3809" s="33" t="s">
        <v>9075</v>
      </c>
      <c r="E3809" s="33" t="s">
        <v>14907</v>
      </c>
      <c r="F3809" s="33">
        <v>109</v>
      </c>
      <c r="G3809" s="33">
        <v>91</v>
      </c>
      <c r="H3809" s="33">
        <v>74531</v>
      </c>
      <c r="I3809" t="s">
        <v>15531</v>
      </c>
      <c r="N3809" s="37"/>
      <c r="O3809" s="36"/>
      <c r="P3809" s="36"/>
      <c r="Q3809" s="36"/>
      <c r="R3809" s="37"/>
      <c r="S3809" s="36"/>
      <c r="T3809" s="36"/>
    </row>
    <row r="3810" spans="1:20" ht="14.4" x14ac:dyDescent="0.3">
      <c r="A3810" s="33" t="s">
        <v>9076</v>
      </c>
      <c r="B3810" s="33" t="s">
        <v>14833</v>
      </c>
      <c r="C3810" s="33" t="s">
        <v>9077</v>
      </c>
      <c r="D3810" s="33" t="s">
        <v>9078</v>
      </c>
      <c r="E3810" s="33" t="s">
        <v>14933</v>
      </c>
      <c r="F3810" s="33">
        <v>96</v>
      </c>
      <c r="G3810" s="33">
        <v>128</v>
      </c>
      <c r="H3810" s="33">
        <v>41241</v>
      </c>
      <c r="I3810" t="s">
        <v>15755</v>
      </c>
      <c r="N3810" s="37"/>
      <c r="O3810" s="36"/>
      <c r="P3810" s="36"/>
      <c r="Q3810" s="36"/>
      <c r="R3810" s="37"/>
      <c r="S3810" s="36"/>
      <c r="T3810" s="36"/>
    </row>
    <row r="3811" spans="1:20" ht="14.4" x14ac:dyDescent="0.3">
      <c r="A3811" s="33" t="s">
        <v>9079</v>
      </c>
      <c r="B3811" s="33" t="s">
        <v>14833</v>
      </c>
      <c r="C3811" s="33" t="s">
        <v>17731</v>
      </c>
      <c r="D3811" s="33" t="s">
        <v>9080</v>
      </c>
      <c r="E3811" s="33" t="s">
        <v>15009</v>
      </c>
      <c r="F3811" s="33">
        <v>110</v>
      </c>
      <c r="G3811" s="33">
        <v>119</v>
      </c>
      <c r="H3811" s="33">
        <v>41871</v>
      </c>
      <c r="I3811" t="s">
        <v>15626</v>
      </c>
      <c r="N3811" s="37"/>
      <c r="O3811" s="36"/>
      <c r="P3811" s="36"/>
      <c r="Q3811" s="36"/>
      <c r="R3811" s="37"/>
      <c r="S3811" s="36"/>
      <c r="T3811" s="36"/>
    </row>
    <row r="3812" spans="1:20" ht="14.4" x14ac:dyDescent="0.3">
      <c r="A3812" s="33" t="s">
        <v>9081</v>
      </c>
      <c r="B3812" s="33" t="s">
        <v>14833</v>
      </c>
      <c r="C3812" s="33" t="s">
        <v>17732</v>
      </c>
      <c r="D3812" s="33" t="s">
        <v>9082</v>
      </c>
      <c r="E3812" s="33" t="s">
        <v>15095</v>
      </c>
      <c r="F3812" s="33">
        <v>122</v>
      </c>
      <c r="G3812" s="33">
        <v>133</v>
      </c>
      <c r="H3812" s="33">
        <v>41631</v>
      </c>
      <c r="I3812" t="s">
        <v>8552</v>
      </c>
      <c r="N3812" s="37"/>
      <c r="O3812" s="36"/>
      <c r="P3812" s="36"/>
      <c r="Q3812" s="36"/>
      <c r="R3812" s="37"/>
      <c r="S3812" s="36"/>
      <c r="T3812" s="36"/>
    </row>
    <row r="3813" spans="1:20" ht="14.4" x14ac:dyDescent="0.3">
      <c r="A3813" s="33" t="s">
        <v>9083</v>
      </c>
      <c r="B3813" s="33" t="s">
        <v>14833</v>
      </c>
      <c r="C3813" s="33" t="s">
        <v>17733</v>
      </c>
      <c r="D3813" s="33" t="s">
        <v>9084</v>
      </c>
      <c r="E3813" s="33" t="s">
        <v>15647</v>
      </c>
      <c r="F3813" s="33">
        <v>55</v>
      </c>
      <c r="G3813" s="33">
        <v>77</v>
      </c>
      <c r="H3813" s="33">
        <v>41779</v>
      </c>
      <c r="I3813" t="s">
        <v>17427</v>
      </c>
      <c r="N3813" s="37"/>
      <c r="O3813" s="36"/>
      <c r="P3813" s="36"/>
      <c r="Q3813" s="36"/>
      <c r="R3813" s="37"/>
      <c r="S3813" s="36"/>
      <c r="T3813" s="36"/>
    </row>
    <row r="3814" spans="1:20" ht="14.4" x14ac:dyDescent="0.3">
      <c r="A3814" s="33" t="s">
        <v>9085</v>
      </c>
      <c r="B3814" s="33" t="s">
        <v>14833</v>
      </c>
      <c r="C3814" s="33" t="s">
        <v>17734</v>
      </c>
      <c r="D3814" s="33" t="s">
        <v>9086</v>
      </c>
      <c r="E3814" s="33" t="s">
        <v>15031</v>
      </c>
      <c r="F3814" s="33">
        <v>214</v>
      </c>
      <c r="G3814" s="33">
        <v>222</v>
      </c>
      <c r="H3814" s="33">
        <v>30010</v>
      </c>
      <c r="I3814" t="s">
        <v>15188</v>
      </c>
      <c r="N3814" s="37"/>
      <c r="O3814" s="36"/>
      <c r="P3814" s="36"/>
      <c r="Q3814" s="36"/>
      <c r="R3814" s="37"/>
      <c r="S3814" s="36"/>
      <c r="T3814" s="36"/>
    </row>
    <row r="3815" spans="1:20" ht="14.4" x14ac:dyDescent="0.3">
      <c r="A3815" s="33" t="s">
        <v>9087</v>
      </c>
      <c r="B3815" s="33" t="s">
        <v>14833</v>
      </c>
      <c r="C3815" s="33" t="s">
        <v>9088</v>
      </c>
      <c r="D3815" s="33" t="s">
        <v>7372</v>
      </c>
      <c r="E3815" s="33" t="s">
        <v>14933</v>
      </c>
      <c r="F3815" s="33">
        <v>201</v>
      </c>
      <c r="G3815" s="33">
        <v>197</v>
      </c>
      <c r="H3815" s="33">
        <v>40803</v>
      </c>
      <c r="I3815" t="s">
        <v>276</v>
      </c>
      <c r="N3815" s="37"/>
      <c r="O3815" s="36"/>
      <c r="P3815" s="36"/>
      <c r="Q3815" s="36"/>
      <c r="R3815" s="37"/>
      <c r="S3815" s="36"/>
      <c r="T3815" s="36"/>
    </row>
    <row r="3816" spans="1:20" ht="14.4" x14ac:dyDescent="0.3">
      <c r="A3816" s="33" t="s">
        <v>9089</v>
      </c>
      <c r="B3816" s="33" t="s">
        <v>14833</v>
      </c>
      <c r="C3816" s="33" t="s">
        <v>17735</v>
      </c>
      <c r="D3816" s="33" t="s">
        <v>9090</v>
      </c>
      <c r="E3816" s="33" t="s">
        <v>15088</v>
      </c>
      <c r="F3816" s="33">
        <v>96</v>
      </c>
      <c r="G3816" s="33">
        <v>90</v>
      </c>
      <c r="H3816" s="33">
        <v>41438</v>
      </c>
      <c r="I3816" t="s">
        <v>15225</v>
      </c>
      <c r="N3816" s="37"/>
      <c r="O3816" s="36"/>
      <c r="P3816" s="36"/>
      <c r="Q3816" s="36"/>
      <c r="R3816" s="37"/>
      <c r="S3816" s="36"/>
      <c r="T3816" s="36"/>
    </row>
    <row r="3817" spans="1:20" ht="14.4" x14ac:dyDescent="0.3">
      <c r="A3817" s="33" t="s">
        <v>9091</v>
      </c>
      <c r="B3817" s="33" t="s">
        <v>14833</v>
      </c>
      <c r="C3817" s="33" t="s">
        <v>17736</v>
      </c>
      <c r="D3817" s="33" t="s">
        <v>5253</v>
      </c>
      <c r="E3817" s="33" t="s">
        <v>14899</v>
      </c>
      <c r="F3817" s="33">
        <v>194</v>
      </c>
      <c r="G3817" s="33">
        <v>190</v>
      </c>
      <c r="H3817" s="33">
        <v>41670</v>
      </c>
      <c r="I3817" t="s">
        <v>15174</v>
      </c>
      <c r="N3817" s="37"/>
      <c r="O3817" s="36"/>
      <c r="P3817" s="36"/>
      <c r="Q3817" s="36"/>
      <c r="R3817" s="37"/>
      <c r="S3817" s="36"/>
      <c r="T3817" s="36"/>
    </row>
    <row r="3818" spans="1:20" ht="14.4" x14ac:dyDescent="0.3">
      <c r="A3818" s="33" t="s">
        <v>9092</v>
      </c>
      <c r="B3818" s="33" t="s">
        <v>14833</v>
      </c>
      <c r="C3818" s="33" t="s">
        <v>9093</v>
      </c>
      <c r="D3818" s="33" t="s">
        <v>2413</v>
      </c>
      <c r="E3818" s="33" t="s">
        <v>15138</v>
      </c>
      <c r="F3818" s="33">
        <v>55</v>
      </c>
      <c r="G3818" s="33">
        <v>53</v>
      </c>
      <c r="H3818" s="33">
        <v>41806</v>
      </c>
      <c r="I3818" t="s">
        <v>8665</v>
      </c>
      <c r="N3818" s="37"/>
      <c r="O3818" s="36"/>
      <c r="P3818" s="36"/>
      <c r="Q3818" s="36"/>
      <c r="R3818" s="37"/>
      <c r="S3818" s="36"/>
      <c r="T3818" s="36"/>
    </row>
    <row r="3819" spans="1:20" ht="14.4" x14ac:dyDescent="0.3">
      <c r="A3819" s="33" t="s">
        <v>9094</v>
      </c>
      <c r="B3819" s="33" t="s">
        <v>14833</v>
      </c>
      <c r="C3819" s="33" t="s">
        <v>8074</v>
      </c>
      <c r="D3819" s="33" t="s">
        <v>9095</v>
      </c>
      <c r="E3819" s="33" t="s">
        <v>14938</v>
      </c>
      <c r="F3819" s="33">
        <v>805</v>
      </c>
      <c r="G3819" s="33">
        <v>793</v>
      </c>
      <c r="H3819" s="33">
        <v>20281</v>
      </c>
      <c r="I3819" t="s">
        <v>665</v>
      </c>
      <c r="N3819" s="37"/>
      <c r="O3819" s="36"/>
      <c r="P3819" s="36"/>
      <c r="Q3819" s="36"/>
      <c r="R3819" s="37"/>
      <c r="S3819" s="36"/>
      <c r="T3819" s="36"/>
    </row>
    <row r="3820" spans="1:20" ht="14.4" x14ac:dyDescent="0.3">
      <c r="A3820" s="33" t="s">
        <v>9096</v>
      </c>
      <c r="B3820" s="33" t="s">
        <v>14833</v>
      </c>
      <c r="C3820" s="33" t="s">
        <v>9097</v>
      </c>
      <c r="D3820" s="33" t="s">
        <v>9098</v>
      </c>
      <c r="E3820" s="33" t="s">
        <v>16831</v>
      </c>
      <c r="F3820" s="33">
        <v>105</v>
      </c>
      <c r="G3820" s="33">
        <v>108</v>
      </c>
      <c r="H3820" s="33">
        <v>25351</v>
      </c>
      <c r="I3820" t="s">
        <v>1017</v>
      </c>
      <c r="N3820" s="37"/>
      <c r="O3820" s="36"/>
      <c r="P3820" s="36"/>
      <c r="Q3820" s="36"/>
      <c r="R3820" s="37"/>
      <c r="S3820" s="36"/>
      <c r="T3820" s="36"/>
    </row>
    <row r="3821" spans="1:20" ht="14.4" x14ac:dyDescent="0.3">
      <c r="A3821" s="33" t="s">
        <v>9099</v>
      </c>
      <c r="B3821" s="33" t="s">
        <v>14833</v>
      </c>
      <c r="C3821" s="33" t="s">
        <v>1047</v>
      </c>
      <c r="D3821" s="33" t="s">
        <v>7720</v>
      </c>
      <c r="E3821" s="33" t="s">
        <v>14997</v>
      </c>
      <c r="F3821" s="33">
        <v>350</v>
      </c>
      <c r="G3821" s="33">
        <v>370</v>
      </c>
      <c r="H3821" s="33">
        <v>29810</v>
      </c>
      <c r="I3821" t="s">
        <v>3984</v>
      </c>
      <c r="N3821" s="37"/>
      <c r="O3821" s="36"/>
      <c r="P3821" s="36"/>
      <c r="Q3821" s="36"/>
      <c r="R3821" s="37"/>
      <c r="S3821" s="36"/>
      <c r="T3821" s="36"/>
    </row>
    <row r="3822" spans="1:20" ht="14.4" x14ac:dyDescent="0.3">
      <c r="A3822" s="33" t="s">
        <v>9100</v>
      </c>
      <c r="B3822" s="33" t="s">
        <v>14833</v>
      </c>
      <c r="C3822" s="33" t="s">
        <v>5064</v>
      </c>
      <c r="D3822" s="33" t="s">
        <v>9101</v>
      </c>
      <c r="E3822" s="33" t="s">
        <v>15009</v>
      </c>
      <c r="F3822" s="33">
        <v>181</v>
      </c>
      <c r="G3822" s="33">
        <v>162</v>
      </c>
      <c r="H3822" s="33">
        <v>41125</v>
      </c>
      <c r="I3822" t="s">
        <v>15335</v>
      </c>
      <c r="N3822" s="37"/>
      <c r="O3822" s="36"/>
      <c r="P3822" s="36"/>
      <c r="Q3822" s="36"/>
      <c r="R3822" s="37"/>
      <c r="S3822" s="36"/>
      <c r="T3822" s="36"/>
    </row>
    <row r="3823" spans="1:20" ht="14.4" x14ac:dyDescent="0.3">
      <c r="A3823" s="33" t="s">
        <v>9102</v>
      </c>
      <c r="B3823" s="33" t="s">
        <v>14833</v>
      </c>
      <c r="C3823" s="33" t="s">
        <v>1484</v>
      </c>
      <c r="D3823" s="33" t="s">
        <v>9103</v>
      </c>
      <c r="E3823" s="33" t="s">
        <v>17235</v>
      </c>
      <c r="F3823" s="33">
        <v>314</v>
      </c>
      <c r="G3823" s="33">
        <v>299</v>
      </c>
      <c r="H3823" s="33">
        <v>41507</v>
      </c>
      <c r="I3823" t="s">
        <v>15838</v>
      </c>
      <c r="N3823" s="37"/>
      <c r="O3823" s="36"/>
      <c r="P3823" s="36"/>
      <c r="Q3823" s="36"/>
      <c r="R3823" s="37"/>
      <c r="S3823" s="36"/>
      <c r="T3823" s="36"/>
    </row>
    <row r="3824" spans="1:20" ht="14.4" x14ac:dyDescent="0.3">
      <c r="A3824" s="33" t="s">
        <v>9104</v>
      </c>
      <c r="B3824" s="33" t="s">
        <v>14833</v>
      </c>
      <c r="C3824" s="33" t="s">
        <v>17737</v>
      </c>
      <c r="D3824" s="33" t="s">
        <v>9105</v>
      </c>
      <c r="E3824" s="33" t="s">
        <v>14997</v>
      </c>
      <c r="F3824" s="33">
        <v>449</v>
      </c>
      <c r="G3824" s="33">
        <v>460</v>
      </c>
      <c r="H3824" s="33">
        <v>47100</v>
      </c>
      <c r="I3824" t="s">
        <v>516</v>
      </c>
      <c r="N3824" s="37"/>
      <c r="O3824" s="36"/>
      <c r="P3824" s="36"/>
      <c r="Q3824" s="36"/>
      <c r="R3824" s="37"/>
      <c r="S3824" s="36"/>
      <c r="T3824" s="36"/>
    </row>
    <row r="3825" spans="1:20" ht="14.4" x14ac:dyDescent="0.3">
      <c r="A3825" s="33" t="s">
        <v>9106</v>
      </c>
      <c r="B3825" s="33" t="s">
        <v>14833</v>
      </c>
      <c r="C3825" s="33" t="s">
        <v>17738</v>
      </c>
      <c r="D3825" s="33" t="s">
        <v>9107</v>
      </c>
      <c r="E3825" s="33" t="s">
        <v>15015</v>
      </c>
      <c r="F3825" s="33">
        <v>255</v>
      </c>
      <c r="G3825" s="33">
        <v>239</v>
      </c>
      <c r="H3825" s="33">
        <v>40928</v>
      </c>
      <c r="I3825" t="s">
        <v>15413</v>
      </c>
      <c r="N3825" s="37"/>
      <c r="O3825" s="36"/>
      <c r="P3825" s="36"/>
      <c r="Q3825" s="36"/>
      <c r="R3825" s="37"/>
      <c r="S3825" s="36"/>
      <c r="T3825" s="36"/>
    </row>
    <row r="3826" spans="1:20" ht="14.4" x14ac:dyDescent="0.3">
      <c r="A3826" s="33" t="s">
        <v>9108</v>
      </c>
      <c r="B3826" s="33" t="s">
        <v>14833</v>
      </c>
      <c r="C3826" s="33" t="s">
        <v>4075</v>
      </c>
      <c r="D3826" s="33" t="s">
        <v>9109</v>
      </c>
      <c r="E3826" s="33" t="s">
        <v>15032</v>
      </c>
      <c r="F3826" s="33">
        <v>70</v>
      </c>
      <c r="G3826" s="33">
        <v>61</v>
      </c>
      <c r="H3826" s="33">
        <v>52274</v>
      </c>
      <c r="I3826" t="s">
        <v>17359</v>
      </c>
      <c r="N3826" s="37"/>
      <c r="O3826" s="36"/>
      <c r="P3826" s="36"/>
      <c r="Q3826" s="36"/>
      <c r="R3826" s="37"/>
      <c r="S3826" s="36"/>
      <c r="T3826" s="36"/>
    </row>
    <row r="3827" spans="1:20" ht="14.4" x14ac:dyDescent="0.3">
      <c r="A3827" s="33" t="s">
        <v>9110</v>
      </c>
      <c r="B3827" s="33" t="s">
        <v>14833</v>
      </c>
      <c r="C3827" s="33" t="s">
        <v>17739</v>
      </c>
      <c r="D3827" s="33" t="s">
        <v>9111</v>
      </c>
      <c r="E3827" s="33" t="s">
        <v>15532</v>
      </c>
      <c r="F3827" s="33">
        <v>366</v>
      </c>
      <c r="G3827" s="33">
        <v>394</v>
      </c>
      <c r="H3827" s="33">
        <v>53015</v>
      </c>
      <c r="I3827" t="s">
        <v>17447</v>
      </c>
      <c r="N3827" s="37"/>
      <c r="O3827" s="36"/>
      <c r="P3827" s="36"/>
      <c r="Q3827" s="36"/>
      <c r="R3827" s="37"/>
      <c r="S3827" s="36"/>
      <c r="T3827" s="36"/>
    </row>
    <row r="3828" spans="1:20" ht="14.4" x14ac:dyDescent="0.3">
      <c r="A3828" s="33" t="s">
        <v>9112</v>
      </c>
      <c r="B3828" s="33" t="s">
        <v>14833</v>
      </c>
      <c r="C3828" s="33" t="s">
        <v>1498</v>
      </c>
      <c r="D3828" s="33" t="s">
        <v>9113</v>
      </c>
      <c r="E3828" s="33" t="s">
        <v>16288</v>
      </c>
      <c r="F3828" s="33">
        <v>151</v>
      </c>
      <c r="G3828" s="33">
        <v>151</v>
      </c>
      <c r="H3828" s="33">
        <v>61751</v>
      </c>
      <c r="I3828" t="s">
        <v>15757</v>
      </c>
      <c r="N3828" s="37"/>
      <c r="O3828" s="36"/>
      <c r="P3828" s="36"/>
      <c r="Q3828" s="36"/>
      <c r="R3828" s="37"/>
      <c r="S3828" s="36"/>
      <c r="T3828" s="36"/>
    </row>
    <row r="3829" spans="1:20" ht="14.4" x14ac:dyDescent="0.3">
      <c r="A3829" s="33" t="s">
        <v>9114</v>
      </c>
      <c r="B3829" s="33" t="s">
        <v>14833</v>
      </c>
      <c r="C3829" s="33" t="s">
        <v>9115</v>
      </c>
      <c r="D3829" s="33" t="s">
        <v>9116</v>
      </c>
      <c r="E3829" s="33" t="s">
        <v>16575</v>
      </c>
      <c r="F3829" s="33">
        <v>200</v>
      </c>
      <c r="G3829" s="33">
        <v>196</v>
      </c>
      <c r="H3829" s="33">
        <v>72853</v>
      </c>
      <c r="I3829" t="s">
        <v>17516</v>
      </c>
      <c r="N3829" s="37"/>
      <c r="O3829" s="36"/>
      <c r="P3829" s="36"/>
      <c r="Q3829" s="36"/>
      <c r="R3829" s="37"/>
      <c r="S3829" s="36"/>
      <c r="T3829" s="36"/>
    </row>
    <row r="3830" spans="1:20" ht="14.4" x14ac:dyDescent="0.3">
      <c r="A3830" s="33" t="s">
        <v>9117</v>
      </c>
      <c r="B3830" s="33" t="s">
        <v>14833</v>
      </c>
      <c r="C3830" s="33" t="s">
        <v>17740</v>
      </c>
      <c r="D3830" s="33" t="s">
        <v>9118</v>
      </c>
      <c r="E3830" s="33" t="s">
        <v>14885</v>
      </c>
      <c r="F3830" s="33">
        <v>139</v>
      </c>
      <c r="G3830" s="33">
        <v>182</v>
      </c>
      <c r="H3830" s="33">
        <v>81316</v>
      </c>
      <c r="I3830" t="s">
        <v>15669</v>
      </c>
      <c r="N3830" s="37"/>
      <c r="O3830" s="36"/>
      <c r="P3830" s="36"/>
      <c r="Q3830" s="36"/>
      <c r="R3830" s="37"/>
      <c r="S3830" s="36"/>
      <c r="T3830" s="36"/>
    </row>
    <row r="3831" spans="1:20" ht="14.4" x14ac:dyDescent="0.3">
      <c r="A3831" s="33" t="s">
        <v>9119</v>
      </c>
      <c r="B3831" s="33" t="s">
        <v>14833</v>
      </c>
      <c r="C3831" s="33" t="s">
        <v>17741</v>
      </c>
      <c r="D3831" s="33" t="s">
        <v>9120</v>
      </c>
      <c r="E3831" s="33" t="s">
        <v>15016</v>
      </c>
      <c r="F3831" s="33">
        <v>26</v>
      </c>
      <c r="G3831" s="33">
        <v>19</v>
      </c>
      <c r="H3831" s="33">
        <v>40862</v>
      </c>
      <c r="I3831" t="s">
        <v>16864</v>
      </c>
      <c r="N3831" s="37"/>
      <c r="O3831" s="36"/>
      <c r="P3831" s="36"/>
      <c r="Q3831" s="36"/>
      <c r="R3831" s="37"/>
      <c r="S3831" s="36"/>
      <c r="T3831" s="36"/>
    </row>
    <row r="3832" spans="1:20" ht="14.4" x14ac:dyDescent="0.3">
      <c r="A3832" s="33" t="s">
        <v>9121</v>
      </c>
      <c r="B3832" s="33" t="s">
        <v>14833</v>
      </c>
      <c r="C3832" s="33" t="s">
        <v>17742</v>
      </c>
      <c r="D3832" s="33" t="s">
        <v>9122</v>
      </c>
      <c r="E3832" s="33" t="s">
        <v>14885</v>
      </c>
      <c r="F3832" s="33">
        <v>122</v>
      </c>
      <c r="G3832" s="33">
        <v>115</v>
      </c>
      <c r="H3832" s="33">
        <v>81316</v>
      </c>
      <c r="I3832" t="s">
        <v>15669</v>
      </c>
      <c r="N3832" s="37"/>
      <c r="O3832" s="36"/>
      <c r="P3832" s="36"/>
      <c r="Q3832" s="36"/>
      <c r="R3832" s="37"/>
      <c r="S3832" s="36"/>
      <c r="T3832" s="36"/>
    </row>
    <row r="3833" spans="1:20" ht="14.4" x14ac:dyDescent="0.3">
      <c r="A3833" s="33" t="s">
        <v>9123</v>
      </c>
      <c r="B3833" s="33" t="s">
        <v>14833</v>
      </c>
      <c r="C3833" s="33" t="s">
        <v>9124</v>
      </c>
      <c r="D3833" s="33" t="s">
        <v>9125</v>
      </c>
      <c r="E3833" s="33" t="s">
        <v>15086</v>
      </c>
      <c r="F3833" s="33">
        <v>78</v>
      </c>
      <c r="G3833" s="33">
        <v>70</v>
      </c>
      <c r="H3833" s="33">
        <v>10925</v>
      </c>
      <c r="I3833" t="s">
        <v>8234</v>
      </c>
      <c r="N3833" s="37"/>
      <c r="O3833" s="36"/>
      <c r="P3833" s="36"/>
      <c r="Q3833" s="36"/>
      <c r="R3833" s="37"/>
      <c r="S3833" s="36"/>
      <c r="T3833" s="36"/>
    </row>
    <row r="3834" spans="1:20" ht="14.4" x14ac:dyDescent="0.3">
      <c r="A3834" s="33" t="s">
        <v>9126</v>
      </c>
      <c r="B3834" s="33" t="s">
        <v>14833</v>
      </c>
      <c r="C3834" s="33" t="s">
        <v>6958</v>
      </c>
      <c r="D3834" s="33" t="s">
        <v>9127</v>
      </c>
      <c r="E3834" s="33" t="s">
        <v>15214</v>
      </c>
      <c r="F3834" s="33">
        <v>76</v>
      </c>
      <c r="G3834" s="33">
        <v>87</v>
      </c>
      <c r="H3834" s="33">
        <v>41630</v>
      </c>
      <c r="I3834" t="s">
        <v>224</v>
      </c>
      <c r="N3834" s="37"/>
      <c r="O3834" s="36"/>
      <c r="P3834" s="36"/>
      <c r="Q3834" s="36"/>
      <c r="R3834" s="37"/>
      <c r="S3834" s="36"/>
      <c r="T3834" s="36"/>
    </row>
    <row r="3835" spans="1:20" ht="14.4" x14ac:dyDescent="0.3">
      <c r="A3835" s="33" t="s">
        <v>9128</v>
      </c>
      <c r="B3835" s="33" t="s">
        <v>14833</v>
      </c>
      <c r="C3835" s="33" t="s">
        <v>9129</v>
      </c>
      <c r="D3835" s="33" t="s">
        <v>9130</v>
      </c>
      <c r="E3835" s="33" t="s">
        <v>14897</v>
      </c>
      <c r="F3835" s="33">
        <v>123</v>
      </c>
      <c r="G3835" s="33">
        <v>129</v>
      </c>
      <c r="H3835" s="33">
        <v>41386</v>
      </c>
      <c r="I3835" t="s">
        <v>17394</v>
      </c>
      <c r="N3835" s="37"/>
      <c r="O3835" s="36"/>
      <c r="P3835" s="36"/>
      <c r="Q3835" s="36"/>
      <c r="R3835" s="37"/>
      <c r="S3835" s="36"/>
      <c r="T3835" s="36"/>
    </row>
    <row r="3836" spans="1:20" ht="14.4" x14ac:dyDescent="0.3">
      <c r="A3836" s="33" t="s">
        <v>9131</v>
      </c>
      <c r="B3836" s="33" t="s">
        <v>14833</v>
      </c>
      <c r="C3836" s="33" t="s">
        <v>17283</v>
      </c>
      <c r="D3836" s="33" t="s">
        <v>9132</v>
      </c>
      <c r="E3836" s="33" t="s">
        <v>15193</v>
      </c>
      <c r="F3836" s="33">
        <v>129</v>
      </c>
      <c r="G3836" s="33">
        <v>121</v>
      </c>
      <c r="H3836" s="33">
        <v>11711</v>
      </c>
      <c r="I3836" t="s">
        <v>16273</v>
      </c>
      <c r="N3836" s="37"/>
      <c r="O3836" s="36"/>
      <c r="P3836" s="36"/>
      <c r="Q3836" s="36"/>
      <c r="R3836" s="37"/>
      <c r="S3836" s="36"/>
      <c r="T3836" s="36"/>
    </row>
    <row r="3837" spans="1:20" ht="14.4" x14ac:dyDescent="0.3">
      <c r="A3837" s="33" t="s">
        <v>9133</v>
      </c>
      <c r="B3837" s="33" t="s">
        <v>14833</v>
      </c>
      <c r="C3837" s="33" t="s">
        <v>17743</v>
      </c>
      <c r="D3837" s="33" t="s">
        <v>9134</v>
      </c>
      <c r="E3837" s="33" t="s">
        <v>15687</v>
      </c>
      <c r="F3837" s="33">
        <v>59</v>
      </c>
      <c r="G3837" s="33">
        <v>60</v>
      </c>
      <c r="H3837" s="33">
        <v>41413</v>
      </c>
      <c r="I3837" t="s">
        <v>16237</v>
      </c>
      <c r="N3837" s="37"/>
      <c r="O3837" s="36"/>
      <c r="P3837" s="36"/>
      <c r="Q3837" s="36"/>
      <c r="R3837" s="37"/>
      <c r="S3837" s="36"/>
      <c r="T3837" s="36"/>
    </row>
    <row r="3838" spans="1:20" ht="14.4" x14ac:dyDescent="0.3">
      <c r="A3838" s="33" t="s">
        <v>9135</v>
      </c>
      <c r="B3838" s="33" t="s">
        <v>14833</v>
      </c>
      <c r="C3838" s="33" t="s">
        <v>9136</v>
      </c>
      <c r="D3838" s="33" t="s">
        <v>9137</v>
      </c>
      <c r="E3838" s="33" t="s">
        <v>15022</v>
      </c>
      <c r="F3838" s="33">
        <v>297</v>
      </c>
      <c r="G3838" s="33">
        <v>303</v>
      </c>
      <c r="H3838" s="33">
        <v>41567</v>
      </c>
      <c r="I3838" t="s">
        <v>9138</v>
      </c>
      <c r="N3838" s="37"/>
      <c r="O3838" s="36"/>
      <c r="P3838" s="36"/>
      <c r="Q3838" s="36"/>
      <c r="R3838" s="37"/>
      <c r="S3838" s="36"/>
      <c r="T3838" s="36"/>
    </row>
    <row r="3839" spans="1:20" ht="14.4" x14ac:dyDescent="0.3">
      <c r="A3839" s="33" t="s">
        <v>9139</v>
      </c>
      <c r="B3839" s="33" t="s">
        <v>14833</v>
      </c>
      <c r="C3839" s="33" t="s">
        <v>17744</v>
      </c>
      <c r="D3839" s="33" t="s">
        <v>9140</v>
      </c>
      <c r="E3839" s="33" t="s">
        <v>15092</v>
      </c>
      <c r="F3839" s="33">
        <v>114</v>
      </c>
      <c r="G3839" s="33">
        <v>110</v>
      </c>
      <c r="H3839" s="33">
        <v>41816</v>
      </c>
      <c r="I3839" t="s">
        <v>15250</v>
      </c>
      <c r="N3839" s="37"/>
      <c r="O3839" s="36"/>
      <c r="P3839" s="36"/>
      <c r="Q3839" s="36"/>
      <c r="R3839" s="37"/>
      <c r="S3839" s="36"/>
      <c r="T3839" s="36"/>
    </row>
    <row r="3840" spans="1:20" ht="14.4" x14ac:dyDescent="0.3">
      <c r="A3840" s="33" t="s">
        <v>9141</v>
      </c>
      <c r="B3840" s="33" t="s">
        <v>14833</v>
      </c>
      <c r="C3840" s="33" t="s">
        <v>9142</v>
      </c>
      <c r="D3840" s="33" t="s">
        <v>9143</v>
      </c>
      <c r="E3840" s="33" t="s">
        <v>14905</v>
      </c>
      <c r="F3840" s="33">
        <v>285</v>
      </c>
      <c r="G3840" s="33">
        <v>291</v>
      </c>
      <c r="H3840" s="33">
        <v>42557</v>
      </c>
      <c r="I3840" t="s">
        <v>17473</v>
      </c>
      <c r="N3840" s="37"/>
      <c r="O3840" s="36"/>
      <c r="P3840" s="36"/>
      <c r="Q3840" s="36"/>
      <c r="R3840" s="37"/>
      <c r="S3840" s="36"/>
      <c r="T3840" s="36"/>
    </row>
    <row r="3841" spans="1:20" ht="14.4" x14ac:dyDescent="0.3">
      <c r="A3841" s="33" t="s">
        <v>9144</v>
      </c>
      <c r="B3841" s="33" t="s">
        <v>14833</v>
      </c>
      <c r="C3841" s="33" t="s">
        <v>17745</v>
      </c>
      <c r="D3841" s="33" t="s">
        <v>9145</v>
      </c>
      <c r="E3841" s="33" t="s">
        <v>17746</v>
      </c>
      <c r="F3841" s="33">
        <v>298</v>
      </c>
      <c r="G3841" s="33">
        <v>285</v>
      </c>
      <c r="H3841" s="33">
        <v>41780</v>
      </c>
      <c r="I3841" t="s">
        <v>16244</v>
      </c>
      <c r="N3841" s="37"/>
      <c r="O3841" s="36"/>
      <c r="P3841" s="36"/>
      <c r="Q3841" s="36"/>
      <c r="R3841" s="37"/>
      <c r="S3841" s="36"/>
      <c r="T3841" s="36"/>
    </row>
    <row r="3842" spans="1:20" ht="14.4" x14ac:dyDescent="0.3">
      <c r="A3842" s="33" t="s">
        <v>9146</v>
      </c>
      <c r="B3842" s="33" t="s">
        <v>14833</v>
      </c>
      <c r="C3842" s="33" t="s">
        <v>17747</v>
      </c>
      <c r="D3842" s="33" t="s">
        <v>9147</v>
      </c>
      <c r="E3842" s="33" t="s">
        <v>15164</v>
      </c>
      <c r="F3842" s="33">
        <v>36</v>
      </c>
      <c r="G3842" s="33">
        <v>36</v>
      </c>
      <c r="H3842" s="33">
        <v>41856</v>
      </c>
      <c r="I3842" t="s">
        <v>15165</v>
      </c>
      <c r="N3842" s="37"/>
      <c r="O3842" s="36"/>
      <c r="P3842" s="36"/>
      <c r="Q3842" s="36"/>
      <c r="R3842" s="37"/>
      <c r="S3842" s="36"/>
      <c r="T3842" s="36"/>
    </row>
    <row r="3843" spans="1:20" ht="14.4" x14ac:dyDescent="0.3">
      <c r="A3843" s="33" t="s">
        <v>9148</v>
      </c>
      <c r="B3843" s="33" t="s">
        <v>14833</v>
      </c>
      <c r="C3843" s="33" t="s">
        <v>9149</v>
      </c>
      <c r="D3843" s="33" t="s">
        <v>9150</v>
      </c>
      <c r="E3843" s="33" t="s">
        <v>15775</v>
      </c>
      <c r="F3843" s="33">
        <v>41</v>
      </c>
      <c r="G3843" s="33">
        <v>35</v>
      </c>
      <c r="H3843" s="33">
        <v>41444</v>
      </c>
      <c r="I3843" t="s">
        <v>17119</v>
      </c>
      <c r="N3843" s="37"/>
      <c r="O3843" s="36"/>
      <c r="P3843" s="36"/>
      <c r="Q3843" s="36"/>
      <c r="R3843" s="37"/>
      <c r="S3843" s="36"/>
      <c r="T3843" s="36"/>
    </row>
    <row r="3844" spans="1:20" ht="14.4" x14ac:dyDescent="0.3">
      <c r="A3844" s="33" t="s">
        <v>9151</v>
      </c>
      <c r="B3844" s="33" t="s">
        <v>14833</v>
      </c>
      <c r="C3844" s="33" t="s">
        <v>9152</v>
      </c>
      <c r="D3844" s="33" t="s">
        <v>9153</v>
      </c>
      <c r="E3844" s="33" t="s">
        <v>15091</v>
      </c>
      <c r="F3844" s="33">
        <v>55</v>
      </c>
      <c r="G3844" s="33">
        <v>48</v>
      </c>
      <c r="H3844" s="33">
        <v>41631</v>
      </c>
      <c r="I3844" t="s">
        <v>8552</v>
      </c>
      <c r="N3844" s="37"/>
      <c r="O3844" s="36"/>
      <c r="P3844" s="36"/>
      <c r="Q3844" s="36"/>
      <c r="R3844" s="37"/>
      <c r="S3844" s="36"/>
      <c r="T3844" s="36"/>
    </row>
    <row r="3845" spans="1:20" ht="14.4" x14ac:dyDescent="0.3">
      <c r="A3845" s="33" t="s">
        <v>9154</v>
      </c>
      <c r="B3845" s="33" t="s">
        <v>14833</v>
      </c>
      <c r="C3845" s="33" t="s">
        <v>17748</v>
      </c>
      <c r="D3845" s="33" t="s">
        <v>9155</v>
      </c>
      <c r="E3845" s="33" t="s">
        <v>15130</v>
      </c>
      <c r="F3845" s="33">
        <v>180</v>
      </c>
      <c r="G3845" s="33">
        <v>177</v>
      </c>
      <c r="H3845" s="33">
        <v>41613</v>
      </c>
      <c r="I3845" t="s">
        <v>15131</v>
      </c>
      <c r="N3845" s="37"/>
      <c r="O3845" s="36"/>
      <c r="P3845" s="36"/>
      <c r="Q3845" s="36"/>
      <c r="R3845" s="37"/>
      <c r="S3845" s="36"/>
      <c r="T3845" s="36"/>
    </row>
    <row r="3846" spans="1:20" ht="14.4" x14ac:dyDescent="0.3">
      <c r="A3846" s="33" t="s">
        <v>9156</v>
      </c>
      <c r="B3846" s="33" t="s">
        <v>14833</v>
      </c>
      <c r="C3846" s="33" t="s">
        <v>17749</v>
      </c>
      <c r="D3846" s="33" t="s">
        <v>9157</v>
      </c>
      <c r="E3846" s="33" t="s">
        <v>15837</v>
      </c>
      <c r="F3846" s="33">
        <v>251</v>
      </c>
      <c r="G3846" s="33">
        <v>232</v>
      </c>
      <c r="H3846" s="33">
        <v>41570</v>
      </c>
      <c r="I3846" t="s">
        <v>17183</v>
      </c>
      <c r="N3846" s="37"/>
      <c r="O3846" s="36"/>
      <c r="P3846" s="36"/>
      <c r="Q3846" s="36"/>
      <c r="R3846" s="37"/>
      <c r="S3846" s="36"/>
      <c r="T3846" s="36"/>
    </row>
    <row r="3847" spans="1:20" ht="14.4" x14ac:dyDescent="0.3">
      <c r="A3847" s="33" t="s">
        <v>9158</v>
      </c>
      <c r="B3847" s="33" t="s">
        <v>14833</v>
      </c>
      <c r="C3847" s="33" t="s">
        <v>17750</v>
      </c>
      <c r="D3847" s="33" t="s">
        <v>9159</v>
      </c>
      <c r="E3847" s="33" t="s">
        <v>14910</v>
      </c>
      <c r="F3847" s="33">
        <v>142</v>
      </c>
      <c r="G3847" s="33">
        <v>122</v>
      </c>
      <c r="H3847" s="33">
        <v>41248</v>
      </c>
      <c r="I3847" t="s">
        <v>17717</v>
      </c>
      <c r="N3847" s="37"/>
      <c r="O3847" s="36"/>
      <c r="P3847" s="36"/>
      <c r="Q3847" s="36"/>
      <c r="R3847" s="37"/>
      <c r="S3847" s="36"/>
      <c r="T3847" s="36"/>
    </row>
    <row r="3848" spans="1:20" ht="14.4" x14ac:dyDescent="0.3">
      <c r="A3848" s="33" t="s">
        <v>9160</v>
      </c>
      <c r="B3848" s="33" t="s">
        <v>14833</v>
      </c>
      <c r="C3848" s="33" t="s">
        <v>9161</v>
      </c>
      <c r="D3848" s="33" t="s">
        <v>9162</v>
      </c>
      <c r="E3848" s="33" t="s">
        <v>15286</v>
      </c>
      <c r="F3848" s="33">
        <v>270</v>
      </c>
      <c r="G3848" s="33">
        <v>300</v>
      </c>
      <c r="H3848" s="33">
        <v>42546</v>
      </c>
      <c r="I3848" t="s">
        <v>17718</v>
      </c>
      <c r="N3848" s="37"/>
      <c r="O3848" s="36"/>
      <c r="P3848" s="36"/>
      <c r="Q3848" s="36"/>
      <c r="R3848" s="37"/>
      <c r="S3848" s="36"/>
      <c r="T3848" s="36"/>
    </row>
    <row r="3849" spans="1:20" ht="14.4" x14ac:dyDescent="0.3">
      <c r="A3849" s="33" t="s">
        <v>9163</v>
      </c>
      <c r="B3849" s="33" t="s">
        <v>14833</v>
      </c>
      <c r="C3849" s="33" t="s">
        <v>17751</v>
      </c>
      <c r="D3849" s="33" t="s">
        <v>9164</v>
      </c>
      <c r="E3849" s="33" t="s">
        <v>15013</v>
      </c>
      <c r="F3849" s="33">
        <v>117</v>
      </c>
      <c r="G3849" s="33">
        <v>105</v>
      </c>
      <c r="H3849" s="33">
        <v>41561</v>
      </c>
      <c r="I3849" t="s">
        <v>17641</v>
      </c>
      <c r="N3849" s="37"/>
      <c r="O3849" s="36"/>
      <c r="P3849" s="36"/>
      <c r="Q3849" s="36"/>
      <c r="R3849" s="37"/>
      <c r="S3849" s="36"/>
      <c r="T3849" s="36"/>
    </row>
    <row r="3850" spans="1:20" ht="14.4" x14ac:dyDescent="0.3">
      <c r="A3850" s="33" t="s">
        <v>9165</v>
      </c>
      <c r="B3850" s="33" t="s">
        <v>14833</v>
      </c>
      <c r="C3850" s="33" t="s">
        <v>17752</v>
      </c>
      <c r="D3850" s="33" t="s">
        <v>9166</v>
      </c>
      <c r="E3850" s="33" t="s">
        <v>15005</v>
      </c>
      <c r="F3850" s="33">
        <v>169</v>
      </c>
      <c r="G3850" s="33">
        <v>158</v>
      </c>
      <c r="H3850" s="33">
        <v>41371</v>
      </c>
      <c r="I3850" t="s">
        <v>266</v>
      </c>
      <c r="N3850" s="37"/>
      <c r="O3850" s="36"/>
      <c r="P3850" s="36"/>
      <c r="Q3850" s="36"/>
      <c r="R3850" s="37"/>
      <c r="S3850" s="36"/>
      <c r="T3850" s="36"/>
    </row>
    <row r="3851" spans="1:20" ht="14.4" x14ac:dyDescent="0.3">
      <c r="A3851" s="33" t="s">
        <v>9167</v>
      </c>
      <c r="B3851" s="33" t="s">
        <v>14833</v>
      </c>
      <c r="C3851" s="33" t="s">
        <v>17753</v>
      </c>
      <c r="D3851" s="33" t="s">
        <v>9168</v>
      </c>
      <c r="E3851" s="33" t="s">
        <v>15021</v>
      </c>
      <c r="F3851" s="33">
        <v>220</v>
      </c>
      <c r="G3851" s="33">
        <v>218</v>
      </c>
      <c r="H3851" s="33">
        <v>41441</v>
      </c>
      <c r="I3851" t="s">
        <v>17591</v>
      </c>
      <c r="N3851" s="37"/>
      <c r="O3851" s="36"/>
      <c r="P3851" s="36"/>
      <c r="Q3851" s="36"/>
      <c r="R3851" s="37"/>
      <c r="S3851" s="36"/>
      <c r="T3851" s="36"/>
    </row>
    <row r="3852" spans="1:20" ht="14.4" x14ac:dyDescent="0.3">
      <c r="A3852" s="33" t="s">
        <v>9169</v>
      </c>
      <c r="B3852" s="33" t="s">
        <v>14833</v>
      </c>
      <c r="C3852" s="33" t="s">
        <v>16048</v>
      </c>
      <c r="D3852" s="33" t="s">
        <v>9170</v>
      </c>
      <c r="E3852" s="33" t="s">
        <v>14914</v>
      </c>
      <c r="F3852" s="33">
        <v>414</v>
      </c>
      <c r="G3852" s="33">
        <v>389</v>
      </c>
      <c r="H3852" s="33">
        <v>43227</v>
      </c>
      <c r="I3852" t="s">
        <v>17593</v>
      </c>
      <c r="N3852" s="37"/>
      <c r="O3852" s="36"/>
      <c r="P3852" s="36"/>
      <c r="Q3852" s="36"/>
      <c r="R3852" s="37"/>
      <c r="S3852" s="36"/>
      <c r="T3852" s="36"/>
    </row>
    <row r="3853" spans="1:20" ht="14.4" x14ac:dyDescent="0.3">
      <c r="A3853" s="33" t="s">
        <v>9171</v>
      </c>
      <c r="B3853" s="33" t="s">
        <v>14833</v>
      </c>
      <c r="C3853" s="33" t="s">
        <v>17754</v>
      </c>
      <c r="D3853" s="33" t="s">
        <v>9172</v>
      </c>
      <c r="E3853" s="33" t="s">
        <v>15000</v>
      </c>
      <c r="F3853" s="33">
        <v>141</v>
      </c>
      <c r="G3853" s="33">
        <v>156</v>
      </c>
      <c r="H3853" s="33">
        <v>32177</v>
      </c>
      <c r="I3853" t="s">
        <v>1783</v>
      </c>
      <c r="N3853" s="37"/>
      <c r="O3853" s="36"/>
      <c r="P3853" s="36"/>
      <c r="Q3853" s="36"/>
      <c r="R3853" s="37"/>
      <c r="S3853" s="36"/>
      <c r="T3853" s="36"/>
    </row>
    <row r="3854" spans="1:20" ht="14.4" x14ac:dyDescent="0.3">
      <c r="A3854" s="33" t="s">
        <v>9173</v>
      </c>
      <c r="B3854" s="33" t="s">
        <v>14833</v>
      </c>
      <c r="C3854" s="33" t="s">
        <v>9174</v>
      </c>
      <c r="D3854" s="33" t="s">
        <v>9175</v>
      </c>
      <c r="E3854" s="33" t="s">
        <v>15078</v>
      </c>
      <c r="F3854" s="33">
        <v>315</v>
      </c>
      <c r="G3854" s="33">
        <v>297</v>
      </c>
      <c r="H3854" s="33">
        <v>41154</v>
      </c>
      <c r="I3854" t="s">
        <v>16134</v>
      </c>
      <c r="N3854" s="37"/>
      <c r="O3854" s="36"/>
      <c r="P3854" s="36"/>
      <c r="Q3854" s="36"/>
      <c r="R3854" s="37"/>
      <c r="S3854" s="36"/>
      <c r="T3854" s="36"/>
    </row>
    <row r="3855" spans="1:20" ht="14.4" x14ac:dyDescent="0.3">
      <c r="A3855" s="33" t="s">
        <v>9176</v>
      </c>
      <c r="B3855" s="33" t="s">
        <v>14833</v>
      </c>
      <c r="C3855" s="33" t="s">
        <v>807</v>
      </c>
      <c r="D3855" s="33" t="s">
        <v>9177</v>
      </c>
      <c r="E3855" s="33" t="s">
        <v>15813</v>
      </c>
      <c r="F3855" s="33">
        <v>42</v>
      </c>
      <c r="G3855" s="33">
        <v>39</v>
      </c>
      <c r="H3855" s="33">
        <v>38001</v>
      </c>
      <c r="I3855" t="s">
        <v>15814</v>
      </c>
      <c r="N3855" s="37"/>
      <c r="O3855" s="36"/>
      <c r="P3855" s="36"/>
      <c r="Q3855" s="36"/>
      <c r="R3855" s="37"/>
      <c r="S3855" s="36"/>
      <c r="T3855" s="36"/>
    </row>
    <row r="3856" spans="1:20" ht="14.4" x14ac:dyDescent="0.3">
      <c r="A3856" s="33" t="s">
        <v>9178</v>
      </c>
      <c r="B3856" s="33" t="s">
        <v>14833</v>
      </c>
      <c r="C3856" s="33" t="s">
        <v>9179</v>
      </c>
      <c r="D3856" s="33" t="s">
        <v>8655</v>
      </c>
      <c r="E3856" s="33" t="s">
        <v>17648</v>
      </c>
      <c r="F3856" s="33">
        <v>319</v>
      </c>
      <c r="G3856" s="33">
        <v>332</v>
      </c>
      <c r="H3856" s="33">
        <v>40874</v>
      </c>
      <c r="I3856" t="s">
        <v>17649</v>
      </c>
      <c r="N3856" s="37"/>
      <c r="O3856" s="36"/>
      <c r="P3856" s="36"/>
      <c r="Q3856" s="36"/>
      <c r="R3856" s="37"/>
      <c r="S3856" s="36"/>
      <c r="T3856" s="36"/>
    </row>
    <row r="3857" spans="1:20" ht="14.4" x14ac:dyDescent="0.3">
      <c r="A3857" s="33" t="s">
        <v>9180</v>
      </c>
      <c r="B3857" s="33" t="s">
        <v>14833</v>
      </c>
      <c r="C3857" s="33" t="s">
        <v>15592</v>
      </c>
      <c r="D3857" s="33" t="s">
        <v>9181</v>
      </c>
      <c r="E3857" s="33" t="s">
        <v>14935</v>
      </c>
      <c r="F3857" s="33">
        <v>92</v>
      </c>
      <c r="G3857" s="33">
        <v>83</v>
      </c>
      <c r="H3857" s="33">
        <v>41316</v>
      </c>
      <c r="I3857" t="s">
        <v>17486</v>
      </c>
      <c r="N3857" s="37"/>
      <c r="O3857" s="36"/>
      <c r="P3857" s="36"/>
      <c r="Q3857" s="36"/>
      <c r="R3857" s="37"/>
      <c r="S3857" s="36"/>
      <c r="T3857" s="36"/>
    </row>
    <row r="3858" spans="1:20" ht="14.4" x14ac:dyDescent="0.3">
      <c r="A3858" s="33" t="s">
        <v>9182</v>
      </c>
      <c r="B3858" s="33" t="s">
        <v>14833</v>
      </c>
      <c r="C3858" s="33" t="s">
        <v>17755</v>
      </c>
      <c r="D3858" s="33" t="s">
        <v>9183</v>
      </c>
      <c r="E3858" s="33" t="s">
        <v>14885</v>
      </c>
      <c r="F3858" s="33">
        <v>549</v>
      </c>
      <c r="G3858" s="33">
        <v>542</v>
      </c>
      <c r="H3858" s="33">
        <v>43864</v>
      </c>
      <c r="I3858" t="s">
        <v>8076</v>
      </c>
      <c r="N3858" s="37"/>
      <c r="O3858" s="36"/>
      <c r="P3858" s="36"/>
      <c r="Q3858" s="36"/>
      <c r="R3858" s="37"/>
      <c r="S3858" s="36"/>
      <c r="T3858" s="36"/>
    </row>
    <row r="3859" spans="1:20" ht="14.4" x14ac:dyDescent="0.3">
      <c r="A3859" s="33" t="s">
        <v>9184</v>
      </c>
      <c r="B3859" s="33" t="s">
        <v>14833</v>
      </c>
      <c r="C3859" s="33" t="s">
        <v>17756</v>
      </c>
      <c r="D3859" s="33" t="s">
        <v>9185</v>
      </c>
      <c r="E3859" s="33" t="s">
        <v>14907</v>
      </c>
      <c r="F3859" s="33">
        <v>248</v>
      </c>
      <c r="G3859" s="33">
        <v>244</v>
      </c>
      <c r="H3859" s="33">
        <v>47595</v>
      </c>
      <c r="I3859" t="s">
        <v>15863</v>
      </c>
      <c r="N3859" s="37"/>
      <c r="O3859" s="36"/>
      <c r="P3859" s="36"/>
      <c r="Q3859" s="36"/>
      <c r="R3859" s="37"/>
      <c r="S3859" s="36"/>
      <c r="T3859" s="36"/>
    </row>
    <row r="3860" spans="1:20" ht="14.4" x14ac:dyDescent="0.3">
      <c r="A3860" s="33" t="s">
        <v>9186</v>
      </c>
      <c r="B3860" s="33" t="s">
        <v>14833</v>
      </c>
      <c r="C3860" s="33" t="s">
        <v>9187</v>
      </c>
      <c r="D3860" s="33" t="s">
        <v>9188</v>
      </c>
      <c r="E3860" s="33" t="s">
        <v>15028</v>
      </c>
      <c r="F3860" s="33">
        <v>150</v>
      </c>
      <c r="G3860" s="33">
        <v>141</v>
      </c>
      <c r="H3860" s="33">
        <v>41528</v>
      </c>
      <c r="I3860" t="s">
        <v>15305</v>
      </c>
      <c r="N3860" s="37"/>
      <c r="O3860" s="36"/>
      <c r="P3860" s="36"/>
      <c r="Q3860" s="36"/>
      <c r="R3860" s="37"/>
      <c r="S3860" s="36"/>
      <c r="T3860" s="36"/>
    </row>
    <row r="3861" spans="1:20" ht="14.4" x14ac:dyDescent="0.3">
      <c r="A3861" s="33" t="s">
        <v>9189</v>
      </c>
      <c r="B3861" s="33" t="s">
        <v>14833</v>
      </c>
      <c r="C3861" s="33" t="s">
        <v>2516</v>
      </c>
      <c r="D3861" s="33" t="s">
        <v>9190</v>
      </c>
      <c r="E3861" s="33" t="s">
        <v>14876</v>
      </c>
      <c r="F3861" s="33">
        <v>146</v>
      </c>
      <c r="G3861" s="33">
        <v>142</v>
      </c>
      <c r="H3861" s="33">
        <v>40508</v>
      </c>
      <c r="I3861" t="s">
        <v>15747</v>
      </c>
      <c r="N3861" s="37"/>
      <c r="O3861" s="36"/>
      <c r="P3861" s="36"/>
      <c r="Q3861" s="36"/>
      <c r="R3861" s="37"/>
      <c r="S3861" s="36"/>
      <c r="T3861" s="36"/>
    </row>
    <row r="3862" spans="1:20" ht="14.4" x14ac:dyDescent="0.3">
      <c r="A3862" s="33" t="s">
        <v>9191</v>
      </c>
      <c r="B3862" s="33" t="s">
        <v>14833</v>
      </c>
      <c r="C3862" s="33" t="s">
        <v>15281</v>
      </c>
      <c r="D3862" s="33" t="s">
        <v>9192</v>
      </c>
      <c r="E3862" s="33" t="s">
        <v>15652</v>
      </c>
      <c r="F3862" s="33">
        <v>201</v>
      </c>
      <c r="G3862" s="33">
        <v>200</v>
      </c>
      <c r="H3862" s="33">
        <v>40788</v>
      </c>
      <c r="I3862" t="s">
        <v>15653</v>
      </c>
      <c r="N3862" s="37"/>
      <c r="O3862" s="36"/>
      <c r="P3862" s="36"/>
      <c r="Q3862" s="36"/>
      <c r="R3862" s="37"/>
      <c r="S3862" s="36"/>
      <c r="T3862" s="36"/>
    </row>
    <row r="3863" spans="1:20" ht="14.4" x14ac:dyDescent="0.3">
      <c r="A3863" s="33" t="s">
        <v>9193</v>
      </c>
      <c r="B3863" s="33" t="s">
        <v>14833</v>
      </c>
      <c r="C3863" s="33" t="s">
        <v>2601</v>
      </c>
      <c r="D3863" s="33" t="s">
        <v>9194</v>
      </c>
      <c r="E3863" s="33" t="s">
        <v>15061</v>
      </c>
      <c r="F3863" s="33">
        <v>138</v>
      </c>
      <c r="G3863" s="33">
        <v>125</v>
      </c>
      <c r="H3863" s="33">
        <v>40114</v>
      </c>
      <c r="I3863" t="s">
        <v>17653</v>
      </c>
      <c r="N3863" s="37"/>
      <c r="O3863" s="36"/>
      <c r="P3863" s="36"/>
      <c r="Q3863" s="36"/>
      <c r="R3863" s="37"/>
      <c r="S3863" s="36"/>
      <c r="T3863" s="36"/>
    </row>
    <row r="3864" spans="1:20" ht="14.4" x14ac:dyDescent="0.3">
      <c r="A3864" s="33" t="s">
        <v>9195</v>
      </c>
      <c r="B3864" s="33" t="s">
        <v>14833</v>
      </c>
      <c r="C3864" s="33" t="s">
        <v>377</v>
      </c>
      <c r="D3864" s="33" t="s">
        <v>9196</v>
      </c>
      <c r="E3864" s="33" t="s">
        <v>15078</v>
      </c>
      <c r="F3864" s="33">
        <v>517</v>
      </c>
      <c r="G3864" s="33">
        <v>518</v>
      </c>
      <c r="H3864" s="33">
        <v>70085</v>
      </c>
      <c r="I3864" t="s">
        <v>17729</v>
      </c>
      <c r="N3864" s="37"/>
      <c r="O3864" s="36"/>
      <c r="P3864" s="36"/>
      <c r="Q3864" s="36"/>
      <c r="R3864" s="37"/>
      <c r="S3864" s="36"/>
      <c r="T3864" s="36"/>
    </row>
    <row r="3865" spans="1:20" ht="14.4" x14ac:dyDescent="0.3">
      <c r="A3865" s="33" t="s">
        <v>9197</v>
      </c>
      <c r="B3865" s="33" t="s">
        <v>14833</v>
      </c>
      <c r="C3865" s="33" t="s">
        <v>17757</v>
      </c>
      <c r="D3865" s="33" t="s">
        <v>9199</v>
      </c>
      <c r="E3865" s="33" t="s">
        <v>14986</v>
      </c>
      <c r="F3865" s="33">
        <v>462</v>
      </c>
      <c r="G3865" s="33">
        <v>472</v>
      </c>
      <c r="H3865" s="33">
        <v>41454</v>
      </c>
      <c r="I3865" t="s">
        <v>16311</v>
      </c>
      <c r="N3865" s="37"/>
      <c r="O3865" s="36"/>
      <c r="P3865" s="36"/>
      <c r="Q3865" s="36"/>
      <c r="R3865" s="37"/>
      <c r="S3865" s="36"/>
      <c r="T3865" s="36"/>
    </row>
    <row r="3866" spans="1:20" ht="14.4" x14ac:dyDescent="0.3">
      <c r="A3866" s="33" t="s">
        <v>9200</v>
      </c>
      <c r="B3866" s="33" t="s">
        <v>14833</v>
      </c>
      <c r="C3866" s="33" t="s">
        <v>6976</v>
      </c>
      <c r="D3866" s="33" t="s">
        <v>9201</v>
      </c>
      <c r="E3866" s="33" t="s">
        <v>15021</v>
      </c>
      <c r="F3866" s="33">
        <v>253</v>
      </c>
      <c r="G3866" s="33">
        <v>255</v>
      </c>
      <c r="H3866" s="33">
        <v>20281</v>
      </c>
      <c r="I3866" t="s">
        <v>665</v>
      </c>
      <c r="N3866" s="37"/>
      <c r="O3866" s="36"/>
      <c r="P3866" s="36"/>
      <c r="Q3866" s="36"/>
      <c r="R3866" s="37"/>
      <c r="S3866" s="36"/>
      <c r="T3866" s="36"/>
    </row>
    <row r="3867" spans="1:20" ht="14.4" x14ac:dyDescent="0.3">
      <c r="A3867" s="33" t="s">
        <v>9202</v>
      </c>
      <c r="B3867" s="33" t="s">
        <v>14833</v>
      </c>
      <c r="C3867" s="33" t="s">
        <v>17758</v>
      </c>
      <c r="D3867" s="33" t="s">
        <v>9203</v>
      </c>
      <c r="E3867" s="33" t="s">
        <v>15030</v>
      </c>
      <c r="F3867" s="33">
        <v>360</v>
      </c>
      <c r="G3867" s="33">
        <v>363</v>
      </c>
      <c r="H3867" s="33">
        <v>40950</v>
      </c>
      <c r="I3867" t="s">
        <v>15149</v>
      </c>
      <c r="N3867" s="37"/>
      <c r="O3867" s="36"/>
      <c r="P3867" s="36"/>
      <c r="Q3867" s="36"/>
      <c r="R3867" s="37"/>
      <c r="S3867" s="36"/>
      <c r="T3867" s="36"/>
    </row>
    <row r="3868" spans="1:20" ht="14.4" x14ac:dyDescent="0.3">
      <c r="A3868" s="33" t="s">
        <v>9204</v>
      </c>
      <c r="B3868" s="33" t="s">
        <v>14833</v>
      </c>
      <c r="C3868" s="33" t="s">
        <v>1461</v>
      </c>
      <c r="D3868" s="33" t="s">
        <v>9205</v>
      </c>
      <c r="E3868" s="33" t="s">
        <v>15353</v>
      </c>
      <c r="F3868" s="33">
        <v>206</v>
      </c>
      <c r="G3868" s="33">
        <v>213</v>
      </c>
      <c r="H3868" s="33">
        <v>41794</v>
      </c>
      <c r="I3868" t="s">
        <v>15354</v>
      </c>
      <c r="N3868" s="37"/>
      <c r="O3868" s="36"/>
      <c r="P3868" s="36"/>
      <c r="Q3868" s="36"/>
      <c r="R3868" s="37"/>
      <c r="S3868" s="36"/>
      <c r="T3868" s="36"/>
    </row>
    <row r="3869" spans="1:20" ht="14.4" x14ac:dyDescent="0.3">
      <c r="A3869" s="33" t="s">
        <v>9206</v>
      </c>
      <c r="B3869" s="33" t="s">
        <v>14833</v>
      </c>
      <c r="C3869" s="33" t="s">
        <v>4983</v>
      </c>
      <c r="D3869" s="33" t="s">
        <v>9207</v>
      </c>
      <c r="E3869" s="33" t="s">
        <v>14906</v>
      </c>
      <c r="F3869" s="33">
        <v>278</v>
      </c>
      <c r="G3869" s="33">
        <v>295</v>
      </c>
      <c r="H3869" s="33">
        <v>41419</v>
      </c>
      <c r="I3869" t="s">
        <v>15588</v>
      </c>
      <c r="N3869" s="37"/>
      <c r="O3869" s="36"/>
      <c r="P3869" s="36"/>
      <c r="Q3869" s="36"/>
      <c r="R3869" s="37"/>
      <c r="S3869" s="36"/>
      <c r="T3869" s="36"/>
    </row>
    <row r="3870" spans="1:20" ht="14.4" x14ac:dyDescent="0.3">
      <c r="A3870" s="33" t="s">
        <v>9208</v>
      </c>
      <c r="B3870" s="33" t="s">
        <v>14833</v>
      </c>
      <c r="C3870" s="33" t="s">
        <v>9209</v>
      </c>
      <c r="D3870" s="33" t="s">
        <v>9210</v>
      </c>
      <c r="E3870" s="33" t="s">
        <v>15061</v>
      </c>
      <c r="F3870" s="33">
        <v>152</v>
      </c>
      <c r="G3870" s="33">
        <v>162</v>
      </c>
      <c r="H3870" s="33">
        <v>40950</v>
      </c>
      <c r="I3870" t="s">
        <v>15149</v>
      </c>
      <c r="N3870" s="37"/>
      <c r="O3870" s="36"/>
      <c r="P3870" s="36"/>
      <c r="Q3870" s="36"/>
      <c r="R3870" s="37"/>
      <c r="S3870" s="36"/>
      <c r="T3870" s="36"/>
    </row>
    <row r="3871" spans="1:20" ht="14.4" x14ac:dyDescent="0.3">
      <c r="A3871" s="33" t="s">
        <v>9211</v>
      </c>
      <c r="B3871" s="33" t="s">
        <v>14833</v>
      </c>
      <c r="C3871" s="33" t="s">
        <v>15536</v>
      </c>
      <c r="D3871" s="33" t="s">
        <v>9212</v>
      </c>
      <c r="E3871" s="33" t="s">
        <v>14876</v>
      </c>
      <c r="F3871" s="33">
        <v>226</v>
      </c>
      <c r="G3871" s="33">
        <v>221</v>
      </c>
      <c r="H3871" s="33">
        <v>80095</v>
      </c>
      <c r="I3871" t="s">
        <v>17759</v>
      </c>
      <c r="N3871" s="37"/>
      <c r="O3871" s="36"/>
      <c r="P3871" s="36"/>
      <c r="Q3871" s="36"/>
      <c r="R3871" s="37"/>
      <c r="S3871" s="36"/>
      <c r="T3871" s="36"/>
    </row>
    <row r="3872" spans="1:20" ht="14.4" x14ac:dyDescent="0.3">
      <c r="A3872" s="33" t="s">
        <v>9213</v>
      </c>
      <c r="B3872" s="33" t="s">
        <v>14833</v>
      </c>
      <c r="C3872" s="33" t="s">
        <v>17760</v>
      </c>
      <c r="D3872" s="33" t="s">
        <v>9214</v>
      </c>
      <c r="E3872" s="33" t="s">
        <v>14933</v>
      </c>
      <c r="F3872" s="33">
        <v>337</v>
      </c>
      <c r="G3872" s="33">
        <v>361</v>
      </c>
      <c r="H3872" s="33">
        <v>41241</v>
      </c>
      <c r="I3872" t="s">
        <v>15755</v>
      </c>
      <c r="N3872" s="37"/>
      <c r="O3872" s="36"/>
      <c r="P3872" s="36"/>
      <c r="Q3872" s="36"/>
      <c r="R3872" s="37"/>
      <c r="S3872" s="36"/>
      <c r="T3872" s="36"/>
    </row>
    <row r="3873" spans="1:20" ht="14.4" x14ac:dyDescent="0.3">
      <c r="A3873" s="33" t="s">
        <v>9215</v>
      </c>
      <c r="B3873" s="33" t="s">
        <v>14833</v>
      </c>
      <c r="C3873" s="33" t="s">
        <v>16823</v>
      </c>
      <c r="D3873" s="33" t="s">
        <v>9216</v>
      </c>
      <c r="E3873" s="33" t="s">
        <v>14961</v>
      </c>
      <c r="F3873" s="33">
        <v>224</v>
      </c>
      <c r="G3873" s="33">
        <v>221</v>
      </c>
      <c r="H3873" s="33">
        <v>83579</v>
      </c>
      <c r="I3873" t="s">
        <v>16626</v>
      </c>
      <c r="N3873" s="37"/>
      <c r="O3873" s="36"/>
      <c r="P3873" s="36"/>
      <c r="Q3873" s="36"/>
      <c r="R3873" s="37"/>
      <c r="S3873" s="36"/>
      <c r="T3873" s="36"/>
    </row>
    <row r="3874" spans="1:20" ht="14.4" x14ac:dyDescent="0.3">
      <c r="A3874" s="33" t="s">
        <v>9217</v>
      </c>
      <c r="B3874" s="33" t="s">
        <v>14833</v>
      </c>
      <c r="C3874" s="33" t="s">
        <v>17761</v>
      </c>
      <c r="D3874" s="33" t="s">
        <v>9218</v>
      </c>
      <c r="E3874" s="33" t="s">
        <v>14902</v>
      </c>
      <c r="F3874" s="33">
        <v>62</v>
      </c>
      <c r="G3874" s="33">
        <v>56</v>
      </c>
      <c r="H3874" s="33">
        <v>41570</v>
      </c>
      <c r="I3874" t="s">
        <v>17183</v>
      </c>
      <c r="N3874" s="37"/>
      <c r="O3874" s="36"/>
      <c r="P3874" s="36"/>
      <c r="Q3874" s="36"/>
      <c r="R3874" s="37"/>
      <c r="S3874" s="36"/>
      <c r="T3874" s="36"/>
    </row>
    <row r="3875" spans="1:20" ht="14.4" x14ac:dyDescent="0.3">
      <c r="A3875" s="33" t="s">
        <v>9219</v>
      </c>
      <c r="B3875" s="33" t="s">
        <v>14833</v>
      </c>
      <c r="C3875" s="33" t="s">
        <v>17762</v>
      </c>
      <c r="D3875" s="33" t="s">
        <v>434</v>
      </c>
      <c r="E3875" s="33" t="s">
        <v>15073</v>
      </c>
      <c r="F3875" s="33">
        <v>281</v>
      </c>
      <c r="G3875" s="33">
        <v>273</v>
      </c>
      <c r="H3875" s="33">
        <v>41345</v>
      </c>
      <c r="I3875" t="s">
        <v>279</v>
      </c>
      <c r="N3875" s="37"/>
      <c r="O3875" s="36"/>
      <c r="P3875" s="36"/>
      <c r="Q3875" s="36"/>
      <c r="R3875" s="37"/>
      <c r="S3875" s="36"/>
      <c r="T3875" s="36"/>
    </row>
    <row r="3876" spans="1:20" ht="14.4" x14ac:dyDescent="0.3">
      <c r="A3876" s="33" t="s">
        <v>9220</v>
      </c>
      <c r="B3876" s="33" t="s">
        <v>14833</v>
      </c>
      <c r="C3876" s="33" t="s">
        <v>9221</v>
      </c>
      <c r="D3876" s="33" t="s">
        <v>9222</v>
      </c>
      <c r="E3876" s="33" t="s">
        <v>15074</v>
      </c>
      <c r="F3876" s="33">
        <v>383</v>
      </c>
      <c r="G3876" s="33">
        <v>370</v>
      </c>
      <c r="H3876" s="33">
        <v>41501</v>
      </c>
      <c r="I3876" t="s">
        <v>16294</v>
      </c>
      <c r="N3876" s="37"/>
      <c r="O3876" s="36"/>
      <c r="P3876" s="36"/>
      <c r="Q3876" s="36"/>
      <c r="R3876" s="37"/>
      <c r="S3876" s="36"/>
      <c r="T3876" s="36"/>
    </row>
    <row r="3877" spans="1:20" ht="14.4" x14ac:dyDescent="0.3">
      <c r="A3877" s="33" t="s">
        <v>9223</v>
      </c>
      <c r="B3877" s="33" t="s">
        <v>14833</v>
      </c>
      <c r="C3877" s="33" t="s">
        <v>17763</v>
      </c>
      <c r="D3877" s="33" t="s">
        <v>9224</v>
      </c>
      <c r="E3877" s="33" t="s">
        <v>14933</v>
      </c>
      <c r="F3877" s="33">
        <v>102</v>
      </c>
      <c r="G3877" s="33">
        <v>103</v>
      </c>
      <c r="H3877" s="33">
        <v>40803</v>
      </c>
      <c r="I3877" t="s">
        <v>276</v>
      </c>
      <c r="N3877" s="37"/>
      <c r="O3877" s="36"/>
      <c r="P3877" s="36"/>
      <c r="Q3877" s="36"/>
      <c r="R3877" s="37"/>
      <c r="S3877" s="36"/>
      <c r="T3877" s="36"/>
    </row>
    <row r="3878" spans="1:20" ht="14.4" x14ac:dyDescent="0.3">
      <c r="A3878" s="33" t="s">
        <v>9225</v>
      </c>
      <c r="B3878" s="33" t="s">
        <v>14833</v>
      </c>
      <c r="C3878" s="33" t="s">
        <v>17764</v>
      </c>
      <c r="D3878" s="33" t="s">
        <v>9226</v>
      </c>
      <c r="E3878" s="33" t="s">
        <v>15088</v>
      </c>
      <c r="F3878" s="33">
        <v>105</v>
      </c>
      <c r="G3878" s="33">
        <v>98</v>
      </c>
      <c r="H3878" s="33">
        <v>41438</v>
      </c>
      <c r="I3878" t="s">
        <v>15225</v>
      </c>
      <c r="N3878" s="37"/>
      <c r="O3878" s="36"/>
      <c r="P3878" s="36"/>
      <c r="Q3878" s="36"/>
      <c r="R3878" s="37"/>
      <c r="S3878" s="36"/>
      <c r="T3878" s="36"/>
    </row>
    <row r="3879" spans="1:20" ht="14.4" x14ac:dyDescent="0.3">
      <c r="A3879" s="33" t="s">
        <v>9227</v>
      </c>
      <c r="B3879" s="33" t="s">
        <v>14833</v>
      </c>
      <c r="C3879" s="33" t="s">
        <v>9228</v>
      </c>
      <c r="D3879" s="33" t="s">
        <v>5381</v>
      </c>
      <c r="E3879" s="33" t="s">
        <v>15084</v>
      </c>
      <c r="F3879" s="33">
        <v>43</v>
      </c>
      <c r="G3879" s="33">
        <v>53</v>
      </c>
      <c r="H3879" s="33">
        <v>41492</v>
      </c>
      <c r="I3879" t="s">
        <v>6687</v>
      </c>
      <c r="N3879" s="37"/>
      <c r="O3879" s="36"/>
      <c r="P3879" s="36"/>
      <c r="Q3879" s="36"/>
      <c r="R3879" s="37"/>
      <c r="S3879" s="36"/>
      <c r="T3879" s="36"/>
    </row>
    <row r="3880" spans="1:20" ht="14.4" x14ac:dyDescent="0.3">
      <c r="A3880" s="33" t="s">
        <v>9229</v>
      </c>
      <c r="B3880" s="33" t="s">
        <v>14833</v>
      </c>
      <c r="C3880" s="33" t="s">
        <v>9230</v>
      </c>
      <c r="D3880" s="33" t="s">
        <v>9231</v>
      </c>
      <c r="E3880" s="33" t="s">
        <v>15486</v>
      </c>
      <c r="F3880" s="33">
        <v>55</v>
      </c>
      <c r="G3880" s="33">
        <v>55</v>
      </c>
      <c r="H3880" s="33">
        <v>42634</v>
      </c>
      <c r="I3880" t="s">
        <v>7803</v>
      </c>
      <c r="N3880" s="37"/>
      <c r="O3880" s="36"/>
      <c r="P3880" s="36"/>
      <c r="Q3880" s="36"/>
      <c r="R3880" s="37"/>
      <c r="S3880" s="36"/>
      <c r="T3880" s="36"/>
    </row>
    <row r="3881" spans="1:20" ht="14.4" x14ac:dyDescent="0.3">
      <c r="A3881" s="33" t="s">
        <v>9232</v>
      </c>
      <c r="B3881" s="33" t="s">
        <v>14833</v>
      </c>
      <c r="C3881" s="33" t="s">
        <v>17765</v>
      </c>
      <c r="D3881" s="33" t="s">
        <v>9233</v>
      </c>
      <c r="E3881" s="33" t="s">
        <v>14899</v>
      </c>
      <c r="F3881" s="33">
        <v>98</v>
      </c>
      <c r="G3881" s="33">
        <v>102</v>
      </c>
      <c r="H3881" s="33">
        <v>41670</v>
      </c>
      <c r="I3881" t="s">
        <v>15174</v>
      </c>
      <c r="N3881" s="37"/>
      <c r="O3881" s="36"/>
      <c r="P3881" s="36"/>
      <c r="Q3881" s="36"/>
      <c r="R3881" s="37"/>
      <c r="S3881" s="36"/>
      <c r="T3881" s="36"/>
    </row>
    <row r="3882" spans="1:20" ht="14.4" x14ac:dyDescent="0.3">
      <c r="A3882" s="33" t="s">
        <v>9234</v>
      </c>
      <c r="B3882" s="33" t="s">
        <v>14833</v>
      </c>
      <c r="C3882" s="33" t="s">
        <v>9235</v>
      </c>
      <c r="D3882" s="33" t="s">
        <v>9236</v>
      </c>
      <c r="E3882" s="33" t="s">
        <v>15138</v>
      </c>
      <c r="F3882" s="33">
        <v>97</v>
      </c>
      <c r="G3882" s="33">
        <v>85</v>
      </c>
      <c r="H3882" s="33">
        <v>41806</v>
      </c>
      <c r="I3882" t="s">
        <v>8665</v>
      </c>
      <c r="N3882" s="37"/>
      <c r="O3882" s="36"/>
      <c r="P3882" s="36"/>
      <c r="Q3882" s="36"/>
      <c r="R3882" s="37"/>
      <c r="S3882" s="36"/>
      <c r="T3882" s="36"/>
    </row>
    <row r="3883" spans="1:20" ht="14.4" x14ac:dyDescent="0.3">
      <c r="A3883" s="33" t="s">
        <v>9237</v>
      </c>
      <c r="B3883" s="33" t="s">
        <v>14833</v>
      </c>
      <c r="C3883" s="33" t="s">
        <v>9238</v>
      </c>
      <c r="D3883" s="33" t="s">
        <v>9239</v>
      </c>
      <c r="E3883" s="33" t="s">
        <v>14938</v>
      </c>
      <c r="F3883" s="33">
        <v>439</v>
      </c>
      <c r="G3883" s="33">
        <v>430</v>
      </c>
      <c r="H3883" s="33">
        <v>20281</v>
      </c>
      <c r="I3883" t="s">
        <v>665</v>
      </c>
      <c r="N3883" s="37"/>
      <c r="O3883" s="36"/>
      <c r="P3883" s="36"/>
      <c r="Q3883" s="36"/>
      <c r="R3883" s="37"/>
      <c r="S3883" s="36"/>
      <c r="T3883" s="36"/>
    </row>
    <row r="3884" spans="1:20" ht="14.4" x14ac:dyDescent="0.3">
      <c r="A3884" s="33" t="s">
        <v>9241</v>
      </c>
      <c r="B3884" s="33" t="s">
        <v>14833</v>
      </c>
      <c r="C3884" s="33" t="s">
        <v>17766</v>
      </c>
      <c r="D3884" s="33" t="s">
        <v>9242</v>
      </c>
      <c r="E3884" s="33" t="s">
        <v>15055</v>
      </c>
      <c r="F3884" s="33">
        <v>536</v>
      </c>
      <c r="G3884" s="33">
        <v>573</v>
      </c>
      <c r="H3884" s="33">
        <v>24844</v>
      </c>
      <c r="I3884" t="s">
        <v>2407</v>
      </c>
      <c r="N3884" s="37"/>
      <c r="O3884" s="36"/>
      <c r="P3884" s="36"/>
      <c r="Q3884" s="36"/>
      <c r="R3884" s="37"/>
      <c r="S3884" s="36"/>
      <c r="T3884" s="36"/>
    </row>
    <row r="3885" spans="1:20" ht="14.4" x14ac:dyDescent="0.3">
      <c r="A3885" s="33" t="s">
        <v>9243</v>
      </c>
      <c r="B3885" s="33" t="s">
        <v>14833</v>
      </c>
      <c r="C3885" s="33" t="s">
        <v>17767</v>
      </c>
      <c r="D3885" s="33" t="s">
        <v>9244</v>
      </c>
      <c r="E3885" s="33" t="s">
        <v>16831</v>
      </c>
      <c r="F3885" s="33">
        <v>103</v>
      </c>
      <c r="G3885" s="33">
        <v>98</v>
      </c>
      <c r="H3885" s="33">
        <v>25351</v>
      </c>
      <c r="I3885" t="s">
        <v>1017</v>
      </c>
      <c r="N3885" s="37"/>
      <c r="O3885" s="36"/>
      <c r="P3885" s="36"/>
      <c r="Q3885" s="36"/>
      <c r="R3885" s="37"/>
      <c r="S3885" s="36"/>
      <c r="T3885" s="36"/>
    </row>
    <row r="3886" spans="1:20" ht="14.4" x14ac:dyDescent="0.3">
      <c r="A3886" s="33" t="s">
        <v>9245</v>
      </c>
      <c r="B3886" s="33" t="s">
        <v>14833</v>
      </c>
      <c r="C3886" s="33" t="s">
        <v>3008</v>
      </c>
      <c r="D3886" s="33" t="s">
        <v>8889</v>
      </c>
      <c r="E3886" s="33" t="s">
        <v>15009</v>
      </c>
      <c r="F3886" s="33">
        <v>321</v>
      </c>
      <c r="G3886" s="33">
        <v>297</v>
      </c>
      <c r="H3886" s="33">
        <v>41125</v>
      </c>
      <c r="I3886" t="s">
        <v>15335</v>
      </c>
      <c r="N3886" s="37"/>
      <c r="O3886" s="36"/>
      <c r="P3886" s="36"/>
      <c r="Q3886" s="36"/>
      <c r="R3886" s="37"/>
      <c r="S3886" s="36"/>
      <c r="T3886" s="36"/>
    </row>
    <row r="3887" spans="1:20" ht="14.4" x14ac:dyDescent="0.3">
      <c r="A3887" s="33" t="s">
        <v>9246</v>
      </c>
      <c r="B3887" s="33" t="s">
        <v>14833</v>
      </c>
      <c r="C3887" s="33" t="s">
        <v>1867</v>
      </c>
      <c r="D3887" s="33" t="s">
        <v>9247</v>
      </c>
      <c r="E3887" s="33" t="s">
        <v>15089</v>
      </c>
      <c r="F3887" s="33">
        <v>210</v>
      </c>
      <c r="G3887" s="33">
        <v>201</v>
      </c>
      <c r="H3887" s="33">
        <v>41127</v>
      </c>
      <c r="I3887" t="s">
        <v>16145</v>
      </c>
      <c r="N3887" s="37"/>
      <c r="O3887" s="36"/>
      <c r="P3887" s="36"/>
      <c r="Q3887" s="36"/>
      <c r="R3887" s="37"/>
      <c r="S3887" s="36"/>
      <c r="T3887" s="36"/>
    </row>
    <row r="3888" spans="1:20" ht="14.4" x14ac:dyDescent="0.3">
      <c r="A3888" s="33" t="s">
        <v>9248</v>
      </c>
      <c r="B3888" s="33" t="s">
        <v>14833</v>
      </c>
      <c r="C3888" s="33" t="s">
        <v>17768</v>
      </c>
      <c r="D3888" s="33" t="s">
        <v>9249</v>
      </c>
      <c r="E3888" s="33" t="s">
        <v>15051</v>
      </c>
      <c r="F3888" s="33">
        <v>136</v>
      </c>
      <c r="G3888" s="33">
        <v>125</v>
      </c>
      <c r="H3888" s="33">
        <v>42587</v>
      </c>
      <c r="I3888" t="s">
        <v>16073</v>
      </c>
      <c r="N3888" s="37"/>
      <c r="O3888" s="36"/>
      <c r="P3888" s="36"/>
      <c r="Q3888" s="36"/>
      <c r="R3888" s="37"/>
      <c r="S3888" s="36"/>
      <c r="T3888" s="36"/>
    </row>
    <row r="3889" spans="1:20" ht="14.4" x14ac:dyDescent="0.3">
      <c r="A3889" s="33" t="s">
        <v>9250</v>
      </c>
      <c r="B3889" s="33" t="s">
        <v>14833</v>
      </c>
      <c r="C3889" s="33" t="s">
        <v>17769</v>
      </c>
      <c r="D3889" s="33" t="s">
        <v>9251</v>
      </c>
      <c r="E3889" s="33" t="s">
        <v>15048</v>
      </c>
      <c r="F3889" s="33">
        <v>325</v>
      </c>
      <c r="G3889" s="33">
        <v>292</v>
      </c>
      <c r="H3889" s="33">
        <v>46385</v>
      </c>
      <c r="I3889" t="s">
        <v>15987</v>
      </c>
      <c r="N3889" s="37"/>
      <c r="O3889" s="36"/>
      <c r="P3889" s="36"/>
      <c r="Q3889" s="36"/>
      <c r="R3889" s="37"/>
      <c r="S3889" s="36"/>
      <c r="T3889" s="36"/>
    </row>
    <row r="3890" spans="1:20" ht="14.4" x14ac:dyDescent="0.3">
      <c r="A3890" s="33" t="s">
        <v>9252</v>
      </c>
      <c r="B3890" s="33" t="s">
        <v>14833</v>
      </c>
      <c r="C3890" s="33" t="s">
        <v>9253</v>
      </c>
      <c r="D3890" s="33" t="s">
        <v>9254</v>
      </c>
      <c r="E3890" s="33" t="s">
        <v>15015</v>
      </c>
      <c r="F3890" s="33">
        <v>128</v>
      </c>
      <c r="G3890" s="33">
        <v>122</v>
      </c>
      <c r="H3890" s="33">
        <v>40928</v>
      </c>
      <c r="I3890" t="s">
        <v>15413</v>
      </c>
      <c r="N3890" s="37"/>
      <c r="O3890" s="36"/>
      <c r="P3890" s="36"/>
      <c r="Q3890" s="36"/>
      <c r="R3890" s="37"/>
      <c r="S3890" s="36"/>
      <c r="T3890" s="36"/>
    </row>
    <row r="3891" spans="1:20" ht="14.4" x14ac:dyDescent="0.3">
      <c r="A3891" s="33" t="s">
        <v>9255</v>
      </c>
      <c r="B3891" s="33" t="s">
        <v>14833</v>
      </c>
      <c r="C3891" s="33" t="s">
        <v>17770</v>
      </c>
      <c r="D3891" s="33" t="s">
        <v>9256</v>
      </c>
      <c r="E3891" s="33" t="s">
        <v>15143</v>
      </c>
      <c r="F3891" s="33">
        <v>111</v>
      </c>
      <c r="G3891" s="33">
        <v>113</v>
      </c>
      <c r="H3891" s="33">
        <v>41506</v>
      </c>
      <c r="I3891" t="s">
        <v>15267</v>
      </c>
      <c r="N3891" s="37"/>
      <c r="O3891" s="36"/>
      <c r="P3891" s="36"/>
      <c r="Q3891" s="36"/>
      <c r="R3891" s="37"/>
      <c r="S3891" s="36"/>
      <c r="T3891" s="36"/>
    </row>
    <row r="3892" spans="1:20" ht="14.4" x14ac:dyDescent="0.3">
      <c r="A3892" s="33" t="s">
        <v>9257</v>
      </c>
      <c r="B3892" s="33" t="s">
        <v>14833</v>
      </c>
      <c r="C3892" s="33" t="s">
        <v>9258</v>
      </c>
      <c r="D3892" s="33" t="s">
        <v>9259</v>
      </c>
      <c r="E3892" s="33" t="s">
        <v>15032</v>
      </c>
      <c r="F3892" s="33">
        <v>62</v>
      </c>
      <c r="G3892" s="33">
        <v>63</v>
      </c>
      <c r="H3892" s="33">
        <v>52274</v>
      </c>
      <c r="I3892" t="s">
        <v>17359</v>
      </c>
      <c r="N3892" s="37"/>
      <c r="O3892" s="36"/>
      <c r="P3892" s="36"/>
      <c r="Q3892" s="36"/>
      <c r="R3892" s="37"/>
      <c r="S3892" s="36"/>
      <c r="T3892" s="36"/>
    </row>
    <row r="3893" spans="1:20" ht="14.4" x14ac:dyDescent="0.3">
      <c r="A3893" s="33" t="s">
        <v>9260</v>
      </c>
      <c r="B3893" s="33" t="s">
        <v>14833</v>
      </c>
      <c r="C3893" s="33" t="s">
        <v>3740</v>
      </c>
      <c r="D3893" s="33" t="s">
        <v>9261</v>
      </c>
      <c r="E3893" s="33" t="s">
        <v>16575</v>
      </c>
      <c r="F3893" s="33">
        <v>225</v>
      </c>
      <c r="G3893" s="33">
        <v>210</v>
      </c>
      <c r="H3893" s="33">
        <v>72853</v>
      </c>
      <c r="I3893" t="s">
        <v>17516</v>
      </c>
      <c r="N3893" s="37"/>
      <c r="O3893" s="36"/>
      <c r="P3893" s="36"/>
      <c r="Q3893" s="36"/>
      <c r="R3893" s="37"/>
      <c r="S3893" s="36"/>
      <c r="T3893" s="36"/>
    </row>
    <row r="3894" spans="1:20" ht="14.4" x14ac:dyDescent="0.3">
      <c r="A3894" s="33" t="s">
        <v>9262</v>
      </c>
      <c r="B3894" s="33" t="s">
        <v>14833</v>
      </c>
      <c r="C3894" s="33" t="s">
        <v>9263</v>
      </c>
      <c r="D3894" s="33" t="s">
        <v>9264</v>
      </c>
      <c r="E3894" s="33" t="s">
        <v>14893</v>
      </c>
      <c r="F3894" s="33">
        <v>236</v>
      </c>
      <c r="G3894" s="33">
        <v>236</v>
      </c>
      <c r="H3894" s="33">
        <v>75219</v>
      </c>
      <c r="I3894" t="s">
        <v>15451</v>
      </c>
      <c r="N3894" s="37"/>
      <c r="O3894" s="36"/>
      <c r="P3894" s="36"/>
      <c r="Q3894" s="36"/>
      <c r="R3894" s="37"/>
      <c r="S3894" s="36"/>
      <c r="T3894" s="36"/>
    </row>
    <row r="3895" spans="1:20" ht="14.4" x14ac:dyDescent="0.3">
      <c r="A3895" s="33" t="s">
        <v>9265</v>
      </c>
      <c r="B3895" s="33" t="s">
        <v>14833</v>
      </c>
      <c r="C3895" s="33" t="s">
        <v>9266</v>
      </c>
      <c r="D3895" s="33" t="s">
        <v>9267</v>
      </c>
      <c r="E3895" s="33" t="s">
        <v>14897</v>
      </c>
      <c r="F3895" s="33">
        <v>333</v>
      </c>
      <c r="G3895" s="33">
        <v>339</v>
      </c>
      <c r="H3895" s="33">
        <v>41396</v>
      </c>
      <c r="I3895" t="s">
        <v>15734</v>
      </c>
      <c r="N3895" s="37"/>
      <c r="O3895" s="36"/>
      <c r="P3895" s="36"/>
      <c r="Q3895" s="36"/>
      <c r="R3895" s="37"/>
      <c r="S3895" s="36"/>
      <c r="T3895" s="36"/>
    </row>
    <row r="3896" spans="1:20" ht="14.4" x14ac:dyDescent="0.3">
      <c r="A3896" s="33" t="s">
        <v>9268</v>
      </c>
      <c r="B3896" s="33" t="s">
        <v>14833</v>
      </c>
      <c r="C3896" s="33" t="s">
        <v>17771</v>
      </c>
      <c r="D3896" s="33" t="s">
        <v>9269</v>
      </c>
      <c r="E3896" s="33" t="s">
        <v>15034</v>
      </c>
      <c r="F3896" s="33">
        <v>505</v>
      </c>
      <c r="G3896" s="33">
        <v>500</v>
      </c>
      <c r="H3896" s="33">
        <v>85255</v>
      </c>
      <c r="I3896" t="s">
        <v>15740</v>
      </c>
      <c r="N3896" s="37"/>
      <c r="O3896" s="36"/>
      <c r="P3896" s="36"/>
      <c r="Q3896" s="36"/>
      <c r="R3896" s="37"/>
      <c r="S3896" s="36"/>
      <c r="T3896" s="36"/>
    </row>
    <row r="3897" spans="1:20" ht="14.4" x14ac:dyDescent="0.3">
      <c r="A3897" s="33" t="s">
        <v>9270</v>
      </c>
      <c r="B3897" s="33" t="s">
        <v>14833</v>
      </c>
      <c r="C3897" s="33" t="s">
        <v>9271</v>
      </c>
      <c r="D3897" s="33" t="s">
        <v>9272</v>
      </c>
      <c r="E3897" s="33" t="s">
        <v>15009</v>
      </c>
      <c r="F3897" s="33">
        <v>190</v>
      </c>
      <c r="G3897" s="33">
        <v>198</v>
      </c>
      <c r="H3897" s="33">
        <v>41125</v>
      </c>
      <c r="I3897" t="s">
        <v>15335</v>
      </c>
      <c r="N3897" s="37"/>
      <c r="O3897" s="36"/>
      <c r="P3897" s="36"/>
      <c r="Q3897" s="36"/>
      <c r="R3897" s="37"/>
      <c r="S3897" s="36"/>
      <c r="T3897" s="36"/>
    </row>
    <row r="3898" spans="1:20" ht="14.4" x14ac:dyDescent="0.3">
      <c r="A3898" s="33" t="s">
        <v>9273</v>
      </c>
      <c r="B3898" s="33" t="s">
        <v>14833</v>
      </c>
      <c r="C3898" s="33" t="s">
        <v>17772</v>
      </c>
      <c r="D3898" s="33" t="s">
        <v>9274</v>
      </c>
      <c r="E3898" s="33" t="s">
        <v>15016</v>
      </c>
      <c r="F3898" s="33">
        <v>99</v>
      </c>
      <c r="G3898" s="33">
        <v>94</v>
      </c>
      <c r="H3898" s="33">
        <v>40667</v>
      </c>
      <c r="I3898" t="s">
        <v>17773</v>
      </c>
      <c r="N3898" s="37"/>
      <c r="O3898" s="36"/>
      <c r="P3898" s="36"/>
      <c r="Q3898" s="36"/>
      <c r="R3898" s="37"/>
      <c r="S3898" s="36"/>
      <c r="T3898" s="36"/>
    </row>
    <row r="3899" spans="1:20" ht="14.4" x14ac:dyDescent="0.3">
      <c r="A3899" s="33" t="s">
        <v>9275</v>
      </c>
      <c r="B3899" s="33" t="s">
        <v>14833</v>
      </c>
      <c r="C3899" s="33" t="s">
        <v>17774</v>
      </c>
      <c r="D3899" s="33" t="s">
        <v>9276</v>
      </c>
      <c r="E3899" s="33" t="s">
        <v>15286</v>
      </c>
      <c r="F3899" s="33">
        <v>445</v>
      </c>
      <c r="G3899" s="33">
        <v>419</v>
      </c>
      <c r="H3899" s="33">
        <v>42545</v>
      </c>
      <c r="I3899" t="s">
        <v>1309</v>
      </c>
      <c r="N3899" s="37"/>
      <c r="O3899" s="36"/>
      <c r="P3899" s="36"/>
      <c r="Q3899" s="36"/>
      <c r="R3899" s="37"/>
      <c r="S3899" s="36"/>
      <c r="T3899" s="36"/>
    </row>
    <row r="3900" spans="1:20" ht="14.4" x14ac:dyDescent="0.3">
      <c r="A3900" s="33" t="s">
        <v>9277</v>
      </c>
      <c r="B3900" s="33" t="s">
        <v>14833</v>
      </c>
      <c r="C3900" s="33" t="s">
        <v>17775</v>
      </c>
      <c r="D3900" s="33" t="s">
        <v>9278</v>
      </c>
      <c r="E3900" s="33" t="s">
        <v>14885</v>
      </c>
      <c r="F3900" s="33">
        <v>292</v>
      </c>
      <c r="G3900" s="33">
        <v>319</v>
      </c>
      <c r="H3900" s="33">
        <v>81316</v>
      </c>
      <c r="I3900" t="s">
        <v>15669</v>
      </c>
      <c r="N3900" s="37"/>
      <c r="O3900" s="36"/>
      <c r="P3900" s="36"/>
      <c r="Q3900" s="36"/>
      <c r="R3900" s="37"/>
      <c r="S3900" s="36"/>
      <c r="T3900" s="36"/>
    </row>
    <row r="3901" spans="1:20" ht="14.4" x14ac:dyDescent="0.3">
      <c r="A3901" s="33" t="s">
        <v>9279</v>
      </c>
      <c r="B3901" s="33" t="s">
        <v>14833</v>
      </c>
      <c r="C3901" s="33" t="s">
        <v>9280</v>
      </c>
      <c r="D3901" s="33" t="s">
        <v>9281</v>
      </c>
      <c r="E3901" s="33" t="s">
        <v>15086</v>
      </c>
      <c r="F3901" s="33">
        <v>42</v>
      </c>
      <c r="G3901" s="33">
        <v>53</v>
      </c>
      <c r="H3901" s="33">
        <v>10925</v>
      </c>
      <c r="I3901" t="s">
        <v>8234</v>
      </c>
      <c r="N3901" s="37"/>
      <c r="O3901" s="36"/>
      <c r="P3901" s="36"/>
      <c r="Q3901" s="36"/>
      <c r="R3901" s="37"/>
      <c r="S3901" s="36"/>
      <c r="T3901" s="36"/>
    </row>
    <row r="3902" spans="1:20" ht="14.4" x14ac:dyDescent="0.3">
      <c r="A3902" s="33" t="s">
        <v>9282</v>
      </c>
      <c r="B3902" s="33" t="s">
        <v>14833</v>
      </c>
      <c r="C3902" s="33" t="s">
        <v>9283</v>
      </c>
      <c r="D3902" s="33" t="s">
        <v>9284</v>
      </c>
      <c r="E3902" s="33" t="s">
        <v>15528</v>
      </c>
      <c r="F3902" s="33">
        <v>63</v>
      </c>
      <c r="G3902" s="33">
        <v>65</v>
      </c>
      <c r="H3902" s="33">
        <v>42554</v>
      </c>
      <c r="I3902" t="s">
        <v>17631</v>
      </c>
      <c r="N3902" s="37"/>
      <c r="O3902" s="36"/>
      <c r="P3902" s="36"/>
      <c r="Q3902" s="36"/>
      <c r="R3902" s="37"/>
      <c r="S3902" s="36"/>
      <c r="T3902" s="36"/>
    </row>
    <row r="3903" spans="1:20" ht="14.4" x14ac:dyDescent="0.3">
      <c r="A3903" s="33" t="s">
        <v>9285</v>
      </c>
      <c r="B3903" s="33" t="s">
        <v>14833</v>
      </c>
      <c r="C3903" s="33" t="s">
        <v>6419</v>
      </c>
      <c r="D3903" s="33" t="s">
        <v>6868</v>
      </c>
      <c r="E3903" s="33" t="s">
        <v>15214</v>
      </c>
      <c r="F3903" s="33">
        <v>49</v>
      </c>
      <c r="G3903" s="33">
        <v>49</v>
      </c>
      <c r="H3903" s="33">
        <v>41630</v>
      </c>
      <c r="I3903" t="s">
        <v>224</v>
      </c>
      <c r="N3903" s="37"/>
      <c r="O3903" s="36"/>
      <c r="P3903" s="36"/>
      <c r="Q3903" s="36"/>
      <c r="R3903" s="37"/>
      <c r="S3903" s="36"/>
      <c r="T3903" s="36"/>
    </row>
    <row r="3904" spans="1:20" ht="14.4" x14ac:dyDescent="0.3">
      <c r="A3904" s="33" t="s">
        <v>9286</v>
      </c>
      <c r="B3904" s="33" t="s">
        <v>14833</v>
      </c>
      <c r="C3904" s="33" t="s">
        <v>17776</v>
      </c>
      <c r="D3904" s="33" t="s">
        <v>1923</v>
      </c>
      <c r="E3904" s="33" t="s">
        <v>15930</v>
      </c>
      <c r="F3904" s="33">
        <v>250</v>
      </c>
      <c r="G3904" s="33">
        <v>251</v>
      </c>
      <c r="H3904" s="33">
        <v>41570</v>
      </c>
      <c r="I3904" t="s">
        <v>17183</v>
      </c>
      <c r="N3904" s="37"/>
      <c r="O3904" s="36"/>
      <c r="P3904" s="36"/>
      <c r="Q3904" s="36"/>
      <c r="R3904" s="37"/>
      <c r="S3904" s="36"/>
      <c r="T3904" s="36"/>
    </row>
    <row r="3905" spans="1:20" ht="14.4" x14ac:dyDescent="0.3">
      <c r="A3905" s="33" t="s">
        <v>9287</v>
      </c>
      <c r="B3905" s="33" t="s">
        <v>14833</v>
      </c>
      <c r="C3905" s="33" t="s">
        <v>9288</v>
      </c>
      <c r="D3905" s="33" t="s">
        <v>9289</v>
      </c>
      <c r="E3905" s="33" t="s">
        <v>15011</v>
      </c>
      <c r="F3905" s="33">
        <v>233</v>
      </c>
      <c r="G3905" s="33">
        <v>261</v>
      </c>
      <c r="H3905" s="33">
        <v>41535</v>
      </c>
      <c r="I3905" t="s">
        <v>8249</v>
      </c>
      <c r="N3905" s="37"/>
      <c r="O3905" s="36"/>
      <c r="P3905" s="36"/>
      <c r="Q3905" s="36"/>
      <c r="R3905" s="37"/>
      <c r="S3905" s="36"/>
      <c r="T3905" s="36"/>
    </row>
    <row r="3906" spans="1:20" ht="14.4" x14ac:dyDescent="0.3">
      <c r="A3906" s="33" t="s">
        <v>9290</v>
      </c>
      <c r="B3906" s="33" t="s">
        <v>14833</v>
      </c>
      <c r="C3906" s="33" t="s">
        <v>17777</v>
      </c>
      <c r="D3906" s="33" t="s">
        <v>9291</v>
      </c>
      <c r="E3906" s="33" t="s">
        <v>15193</v>
      </c>
      <c r="F3906" s="33">
        <v>312</v>
      </c>
      <c r="G3906" s="33">
        <v>304</v>
      </c>
      <c r="H3906" s="33">
        <v>11711</v>
      </c>
      <c r="I3906" t="s">
        <v>16273</v>
      </c>
      <c r="N3906" s="37"/>
      <c r="O3906" s="36"/>
      <c r="P3906" s="36"/>
      <c r="Q3906" s="36"/>
      <c r="R3906" s="37"/>
      <c r="S3906" s="36"/>
      <c r="T3906" s="36"/>
    </row>
    <row r="3907" spans="1:20" ht="14.4" x14ac:dyDescent="0.3">
      <c r="A3907" s="33" t="s">
        <v>9292</v>
      </c>
      <c r="B3907" s="33" t="s">
        <v>14833</v>
      </c>
      <c r="C3907" s="33" t="s">
        <v>9293</v>
      </c>
      <c r="D3907" s="33" t="s">
        <v>9294</v>
      </c>
      <c r="E3907" s="33" t="s">
        <v>15022</v>
      </c>
      <c r="F3907" s="33">
        <v>838</v>
      </c>
      <c r="G3907" s="33">
        <v>778</v>
      </c>
      <c r="H3907" s="33">
        <v>41567</v>
      </c>
      <c r="I3907" t="s">
        <v>9138</v>
      </c>
      <c r="N3907" s="37"/>
      <c r="O3907" s="36"/>
      <c r="P3907" s="36"/>
      <c r="Q3907" s="36"/>
      <c r="R3907" s="37"/>
      <c r="S3907" s="36"/>
      <c r="T3907" s="36"/>
    </row>
    <row r="3908" spans="1:20" ht="14.4" x14ac:dyDescent="0.3">
      <c r="A3908" s="33" t="s">
        <v>9295</v>
      </c>
      <c r="B3908" s="33" t="s">
        <v>14833</v>
      </c>
      <c r="C3908" s="33" t="s">
        <v>17778</v>
      </c>
      <c r="D3908" s="33" t="s">
        <v>9296</v>
      </c>
      <c r="E3908" s="33" t="s">
        <v>15092</v>
      </c>
      <c r="F3908" s="33">
        <v>95</v>
      </c>
      <c r="G3908" s="33">
        <v>85</v>
      </c>
      <c r="H3908" s="33">
        <v>41816</v>
      </c>
      <c r="I3908" t="s">
        <v>15250</v>
      </c>
      <c r="N3908" s="37"/>
      <c r="O3908" s="36"/>
      <c r="P3908" s="36"/>
      <c r="Q3908" s="36"/>
      <c r="R3908" s="37"/>
      <c r="S3908" s="36"/>
      <c r="T3908" s="36"/>
    </row>
    <row r="3909" spans="1:20" ht="14.4" x14ac:dyDescent="0.3">
      <c r="A3909" s="33" t="s">
        <v>9297</v>
      </c>
      <c r="B3909" s="33" t="s">
        <v>14833</v>
      </c>
      <c r="C3909" s="33" t="s">
        <v>17779</v>
      </c>
      <c r="D3909" s="33" t="s">
        <v>9298</v>
      </c>
      <c r="E3909" s="33" t="s">
        <v>15667</v>
      </c>
      <c r="F3909" s="33">
        <v>72</v>
      </c>
      <c r="G3909" s="33">
        <v>70</v>
      </c>
      <c r="H3909" s="33">
        <v>41361</v>
      </c>
      <c r="I3909" t="s">
        <v>9299</v>
      </c>
      <c r="N3909" s="37"/>
      <c r="O3909" s="36"/>
      <c r="P3909" s="36"/>
      <c r="Q3909" s="36"/>
      <c r="R3909" s="37"/>
      <c r="S3909" s="36"/>
      <c r="T3909" s="36"/>
    </row>
    <row r="3910" spans="1:20" ht="14.4" x14ac:dyDescent="0.3">
      <c r="A3910" s="33" t="s">
        <v>9300</v>
      </c>
      <c r="B3910" s="33" t="s">
        <v>14833</v>
      </c>
      <c r="C3910" s="33" t="s">
        <v>17780</v>
      </c>
      <c r="D3910" s="33" t="s">
        <v>9301</v>
      </c>
      <c r="E3910" s="33" t="s">
        <v>15362</v>
      </c>
      <c r="F3910" s="33">
        <v>88</v>
      </c>
      <c r="G3910" s="33">
        <v>83</v>
      </c>
      <c r="H3910" s="33">
        <v>41637</v>
      </c>
      <c r="I3910" t="s">
        <v>7647</v>
      </c>
      <c r="N3910" s="37"/>
      <c r="O3910" s="36"/>
      <c r="P3910" s="36"/>
      <c r="Q3910" s="36"/>
      <c r="R3910" s="37"/>
      <c r="S3910" s="36"/>
      <c r="T3910" s="36"/>
    </row>
    <row r="3911" spans="1:20" ht="14.4" x14ac:dyDescent="0.3">
      <c r="A3911" s="33" t="s">
        <v>9302</v>
      </c>
      <c r="B3911" s="33" t="s">
        <v>14833</v>
      </c>
      <c r="C3911" s="33" t="s">
        <v>9303</v>
      </c>
      <c r="D3911" s="33" t="s">
        <v>9304</v>
      </c>
      <c r="E3911" s="33" t="s">
        <v>14907</v>
      </c>
      <c r="F3911" s="33">
        <v>112</v>
      </c>
      <c r="G3911" s="33">
        <v>118</v>
      </c>
      <c r="H3911" s="33">
        <v>41775</v>
      </c>
      <c r="I3911" t="s">
        <v>108</v>
      </c>
      <c r="N3911" s="37"/>
      <c r="O3911" s="36"/>
      <c r="P3911" s="36"/>
      <c r="Q3911" s="36"/>
      <c r="R3911" s="37"/>
      <c r="S3911" s="36"/>
      <c r="T3911" s="36"/>
    </row>
    <row r="3912" spans="1:20" ht="14.4" x14ac:dyDescent="0.3">
      <c r="A3912" s="33" t="s">
        <v>9305</v>
      </c>
      <c r="B3912" s="33" t="s">
        <v>14833</v>
      </c>
      <c r="C3912" s="33" t="s">
        <v>17781</v>
      </c>
      <c r="D3912" s="33" t="s">
        <v>9306</v>
      </c>
      <c r="E3912" s="33" t="s">
        <v>17746</v>
      </c>
      <c r="F3912" s="33">
        <v>26</v>
      </c>
      <c r="G3912" s="33">
        <v>27</v>
      </c>
      <c r="H3912" s="33">
        <v>41780</v>
      </c>
      <c r="I3912" t="s">
        <v>16244</v>
      </c>
      <c r="N3912" s="37"/>
      <c r="O3912" s="36"/>
      <c r="P3912" s="36"/>
      <c r="Q3912" s="36"/>
      <c r="R3912" s="37"/>
      <c r="S3912" s="36"/>
      <c r="T3912" s="36"/>
    </row>
    <row r="3913" spans="1:20" ht="14.4" x14ac:dyDescent="0.3">
      <c r="A3913" s="33" t="s">
        <v>9307</v>
      </c>
      <c r="B3913" s="33" t="s">
        <v>14833</v>
      </c>
      <c r="C3913" s="33" t="s">
        <v>17782</v>
      </c>
      <c r="D3913" s="33" t="s">
        <v>9308</v>
      </c>
      <c r="E3913" s="33" t="s">
        <v>15164</v>
      </c>
      <c r="F3913" s="33">
        <v>32</v>
      </c>
      <c r="G3913" s="33">
        <v>35</v>
      </c>
      <c r="H3913" s="33">
        <v>41856</v>
      </c>
      <c r="I3913" t="s">
        <v>15165</v>
      </c>
      <c r="N3913" s="37"/>
      <c r="O3913" s="36"/>
      <c r="P3913" s="36"/>
      <c r="Q3913" s="36"/>
      <c r="R3913" s="37"/>
      <c r="S3913" s="36"/>
      <c r="T3913" s="36"/>
    </row>
    <row r="3914" spans="1:20" ht="14.4" x14ac:dyDescent="0.3">
      <c r="A3914" s="33" t="s">
        <v>9309</v>
      </c>
      <c r="B3914" s="33" t="s">
        <v>14833</v>
      </c>
      <c r="C3914" s="33" t="s">
        <v>9310</v>
      </c>
      <c r="D3914" s="33" t="s">
        <v>9311</v>
      </c>
      <c r="E3914" s="33" t="s">
        <v>15326</v>
      </c>
      <c r="F3914" s="33">
        <v>70</v>
      </c>
      <c r="G3914" s="33">
        <v>69</v>
      </c>
      <c r="H3914" s="33">
        <v>41566</v>
      </c>
      <c r="I3914" t="s">
        <v>5972</v>
      </c>
      <c r="N3914" s="37"/>
      <c r="O3914" s="36"/>
      <c r="P3914" s="36"/>
      <c r="Q3914" s="36"/>
      <c r="R3914" s="37"/>
      <c r="S3914" s="36"/>
      <c r="T3914" s="36"/>
    </row>
    <row r="3915" spans="1:20" ht="14.4" x14ac:dyDescent="0.3">
      <c r="A3915" s="33" t="s">
        <v>9312</v>
      </c>
      <c r="B3915" s="33" t="s">
        <v>14833</v>
      </c>
      <c r="C3915" s="33" t="s">
        <v>9313</v>
      </c>
      <c r="D3915" s="33" t="s">
        <v>9314</v>
      </c>
      <c r="E3915" s="33" t="s">
        <v>14887</v>
      </c>
      <c r="F3915" s="33">
        <v>48</v>
      </c>
      <c r="G3915" s="33">
        <v>47</v>
      </c>
      <c r="H3915" s="33">
        <v>41735</v>
      </c>
      <c r="I3915" t="s">
        <v>17587</v>
      </c>
      <c r="N3915" s="37"/>
      <c r="O3915" s="36"/>
      <c r="P3915" s="36"/>
      <c r="Q3915" s="36"/>
      <c r="R3915" s="37"/>
      <c r="S3915" s="36"/>
      <c r="T3915" s="36"/>
    </row>
    <row r="3916" spans="1:20" ht="14.4" x14ac:dyDescent="0.3">
      <c r="A3916" s="33" t="s">
        <v>9315</v>
      </c>
      <c r="B3916" s="33" t="s">
        <v>14833</v>
      </c>
      <c r="C3916" s="33" t="s">
        <v>17783</v>
      </c>
      <c r="D3916" s="33" t="s">
        <v>4190</v>
      </c>
      <c r="E3916" s="33" t="s">
        <v>14940</v>
      </c>
      <c r="F3916" s="33">
        <v>424</v>
      </c>
      <c r="G3916" s="33">
        <v>446</v>
      </c>
      <c r="H3916" s="33">
        <v>41580</v>
      </c>
      <c r="I3916" t="s">
        <v>16275</v>
      </c>
      <c r="N3916" s="37"/>
      <c r="O3916" s="36"/>
      <c r="P3916" s="36"/>
      <c r="Q3916" s="36"/>
      <c r="R3916" s="37"/>
      <c r="S3916" s="36"/>
      <c r="T3916" s="36"/>
    </row>
    <row r="3917" spans="1:20" ht="14.4" x14ac:dyDescent="0.3">
      <c r="A3917" s="33" t="s">
        <v>9316</v>
      </c>
      <c r="B3917" s="33" t="s">
        <v>14833</v>
      </c>
      <c r="C3917" s="33" t="s">
        <v>17784</v>
      </c>
      <c r="D3917" s="33" t="s">
        <v>9317</v>
      </c>
      <c r="E3917" s="33" t="s">
        <v>14910</v>
      </c>
      <c r="F3917" s="33">
        <v>313</v>
      </c>
      <c r="G3917" s="33">
        <v>345</v>
      </c>
      <c r="H3917" s="33">
        <v>41248</v>
      </c>
      <c r="I3917" t="s">
        <v>17717</v>
      </c>
      <c r="N3917" s="37"/>
      <c r="O3917" s="36"/>
      <c r="P3917" s="36"/>
      <c r="Q3917" s="36"/>
      <c r="R3917" s="37"/>
      <c r="S3917" s="36"/>
      <c r="T3917" s="36"/>
    </row>
    <row r="3918" spans="1:20" ht="14.4" x14ac:dyDescent="0.3">
      <c r="A3918" s="33" t="s">
        <v>9318</v>
      </c>
      <c r="B3918" s="33" t="s">
        <v>14833</v>
      </c>
      <c r="C3918" s="33" t="s">
        <v>17785</v>
      </c>
      <c r="D3918" s="33" t="s">
        <v>9319</v>
      </c>
      <c r="E3918" s="33" t="s">
        <v>15286</v>
      </c>
      <c r="F3918" s="33">
        <v>203</v>
      </c>
      <c r="G3918" s="33">
        <v>195</v>
      </c>
      <c r="H3918" s="33">
        <v>42546</v>
      </c>
      <c r="I3918" t="s">
        <v>17718</v>
      </c>
      <c r="N3918" s="37"/>
      <c r="O3918" s="36"/>
      <c r="P3918" s="36"/>
      <c r="Q3918" s="36"/>
      <c r="R3918" s="37"/>
      <c r="S3918" s="36"/>
      <c r="T3918" s="36"/>
    </row>
    <row r="3919" spans="1:20" ht="14.4" x14ac:dyDescent="0.3">
      <c r="A3919" s="33" t="s">
        <v>9320</v>
      </c>
      <c r="B3919" s="33" t="s">
        <v>14833</v>
      </c>
      <c r="C3919" s="33" t="s">
        <v>9321</v>
      </c>
      <c r="D3919" s="33" t="s">
        <v>3381</v>
      </c>
      <c r="E3919" s="33" t="s">
        <v>15996</v>
      </c>
      <c r="F3919" s="33">
        <v>196</v>
      </c>
      <c r="G3919" s="33">
        <v>195</v>
      </c>
      <c r="H3919" s="33">
        <v>41421</v>
      </c>
      <c r="I3919" t="s">
        <v>16252</v>
      </c>
      <c r="N3919" s="37"/>
      <c r="O3919" s="36"/>
      <c r="P3919" s="36"/>
      <c r="Q3919" s="36"/>
      <c r="R3919" s="37"/>
      <c r="S3919" s="36"/>
      <c r="T3919" s="36"/>
    </row>
    <row r="3920" spans="1:20" ht="14.4" x14ac:dyDescent="0.3">
      <c r="A3920" s="33" t="s">
        <v>9322</v>
      </c>
      <c r="B3920" s="33" t="s">
        <v>14833</v>
      </c>
      <c r="C3920" s="33" t="s">
        <v>17786</v>
      </c>
      <c r="D3920" s="33" t="s">
        <v>9323</v>
      </c>
      <c r="E3920" s="33" t="s">
        <v>14950</v>
      </c>
      <c r="F3920" s="33">
        <v>124</v>
      </c>
      <c r="G3920" s="33">
        <v>118</v>
      </c>
      <c r="H3920" s="33">
        <v>41421</v>
      </c>
      <c r="I3920" t="s">
        <v>16252</v>
      </c>
      <c r="N3920" s="37"/>
      <c r="O3920" s="36"/>
      <c r="P3920" s="36"/>
      <c r="Q3920" s="36"/>
      <c r="R3920" s="37"/>
      <c r="S3920" s="36"/>
      <c r="T3920" s="36"/>
    </row>
    <row r="3921" spans="1:20" ht="14.4" x14ac:dyDescent="0.3">
      <c r="A3921" s="33" t="s">
        <v>9324</v>
      </c>
      <c r="B3921" s="33" t="s">
        <v>14833</v>
      </c>
      <c r="C3921" s="33" t="s">
        <v>17011</v>
      </c>
      <c r="D3921" s="33" t="s">
        <v>9325</v>
      </c>
      <c r="E3921" s="33" t="s">
        <v>15013</v>
      </c>
      <c r="F3921" s="33">
        <v>133</v>
      </c>
      <c r="G3921" s="33">
        <v>130</v>
      </c>
      <c r="H3921" s="33">
        <v>41561</v>
      </c>
      <c r="I3921" t="s">
        <v>17641</v>
      </c>
      <c r="N3921" s="37"/>
      <c r="O3921" s="36"/>
      <c r="P3921" s="36"/>
      <c r="Q3921" s="36"/>
      <c r="R3921" s="37"/>
      <c r="S3921" s="36"/>
      <c r="T3921" s="36"/>
    </row>
    <row r="3922" spans="1:20" ht="14.4" x14ac:dyDescent="0.3">
      <c r="A3922" s="33" t="s">
        <v>9326</v>
      </c>
      <c r="B3922" s="33" t="s">
        <v>14833</v>
      </c>
      <c r="C3922" s="33" t="s">
        <v>9327</v>
      </c>
      <c r="D3922" s="33" t="s">
        <v>9328</v>
      </c>
      <c r="E3922" s="33" t="s">
        <v>15005</v>
      </c>
      <c r="F3922" s="33">
        <v>336</v>
      </c>
      <c r="G3922" s="33">
        <v>318</v>
      </c>
      <c r="H3922" s="33">
        <v>41371</v>
      </c>
      <c r="I3922" t="s">
        <v>266</v>
      </c>
      <c r="N3922" s="37"/>
      <c r="O3922" s="36"/>
      <c r="P3922" s="36"/>
      <c r="Q3922" s="36"/>
      <c r="R3922" s="37"/>
      <c r="S3922" s="36"/>
      <c r="T3922" s="36"/>
    </row>
    <row r="3923" spans="1:20" ht="14.4" x14ac:dyDescent="0.3">
      <c r="A3923" s="33" t="s">
        <v>9329</v>
      </c>
      <c r="B3923" s="33" t="s">
        <v>14833</v>
      </c>
      <c r="C3923" s="33" t="s">
        <v>9330</v>
      </c>
      <c r="D3923" s="33" t="s">
        <v>7862</v>
      </c>
      <c r="E3923" s="33" t="s">
        <v>15045</v>
      </c>
      <c r="F3923" s="33">
        <v>114</v>
      </c>
      <c r="G3923" s="33">
        <v>122</v>
      </c>
      <c r="H3923" s="33">
        <v>41496</v>
      </c>
      <c r="I3923" t="s">
        <v>15605</v>
      </c>
      <c r="N3923" s="37"/>
      <c r="O3923" s="36"/>
      <c r="P3923" s="36"/>
      <c r="Q3923" s="36"/>
      <c r="R3923" s="37"/>
      <c r="S3923" s="36"/>
      <c r="T3923" s="36"/>
    </row>
    <row r="3924" spans="1:20" ht="14.4" x14ac:dyDescent="0.3">
      <c r="A3924" s="33" t="s">
        <v>9331</v>
      </c>
      <c r="B3924" s="33" t="s">
        <v>14833</v>
      </c>
      <c r="C3924" s="33" t="s">
        <v>17787</v>
      </c>
      <c r="D3924" s="33" t="s">
        <v>9332</v>
      </c>
      <c r="E3924" s="33" t="s">
        <v>14898</v>
      </c>
      <c r="F3924" s="33">
        <v>359</v>
      </c>
      <c r="G3924" s="33">
        <v>397</v>
      </c>
      <c r="H3924" s="33">
        <v>41560</v>
      </c>
      <c r="I3924" t="s">
        <v>17528</v>
      </c>
      <c r="N3924" s="37"/>
      <c r="O3924" s="36"/>
      <c r="P3924" s="36"/>
      <c r="Q3924" s="36"/>
      <c r="R3924" s="37"/>
      <c r="S3924" s="36"/>
      <c r="T3924" s="36"/>
    </row>
    <row r="3925" spans="1:20" ht="14.4" x14ac:dyDescent="0.3">
      <c r="A3925" s="33" t="s">
        <v>9333</v>
      </c>
      <c r="B3925" s="33" t="s">
        <v>14833</v>
      </c>
      <c r="C3925" s="33" t="s">
        <v>17788</v>
      </c>
      <c r="D3925" s="33" t="s">
        <v>9334</v>
      </c>
      <c r="E3925" s="33" t="s">
        <v>15029</v>
      </c>
      <c r="F3925" s="33">
        <v>254</v>
      </c>
      <c r="G3925" s="33">
        <v>261</v>
      </c>
      <c r="H3925" s="33">
        <v>40377</v>
      </c>
      <c r="I3925" t="s">
        <v>17789</v>
      </c>
      <c r="N3925" s="37"/>
      <c r="O3925" s="36"/>
      <c r="P3925" s="36"/>
      <c r="Q3925" s="36"/>
      <c r="R3925" s="37"/>
      <c r="S3925" s="36"/>
      <c r="T3925" s="36"/>
    </row>
    <row r="3926" spans="1:20" ht="14.4" x14ac:dyDescent="0.3">
      <c r="A3926" s="33" t="s">
        <v>9335</v>
      </c>
      <c r="B3926" s="33" t="s">
        <v>14833</v>
      </c>
      <c r="C3926" s="33" t="s">
        <v>17790</v>
      </c>
      <c r="D3926" s="33" t="s">
        <v>9336</v>
      </c>
      <c r="E3926" s="33" t="s">
        <v>14885</v>
      </c>
      <c r="F3926" s="33">
        <v>653</v>
      </c>
      <c r="G3926" s="33">
        <v>643</v>
      </c>
      <c r="H3926" s="33">
        <v>81316</v>
      </c>
      <c r="I3926" t="s">
        <v>15669</v>
      </c>
      <c r="N3926" s="37"/>
      <c r="O3926" s="36"/>
      <c r="P3926" s="36"/>
      <c r="Q3926" s="36"/>
      <c r="R3926" s="37"/>
      <c r="S3926" s="36"/>
      <c r="T3926" s="36"/>
    </row>
    <row r="3927" spans="1:20" ht="14.4" x14ac:dyDescent="0.3">
      <c r="A3927" s="33" t="s">
        <v>9337</v>
      </c>
      <c r="B3927" s="33" t="s">
        <v>14833</v>
      </c>
      <c r="C3927" s="33" t="s">
        <v>17791</v>
      </c>
      <c r="D3927" s="33" t="s">
        <v>9338</v>
      </c>
      <c r="E3927" s="33" t="s">
        <v>15000</v>
      </c>
      <c r="F3927" s="33">
        <v>234</v>
      </c>
      <c r="G3927" s="33">
        <v>208</v>
      </c>
      <c r="H3927" s="33">
        <v>32177</v>
      </c>
      <c r="I3927" t="s">
        <v>1783</v>
      </c>
      <c r="N3927" s="37"/>
      <c r="O3927" s="36"/>
      <c r="P3927" s="36"/>
      <c r="Q3927" s="36"/>
      <c r="R3927" s="37"/>
      <c r="S3927" s="36"/>
      <c r="T3927" s="36"/>
    </row>
    <row r="3928" spans="1:20" ht="14.4" x14ac:dyDescent="0.3">
      <c r="A3928" s="33" t="s">
        <v>9339</v>
      </c>
      <c r="B3928" s="33" t="s">
        <v>14833</v>
      </c>
      <c r="C3928" s="33" t="s">
        <v>17792</v>
      </c>
      <c r="D3928" s="33" t="s">
        <v>9340</v>
      </c>
      <c r="E3928" s="33" t="s">
        <v>15093</v>
      </c>
      <c r="F3928" s="33">
        <v>296</v>
      </c>
      <c r="G3928" s="33">
        <v>287</v>
      </c>
      <c r="H3928" s="33">
        <v>40934</v>
      </c>
      <c r="I3928" t="s">
        <v>16055</v>
      </c>
      <c r="N3928" s="37"/>
      <c r="O3928" s="36"/>
      <c r="P3928" s="36"/>
      <c r="Q3928" s="36"/>
      <c r="R3928" s="37"/>
      <c r="S3928" s="36"/>
      <c r="T3928" s="36"/>
    </row>
    <row r="3929" spans="1:20" ht="14.4" x14ac:dyDescent="0.3">
      <c r="A3929" s="33" t="s">
        <v>9341</v>
      </c>
      <c r="B3929" s="33" t="s">
        <v>14833</v>
      </c>
      <c r="C3929" s="33" t="s">
        <v>17793</v>
      </c>
      <c r="D3929" s="33" t="s">
        <v>9343</v>
      </c>
      <c r="E3929" s="33" t="s">
        <v>15813</v>
      </c>
      <c r="F3929" s="33">
        <v>255</v>
      </c>
      <c r="G3929" s="33">
        <v>223</v>
      </c>
      <c r="H3929" s="33">
        <v>38001</v>
      </c>
      <c r="I3929" t="s">
        <v>15814</v>
      </c>
      <c r="N3929" s="37"/>
      <c r="O3929" s="36"/>
      <c r="P3929" s="36"/>
      <c r="Q3929" s="36"/>
      <c r="R3929" s="37"/>
      <c r="S3929" s="36"/>
      <c r="T3929" s="36"/>
    </row>
    <row r="3930" spans="1:20" ht="14.4" x14ac:dyDescent="0.3">
      <c r="A3930" s="33" t="s">
        <v>9344</v>
      </c>
      <c r="B3930" s="33" t="s">
        <v>14833</v>
      </c>
      <c r="C3930" s="33" t="s">
        <v>9345</v>
      </c>
      <c r="D3930" s="33" t="s">
        <v>9346</v>
      </c>
      <c r="E3930" s="33" t="s">
        <v>17648</v>
      </c>
      <c r="F3930" s="33">
        <v>439</v>
      </c>
      <c r="G3930" s="33">
        <v>420</v>
      </c>
      <c r="H3930" s="33">
        <v>40874</v>
      </c>
      <c r="I3930" t="s">
        <v>17649</v>
      </c>
      <c r="N3930" s="37"/>
      <c r="O3930" s="36"/>
      <c r="P3930" s="36"/>
      <c r="Q3930" s="36"/>
      <c r="R3930" s="37"/>
      <c r="S3930" s="36"/>
      <c r="T3930" s="36"/>
    </row>
    <row r="3931" spans="1:20" ht="14.4" x14ac:dyDescent="0.3">
      <c r="A3931" s="33" t="s">
        <v>9347</v>
      </c>
      <c r="B3931" s="33" t="s">
        <v>14833</v>
      </c>
      <c r="C3931" s="33" t="s">
        <v>17794</v>
      </c>
      <c r="D3931" s="33" t="s">
        <v>9348</v>
      </c>
      <c r="E3931" s="33" t="s">
        <v>15024</v>
      </c>
      <c r="F3931" s="33">
        <v>409</v>
      </c>
      <c r="G3931" s="33">
        <v>413</v>
      </c>
      <c r="H3931" s="33">
        <v>43227</v>
      </c>
      <c r="I3931" t="s">
        <v>17593</v>
      </c>
      <c r="N3931" s="37"/>
      <c r="O3931" s="36"/>
      <c r="P3931" s="36"/>
      <c r="Q3931" s="36"/>
      <c r="R3931" s="37"/>
      <c r="S3931" s="36"/>
      <c r="T3931" s="36"/>
    </row>
    <row r="3932" spans="1:20" ht="14.4" x14ac:dyDescent="0.3">
      <c r="A3932" s="33" t="s">
        <v>9349</v>
      </c>
      <c r="B3932" s="33" t="s">
        <v>14833</v>
      </c>
      <c r="C3932" s="33" t="s">
        <v>9350</v>
      </c>
      <c r="D3932" s="33" t="s">
        <v>9351</v>
      </c>
      <c r="E3932" s="33" t="s">
        <v>14885</v>
      </c>
      <c r="F3932" s="33">
        <v>290</v>
      </c>
      <c r="G3932" s="33">
        <v>282</v>
      </c>
      <c r="H3932" s="33">
        <v>43864</v>
      </c>
      <c r="I3932" t="s">
        <v>8076</v>
      </c>
      <c r="N3932" s="37"/>
      <c r="O3932" s="36"/>
      <c r="P3932" s="36"/>
      <c r="Q3932" s="36"/>
      <c r="R3932" s="37"/>
      <c r="S3932" s="36"/>
      <c r="T3932" s="36"/>
    </row>
    <row r="3933" spans="1:20" ht="14.4" x14ac:dyDescent="0.3">
      <c r="A3933" s="33" t="s">
        <v>9352</v>
      </c>
      <c r="B3933" s="33" t="s">
        <v>14833</v>
      </c>
      <c r="C3933" s="33" t="s">
        <v>17795</v>
      </c>
      <c r="D3933" s="33" t="s">
        <v>9353</v>
      </c>
      <c r="E3933" s="33" t="s">
        <v>14907</v>
      </c>
      <c r="F3933" s="33">
        <v>230</v>
      </c>
      <c r="G3933" s="33">
        <v>243</v>
      </c>
      <c r="H3933" s="33">
        <v>47595</v>
      </c>
      <c r="I3933" t="s">
        <v>15863</v>
      </c>
      <c r="N3933" s="37"/>
      <c r="O3933" s="36"/>
      <c r="P3933" s="36"/>
      <c r="Q3933" s="36"/>
      <c r="R3933" s="37"/>
      <c r="S3933" s="36"/>
      <c r="T3933" s="36"/>
    </row>
    <row r="3934" spans="1:20" ht="14.4" x14ac:dyDescent="0.3">
      <c r="A3934" s="33" t="s">
        <v>9354</v>
      </c>
      <c r="B3934" s="33" t="s">
        <v>14833</v>
      </c>
      <c r="C3934" s="33" t="s">
        <v>17796</v>
      </c>
      <c r="D3934" s="33" t="s">
        <v>9355</v>
      </c>
      <c r="E3934" s="33" t="s">
        <v>15036</v>
      </c>
      <c r="F3934" s="33">
        <v>389</v>
      </c>
      <c r="G3934" s="33">
        <v>367</v>
      </c>
      <c r="H3934" s="33">
        <v>71008</v>
      </c>
      <c r="I3934" t="s">
        <v>624</v>
      </c>
      <c r="N3934" s="37"/>
      <c r="O3934" s="36"/>
      <c r="P3934" s="36"/>
      <c r="Q3934" s="36"/>
      <c r="R3934" s="37"/>
      <c r="S3934" s="36"/>
      <c r="T3934" s="36"/>
    </row>
    <row r="3935" spans="1:20" ht="14.4" x14ac:dyDescent="0.3">
      <c r="A3935" s="33" t="s">
        <v>9356</v>
      </c>
      <c r="B3935" s="33" t="s">
        <v>14833</v>
      </c>
      <c r="C3935" s="33" t="s">
        <v>17797</v>
      </c>
      <c r="D3935" s="33" t="s">
        <v>9357</v>
      </c>
      <c r="E3935" s="33" t="s">
        <v>15050</v>
      </c>
      <c r="F3935" s="33">
        <v>100</v>
      </c>
      <c r="G3935" s="33">
        <v>97</v>
      </c>
      <c r="H3935" s="33">
        <v>41460</v>
      </c>
      <c r="I3935" t="s">
        <v>1325</v>
      </c>
      <c r="N3935" s="37"/>
      <c r="O3935" s="36"/>
      <c r="P3935" s="36"/>
      <c r="Q3935" s="36"/>
      <c r="R3935" s="37"/>
      <c r="S3935" s="36"/>
      <c r="T3935" s="36"/>
    </row>
    <row r="3936" spans="1:20" ht="14.4" x14ac:dyDescent="0.3">
      <c r="A3936" s="33" t="s">
        <v>9358</v>
      </c>
      <c r="B3936" s="33" t="s">
        <v>14833</v>
      </c>
      <c r="C3936" s="33" t="s">
        <v>15524</v>
      </c>
      <c r="D3936" s="33" t="s">
        <v>9359</v>
      </c>
      <c r="E3936" s="33" t="s">
        <v>15652</v>
      </c>
      <c r="F3936" s="33">
        <v>180</v>
      </c>
      <c r="G3936" s="33">
        <v>167</v>
      </c>
      <c r="H3936" s="33">
        <v>40788</v>
      </c>
      <c r="I3936" t="s">
        <v>15653</v>
      </c>
      <c r="N3936" s="37"/>
      <c r="O3936" s="36"/>
      <c r="P3936" s="36"/>
      <c r="Q3936" s="36"/>
      <c r="R3936" s="37"/>
      <c r="S3936" s="36"/>
      <c r="T3936" s="36"/>
    </row>
    <row r="3937" spans="1:20" ht="14.4" x14ac:dyDescent="0.3">
      <c r="A3937" s="33" t="s">
        <v>9360</v>
      </c>
      <c r="B3937" s="33" t="s">
        <v>14833</v>
      </c>
      <c r="C3937" s="33" t="s">
        <v>1461</v>
      </c>
      <c r="D3937" s="33" t="s">
        <v>9361</v>
      </c>
      <c r="E3937" s="33" t="s">
        <v>15061</v>
      </c>
      <c r="F3937" s="33">
        <v>348</v>
      </c>
      <c r="G3937" s="33">
        <v>329</v>
      </c>
      <c r="H3937" s="33">
        <v>40114</v>
      </c>
      <c r="I3937" t="s">
        <v>17653</v>
      </c>
      <c r="N3937" s="37"/>
      <c r="O3937" s="36"/>
      <c r="P3937" s="36"/>
      <c r="Q3937" s="36"/>
      <c r="R3937" s="37"/>
      <c r="S3937" s="36"/>
      <c r="T3937" s="36"/>
    </row>
    <row r="3938" spans="1:20" ht="14.4" x14ac:dyDescent="0.3">
      <c r="A3938" s="33" t="s">
        <v>9362</v>
      </c>
      <c r="B3938" s="33" t="s">
        <v>14833</v>
      </c>
      <c r="C3938" s="33" t="s">
        <v>5252</v>
      </c>
      <c r="D3938" s="33" t="s">
        <v>9363</v>
      </c>
      <c r="E3938" s="33" t="s">
        <v>15078</v>
      </c>
      <c r="F3938" s="33">
        <v>160</v>
      </c>
      <c r="G3938" s="33">
        <v>139</v>
      </c>
      <c r="H3938" s="33">
        <v>70085</v>
      </c>
      <c r="I3938" t="s">
        <v>17729</v>
      </c>
      <c r="N3938" s="37"/>
      <c r="O3938" s="36"/>
      <c r="P3938" s="36"/>
      <c r="Q3938" s="36"/>
      <c r="R3938" s="37"/>
      <c r="S3938" s="36"/>
      <c r="T3938" s="36"/>
    </row>
    <row r="3939" spans="1:20" ht="14.4" x14ac:dyDescent="0.3">
      <c r="A3939" s="33" t="s">
        <v>9364</v>
      </c>
      <c r="B3939" s="33" t="s">
        <v>14833</v>
      </c>
      <c r="C3939" s="33" t="s">
        <v>6990</v>
      </c>
      <c r="D3939" s="33" t="s">
        <v>9365</v>
      </c>
      <c r="E3939" s="33" t="s">
        <v>15343</v>
      </c>
      <c r="F3939" s="33">
        <v>234</v>
      </c>
      <c r="G3939" s="33">
        <v>237</v>
      </c>
      <c r="H3939" s="33">
        <v>77196</v>
      </c>
      <c r="I3939" t="s">
        <v>17798</v>
      </c>
      <c r="N3939" s="37"/>
      <c r="O3939" s="36"/>
      <c r="P3939" s="36"/>
      <c r="Q3939" s="36"/>
      <c r="R3939" s="37"/>
      <c r="S3939" s="36"/>
      <c r="T3939" s="36"/>
    </row>
    <row r="3940" spans="1:20" ht="14.4" x14ac:dyDescent="0.3">
      <c r="A3940" s="33" t="s">
        <v>9366</v>
      </c>
      <c r="B3940" s="33" t="s">
        <v>14833</v>
      </c>
      <c r="C3940" s="33" t="s">
        <v>6237</v>
      </c>
      <c r="D3940" s="33" t="s">
        <v>9194</v>
      </c>
      <c r="E3940" s="33" t="s">
        <v>15061</v>
      </c>
      <c r="F3940" s="33">
        <v>212</v>
      </c>
      <c r="G3940" s="33">
        <v>206</v>
      </c>
      <c r="H3940" s="33">
        <v>40950</v>
      </c>
      <c r="I3940" t="s">
        <v>15149</v>
      </c>
      <c r="N3940" s="37"/>
      <c r="O3940" s="36"/>
      <c r="P3940" s="36"/>
      <c r="Q3940" s="36"/>
      <c r="R3940" s="37"/>
      <c r="S3940" s="36"/>
      <c r="T3940" s="36"/>
    </row>
    <row r="3941" spans="1:20" ht="14.4" x14ac:dyDescent="0.3">
      <c r="A3941" s="33" t="s">
        <v>9367</v>
      </c>
      <c r="B3941" s="33" t="s">
        <v>14833</v>
      </c>
      <c r="C3941" s="33" t="s">
        <v>16120</v>
      </c>
      <c r="D3941" s="33" t="s">
        <v>9368</v>
      </c>
      <c r="E3941" s="33" t="s">
        <v>14876</v>
      </c>
      <c r="F3941" s="33">
        <v>205</v>
      </c>
      <c r="G3941" s="33">
        <v>205</v>
      </c>
      <c r="H3941" s="33">
        <v>80095</v>
      </c>
      <c r="I3941" t="s">
        <v>17759</v>
      </c>
      <c r="N3941" s="37"/>
      <c r="O3941" s="36"/>
      <c r="P3941" s="36"/>
      <c r="Q3941" s="36"/>
      <c r="R3941" s="37"/>
      <c r="S3941" s="36"/>
      <c r="T3941" s="36"/>
    </row>
    <row r="3942" spans="1:20" ht="14.4" x14ac:dyDescent="0.3">
      <c r="A3942" s="33" t="s">
        <v>9369</v>
      </c>
      <c r="B3942" s="33" t="s">
        <v>14833</v>
      </c>
      <c r="C3942" s="33" t="s">
        <v>9370</v>
      </c>
      <c r="D3942" s="33" t="s">
        <v>9371</v>
      </c>
      <c r="E3942" s="33" t="s">
        <v>14907</v>
      </c>
      <c r="F3942" s="33">
        <v>268</v>
      </c>
      <c r="G3942" s="33">
        <v>253</v>
      </c>
      <c r="H3942" s="33">
        <v>74531</v>
      </c>
      <c r="I3942" t="s">
        <v>15531</v>
      </c>
      <c r="N3942" s="37"/>
      <c r="O3942" s="36"/>
      <c r="P3942" s="36"/>
      <c r="Q3942" s="36"/>
      <c r="R3942" s="37"/>
      <c r="S3942" s="36"/>
      <c r="T3942" s="36"/>
    </row>
    <row r="3943" spans="1:20" ht="14.4" x14ac:dyDescent="0.3">
      <c r="A3943" s="33" t="s">
        <v>9372</v>
      </c>
      <c r="B3943" s="33" t="s">
        <v>14833</v>
      </c>
      <c r="C3943" s="33" t="s">
        <v>9373</v>
      </c>
      <c r="D3943" s="33" t="s">
        <v>9374</v>
      </c>
      <c r="E3943" s="33" t="s">
        <v>14933</v>
      </c>
      <c r="F3943" s="33">
        <v>280</v>
      </c>
      <c r="G3943" s="33">
        <v>285</v>
      </c>
      <c r="H3943" s="33">
        <v>41241</v>
      </c>
      <c r="I3943" t="s">
        <v>15755</v>
      </c>
      <c r="N3943" s="37"/>
      <c r="O3943" s="36"/>
      <c r="P3943" s="36"/>
      <c r="Q3943" s="36"/>
      <c r="R3943" s="37"/>
      <c r="S3943" s="36"/>
      <c r="T3943" s="36"/>
    </row>
    <row r="3944" spans="1:20" ht="14.4" x14ac:dyDescent="0.3">
      <c r="A3944" s="33" t="s">
        <v>9375</v>
      </c>
      <c r="B3944" s="33" t="s">
        <v>14833</v>
      </c>
      <c r="C3944" s="33" t="s">
        <v>16698</v>
      </c>
      <c r="D3944" s="33" t="s">
        <v>9376</v>
      </c>
      <c r="E3944" s="33" t="s">
        <v>14961</v>
      </c>
      <c r="F3944" s="33">
        <v>70</v>
      </c>
      <c r="G3944" s="33">
        <v>66</v>
      </c>
      <c r="H3944" s="33">
        <v>83579</v>
      </c>
      <c r="I3944" t="s">
        <v>16626</v>
      </c>
      <c r="N3944" s="37"/>
      <c r="O3944" s="36"/>
      <c r="P3944" s="36"/>
      <c r="Q3944" s="36"/>
      <c r="R3944" s="37"/>
      <c r="S3944" s="36"/>
      <c r="T3944" s="36"/>
    </row>
    <row r="3945" spans="1:20" ht="14.4" x14ac:dyDescent="0.3">
      <c r="A3945" s="33" t="s">
        <v>9377</v>
      </c>
      <c r="B3945" s="33" t="s">
        <v>14833</v>
      </c>
      <c r="C3945" s="33" t="s">
        <v>17799</v>
      </c>
      <c r="D3945" s="33" t="s">
        <v>9378</v>
      </c>
      <c r="E3945" s="33" t="s">
        <v>15095</v>
      </c>
      <c r="F3945" s="33">
        <v>91</v>
      </c>
      <c r="G3945" s="33">
        <v>82</v>
      </c>
      <c r="H3945" s="33">
        <v>41631</v>
      </c>
      <c r="I3945" t="s">
        <v>8552</v>
      </c>
      <c r="N3945" s="37"/>
      <c r="O3945" s="36"/>
      <c r="P3945" s="36"/>
      <c r="Q3945" s="36"/>
      <c r="R3945" s="37"/>
      <c r="S3945" s="36"/>
      <c r="T3945" s="36"/>
    </row>
    <row r="3946" spans="1:20" ht="14.4" x14ac:dyDescent="0.3">
      <c r="A3946" s="33" t="s">
        <v>9379</v>
      </c>
      <c r="B3946" s="33" t="s">
        <v>14833</v>
      </c>
      <c r="C3946" s="33" t="s">
        <v>17800</v>
      </c>
      <c r="D3946" s="33" t="s">
        <v>2449</v>
      </c>
      <c r="E3946" s="33" t="s">
        <v>15647</v>
      </c>
      <c r="F3946" s="33">
        <v>356</v>
      </c>
      <c r="G3946" s="33">
        <v>305</v>
      </c>
      <c r="H3946" s="33">
        <v>41779</v>
      </c>
      <c r="I3946" t="s">
        <v>17427</v>
      </c>
      <c r="N3946" s="37"/>
      <c r="O3946" s="36"/>
      <c r="P3946" s="36"/>
      <c r="Q3946" s="36"/>
      <c r="R3946" s="37"/>
      <c r="S3946" s="36"/>
      <c r="T3946" s="36"/>
    </row>
    <row r="3947" spans="1:20" ht="14.4" x14ac:dyDescent="0.3">
      <c r="A3947" s="33" t="s">
        <v>9380</v>
      </c>
      <c r="B3947" s="33" t="s">
        <v>14833</v>
      </c>
      <c r="C3947" s="33" t="s">
        <v>9381</v>
      </c>
      <c r="D3947" s="33" t="s">
        <v>9382</v>
      </c>
      <c r="E3947" s="33" t="s">
        <v>15092</v>
      </c>
      <c r="F3947" s="33">
        <v>226</v>
      </c>
      <c r="G3947" s="33">
        <v>220</v>
      </c>
      <c r="H3947" s="33">
        <v>41816</v>
      </c>
      <c r="I3947" t="s">
        <v>15250</v>
      </c>
      <c r="N3947" s="37"/>
      <c r="O3947" s="36"/>
      <c r="P3947" s="36"/>
      <c r="Q3947" s="36"/>
      <c r="R3947" s="37"/>
      <c r="S3947" s="36"/>
      <c r="T3947" s="36"/>
    </row>
    <row r="3948" spans="1:20" ht="14.4" x14ac:dyDescent="0.3">
      <c r="A3948" s="33" t="s">
        <v>9383</v>
      </c>
      <c r="B3948" s="33" t="s">
        <v>14833</v>
      </c>
      <c r="C3948" s="33" t="s">
        <v>17801</v>
      </c>
      <c r="D3948" s="33" t="s">
        <v>17802</v>
      </c>
      <c r="E3948" s="33" t="s">
        <v>14895</v>
      </c>
      <c r="F3948" s="33">
        <v>185</v>
      </c>
      <c r="G3948" s="33">
        <v>203</v>
      </c>
      <c r="H3948" s="33">
        <v>42709</v>
      </c>
      <c r="I3948" t="s">
        <v>17612</v>
      </c>
      <c r="N3948" s="37"/>
      <c r="O3948" s="36"/>
      <c r="P3948" s="36"/>
      <c r="Q3948" s="36"/>
      <c r="R3948" s="37"/>
      <c r="S3948" s="36"/>
      <c r="T3948" s="36"/>
    </row>
    <row r="3949" spans="1:20" ht="14.4" x14ac:dyDescent="0.3">
      <c r="A3949" s="33" t="s">
        <v>9384</v>
      </c>
      <c r="B3949" s="33" t="s">
        <v>14833</v>
      </c>
      <c r="C3949" s="33" t="s">
        <v>17803</v>
      </c>
      <c r="D3949" s="33" t="s">
        <v>9385</v>
      </c>
      <c r="E3949" s="33" t="s">
        <v>14902</v>
      </c>
      <c r="F3949" s="33">
        <v>117</v>
      </c>
      <c r="G3949" s="33">
        <v>107</v>
      </c>
      <c r="H3949" s="33">
        <v>41570</v>
      </c>
      <c r="I3949" t="s">
        <v>17183</v>
      </c>
      <c r="N3949" s="37"/>
      <c r="O3949" s="36"/>
      <c r="P3949" s="36"/>
      <c r="Q3949" s="36"/>
      <c r="R3949" s="37"/>
      <c r="S3949" s="36"/>
      <c r="T3949" s="36"/>
    </row>
    <row r="3950" spans="1:20" ht="14.4" x14ac:dyDescent="0.3">
      <c r="A3950" s="33" t="s">
        <v>9386</v>
      </c>
      <c r="B3950" s="33" t="s">
        <v>14833</v>
      </c>
      <c r="C3950" s="33" t="s">
        <v>17804</v>
      </c>
      <c r="D3950" s="33" t="s">
        <v>9387</v>
      </c>
      <c r="E3950" s="33" t="s">
        <v>15074</v>
      </c>
      <c r="F3950" s="33">
        <v>55</v>
      </c>
      <c r="G3950" s="33">
        <v>43</v>
      </c>
      <c r="H3950" s="33">
        <v>41501</v>
      </c>
      <c r="I3950" t="s">
        <v>16294</v>
      </c>
      <c r="N3950" s="37"/>
      <c r="O3950" s="36"/>
      <c r="P3950" s="36"/>
      <c r="Q3950" s="36"/>
      <c r="R3950" s="37"/>
      <c r="S3950" s="36"/>
      <c r="T3950" s="36"/>
    </row>
    <row r="3951" spans="1:20" ht="14.4" x14ac:dyDescent="0.3">
      <c r="A3951" s="33" t="s">
        <v>9388</v>
      </c>
      <c r="B3951" s="33" t="s">
        <v>14833</v>
      </c>
      <c r="C3951" s="33" t="s">
        <v>17805</v>
      </c>
      <c r="D3951" s="33" t="s">
        <v>9389</v>
      </c>
      <c r="E3951" s="33" t="s">
        <v>14899</v>
      </c>
      <c r="F3951" s="33">
        <v>185</v>
      </c>
      <c r="G3951" s="33">
        <v>172</v>
      </c>
      <c r="H3951" s="33">
        <v>41670</v>
      </c>
      <c r="I3951" t="s">
        <v>15174</v>
      </c>
      <c r="N3951" s="37"/>
      <c r="O3951" s="36"/>
      <c r="P3951" s="36"/>
      <c r="Q3951" s="36"/>
      <c r="R3951" s="37"/>
      <c r="S3951" s="36"/>
      <c r="T3951" s="36"/>
    </row>
    <row r="3952" spans="1:20" ht="14.4" x14ac:dyDescent="0.3">
      <c r="A3952" s="33" t="s">
        <v>9390</v>
      </c>
      <c r="B3952" s="33" t="s">
        <v>14833</v>
      </c>
      <c r="C3952" s="33" t="s">
        <v>9391</v>
      </c>
      <c r="D3952" s="33" t="s">
        <v>9392</v>
      </c>
      <c r="E3952" s="33" t="s">
        <v>15138</v>
      </c>
      <c r="F3952" s="33">
        <v>93</v>
      </c>
      <c r="G3952" s="33">
        <v>103</v>
      </c>
      <c r="H3952" s="33">
        <v>41806</v>
      </c>
      <c r="I3952" t="s">
        <v>8665</v>
      </c>
      <c r="N3952" s="37"/>
      <c r="O3952" s="36"/>
      <c r="P3952" s="36"/>
      <c r="Q3952" s="36"/>
      <c r="R3952" s="37"/>
      <c r="S3952" s="36"/>
      <c r="T3952" s="36"/>
    </row>
    <row r="3953" spans="1:20" ht="14.4" x14ac:dyDescent="0.3">
      <c r="A3953" s="33" t="s">
        <v>9393</v>
      </c>
      <c r="B3953" s="33" t="s">
        <v>14833</v>
      </c>
      <c r="C3953" s="33" t="s">
        <v>17806</v>
      </c>
      <c r="D3953" s="33" t="s">
        <v>9394</v>
      </c>
      <c r="E3953" s="33" t="s">
        <v>14938</v>
      </c>
      <c r="F3953" s="33">
        <v>314</v>
      </c>
      <c r="G3953" s="33">
        <v>342</v>
      </c>
      <c r="H3953" s="33">
        <v>20281</v>
      </c>
      <c r="I3953" t="s">
        <v>665</v>
      </c>
      <c r="N3953" s="37"/>
      <c r="O3953" s="36"/>
      <c r="P3953" s="36"/>
      <c r="Q3953" s="36"/>
      <c r="R3953" s="37"/>
      <c r="S3953" s="36"/>
      <c r="T3953" s="36"/>
    </row>
    <row r="3954" spans="1:20" ht="14.4" x14ac:dyDescent="0.3">
      <c r="A3954" s="33" t="s">
        <v>9395</v>
      </c>
      <c r="B3954" s="33" t="s">
        <v>14833</v>
      </c>
      <c r="C3954" s="33" t="s">
        <v>6966</v>
      </c>
      <c r="D3954" s="33" t="s">
        <v>9396</v>
      </c>
      <c r="E3954" s="33" t="s">
        <v>15055</v>
      </c>
      <c r="F3954" s="33">
        <v>105</v>
      </c>
      <c r="G3954" s="33">
        <v>97</v>
      </c>
      <c r="H3954" s="33">
        <v>24844</v>
      </c>
      <c r="I3954" t="s">
        <v>2407</v>
      </c>
      <c r="N3954" s="37"/>
      <c r="O3954" s="36"/>
      <c r="P3954" s="36"/>
      <c r="Q3954" s="36"/>
      <c r="R3954" s="37"/>
      <c r="S3954" s="36"/>
      <c r="T3954" s="36"/>
    </row>
    <row r="3955" spans="1:20" ht="14.4" x14ac:dyDescent="0.3">
      <c r="A3955" s="33" t="s">
        <v>9397</v>
      </c>
      <c r="B3955" s="33" t="s">
        <v>14833</v>
      </c>
      <c r="C3955" s="33" t="s">
        <v>17807</v>
      </c>
      <c r="D3955" s="33" t="s">
        <v>9398</v>
      </c>
      <c r="E3955" s="33" t="s">
        <v>14949</v>
      </c>
      <c r="F3955" s="33">
        <v>412</v>
      </c>
      <c r="G3955" s="33">
        <v>434</v>
      </c>
      <c r="H3955" s="33">
        <v>28601</v>
      </c>
      <c r="I3955" t="s">
        <v>17511</v>
      </c>
      <c r="N3955" s="37"/>
      <c r="O3955" s="36"/>
      <c r="P3955" s="36"/>
      <c r="Q3955" s="36"/>
      <c r="R3955" s="37"/>
      <c r="S3955" s="36"/>
      <c r="T3955" s="36"/>
    </row>
    <row r="3956" spans="1:20" ht="14.4" x14ac:dyDescent="0.3">
      <c r="A3956" s="33" t="s">
        <v>9399</v>
      </c>
      <c r="B3956" s="33" t="s">
        <v>14833</v>
      </c>
      <c r="C3956" s="33" t="s">
        <v>5588</v>
      </c>
      <c r="D3956" s="33" t="s">
        <v>9400</v>
      </c>
      <c r="E3956" s="33" t="s">
        <v>14902</v>
      </c>
      <c r="F3956" s="33">
        <v>419</v>
      </c>
      <c r="G3956" s="33">
        <v>447</v>
      </c>
      <c r="H3956" s="33">
        <v>45917</v>
      </c>
      <c r="I3956" t="s">
        <v>17621</v>
      </c>
      <c r="N3956" s="37"/>
      <c r="O3956" s="36"/>
      <c r="P3956" s="36"/>
      <c r="Q3956" s="36"/>
      <c r="R3956" s="37"/>
      <c r="S3956" s="36"/>
      <c r="T3956" s="36"/>
    </row>
    <row r="3957" spans="1:20" ht="14.4" x14ac:dyDescent="0.3">
      <c r="A3957" s="33" t="s">
        <v>9401</v>
      </c>
      <c r="B3957" s="33" t="s">
        <v>14833</v>
      </c>
      <c r="C3957" s="33" t="s">
        <v>17808</v>
      </c>
      <c r="D3957" s="33" t="s">
        <v>9402</v>
      </c>
      <c r="E3957" s="33" t="s">
        <v>14997</v>
      </c>
      <c r="F3957" s="33">
        <v>405</v>
      </c>
      <c r="G3957" s="33">
        <v>391</v>
      </c>
      <c r="H3957" s="33">
        <v>47100</v>
      </c>
      <c r="I3957" t="s">
        <v>516</v>
      </c>
      <c r="N3957" s="37"/>
      <c r="O3957" s="36"/>
      <c r="P3957" s="36"/>
      <c r="Q3957" s="36"/>
      <c r="R3957" s="37"/>
      <c r="S3957" s="36"/>
      <c r="T3957" s="36"/>
    </row>
    <row r="3958" spans="1:20" ht="14.4" x14ac:dyDescent="0.3">
      <c r="A3958" s="33" t="s">
        <v>9403</v>
      </c>
      <c r="B3958" s="33" t="s">
        <v>14833</v>
      </c>
      <c r="C3958" s="33" t="s">
        <v>9404</v>
      </c>
      <c r="D3958" s="33" t="s">
        <v>9405</v>
      </c>
      <c r="E3958" s="33" t="s">
        <v>15015</v>
      </c>
      <c r="F3958" s="33">
        <v>259</v>
      </c>
      <c r="G3958" s="33">
        <v>253</v>
      </c>
      <c r="H3958" s="33">
        <v>40928</v>
      </c>
      <c r="I3958" t="s">
        <v>15413</v>
      </c>
      <c r="N3958" s="37"/>
      <c r="O3958" s="36"/>
      <c r="P3958" s="36"/>
      <c r="Q3958" s="36"/>
      <c r="R3958" s="37"/>
      <c r="S3958" s="36"/>
      <c r="T3958" s="36"/>
    </row>
    <row r="3959" spans="1:20" ht="14.4" x14ac:dyDescent="0.3">
      <c r="A3959" s="33" t="s">
        <v>9406</v>
      </c>
      <c r="B3959" s="33" t="s">
        <v>14833</v>
      </c>
      <c r="C3959" s="33" t="s">
        <v>16080</v>
      </c>
      <c r="D3959" s="33" t="s">
        <v>9407</v>
      </c>
      <c r="E3959" s="33" t="s">
        <v>16288</v>
      </c>
      <c r="F3959" s="33">
        <v>111</v>
      </c>
      <c r="G3959" s="33">
        <v>112</v>
      </c>
      <c r="H3959" s="33">
        <v>61751</v>
      </c>
      <c r="I3959" t="s">
        <v>15757</v>
      </c>
      <c r="N3959" s="37"/>
      <c r="O3959" s="36"/>
      <c r="P3959" s="36"/>
      <c r="Q3959" s="36"/>
      <c r="R3959" s="37"/>
      <c r="S3959" s="36"/>
      <c r="T3959" s="36"/>
    </row>
    <row r="3960" spans="1:20" ht="14.4" x14ac:dyDescent="0.3">
      <c r="A3960" s="33" t="s">
        <v>9408</v>
      </c>
      <c r="B3960" s="33" t="s">
        <v>14833</v>
      </c>
      <c r="C3960" s="33" t="s">
        <v>17809</v>
      </c>
      <c r="D3960" s="33" t="s">
        <v>8457</v>
      </c>
      <c r="E3960" s="33" t="s">
        <v>16575</v>
      </c>
      <c r="F3960" s="33">
        <v>226</v>
      </c>
      <c r="G3960" s="33">
        <v>216</v>
      </c>
      <c r="H3960" s="33">
        <v>72853</v>
      </c>
      <c r="I3960" t="s">
        <v>17516</v>
      </c>
      <c r="N3960" s="37"/>
      <c r="O3960" s="36"/>
      <c r="P3960" s="36"/>
      <c r="Q3960" s="36"/>
      <c r="R3960" s="37"/>
      <c r="S3960" s="36"/>
      <c r="T3960" s="36"/>
    </row>
    <row r="3961" spans="1:20" ht="14.4" x14ac:dyDescent="0.3">
      <c r="A3961" s="33" t="s">
        <v>9409</v>
      </c>
      <c r="B3961" s="33" t="s">
        <v>14833</v>
      </c>
      <c r="C3961" s="33" t="s">
        <v>64</v>
      </c>
      <c r="D3961" s="33" t="s">
        <v>1689</v>
      </c>
      <c r="E3961" s="33" t="s">
        <v>15009</v>
      </c>
      <c r="F3961" s="33">
        <v>273</v>
      </c>
      <c r="G3961" s="33">
        <v>287</v>
      </c>
      <c r="H3961" s="33">
        <v>41125</v>
      </c>
      <c r="I3961" t="s">
        <v>15335</v>
      </c>
      <c r="N3961" s="37"/>
      <c r="O3961" s="36"/>
      <c r="P3961" s="36"/>
      <c r="Q3961" s="36"/>
      <c r="R3961" s="37"/>
      <c r="S3961" s="36"/>
      <c r="T3961" s="36"/>
    </row>
    <row r="3962" spans="1:20" ht="14.4" x14ac:dyDescent="0.3">
      <c r="A3962" s="33" t="s">
        <v>9410</v>
      </c>
      <c r="B3962" s="33" t="s">
        <v>14833</v>
      </c>
      <c r="C3962" s="33" t="s">
        <v>17810</v>
      </c>
      <c r="D3962" s="33" t="s">
        <v>9411</v>
      </c>
      <c r="E3962" s="33" t="s">
        <v>15016</v>
      </c>
      <c r="F3962" s="33">
        <v>142</v>
      </c>
      <c r="G3962" s="33">
        <v>130</v>
      </c>
      <c r="H3962" s="33">
        <v>40862</v>
      </c>
      <c r="I3962" t="s">
        <v>16864</v>
      </c>
      <c r="N3962" s="37"/>
      <c r="O3962" s="36"/>
      <c r="P3962" s="36"/>
      <c r="Q3962" s="36"/>
      <c r="R3962" s="37"/>
      <c r="S3962" s="36"/>
      <c r="T3962" s="36"/>
    </row>
    <row r="3963" spans="1:20" ht="14.4" x14ac:dyDescent="0.3">
      <c r="A3963" s="33" t="s">
        <v>9412</v>
      </c>
      <c r="B3963" s="33" t="s">
        <v>14833</v>
      </c>
      <c r="C3963" s="33" t="s">
        <v>17811</v>
      </c>
      <c r="D3963" s="33" t="s">
        <v>9413</v>
      </c>
      <c r="E3963" s="33" t="s">
        <v>14885</v>
      </c>
      <c r="F3963" s="33">
        <v>214</v>
      </c>
      <c r="G3963" s="33">
        <v>195</v>
      </c>
      <c r="H3963" s="33">
        <v>81316</v>
      </c>
      <c r="I3963" t="s">
        <v>15669</v>
      </c>
      <c r="N3963" s="37"/>
      <c r="O3963" s="36"/>
      <c r="P3963" s="36"/>
      <c r="Q3963" s="36"/>
      <c r="R3963" s="37"/>
      <c r="S3963" s="36"/>
      <c r="T3963" s="36"/>
    </row>
    <row r="3964" spans="1:20" ht="14.4" x14ac:dyDescent="0.3">
      <c r="A3964" s="33" t="s">
        <v>9414</v>
      </c>
      <c r="B3964" s="33" t="s">
        <v>14833</v>
      </c>
      <c r="C3964" s="33" t="s">
        <v>17812</v>
      </c>
      <c r="D3964" s="33" t="s">
        <v>9415</v>
      </c>
      <c r="E3964" s="33" t="s">
        <v>15014</v>
      </c>
      <c r="F3964" s="33">
        <v>227</v>
      </c>
      <c r="G3964" s="33">
        <v>203</v>
      </c>
      <c r="H3964" s="33">
        <v>41629</v>
      </c>
      <c r="I3964" t="s">
        <v>1222</v>
      </c>
      <c r="N3964" s="37"/>
      <c r="O3964" s="36"/>
      <c r="P3964" s="36"/>
      <c r="Q3964" s="36"/>
      <c r="R3964" s="37"/>
      <c r="S3964" s="36"/>
      <c r="T3964" s="36"/>
    </row>
    <row r="3965" spans="1:20" ht="14.4" x14ac:dyDescent="0.3">
      <c r="A3965" s="33" t="s">
        <v>9416</v>
      </c>
      <c r="B3965" s="33" t="s">
        <v>14833</v>
      </c>
      <c r="C3965" s="33" t="s">
        <v>313</v>
      </c>
      <c r="D3965" s="33" t="s">
        <v>9417</v>
      </c>
      <c r="E3965" s="33" t="s">
        <v>14904</v>
      </c>
      <c r="F3965" s="33">
        <v>267</v>
      </c>
      <c r="G3965" s="33">
        <v>261</v>
      </c>
      <c r="H3965" s="33">
        <v>41858</v>
      </c>
      <c r="I3965" t="s">
        <v>17813</v>
      </c>
      <c r="N3965" s="37"/>
      <c r="O3965" s="36"/>
      <c r="P3965" s="36"/>
      <c r="Q3965" s="36"/>
      <c r="R3965" s="37"/>
      <c r="S3965" s="36"/>
      <c r="T3965" s="36"/>
    </row>
    <row r="3966" spans="1:20" ht="14.4" x14ac:dyDescent="0.3">
      <c r="A3966" s="33" t="s">
        <v>9418</v>
      </c>
      <c r="B3966" s="33" t="s">
        <v>14833</v>
      </c>
      <c r="C3966" s="33" t="s">
        <v>9737</v>
      </c>
      <c r="D3966" s="33" t="s">
        <v>9420</v>
      </c>
      <c r="E3966" s="33" t="s">
        <v>15193</v>
      </c>
      <c r="F3966" s="33">
        <v>308</v>
      </c>
      <c r="G3966" s="33">
        <v>300</v>
      </c>
      <c r="H3966" s="33">
        <v>11711</v>
      </c>
      <c r="I3966" t="s">
        <v>16273</v>
      </c>
      <c r="N3966" s="37"/>
      <c r="O3966" s="36"/>
      <c r="P3966" s="36"/>
      <c r="Q3966" s="36"/>
      <c r="R3966" s="37"/>
      <c r="S3966" s="36"/>
      <c r="T3966" s="36"/>
    </row>
    <row r="3967" spans="1:20" ht="14.4" x14ac:dyDescent="0.3">
      <c r="A3967" s="33" t="s">
        <v>9421</v>
      </c>
      <c r="B3967" s="33" t="s">
        <v>14833</v>
      </c>
      <c r="C3967" s="33" t="s">
        <v>17814</v>
      </c>
      <c r="D3967" s="33" t="s">
        <v>9422</v>
      </c>
      <c r="E3967" s="33" t="s">
        <v>14891</v>
      </c>
      <c r="F3967" s="33">
        <v>167</v>
      </c>
      <c r="G3967" s="33">
        <v>152</v>
      </c>
      <c r="H3967" s="33">
        <v>41364</v>
      </c>
      <c r="I3967" t="s">
        <v>8493</v>
      </c>
      <c r="N3967" s="37"/>
      <c r="O3967" s="36"/>
      <c r="P3967" s="36"/>
      <c r="Q3967" s="36"/>
      <c r="R3967" s="37"/>
      <c r="S3967" s="36"/>
      <c r="T3967" s="36"/>
    </row>
    <row r="3968" spans="1:20" ht="14.4" x14ac:dyDescent="0.3">
      <c r="A3968" s="33" t="s">
        <v>9423</v>
      </c>
      <c r="B3968" s="33" t="s">
        <v>14833</v>
      </c>
      <c r="C3968" s="33" t="s">
        <v>9424</v>
      </c>
      <c r="D3968" s="33" t="s">
        <v>9425</v>
      </c>
      <c r="E3968" s="33" t="s">
        <v>15019</v>
      </c>
      <c r="F3968" s="33">
        <v>269</v>
      </c>
      <c r="G3968" s="33">
        <v>283</v>
      </c>
      <c r="H3968" s="33">
        <v>41617</v>
      </c>
      <c r="I3968" t="s">
        <v>15621</v>
      </c>
      <c r="N3968" s="37"/>
      <c r="O3968" s="36"/>
      <c r="P3968" s="36"/>
      <c r="Q3968" s="36"/>
      <c r="R3968" s="37"/>
      <c r="S3968" s="36"/>
      <c r="T3968" s="36"/>
    </row>
    <row r="3969" spans="1:20" ht="14.4" x14ac:dyDescent="0.3">
      <c r="A3969" s="33" t="s">
        <v>9426</v>
      </c>
      <c r="B3969" s="33" t="s">
        <v>14833</v>
      </c>
      <c r="C3969" s="33" t="s">
        <v>9427</v>
      </c>
      <c r="D3969" s="33" t="s">
        <v>9428</v>
      </c>
      <c r="E3969" s="33" t="s">
        <v>15092</v>
      </c>
      <c r="F3969" s="33">
        <v>49</v>
      </c>
      <c r="G3969" s="33">
        <v>48</v>
      </c>
      <c r="H3969" s="33">
        <v>41816</v>
      </c>
      <c r="I3969" t="s">
        <v>15250</v>
      </c>
      <c r="N3969" s="37"/>
      <c r="O3969" s="36"/>
      <c r="P3969" s="36"/>
      <c r="Q3969" s="36"/>
      <c r="R3969" s="37"/>
      <c r="S3969" s="36"/>
      <c r="T3969" s="36"/>
    </row>
    <row r="3970" spans="1:20" ht="14.4" x14ac:dyDescent="0.3">
      <c r="A3970" s="33" t="s">
        <v>9429</v>
      </c>
      <c r="B3970" s="33" t="s">
        <v>14833</v>
      </c>
      <c r="C3970" s="33" t="s">
        <v>9430</v>
      </c>
      <c r="D3970" s="33" t="s">
        <v>9431</v>
      </c>
      <c r="E3970" s="33" t="s">
        <v>15667</v>
      </c>
      <c r="F3970" s="33">
        <v>269</v>
      </c>
      <c r="G3970" s="33">
        <v>247</v>
      </c>
      <c r="H3970" s="33">
        <v>41361</v>
      </c>
      <c r="I3970" t="s">
        <v>9299</v>
      </c>
      <c r="N3970" s="37"/>
      <c r="O3970" s="36"/>
      <c r="P3970" s="36"/>
      <c r="Q3970" s="36"/>
      <c r="R3970" s="37"/>
      <c r="S3970" s="36"/>
      <c r="T3970" s="36"/>
    </row>
    <row r="3971" spans="1:20" ht="14.4" x14ac:dyDescent="0.3">
      <c r="A3971" s="33" t="s">
        <v>9432</v>
      </c>
      <c r="B3971" s="33" t="s">
        <v>14833</v>
      </c>
      <c r="C3971" s="33" t="s">
        <v>17815</v>
      </c>
      <c r="D3971" s="33" t="s">
        <v>9433</v>
      </c>
      <c r="E3971" s="33" t="s">
        <v>15087</v>
      </c>
      <c r="F3971" s="33">
        <v>186</v>
      </c>
      <c r="G3971" s="33">
        <v>185</v>
      </c>
      <c r="H3971" s="33">
        <v>41846</v>
      </c>
      <c r="I3971" t="s">
        <v>305</v>
      </c>
      <c r="N3971" s="37"/>
      <c r="O3971" s="36"/>
      <c r="P3971" s="36"/>
      <c r="Q3971" s="36"/>
      <c r="R3971" s="37"/>
      <c r="S3971" s="36"/>
      <c r="T3971" s="36"/>
    </row>
    <row r="3972" spans="1:20" ht="14.4" x14ac:dyDescent="0.3">
      <c r="A3972" s="33" t="s">
        <v>9434</v>
      </c>
      <c r="B3972" s="33" t="s">
        <v>14833</v>
      </c>
      <c r="C3972" s="33" t="s">
        <v>9435</v>
      </c>
      <c r="D3972" s="33" t="s">
        <v>9436</v>
      </c>
      <c r="E3972" s="33" t="s">
        <v>15362</v>
      </c>
      <c r="F3972" s="33">
        <v>29</v>
      </c>
      <c r="G3972" s="33">
        <v>24</v>
      </c>
      <c r="H3972" s="33">
        <v>41637</v>
      </c>
      <c r="I3972" t="s">
        <v>7647</v>
      </c>
      <c r="N3972" s="37"/>
      <c r="O3972" s="36"/>
      <c r="P3972" s="36"/>
      <c r="Q3972" s="36"/>
      <c r="R3972" s="37"/>
      <c r="S3972" s="36"/>
      <c r="T3972" s="36"/>
    </row>
    <row r="3973" spans="1:20" ht="14.4" x14ac:dyDescent="0.3">
      <c r="A3973" s="33" t="s">
        <v>9437</v>
      </c>
      <c r="B3973" s="33" t="s">
        <v>14833</v>
      </c>
      <c r="C3973" s="33" t="s">
        <v>9438</v>
      </c>
      <c r="D3973" s="33" t="s">
        <v>9439</v>
      </c>
      <c r="E3973" s="33" t="s">
        <v>14907</v>
      </c>
      <c r="F3973" s="33">
        <v>528</v>
      </c>
      <c r="G3973" s="33">
        <v>515</v>
      </c>
      <c r="H3973" s="33">
        <v>41775</v>
      </c>
      <c r="I3973" t="s">
        <v>108</v>
      </c>
      <c r="N3973" s="37"/>
      <c r="O3973" s="36"/>
      <c r="P3973" s="36"/>
      <c r="Q3973" s="36"/>
      <c r="R3973" s="37"/>
      <c r="S3973" s="36"/>
      <c r="T3973" s="36"/>
    </row>
    <row r="3974" spans="1:20" ht="14.4" x14ac:dyDescent="0.3">
      <c r="A3974" s="33" t="s">
        <v>9440</v>
      </c>
      <c r="B3974" s="33" t="s">
        <v>14833</v>
      </c>
      <c r="C3974" s="33" t="s">
        <v>17816</v>
      </c>
      <c r="D3974" s="33" t="s">
        <v>9441</v>
      </c>
      <c r="E3974" s="33" t="s">
        <v>17746</v>
      </c>
      <c r="F3974" s="33">
        <v>335</v>
      </c>
      <c r="G3974" s="33">
        <v>340</v>
      </c>
      <c r="H3974" s="33">
        <v>41780</v>
      </c>
      <c r="I3974" t="s">
        <v>16244</v>
      </c>
      <c r="N3974" s="37"/>
      <c r="O3974" s="36"/>
      <c r="P3974" s="36"/>
      <c r="Q3974" s="36"/>
      <c r="R3974" s="37"/>
      <c r="S3974" s="36"/>
      <c r="T3974" s="36"/>
    </row>
    <row r="3975" spans="1:20" ht="14.4" x14ac:dyDescent="0.3">
      <c r="A3975" s="33" t="s">
        <v>9442</v>
      </c>
      <c r="B3975" s="33" t="s">
        <v>14833</v>
      </c>
      <c r="C3975" s="33" t="s">
        <v>17817</v>
      </c>
      <c r="D3975" s="33" t="s">
        <v>9443</v>
      </c>
      <c r="E3975" s="33" t="s">
        <v>15164</v>
      </c>
      <c r="F3975" s="33">
        <v>135</v>
      </c>
      <c r="G3975" s="33">
        <v>129</v>
      </c>
      <c r="H3975" s="33">
        <v>41856</v>
      </c>
      <c r="I3975" t="s">
        <v>15165</v>
      </c>
      <c r="N3975" s="37"/>
      <c r="O3975" s="36"/>
      <c r="P3975" s="36"/>
      <c r="Q3975" s="36"/>
      <c r="R3975" s="37"/>
      <c r="S3975" s="36"/>
      <c r="T3975" s="36"/>
    </row>
    <row r="3976" spans="1:20" ht="14.4" x14ac:dyDescent="0.3">
      <c r="A3976" s="33" t="s">
        <v>9444</v>
      </c>
      <c r="B3976" s="33" t="s">
        <v>14833</v>
      </c>
      <c r="C3976" s="33" t="s">
        <v>17818</v>
      </c>
      <c r="D3976" s="33" t="s">
        <v>9445</v>
      </c>
      <c r="E3976" s="33" t="s">
        <v>15326</v>
      </c>
      <c r="F3976" s="33">
        <v>226</v>
      </c>
      <c r="G3976" s="33">
        <v>244</v>
      </c>
      <c r="H3976" s="33">
        <v>41566</v>
      </c>
      <c r="I3976" t="s">
        <v>5972</v>
      </c>
      <c r="N3976" s="37"/>
      <c r="O3976" s="36"/>
      <c r="P3976" s="36"/>
      <c r="Q3976" s="36"/>
      <c r="R3976" s="37"/>
      <c r="S3976" s="36"/>
      <c r="T3976" s="36"/>
    </row>
    <row r="3977" spans="1:20" ht="14.4" x14ac:dyDescent="0.3">
      <c r="A3977" s="33" t="s">
        <v>9446</v>
      </c>
      <c r="B3977" s="33" t="s">
        <v>14833</v>
      </c>
      <c r="C3977" s="33" t="s">
        <v>7499</v>
      </c>
      <c r="D3977" s="33" t="s">
        <v>3466</v>
      </c>
      <c r="E3977" s="33" t="s">
        <v>14887</v>
      </c>
      <c r="F3977" s="33">
        <v>42</v>
      </c>
      <c r="G3977" s="33">
        <v>30</v>
      </c>
      <c r="H3977" s="33">
        <v>41735</v>
      </c>
      <c r="I3977" t="s">
        <v>17587</v>
      </c>
      <c r="N3977" s="37"/>
      <c r="O3977" s="36"/>
      <c r="P3977" s="36"/>
      <c r="Q3977" s="36"/>
      <c r="R3977" s="37"/>
      <c r="S3977" s="36"/>
      <c r="T3977" s="36"/>
    </row>
    <row r="3978" spans="1:20" ht="14.4" x14ac:dyDescent="0.3">
      <c r="A3978" s="33" t="s">
        <v>9447</v>
      </c>
      <c r="B3978" s="33" t="s">
        <v>14833</v>
      </c>
      <c r="C3978" s="33" t="s">
        <v>9448</v>
      </c>
      <c r="D3978" s="33" t="s">
        <v>9449</v>
      </c>
      <c r="E3978" s="33" t="s">
        <v>15091</v>
      </c>
      <c r="F3978" s="33">
        <v>240</v>
      </c>
      <c r="G3978" s="33">
        <v>228</v>
      </c>
      <c r="H3978" s="33">
        <v>41631</v>
      </c>
      <c r="I3978" t="s">
        <v>8552</v>
      </c>
      <c r="N3978" s="37"/>
      <c r="O3978" s="36"/>
      <c r="P3978" s="36"/>
      <c r="Q3978" s="36"/>
      <c r="R3978" s="37"/>
      <c r="S3978" s="36"/>
      <c r="T3978" s="36"/>
    </row>
    <row r="3979" spans="1:20" ht="14.4" x14ac:dyDescent="0.3">
      <c r="A3979" s="33" t="s">
        <v>9450</v>
      </c>
      <c r="B3979" s="33" t="s">
        <v>14833</v>
      </c>
      <c r="C3979" s="33" t="s">
        <v>9451</v>
      </c>
      <c r="D3979" s="33" t="s">
        <v>9452</v>
      </c>
      <c r="E3979" s="33" t="s">
        <v>15015</v>
      </c>
      <c r="F3979" s="33">
        <v>314</v>
      </c>
      <c r="G3979" s="33">
        <v>292</v>
      </c>
      <c r="H3979" s="33">
        <v>41441</v>
      </c>
      <c r="I3979" t="s">
        <v>17591</v>
      </c>
      <c r="N3979" s="37"/>
      <c r="O3979" s="36"/>
      <c r="P3979" s="36"/>
      <c r="Q3979" s="36"/>
      <c r="R3979" s="37"/>
      <c r="S3979" s="36"/>
      <c r="T3979" s="36"/>
    </row>
    <row r="3980" spans="1:20" ht="14.4" x14ac:dyDescent="0.3">
      <c r="A3980" s="33" t="s">
        <v>9453</v>
      </c>
      <c r="B3980" s="33" t="s">
        <v>14833</v>
      </c>
      <c r="C3980" s="33" t="s">
        <v>17819</v>
      </c>
      <c r="D3980" s="33" t="s">
        <v>9454</v>
      </c>
      <c r="E3980" s="33" t="s">
        <v>14910</v>
      </c>
      <c r="F3980" s="33">
        <v>124</v>
      </c>
      <c r="G3980" s="33">
        <v>147</v>
      </c>
      <c r="H3980" s="33">
        <v>41248</v>
      </c>
      <c r="I3980" t="s">
        <v>17717</v>
      </c>
      <c r="N3980" s="37"/>
      <c r="O3980" s="36"/>
      <c r="P3980" s="36"/>
      <c r="Q3980" s="36"/>
      <c r="R3980" s="37"/>
      <c r="S3980" s="36"/>
      <c r="T3980" s="36"/>
    </row>
    <row r="3981" spans="1:20" ht="14.4" x14ac:dyDescent="0.3">
      <c r="A3981" s="33" t="s">
        <v>9455</v>
      </c>
      <c r="B3981" s="33" t="s">
        <v>14833</v>
      </c>
      <c r="C3981" s="33" t="s">
        <v>9456</v>
      </c>
      <c r="D3981" s="33" t="s">
        <v>9457</v>
      </c>
      <c r="E3981" s="33" t="s">
        <v>16932</v>
      </c>
      <c r="F3981" s="33">
        <v>287</v>
      </c>
      <c r="G3981" s="33">
        <v>272</v>
      </c>
      <c r="H3981" s="33">
        <v>42709</v>
      </c>
      <c r="I3981" t="s">
        <v>17612</v>
      </c>
      <c r="N3981" s="37"/>
      <c r="O3981" s="36"/>
      <c r="P3981" s="36"/>
      <c r="Q3981" s="36"/>
      <c r="R3981" s="37"/>
      <c r="S3981" s="36"/>
      <c r="T3981" s="36"/>
    </row>
    <row r="3982" spans="1:20" ht="14.4" x14ac:dyDescent="0.3">
      <c r="A3982" s="33" t="s">
        <v>9458</v>
      </c>
      <c r="B3982" s="33" t="s">
        <v>14833</v>
      </c>
      <c r="C3982" s="33" t="s">
        <v>17820</v>
      </c>
      <c r="D3982" s="33" t="s">
        <v>9459</v>
      </c>
      <c r="E3982" s="33" t="s">
        <v>15996</v>
      </c>
      <c r="F3982" s="33">
        <v>175</v>
      </c>
      <c r="G3982" s="33">
        <v>169</v>
      </c>
      <c r="H3982" s="33">
        <v>41421</v>
      </c>
      <c r="I3982" t="s">
        <v>16252</v>
      </c>
      <c r="N3982" s="37"/>
      <c r="O3982" s="36"/>
      <c r="P3982" s="36"/>
      <c r="Q3982" s="36"/>
      <c r="R3982" s="37"/>
      <c r="S3982" s="36"/>
      <c r="T3982" s="36"/>
    </row>
    <row r="3983" spans="1:20" ht="14.4" x14ac:dyDescent="0.3">
      <c r="A3983" s="33" t="s">
        <v>9460</v>
      </c>
      <c r="B3983" s="33" t="s">
        <v>14833</v>
      </c>
      <c r="C3983" s="33" t="s">
        <v>17821</v>
      </c>
      <c r="D3983" s="33" t="s">
        <v>9461</v>
      </c>
      <c r="E3983" s="33" t="s">
        <v>15013</v>
      </c>
      <c r="F3983" s="33">
        <v>74</v>
      </c>
      <c r="G3983" s="33">
        <v>65</v>
      </c>
      <c r="H3983" s="33">
        <v>41561</v>
      </c>
      <c r="I3983" t="s">
        <v>17641</v>
      </c>
      <c r="N3983" s="37"/>
      <c r="O3983" s="36"/>
      <c r="P3983" s="36"/>
      <c r="Q3983" s="36"/>
      <c r="R3983" s="37"/>
      <c r="S3983" s="36"/>
      <c r="T3983" s="36"/>
    </row>
    <row r="3984" spans="1:20" ht="14.4" x14ac:dyDescent="0.3">
      <c r="A3984" s="33" t="s">
        <v>9462</v>
      </c>
      <c r="B3984" s="33" t="s">
        <v>14833</v>
      </c>
      <c r="C3984" s="33" t="s">
        <v>4128</v>
      </c>
      <c r="D3984" s="33" t="s">
        <v>9463</v>
      </c>
      <c r="E3984" s="33" t="s">
        <v>14898</v>
      </c>
      <c r="F3984" s="33">
        <v>178</v>
      </c>
      <c r="G3984" s="33">
        <v>172</v>
      </c>
      <c r="H3984" s="33">
        <v>41560</v>
      </c>
      <c r="I3984" t="s">
        <v>17528</v>
      </c>
      <c r="N3984" s="37"/>
      <c r="O3984" s="36"/>
      <c r="P3984" s="36"/>
      <c r="Q3984" s="36"/>
      <c r="R3984" s="37"/>
      <c r="S3984" s="36"/>
      <c r="T3984" s="36"/>
    </row>
    <row r="3985" spans="1:20" ht="14.4" x14ac:dyDescent="0.3">
      <c r="A3985" s="33" t="s">
        <v>9464</v>
      </c>
      <c r="B3985" s="33" t="s">
        <v>14833</v>
      </c>
      <c r="C3985" s="33" t="s">
        <v>9465</v>
      </c>
      <c r="D3985" s="33" t="s">
        <v>9466</v>
      </c>
      <c r="E3985" s="33" t="s">
        <v>14885</v>
      </c>
      <c r="F3985" s="33">
        <v>291</v>
      </c>
      <c r="G3985" s="33">
        <v>274</v>
      </c>
      <c r="H3985" s="33">
        <v>43864</v>
      </c>
      <c r="I3985" t="s">
        <v>8076</v>
      </c>
      <c r="N3985" s="37"/>
      <c r="O3985" s="36"/>
      <c r="P3985" s="36"/>
      <c r="Q3985" s="36"/>
      <c r="R3985" s="37"/>
      <c r="S3985" s="36"/>
      <c r="T3985" s="36"/>
    </row>
    <row r="3986" spans="1:20" ht="14.4" x14ac:dyDescent="0.3">
      <c r="A3986" s="33" t="s">
        <v>9467</v>
      </c>
      <c r="B3986" s="33" t="s">
        <v>14833</v>
      </c>
      <c r="C3986" s="33" t="s">
        <v>17822</v>
      </c>
      <c r="D3986" s="33" t="s">
        <v>9468</v>
      </c>
      <c r="E3986" s="33" t="s">
        <v>14907</v>
      </c>
      <c r="F3986" s="33">
        <v>232</v>
      </c>
      <c r="G3986" s="33">
        <v>220</v>
      </c>
      <c r="H3986" s="33">
        <v>47595</v>
      </c>
      <c r="I3986" t="s">
        <v>15863</v>
      </c>
      <c r="N3986" s="37"/>
      <c r="O3986" s="36"/>
      <c r="P3986" s="36"/>
      <c r="Q3986" s="36"/>
      <c r="R3986" s="37"/>
      <c r="S3986" s="36"/>
      <c r="T3986" s="36"/>
    </row>
    <row r="3987" spans="1:20" ht="14.4" x14ac:dyDescent="0.3">
      <c r="A3987" s="33" t="s">
        <v>9470</v>
      </c>
      <c r="B3987" s="33" t="s">
        <v>14833</v>
      </c>
      <c r="C3987" s="33" t="s">
        <v>17823</v>
      </c>
      <c r="D3987" s="33" t="s">
        <v>9471</v>
      </c>
      <c r="E3987" s="33" t="s">
        <v>15036</v>
      </c>
      <c r="F3987" s="33">
        <v>114</v>
      </c>
      <c r="G3987" s="33">
        <v>107</v>
      </c>
      <c r="H3987" s="33">
        <v>71008</v>
      </c>
      <c r="I3987" t="s">
        <v>624</v>
      </c>
      <c r="N3987" s="37"/>
      <c r="O3987" s="36"/>
      <c r="P3987" s="36"/>
      <c r="Q3987" s="36"/>
      <c r="R3987" s="37"/>
      <c r="S3987" s="36"/>
      <c r="T3987" s="36"/>
    </row>
    <row r="3988" spans="1:20" ht="14.4" x14ac:dyDescent="0.3">
      <c r="A3988" s="33" t="s">
        <v>9472</v>
      </c>
      <c r="B3988" s="33" t="s">
        <v>14833</v>
      </c>
      <c r="C3988" s="33" t="s">
        <v>17824</v>
      </c>
      <c r="D3988" s="33" t="s">
        <v>9473</v>
      </c>
      <c r="E3988" s="33" t="s">
        <v>14908</v>
      </c>
      <c r="F3988" s="33">
        <v>333</v>
      </c>
      <c r="G3988" s="33">
        <v>325</v>
      </c>
      <c r="H3988" s="33">
        <v>77195</v>
      </c>
      <c r="I3988" t="s">
        <v>16346</v>
      </c>
      <c r="N3988" s="37"/>
      <c r="O3988" s="36"/>
      <c r="P3988" s="36"/>
      <c r="Q3988" s="36"/>
      <c r="R3988" s="37"/>
      <c r="S3988" s="36"/>
      <c r="T3988" s="36"/>
    </row>
    <row r="3989" spans="1:20" ht="14.4" x14ac:dyDescent="0.3">
      <c r="A3989" s="33" t="s">
        <v>9474</v>
      </c>
      <c r="B3989" s="33" t="s">
        <v>14833</v>
      </c>
      <c r="C3989" s="33" t="s">
        <v>9475</v>
      </c>
      <c r="D3989" s="33" t="s">
        <v>9476</v>
      </c>
      <c r="E3989" s="33" t="s">
        <v>15078</v>
      </c>
      <c r="F3989" s="33">
        <v>357</v>
      </c>
      <c r="G3989" s="33">
        <v>328</v>
      </c>
      <c r="H3989" s="33">
        <v>70085</v>
      </c>
      <c r="I3989" t="s">
        <v>17729</v>
      </c>
      <c r="N3989" s="37"/>
      <c r="O3989" s="36"/>
      <c r="P3989" s="36"/>
      <c r="Q3989" s="36"/>
      <c r="R3989" s="37"/>
      <c r="S3989" s="36"/>
      <c r="T3989" s="36"/>
    </row>
    <row r="3990" spans="1:20" ht="14.4" x14ac:dyDescent="0.3">
      <c r="A3990" s="33" t="s">
        <v>9477</v>
      </c>
      <c r="B3990" s="33" t="s">
        <v>14833</v>
      </c>
      <c r="C3990" s="33" t="s">
        <v>17011</v>
      </c>
      <c r="D3990" s="33" t="s">
        <v>9478</v>
      </c>
      <c r="E3990" s="33" t="s">
        <v>14986</v>
      </c>
      <c r="F3990" s="33">
        <v>409</v>
      </c>
      <c r="G3990" s="33">
        <v>399</v>
      </c>
      <c r="H3990" s="33">
        <v>41454</v>
      </c>
      <c r="I3990" t="s">
        <v>16311</v>
      </c>
      <c r="N3990" s="37"/>
      <c r="O3990" s="36"/>
      <c r="P3990" s="36"/>
      <c r="Q3990" s="36"/>
      <c r="R3990" s="37"/>
      <c r="S3990" s="36"/>
      <c r="T3990" s="36"/>
    </row>
    <row r="3991" spans="1:20" ht="14.4" x14ac:dyDescent="0.3">
      <c r="A3991" s="33" t="s">
        <v>9479</v>
      </c>
      <c r="B3991" s="33" t="s">
        <v>14833</v>
      </c>
      <c r="C3991" s="33" t="s">
        <v>9480</v>
      </c>
      <c r="D3991" s="33" t="s">
        <v>9481</v>
      </c>
      <c r="E3991" s="33" t="s">
        <v>15021</v>
      </c>
      <c r="F3991" s="33">
        <v>386</v>
      </c>
      <c r="G3991" s="33">
        <v>379</v>
      </c>
      <c r="H3991" s="33">
        <v>20281</v>
      </c>
      <c r="I3991" t="s">
        <v>665</v>
      </c>
      <c r="N3991" s="37"/>
      <c r="O3991" s="36"/>
      <c r="P3991" s="36"/>
      <c r="Q3991" s="36"/>
      <c r="R3991" s="37"/>
      <c r="S3991" s="36"/>
      <c r="T3991" s="36"/>
    </row>
    <row r="3992" spans="1:20" ht="14.4" x14ac:dyDescent="0.3">
      <c r="A3992" s="33" t="s">
        <v>9482</v>
      </c>
      <c r="B3992" s="33" t="s">
        <v>14833</v>
      </c>
      <c r="C3992" s="33" t="s">
        <v>6616</v>
      </c>
      <c r="D3992" s="33" t="s">
        <v>9483</v>
      </c>
      <c r="E3992" s="33" t="s">
        <v>15343</v>
      </c>
      <c r="F3992" s="33">
        <v>722</v>
      </c>
      <c r="G3992" s="33">
        <v>748</v>
      </c>
      <c r="H3992" s="33">
        <v>77196</v>
      </c>
      <c r="I3992" t="s">
        <v>17798</v>
      </c>
      <c r="N3992" s="37"/>
      <c r="O3992" s="36"/>
      <c r="P3992" s="36"/>
      <c r="Q3992" s="36"/>
      <c r="R3992" s="37"/>
      <c r="S3992" s="36"/>
      <c r="T3992" s="36"/>
    </row>
    <row r="3993" spans="1:20" ht="14.4" x14ac:dyDescent="0.3">
      <c r="A3993" s="33" t="s">
        <v>9484</v>
      </c>
      <c r="B3993" s="33" t="s">
        <v>14833</v>
      </c>
      <c r="C3993" s="33" t="s">
        <v>16572</v>
      </c>
      <c r="D3993" s="33" t="s">
        <v>9485</v>
      </c>
      <c r="E3993" s="33" t="s">
        <v>15353</v>
      </c>
      <c r="F3993" s="33">
        <v>234</v>
      </c>
      <c r="G3993" s="33">
        <v>227</v>
      </c>
      <c r="H3993" s="33">
        <v>41794</v>
      </c>
      <c r="I3993" t="s">
        <v>15354</v>
      </c>
      <c r="N3993" s="37"/>
      <c r="O3993" s="36"/>
      <c r="P3993" s="36"/>
      <c r="Q3993" s="36"/>
      <c r="R3993" s="37"/>
      <c r="S3993" s="36"/>
      <c r="T3993" s="36"/>
    </row>
    <row r="3994" spans="1:20" ht="14.4" x14ac:dyDescent="0.3">
      <c r="A3994" s="33" t="s">
        <v>9486</v>
      </c>
      <c r="B3994" s="33" t="s">
        <v>14833</v>
      </c>
      <c r="C3994" s="33" t="s">
        <v>17825</v>
      </c>
      <c r="D3994" s="33" t="s">
        <v>9487</v>
      </c>
      <c r="E3994" s="33" t="s">
        <v>14954</v>
      </c>
      <c r="F3994" s="33">
        <v>100</v>
      </c>
      <c r="G3994" s="33">
        <v>94</v>
      </c>
      <c r="H3994" s="33">
        <v>30357</v>
      </c>
      <c r="I3994" t="s">
        <v>17826</v>
      </c>
      <c r="N3994" s="37"/>
      <c r="O3994" s="36"/>
      <c r="P3994" s="36"/>
      <c r="Q3994" s="36"/>
      <c r="R3994" s="37"/>
      <c r="S3994" s="36"/>
      <c r="T3994" s="36"/>
    </row>
    <row r="3995" spans="1:20" ht="14.4" x14ac:dyDescent="0.3">
      <c r="A3995" s="33" t="s">
        <v>9488</v>
      </c>
      <c r="B3995" s="33" t="s">
        <v>14833</v>
      </c>
      <c r="C3995" s="33" t="s">
        <v>17827</v>
      </c>
      <c r="D3995" s="33" t="s">
        <v>9489</v>
      </c>
      <c r="E3995" s="33" t="s">
        <v>14876</v>
      </c>
      <c r="F3995" s="33">
        <v>230</v>
      </c>
      <c r="G3995" s="33">
        <v>232</v>
      </c>
      <c r="H3995" s="33">
        <v>80095</v>
      </c>
      <c r="I3995" t="s">
        <v>17759</v>
      </c>
      <c r="N3995" s="37"/>
      <c r="O3995" s="36"/>
      <c r="P3995" s="36"/>
      <c r="Q3995" s="36"/>
      <c r="R3995" s="37"/>
      <c r="S3995" s="36"/>
      <c r="T3995" s="36"/>
    </row>
    <row r="3996" spans="1:20" ht="14.4" x14ac:dyDescent="0.3">
      <c r="A3996" s="33" t="s">
        <v>9490</v>
      </c>
      <c r="B3996" s="33" t="s">
        <v>14833</v>
      </c>
      <c r="C3996" s="33" t="s">
        <v>9491</v>
      </c>
      <c r="D3996" s="33" t="s">
        <v>7684</v>
      </c>
      <c r="E3996" s="33" t="s">
        <v>14933</v>
      </c>
      <c r="F3996" s="33">
        <v>150</v>
      </c>
      <c r="G3996" s="33">
        <v>143</v>
      </c>
      <c r="H3996" s="33">
        <v>41241</v>
      </c>
      <c r="I3996" t="s">
        <v>15755</v>
      </c>
      <c r="N3996" s="37"/>
      <c r="O3996" s="36"/>
      <c r="P3996" s="36"/>
      <c r="Q3996" s="36"/>
      <c r="R3996" s="37"/>
      <c r="S3996" s="36"/>
      <c r="T3996" s="36"/>
    </row>
    <row r="3997" spans="1:20" ht="14.4" x14ac:dyDescent="0.3">
      <c r="A3997" s="33" t="s">
        <v>9492</v>
      </c>
      <c r="B3997" s="33" t="s">
        <v>14833</v>
      </c>
      <c r="C3997" s="33" t="s">
        <v>17828</v>
      </c>
      <c r="D3997" s="33" t="s">
        <v>9493</v>
      </c>
      <c r="E3997" s="33" t="s">
        <v>15095</v>
      </c>
      <c r="F3997" s="33">
        <v>60</v>
      </c>
      <c r="G3997" s="33">
        <v>60</v>
      </c>
      <c r="H3997" s="33">
        <v>41631</v>
      </c>
      <c r="I3997" t="s">
        <v>8552</v>
      </c>
      <c r="N3997" s="37"/>
      <c r="O3997" s="36"/>
      <c r="P3997" s="36"/>
      <c r="Q3997" s="36"/>
      <c r="R3997" s="37"/>
      <c r="S3997" s="36"/>
      <c r="T3997" s="36"/>
    </row>
    <row r="3998" spans="1:20" ht="14.4" x14ac:dyDescent="0.3">
      <c r="A3998" s="33" t="s">
        <v>9494</v>
      </c>
      <c r="B3998" s="33" t="s">
        <v>14833</v>
      </c>
      <c r="C3998" s="33" t="s">
        <v>9495</v>
      </c>
      <c r="D3998" s="33" t="s">
        <v>9496</v>
      </c>
      <c r="E3998" s="33" t="s">
        <v>14895</v>
      </c>
      <c r="F3998" s="33">
        <v>270</v>
      </c>
      <c r="G3998" s="33">
        <v>290</v>
      </c>
      <c r="H3998" s="33">
        <v>42709</v>
      </c>
      <c r="I3998" t="s">
        <v>17612</v>
      </c>
      <c r="N3998" s="37"/>
      <c r="O3998" s="36"/>
      <c r="P3998" s="36"/>
      <c r="Q3998" s="36"/>
      <c r="R3998" s="37"/>
      <c r="S3998" s="36"/>
      <c r="T3998" s="36"/>
    </row>
    <row r="3999" spans="1:20" ht="14.4" x14ac:dyDescent="0.3">
      <c r="A3999" s="33" t="s">
        <v>9497</v>
      </c>
      <c r="B3999" s="33" t="s">
        <v>14833</v>
      </c>
      <c r="C3999" s="33" t="s">
        <v>17829</v>
      </c>
      <c r="D3999" s="33" t="s">
        <v>9498</v>
      </c>
      <c r="E3999" s="33" t="s">
        <v>15422</v>
      </c>
      <c r="F3999" s="33">
        <v>289</v>
      </c>
      <c r="G3999" s="33">
        <v>270</v>
      </c>
      <c r="H3999" s="33">
        <v>41375</v>
      </c>
      <c r="I3999" t="s">
        <v>17614</v>
      </c>
      <c r="N3999" s="37"/>
      <c r="O3999" s="36"/>
      <c r="P3999" s="36"/>
      <c r="Q3999" s="36"/>
      <c r="R3999" s="37"/>
      <c r="S3999" s="36"/>
      <c r="T3999" s="36"/>
    </row>
    <row r="4000" spans="1:20" ht="14.4" x14ac:dyDescent="0.3">
      <c r="A4000" s="33" t="s">
        <v>9499</v>
      </c>
      <c r="B4000" s="33" t="s">
        <v>14833</v>
      </c>
      <c r="C4000" s="33" t="s">
        <v>17830</v>
      </c>
      <c r="D4000" s="33" t="s">
        <v>9500</v>
      </c>
      <c r="E4000" s="33" t="s">
        <v>15073</v>
      </c>
      <c r="F4000" s="33">
        <v>66</v>
      </c>
      <c r="G4000" s="33">
        <v>64</v>
      </c>
      <c r="H4000" s="33">
        <v>41345</v>
      </c>
      <c r="I4000" t="s">
        <v>279</v>
      </c>
      <c r="N4000" s="37"/>
      <c r="O4000" s="36"/>
      <c r="P4000" s="36"/>
      <c r="Q4000" s="36"/>
      <c r="R4000" s="37"/>
      <c r="S4000" s="36"/>
      <c r="T4000" s="36"/>
    </row>
    <row r="4001" spans="1:20" ht="14.4" x14ac:dyDescent="0.3">
      <c r="A4001" s="33" t="s">
        <v>9501</v>
      </c>
      <c r="B4001" s="33" t="s">
        <v>14833</v>
      </c>
      <c r="C4001" s="33" t="s">
        <v>17831</v>
      </c>
      <c r="D4001" s="33" t="s">
        <v>9502</v>
      </c>
      <c r="E4001" s="33" t="s">
        <v>14933</v>
      </c>
      <c r="F4001" s="33">
        <v>98</v>
      </c>
      <c r="G4001" s="33">
        <v>109</v>
      </c>
      <c r="H4001" s="33">
        <v>40803</v>
      </c>
      <c r="I4001" t="s">
        <v>276</v>
      </c>
      <c r="N4001" s="37"/>
      <c r="O4001" s="36"/>
      <c r="P4001" s="36"/>
      <c r="Q4001" s="36"/>
      <c r="R4001" s="37"/>
      <c r="S4001" s="36"/>
      <c r="T4001" s="36"/>
    </row>
    <row r="4002" spans="1:20" ht="14.4" x14ac:dyDescent="0.3">
      <c r="A4002" s="33" t="s">
        <v>9503</v>
      </c>
      <c r="B4002" s="33" t="s">
        <v>14833</v>
      </c>
      <c r="C4002" s="33" t="s">
        <v>9504</v>
      </c>
      <c r="D4002" s="33" t="s">
        <v>9505</v>
      </c>
      <c r="E4002" s="33" t="s">
        <v>15138</v>
      </c>
      <c r="F4002" s="33">
        <v>125</v>
      </c>
      <c r="G4002" s="33">
        <v>177</v>
      </c>
      <c r="H4002" s="33">
        <v>41806</v>
      </c>
      <c r="I4002" t="s">
        <v>8665</v>
      </c>
      <c r="N4002" s="37"/>
      <c r="O4002" s="36"/>
      <c r="P4002" s="36"/>
      <c r="Q4002" s="36"/>
      <c r="R4002" s="37"/>
      <c r="S4002" s="36"/>
      <c r="T4002" s="36"/>
    </row>
    <row r="4003" spans="1:20" ht="14.4" x14ac:dyDescent="0.3">
      <c r="A4003" s="33" t="s">
        <v>9506</v>
      </c>
      <c r="B4003" s="33" t="s">
        <v>14833</v>
      </c>
      <c r="C4003" s="33" t="s">
        <v>9507</v>
      </c>
      <c r="D4003" s="33" t="s">
        <v>9508</v>
      </c>
      <c r="E4003" s="33" t="s">
        <v>15010</v>
      </c>
      <c r="F4003" s="33">
        <v>183</v>
      </c>
      <c r="G4003" s="33">
        <v>178</v>
      </c>
      <c r="H4003" s="33">
        <v>41496</v>
      </c>
      <c r="I4003" t="s">
        <v>15605</v>
      </c>
      <c r="N4003" s="37"/>
      <c r="O4003" s="36"/>
      <c r="P4003" s="36"/>
      <c r="Q4003" s="36"/>
      <c r="R4003" s="37"/>
      <c r="S4003" s="36"/>
      <c r="T4003" s="36"/>
    </row>
    <row r="4004" spans="1:20" ht="14.4" x14ac:dyDescent="0.3">
      <c r="A4004" s="33" t="s">
        <v>9509</v>
      </c>
      <c r="B4004" s="33" t="s">
        <v>14833</v>
      </c>
      <c r="C4004" s="33" t="s">
        <v>17832</v>
      </c>
      <c r="D4004" s="33" t="s">
        <v>17833</v>
      </c>
      <c r="E4004" s="33" t="s">
        <v>14938</v>
      </c>
      <c r="F4004" s="33">
        <v>413</v>
      </c>
      <c r="G4004" s="33">
        <v>357</v>
      </c>
      <c r="H4004" s="33">
        <v>20281</v>
      </c>
      <c r="I4004" t="s">
        <v>665</v>
      </c>
      <c r="N4004" s="37"/>
      <c r="O4004" s="36"/>
      <c r="P4004" s="36"/>
      <c r="Q4004" s="36"/>
      <c r="R4004" s="37"/>
      <c r="S4004" s="36"/>
      <c r="T4004" s="36"/>
    </row>
    <row r="4005" spans="1:20" ht="14.4" x14ac:dyDescent="0.3">
      <c r="A4005" s="33" t="s">
        <v>9510</v>
      </c>
      <c r="B4005" s="33" t="s">
        <v>14833</v>
      </c>
      <c r="C4005" s="33" t="s">
        <v>9511</v>
      </c>
      <c r="D4005" s="33" t="s">
        <v>9512</v>
      </c>
      <c r="E4005" s="33" t="s">
        <v>15055</v>
      </c>
      <c r="F4005" s="33">
        <v>143</v>
      </c>
      <c r="G4005" s="33">
        <v>156</v>
      </c>
      <c r="H4005" s="33">
        <v>24844</v>
      </c>
      <c r="I4005" t="s">
        <v>2407</v>
      </c>
      <c r="N4005" s="37"/>
      <c r="O4005" s="36"/>
      <c r="P4005" s="36"/>
      <c r="Q4005" s="36"/>
      <c r="R4005" s="37"/>
      <c r="S4005" s="36"/>
      <c r="T4005" s="36"/>
    </row>
    <row r="4006" spans="1:20" ht="14.4" x14ac:dyDescent="0.3">
      <c r="A4006" s="33" t="s">
        <v>9513</v>
      </c>
      <c r="B4006" s="33" t="s">
        <v>14833</v>
      </c>
      <c r="C4006" s="33" t="s">
        <v>2380</v>
      </c>
      <c r="D4006" s="33" t="s">
        <v>9514</v>
      </c>
      <c r="E4006" s="33" t="s">
        <v>14902</v>
      </c>
      <c r="F4006" s="33">
        <v>200</v>
      </c>
      <c r="G4006" s="33">
        <v>211</v>
      </c>
      <c r="H4006" s="33">
        <v>45917</v>
      </c>
      <c r="I4006" t="s">
        <v>17621</v>
      </c>
      <c r="N4006" s="37"/>
      <c r="O4006" s="36"/>
      <c r="P4006" s="36"/>
      <c r="Q4006" s="36"/>
      <c r="R4006" s="37"/>
      <c r="S4006" s="36"/>
      <c r="T4006" s="36"/>
    </row>
    <row r="4007" spans="1:20" ht="14.4" x14ac:dyDescent="0.3">
      <c r="A4007" s="33" t="s">
        <v>9515</v>
      </c>
      <c r="B4007" s="33" t="s">
        <v>14833</v>
      </c>
      <c r="C4007" s="33" t="s">
        <v>9516</v>
      </c>
      <c r="D4007" s="33" t="s">
        <v>9517</v>
      </c>
      <c r="E4007" s="33" t="s">
        <v>15032</v>
      </c>
      <c r="F4007" s="33">
        <v>156</v>
      </c>
      <c r="G4007" s="33">
        <v>156</v>
      </c>
      <c r="H4007" s="33">
        <v>52274</v>
      </c>
      <c r="I4007" t="s">
        <v>17359</v>
      </c>
      <c r="N4007" s="37"/>
      <c r="O4007" s="36"/>
      <c r="P4007" s="36"/>
      <c r="Q4007" s="36"/>
      <c r="R4007" s="37"/>
      <c r="S4007" s="36"/>
      <c r="T4007" s="36"/>
    </row>
    <row r="4008" spans="1:20" ht="14.4" x14ac:dyDescent="0.3">
      <c r="A4008" s="33" t="s">
        <v>9518</v>
      </c>
      <c r="B4008" s="33" t="s">
        <v>14833</v>
      </c>
      <c r="C4008" s="33" t="s">
        <v>17834</v>
      </c>
      <c r="D4008" s="33" t="s">
        <v>9519</v>
      </c>
      <c r="E4008" s="33" t="s">
        <v>16288</v>
      </c>
      <c r="F4008" s="33">
        <v>62</v>
      </c>
      <c r="G4008" s="33">
        <v>53</v>
      </c>
      <c r="H4008" s="33">
        <v>61751</v>
      </c>
      <c r="I4008" t="s">
        <v>15757</v>
      </c>
      <c r="N4008" s="37"/>
      <c r="O4008" s="36"/>
      <c r="P4008" s="36"/>
      <c r="Q4008" s="36"/>
      <c r="R4008" s="37"/>
      <c r="S4008" s="36"/>
      <c r="T4008" s="36"/>
    </row>
    <row r="4009" spans="1:20" ht="14.4" x14ac:dyDescent="0.3">
      <c r="A4009" s="33" t="s">
        <v>9520</v>
      </c>
      <c r="B4009" s="33" t="s">
        <v>14833</v>
      </c>
      <c r="C4009" s="33" t="s">
        <v>17835</v>
      </c>
      <c r="D4009" s="33" t="s">
        <v>9521</v>
      </c>
      <c r="E4009" s="33" t="s">
        <v>14885</v>
      </c>
      <c r="F4009" s="33">
        <v>485</v>
      </c>
      <c r="G4009" s="33">
        <v>469</v>
      </c>
      <c r="H4009" s="33">
        <v>81316</v>
      </c>
      <c r="I4009" t="s">
        <v>15669</v>
      </c>
      <c r="N4009" s="37"/>
      <c r="O4009" s="36"/>
      <c r="P4009" s="36"/>
      <c r="Q4009" s="36"/>
      <c r="R4009" s="37"/>
      <c r="S4009" s="36"/>
      <c r="T4009" s="36"/>
    </row>
    <row r="4010" spans="1:20" ht="14.4" x14ac:dyDescent="0.3">
      <c r="A4010" s="33" t="s">
        <v>9522</v>
      </c>
      <c r="B4010" s="33" t="s">
        <v>14833</v>
      </c>
      <c r="C4010" s="33" t="s">
        <v>17836</v>
      </c>
      <c r="D4010" s="33" t="s">
        <v>9523</v>
      </c>
      <c r="E4010" s="33" t="s">
        <v>14910</v>
      </c>
      <c r="F4010" s="33">
        <v>167</v>
      </c>
      <c r="G4010" s="33">
        <v>165</v>
      </c>
      <c r="H4010" s="33">
        <v>40378</v>
      </c>
      <c r="I4010" t="s">
        <v>16031</v>
      </c>
      <c r="N4010" s="37"/>
      <c r="O4010" s="36"/>
      <c r="P4010" s="36"/>
      <c r="Q4010" s="36"/>
      <c r="R4010" s="37"/>
      <c r="S4010" s="36"/>
      <c r="T4010" s="36"/>
    </row>
    <row r="4011" spans="1:20" ht="14.4" x14ac:dyDescent="0.3">
      <c r="A4011" s="33" t="s">
        <v>9524</v>
      </c>
      <c r="B4011" s="33" t="s">
        <v>14833</v>
      </c>
      <c r="C4011" s="33" t="s">
        <v>1687</v>
      </c>
      <c r="D4011" s="33" t="s">
        <v>9525</v>
      </c>
      <c r="E4011" s="33" t="s">
        <v>15034</v>
      </c>
      <c r="F4011" s="33">
        <v>719</v>
      </c>
      <c r="G4011" s="33">
        <v>754</v>
      </c>
      <c r="H4011" s="33">
        <v>85255</v>
      </c>
      <c r="I4011" t="s">
        <v>15740</v>
      </c>
      <c r="N4011" s="37"/>
      <c r="O4011" s="36"/>
      <c r="P4011" s="36"/>
      <c r="Q4011" s="36"/>
      <c r="R4011" s="37"/>
      <c r="S4011" s="36"/>
      <c r="T4011" s="36"/>
    </row>
    <row r="4012" spans="1:20" ht="14.4" x14ac:dyDescent="0.3">
      <c r="A4012" s="33" t="s">
        <v>9526</v>
      </c>
      <c r="B4012" s="33" t="s">
        <v>14833</v>
      </c>
      <c r="C4012" s="33" t="s">
        <v>117</v>
      </c>
      <c r="D4012" s="33" t="s">
        <v>9527</v>
      </c>
      <c r="E4012" s="33" t="s">
        <v>15009</v>
      </c>
      <c r="F4012" s="33">
        <v>102</v>
      </c>
      <c r="G4012" s="33">
        <v>99</v>
      </c>
      <c r="H4012" s="33">
        <v>41125</v>
      </c>
      <c r="I4012" t="s">
        <v>15335</v>
      </c>
      <c r="N4012" s="37"/>
      <c r="O4012" s="36"/>
      <c r="P4012" s="36"/>
      <c r="Q4012" s="36"/>
      <c r="R4012" s="37"/>
      <c r="S4012" s="36"/>
      <c r="T4012" s="36"/>
    </row>
    <row r="4013" spans="1:20" ht="14.4" x14ac:dyDescent="0.3">
      <c r="A4013" s="33" t="s">
        <v>9528</v>
      </c>
      <c r="B4013" s="33" t="s">
        <v>14833</v>
      </c>
      <c r="C4013" s="33" t="s">
        <v>17837</v>
      </c>
      <c r="D4013" s="33" t="s">
        <v>9529</v>
      </c>
      <c r="E4013" s="33" t="s">
        <v>15016</v>
      </c>
      <c r="F4013" s="33">
        <v>203</v>
      </c>
      <c r="G4013" s="33">
        <v>202</v>
      </c>
      <c r="H4013" s="33">
        <v>40862</v>
      </c>
      <c r="I4013" t="s">
        <v>16864</v>
      </c>
      <c r="N4013" s="37"/>
      <c r="O4013" s="36"/>
      <c r="P4013" s="36"/>
      <c r="Q4013" s="36"/>
      <c r="R4013" s="37"/>
      <c r="S4013" s="36"/>
      <c r="T4013" s="36"/>
    </row>
    <row r="4014" spans="1:20" ht="14.4" x14ac:dyDescent="0.3">
      <c r="A4014" s="33" t="s">
        <v>9530</v>
      </c>
      <c r="B4014" s="33" t="s">
        <v>14833</v>
      </c>
      <c r="C4014" s="33" t="s">
        <v>17838</v>
      </c>
      <c r="D4014" s="33" t="s">
        <v>7738</v>
      </c>
      <c r="E4014" s="33" t="s">
        <v>15014</v>
      </c>
      <c r="F4014" s="33">
        <v>194</v>
      </c>
      <c r="G4014" s="33">
        <v>174</v>
      </c>
      <c r="H4014" s="33">
        <v>41629</v>
      </c>
      <c r="I4014" t="s">
        <v>1222</v>
      </c>
      <c r="N4014" s="37"/>
      <c r="O4014" s="36"/>
      <c r="P4014" s="36"/>
      <c r="Q4014" s="36"/>
      <c r="R4014" s="37"/>
      <c r="S4014" s="36"/>
      <c r="T4014" s="36"/>
    </row>
    <row r="4015" spans="1:20" ht="14.4" x14ac:dyDescent="0.3">
      <c r="A4015" s="33" t="s">
        <v>9531</v>
      </c>
      <c r="B4015" s="33" t="s">
        <v>14833</v>
      </c>
      <c r="C4015" s="33" t="s">
        <v>9532</v>
      </c>
      <c r="D4015" s="33" t="s">
        <v>9533</v>
      </c>
      <c r="E4015" s="33" t="s">
        <v>15086</v>
      </c>
      <c r="F4015" s="33">
        <v>64</v>
      </c>
      <c r="G4015" s="33">
        <v>65</v>
      </c>
      <c r="H4015" s="33">
        <v>10925</v>
      </c>
      <c r="I4015" t="s">
        <v>8234</v>
      </c>
      <c r="N4015" s="37"/>
      <c r="O4015" s="36"/>
      <c r="P4015" s="36"/>
      <c r="Q4015" s="36"/>
      <c r="R4015" s="37"/>
      <c r="S4015" s="36"/>
      <c r="T4015" s="36"/>
    </row>
    <row r="4016" spans="1:20" ht="14.4" x14ac:dyDescent="0.3">
      <c r="A4016" s="33" t="s">
        <v>9534</v>
      </c>
      <c r="B4016" s="33" t="s">
        <v>14833</v>
      </c>
      <c r="C4016" s="33" t="s">
        <v>6419</v>
      </c>
      <c r="D4016" s="33" t="s">
        <v>9535</v>
      </c>
      <c r="E4016" s="33" t="s">
        <v>14949</v>
      </c>
      <c r="F4016" s="33">
        <v>108</v>
      </c>
      <c r="G4016" s="33">
        <v>111</v>
      </c>
      <c r="H4016" s="33">
        <v>41431</v>
      </c>
      <c r="I4016" t="s">
        <v>15241</v>
      </c>
      <c r="N4016" s="37"/>
      <c r="O4016" s="36"/>
      <c r="P4016" s="36"/>
      <c r="Q4016" s="36"/>
      <c r="R4016" s="37"/>
      <c r="S4016" s="36"/>
      <c r="T4016" s="36"/>
    </row>
    <row r="4017" spans="1:20" ht="14.4" x14ac:dyDescent="0.3">
      <c r="A4017" s="33" t="s">
        <v>9536</v>
      </c>
      <c r="B4017" s="33" t="s">
        <v>14833</v>
      </c>
      <c r="C4017" s="33" t="s">
        <v>567</v>
      </c>
      <c r="D4017" s="33" t="s">
        <v>9537</v>
      </c>
      <c r="E4017" s="33" t="s">
        <v>15017</v>
      </c>
      <c r="F4017" s="33">
        <v>130</v>
      </c>
      <c r="G4017" s="33">
        <v>125</v>
      </c>
      <c r="H4017" s="33">
        <v>10426</v>
      </c>
      <c r="I4017" t="s">
        <v>17839</v>
      </c>
      <c r="N4017" s="37"/>
      <c r="O4017" s="36"/>
      <c r="P4017" s="36"/>
      <c r="Q4017" s="36"/>
      <c r="R4017" s="37"/>
      <c r="S4017" s="36"/>
      <c r="T4017" s="36"/>
    </row>
    <row r="4018" spans="1:20" ht="14.4" x14ac:dyDescent="0.3">
      <c r="A4018" s="33" t="s">
        <v>9538</v>
      </c>
      <c r="B4018" s="33" t="s">
        <v>14833</v>
      </c>
      <c r="C4018" s="33" t="s">
        <v>9539</v>
      </c>
      <c r="D4018" s="33" t="s">
        <v>9540</v>
      </c>
      <c r="E4018" s="33" t="s">
        <v>14897</v>
      </c>
      <c r="F4018" s="33">
        <v>201</v>
      </c>
      <c r="G4018" s="33">
        <v>208</v>
      </c>
      <c r="H4018" s="33">
        <v>41386</v>
      </c>
      <c r="I4018" t="s">
        <v>17394</v>
      </c>
      <c r="N4018" s="37"/>
      <c r="O4018" s="36"/>
      <c r="P4018" s="36"/>
      <c r="Q4018" s="36"/>
      <c r="R4018" s="37"/>
      <c r="S4018" s="36"/>
      <c r="T4018" s="36"/>
    </row>
    <row r="4019" spans="1:20" ht="14.4" x14ac:dyDescent="0.3">
      <c r="A4019" s="33" t="s">
        <v>9541</v>
      </c>
      <c r="B4019" s="33" t="s">
        <v>14833</v>
      </c>
      <c r="C4019" s="33" t="s">
        <v>17840</v>
      </c>
      <c r="D4019" s="33" t="s">
        <v>9542</v>
      </c>
      <c r="E4019" s="33" t="s">
        <v>15193</v>
      </c>
      <c r="F4019" s="33">
        <v>79</v>
      </c>
      <c r="G4019" s="33">
        <v>77</v>
      </c>
      <c r="H4019" s="33">
        <v>11711</v>
      </c>
      <c r="I4019" t="s">
        <v>16273</v>
      </c>
      <c r="N4019" s="37"/>
      <c r="O4019" s="36"/>
      <c r="P4019" s="36"/>
      <c r="Q4019" s="36"/>
      <c r="R4019" s="37"/>
      <c r="S4019" s="36"/>
      <c r="T4019" s="36"/>
    </row>
    <row r="4020" spans="1:20" ht="14.4" x14ac:dyDescent="0.3">
      <c r="A4020" s="33" t="s">
        <v>9543</v>
      </c>
      <c r="B4020" s="33" t="s">
        <v>14833</v>
      </c>
      <c r="C4020" s="33" t="s">
        <v>17841</v>
      </c>
      <c r="D4020" s="33" t="s">
        <v>9544</v>
      </c>
      <c r="E4020" s="33" t="s">
        <v>14994</v>
      </c>
      <c r="F4020" s="33">
        <v>386</v>
      </c>
      <c r="G4020" s="33">
        <v>358</v>
      </c>
      <c r="H4020" s="33">
        <v>41876</v>
      </c>
      <c r="I4020" t="s">
        <v>17286</v>
      </c>
      <c r="N4020" s="37"/>
      <c r="O4020" s="36"/>
      <c r="P4020" s="36"/>
      <c r="Q4020" s="36"/>
      <c r="R4020" s="37"/>
      <c r="S4020" s="36"/>
      <c r="T4020" s="36"/>
    </row>
    <row r="4021" spans="1:20" ht="14.4" x14ac:dyDescent="0.3">
      <c r="A4021" s="33" t="s">
        <v>9545</v>
      </c>
      <c r="B4021" s="33" t="s">
        <v>14833</v>
      </c>
      <c r="C4021" s="33" t="s">
        <v>9546</v>
      </c>
      <c r="D4021" s="33" t="s">
        <v>9547</v>
      </c>
      <c r="E4021" s="33" t="s">
        <v>14891</v>
      </c>
      <c r="F4021" s="33">
        <v>90</v>
      </c>
      <c r="G4021" s="33">
        <v>90</v>
      </c>
      <c r="H4021" s="33">
        <v>41364</v>
      </c>
      <c r="I4021" t="s">
        <v>8493</v>
      </c>
      <c r="N4021" s="37"/>
      <c r="O4021" s="36"/>
      <c r="P4021" s="36"/>
      <c r="Q4021" s="36"/>
      <c r="R4021" s="37"/>
      <c r="S4021" s="36"/>
      <c r="T4021" s="36"/>
    </row>
    <row r="4022" spans="1:20" ht="14.4" x14ac:dyDescent="0.3">
      <c r="A4022" s="33" t="s">
        <v>9548</v>
      </c>
      <c r="B4022" s="33" t="s">
        <v>14833</v>
      </c>
      <c r="C4022" s="33" t="s">
        <v>761</v>
      </c>
      <c r="D4022" s="33" t="s">
        <v>9549</v>
      </c>
      <c r="E4022" s="33" t="s">
        <v>15018</v>
      </c>
      <c r="F4022" s="33">
        <v>342</v>
      </c>
      <c r="G4022" s="33">
        <v>420</v>
      </c>
      <c r="H4022" s="33">
        <v>41522</v>
      </c>
      <c r="I4022" t="s">
        <v>17842</v>
      </c>
      <c r="N4022" s="37"/>
      <c r="O4022" s="36"/>
      <c r="P4022" s="36"/>
      <c r="Q4022" s="36"/>
      <c r="R4022" s="37"/>
      <c r="S4022" s="36"/>
      <c r="T4022" s="36"/>
    </row>
    <row r="4023" spans="1:20" ht="14.4" x14ac:dyDescent="0.3">
      <c r="A4023" s="33" t="s">
        <v>9550</v>
      </c>
      <c r="B4023" s="33" t="s">
        <v>14833</v>
      </c>
      <c r="C4023" s="33" t="s">
        <v>17843</v>
      </c>
      <c r="D4023" s="33" t="s">
        <v>9551</v>
      </c>
      <c r="E4023" s="33" t="s">
        <v>15096</v>
      </c>
      <c r="F4023" s="33">
        <v>229</v>
      </c>
      <c r="G4023" s="33">
        <v>225</v>
      </c>
      <c r="H4023" s="33">
        <v>41401</v>
      </c>
      <c r="I4023" t="s">
        <v>232</v>
      </c>
      <c r="N4023" s="37"/>
      <c r="O4023" s="36"/>
      <c r="P4023" s="36"/>
      <c r="Q4023" s="36"/>
      <c r="R4023" s="37"/>
      <c r="S4023" s="36"/>
      <c r="T4023" s="36"/>
    </row>
    <row r="4024" spans="1:20" ht="14.4" x14ac:dyDescent="0.3">
      <c r="A4024" s="33" t="s">
        <v>9552</v>
      </c>
      <c r="B4024" s="33" t="s">
        <v>14833</v>
      </c>
      <c r="C4024" s="33" t="s">
        <v>9553</v>
      </c>
      <c r="D4024" s="33" t="s">
        <v>9554</v>
      </c>
      <c r="E4024" s="33" t="s">
        <v>14905</v>
      </c>
      <c r="F4024" s="33">
        <v>155</v>
      </c>
      <c r="G4024" s="33">
        <v>172</v>
      </c>
      <c r="H4024" s="33">
        <v>42557</v>
      </c>
      <c r="I4024" t="s">
        <v>17473</v>
      </c>
      <c r="N4024" s="37"/>
      <c r="O4024" s="36"/>
      <c r="P4024" s="36"/>
      <c r="Q4024" s="36"/>
      <c r="R4024" s="37"/>
      <c r="S4024" s="36"/>
      <c r="T4024" s="36"/>
    </row>
    <row r="4025" spans="1:20" ht="14.4" x14ac:dyDescent="0.3">
      <c r="A4025" s="33" t="s">
        <v>9555</v>
      </c>
      <c r="B4025" s="33" t="s">
        <v>14833</v>
      </c>
      <c r="C4025" s="33" t="s">
        <v>17844</v>
      </c>
      <c r="D4025" s="33" t="s">
        <v>9556</v>
      </c>
      <c r="E4025" s="33" t="s">
        <v>17746</v>
      </c>
      <c r="F4025" s="33">
        <v>151</v>
      </c>
      <c r="G4025" s="33">
        <v>151</v>
      </c>
      <c r="H4025" s="33">
        <v>41780</v>
      </c>
      <c r="I4025" t="s">
        <v>16244</v>
      </c>
      <c r="N4025" s="37"/>
      <c r="O4025" s="36"/>
      <c r="P4025" s="36"/>
      <c r="Q4025" s="36"/>
      <c r="R4025" s="37"/>
      <c r="S4025" s="36"/>
      <c r="T4025" s="36"/>
    </row>
    <row r="4026" spans="1:20" ht="14.4" x14ac:dyDescent="0.3">
      <c r="A4026" s="33" t="s">
        <v>9557</v>
      </c>
      <c r="B4026" s="33" t="s">
        <v>14833</v>
      </c>
      <c r="C4026" s="33" t="s">
        <v>9558</v>
      </c>
      <c r="D4026" s="33" t="s">
        <v>9559</v>
      </c>
      <c r="E4026" s="33" t="s">
        <v>15164</v>
      </c>
      <c r="F4026" s="33">
        <v>34</v>
      </c>
      <c r="G4026" s="33">
        <v>36</v>
      </c>
      <c r="H4026" s="33">
        <v>41856</v>
      </c>
      <c r="I4026" t="s">
        <v>15165</v>
      </c>
      <c r="N4026" s="37"/>
      <c r="O4026" s="36"/>
      <c r="P4026" s="36"/>
      <c r="Q4026" s="36"/>
      <c r="R4026" s="37"/>
      <c r="S4026" s="36"/>
      <c r="T4026" s="36"/>
    </row>
    <row r="4027" spans="1:20" ht="14.4" x14ac:dyDescent="0.3">
      <c r="A4027" s="33" t="s">
        <v>9560</v>
      </c>
      <c r="B4027" s="33" t="s">
        <v>14833</v>
      </c>
      <c r="C4027" s="33" t="s">
        <v>9561</v>
      </c>
      <c r="D4027" s="33" t="s">
        <v>9562</v>
      </c>
      <c r="E4027" s="33" t="s">
        <v>15951</v>
      </c>
      <c r="F4027" s="33">
        <v>297</v>
      </c>
      <c r="G4027" s="33">
        <v>292</v>
      </c>
      <c r="H4027" s="33">
        <v>42561</v>
      </c>
      <c r="I4027" t="s">
        <v>7164</v>
      </c>
      <c r="N4027" s="37"/>
      <c r="O4027" s="36"/>
      <c r="P4027" s="36"/>
      <c r="Q4027" s="36"/>
      <c r="R4027" s="37"/>
      <c r="S4027" s="36"/>
      <c r="T4027" s="36"/>
    </row>
    <row r="4028" spans="1:20" ht="14.4" x14ac:dyDescent="0.3">
      <c r="A4028" s="33" t="s">
        <v>9563</v>
      </c>
      <c r="B4028" s="33" t="s">
        <v>14833</v>
      </c>
      <c r="C4028" s="33" t="s">
        <v>9564</v>
      </c>
      <c r="D4028" s="33" t="s">
        <v>9565</v>
      </c>
      <c r="E4028" s="33" t="s">
        <v>14887</v>
      </c>
      <c r="F4028" s="33">
        <v>46</v>
      </c>
      <c r="G4028" s="33">
        <v>47</v>
      </c>
      <c r="H4028" s="33">
        <v>41735</v>
      </c>
      <c r="I4028" t="s">
        <v>17587</v>
      </c>
      <c r="N4028" s="37"/>
      <c r="O4028" s="36"/>
      <c r="P4028" s="36"/>
      <c r="Q4028" s="36"/>
      <c r="R4028" s="37"/>
      <c r="S4028" s="36"/>
      <c r="T4028" s="36"/>
    </row>
    <row r="4029" spans="1:20" ht="14.4" x14ac:dyDescent="0.3">
      <c r="A4029" s="33" t="s">
        <v>9566</v>
      </c>
      <c r="B4029" s="33" t="s">
        <v>14833</v>
      </c>
      <c r="C4029" s="33" t="s">
        <v>9567</v>
      </c>
      <c r="D4029" s="33" t="s">
        <v>9568</v>
      </c>
      <c r="E4029" s="33" t="s">
        <v>15091</v>
      </c>
      <c r="F4029" s="33">
        <v>77</v>
      </c>
      <c r="G4029" s="33">
        <v>89</v>
      </c>
      <c r="H4029" s="33">
        <v>41631</v>
      </c>
      <c r="I4029" t="s">
        <v>8552</v>
      </c>
      <c r="N4029" s="37"/>
      <c r="O4029" s="36"/>
      <c r="P4029" s="36"/>
      <c r="Q4029" s="36"/>
      <c r="R4029" s="37"/>
      <c r="S4029" s="36"/>
      <c r="T4029" s="36"/>
    </row>
    <row r="4030" spans="1:20" ht="14.4" x14ac:dyDescent="0.3">
      <c r="A4030" s="33" t="s">
        <v>9569</v>
      </c>
      <c r="B4030" s="33" t="s">
        <v>14833</v>
      </c>
      <c r="C4030" s="33" t="s">
        <v>17845</v>
      </c>
      <c r="D4030" s="33" t="s">
        <v>9570</v>
      </c>
      <c r="E4030" s="33" t="s">
        <v>14940</v>
      </c>
      <c r="F4030" s="33">
        <v>615</v>
      </c>
      <c r="G4030" s="33">
        <v>618</v>
      </c>
      <c r="H4030" s="33">
        <v>41580</v>
      </c>
      <c r="I4030" t="s">
        <v>16275</v>
      </c>
      <c r="N4030" s="37"/>
      <c r="O4030" s="36"/>
      <c r="P4030" s="36"/>
      <c r="Q4030" s="36"/>
      <c r="R4030" s="37"/>
      <c r="S4030" s="36"/>
      <c r="T4030" s="36"/>
    </row>
    <row r="4031" spans="1:20" ht="14.4" x14ac:dyDescent="0.3">
      <c r="A4031" s="33" t="s">
        <v>9571</v>
      </c>
      <c r="B4031" s="33" t="s">
        <v>14833</v>
      </c>
      <c r="C4031" s="33" t="s">
        <v>17846</v>
      </c>
      <c r="D4031" s="33" t="s">
        <v>7579</v>
      </c>
      <c r="E4031" s="33" t="s">
        <v>15005</v>
      </c>
      <c r="F4031" s="33">
        <v>186</v>
      </c>
      <c r="G4031" s="33">
        <v>194</v>
      </c>
      <c r="H4031" s="33">
        <v>41371</v>
      </c>
      <c r="I4031" t="s">
        <v>266</v>
      </c>
      <c r="N4031" s="37"/>
      <c r="O4031" s="36"/>
      <c r="P4031" s="36"/>
      <c r="Q4031" s="36"/>
      <c r="R4031" s="37"/>
      <c r="S4031" s="36"/>
      <c r="T4031" s="36"/>
    </row>
    <row r="4032" spans="1:20" ht="14.4" x14ac:dyDescent="0.3">
      <c r="A4032" s="33" t="s">
        <v>9572</v>
      </c>
      <c r="B4032" s="33" t="s">
        <v>14833</v>
      </c>
      <c r="C4032" s="33" t="s">
        <v>1670</v>
      </c>
      <c r="D4032" s="33" t="s">
        <v>4806</v>
      </c>
      <c r="E4032" s="33" t="s">
        <v>14889</v>
      </c>
      <c r="F4032" s="33">
        <v>70</v>
      </c>
      <c r="G4032" s="33">
        <v>62</v>
      </c>
      <c r="H4032" s="33">
        <v>41444</v>
      </c>
      <c r="I4032" t="s">
        <v>17119</v>
      </c>
      <c r="N4032" s="37"/>
      <c r="O4032" s="36"/>
      <c r="P4032" s="36"/>
      <c r="Q4032" s="36"/>
      <c r="R4032" s="37"/>
      <c r="S4032" s="36"/>
      <c r="T4032" s="36"/>
    </row>
    <row r="4033" spans="1:20" ht="14.4" x14ac:dyDescent="0.3">
      <c r="A4033" s="33" t="s">
        <v>9573</v>
      </c>
      <c r="B4033" s="33" t="s">
        <v>14833</v>
      </c>
      <c r="C4033" s="33" t="s">
        <v>17847</v>
      </c>
      <c r="D4033" s="33" t="s">
        <v>9574</v>
      </c>
      <c r="E4033" s="33" t="s">
        <v>14885</v>
      </c>
      <c r="F4033" s="33">
        <v>529</v>
      </c>
      <c r="G4033" s="33">
        <v>562</v>
      </c>
      <c r="H4033" s="33">
        <v>81316</v>
      </c>
      <c r="I4033" t="s">
        <v>15669</v>
      </c>
      <c r="N4033" s="37"/>
      <c r="O4033" s="36"/>
      <c r="P4033" s="36"/>
      <c r="Q4033" s="36"/>
      <c r="R4033" s="37"/>
      <c r="S4033" s="36"/>
      <c r="T4033" s="36"/>
    </row>
    <row r="4034" spans="1:20" ht="14.4" x14ac:dyDescent="0.3">
      <c r="A4034" s="33" t="s">
        <v>9575</v>
      </c>
      <c r="B4034" s="33" t="s">
        <v>14833</v>
      </c>
      <c r="C4034" s="33" t="s">
        <v>6875</v>
      </c>
      <c r="D4034" s="33" t="s">
        <v>9576</v>
      </c>
      <c r="E4034" s="33" t="s">
        <v>15093</v>
      </c>
      <c r="F4034" s="33">
        <v>174</v>
      </c>
      <c r="G4034" s="33">
        <v>157</v>
      </c>
      <c r="H4034" s="33">
        <v>40934</v>
      </c>
      <c r="I4034" t="s">
        <v>16055</v>
      </c>
      <c r="N4034" s="37"/>
      <c r="O4034" s="36"/>
      <c r="P4034" s="36"/>
      <c r="Q4034" s="36"/>
      <c r="R4034" s="37"/>
      <c r="S4034" s="36"/>
      <c r="T4034" s="36"/>
    </row>
    <row r="4035" spans="1:20" ht="14.4" x14ac:dyDescent="0.3">
      <c r="A4035" s="33" t="s">
        <v>9577</v>
      </c>
      <c r="B4035" s="33" t="s">
        <v>14833</v>
      </c>
      <c r="C4035" s="33" t="s">
        <v>9578</v>
      </c>
      <c r="D4035" s="33" t="s">
        <v>9579</v>
      </c>
      <c r="E4035" s="33" t="s">
        <v>15028</v>
      </c>
      <c r="F4035" s="33">
        <v>244</v>
      </c>
      <c r="G4035" s="33">
        <v>230</v>
      </c>
      <c r="H4035" s="33">
        <v>41528</v>
      </c>
      <c r="I4035" t="s">
        <v>15305</v>
      </c>
      <c r="N4035" s="37"/>
      <c r="O4035" s="36"/>
      <c r="P4035" s="36"/>
      <c r="Q4035" s="36"/>
      <c r="R4035" s="37"/>
      <c r="S4035" s="36"/>
      <c r="T4035" s="36"/>
    </row>
    <row r="4036" spans="1:20" ht="14.4" x14ac:dyDescent="0.3">
      <c r="A4036" s="33" t="s">
        <v>9580</v>
      </c>
      <c r="B4036" s="33" t="s">
        <v>14833</v>
      </c>
      <c r="C4036" s="33" t="s">
        <v>338</v>
      </c>
      <c r="D4036" s="33" t="s">
        <v>9581</v>
      </c>
      <c r="E4036" s="33" t="s">
        <v>15021</v>
      </c>
      <c r="F4036" s="33">
        <v>314</v>
      </c>
      <c r="G4036" s="33">
        <v>283</v>
      </c>
      <c r="H4036" s="33">
        <v>20281</v>
      </c>
      <c r="I4036" t="s">
        <v>665</v>
      </c>
      <c r="N4036" s="37"/>
      <c r="O4036" s="36"/>
      <c r="P4036" s="36"/>
      <c r="Q4036" s="36"/>
      <c r="R4036" s="37"/>
      <c r="S4036" s="36"/>
      <c r="T4036" s="36"/>
    </row>
    <row r="4037" spans="1:20" ht="14.4" x14ac:dyDescent="0.3">
      <c r="A4037" s="33" t="s">
        <v>9582</v>
      </c>
      <c r="B4037" s="33" t="s">
        <v>14833</v>
      </c>
      <c r="C4037" s="33" t="s">
        <v>5524</v>
      </c>
      <c r="D4037" s="33" t="s">
        <v>9583</v>
      </c>
      <c r="E4037" s="33" t="s">
        <v>15343</v>
      </c>
      <c r="F4037" s="33">
        <v>197</v>
      </c>
      <c r="G4037" s="33">
        <v>193</v>
      </c>
      <c r="H4037" s="33">
        <v>77196</v>
      </c>
      <c r="I4037" t="s">
        <v>17798</v>
      </c>
      <c r="N4037" s="37"/>
      <c r="O4037" s="36"/>
      <c r="P4037" s="36"/>
      <c r="Q4037" s="36"/>
      <c r="R4037" s="37"/>
      <c r="S4037" s="36"/>
      <c r="T4037" s="36"/>
    </row>
    <row r="4038" spans="1:20" ht="14.4" x14ac:dyDescent="0.3">
      <c r="A4038" s="33" t="s">
        <v>9584</v>
      </c>
      <c r="B4038" s="33" t="s">
        <v>14833</v>
      </c>
      <c r="C4038" s="33" t="s">
        <v>9585</v>
      </c>
      <c r="D4038" s="33" t="s">
        <v>9586</v>
      </c>
      <c r="E4038" s="33" t="s">
        <v>15353</v>
      </c>
      <c r="F4038" s="33">
        <v>211</v>
      </c>
      <c r="G4038" s="33">
        <v>221</v>
      </c>
      <c r="H4038" s="33">
        <v>41794</v>
      </c>
      <c r="I4038" t="s">
        <v>15354</v>
      </c>
      <c r="N4038" s="37"/>
      <c r="O4038" s="36"/>
      <c r="P4038" s="36"/>
      <c r="Q4038" s="36"/>
      <c r="R4038" s="37"/>
      <c r="S4038" s="36"/>
      <c r="T4038" s="36"/>
    </row>
    <row r="4039" spans="1:20" ht="14.4" x14ac:dyDescent="0.3">
      <c r="A4039" s="33" t="s">
        <v>9587</v>
      </c>
      <c r="B4039" s="33" t="s">
        <v>14833</v>
      </c>
      <c r="C4039" s="33" t="s">
        <v>17848</v>
      </c>
      <c r="D4039" s="33" t="s">
        <v>9588</v>
      </c>
      <c r="E4039" s="33" t="s">
        <v>14876</v>
      </c>
      <c r="F4039" s="33">
        <v>155</v>
      </c>
      <c r="G4039" s="33">
        <v>169</v>
      </c>
      <c r="H4039" s="33">
        <v>80095</v>
      </c>
      <c r="I4039" t="s">
        <v>17759</v>
      </c>
      <c r="N4039" s="37"/>
      <c r="O4039" s="36"/>
      <c r="P4039" s="36"/>
      <c r="Q4039" s="36"/>
      <c r="R4039" s="37"/>
      <c r="S4039" s="36"/>
      <c r="T4039" s="36"/>
    </row>
    <row r="4040" spans="1:20" ht="14.4" x14ac:dyDescent="0.3">
      <c r="A4040" s="33" t="s">
        <v>9589</v>
      </c>
      <c r="B4040" s="33" t="s">
        <v>14833</v>
      </c>
      <c r="C4040" s="33" t="s">
        <v>9590</v>
      </c>
      <c r="D4040" s="33" t="s">
        <v>9591</v>
      </c>
      <c r="E4040" s="33" t="s">
        <v>15092</v>
      </c>
      <c r="F4040" s="33">
        <v>46</v>
      </c>
      <c r="G4040" s="33">
        <v>43</v>
      </c>
      <c r="H4040" s="33">
        <v>41816</v>
      </c>
      <c r="I4040" t="s">
        <v>15250</v>
      </c>
      <c r="N4040" s="37"/>
      <c r="O4040" s="36"/>
      <c r="P4040" s="36"/>
      <c r="Q4040" s="36"/>
      <c r="R4040" s="37"/>
      <c r="S4040" s="36"/>
      <c r="T4040" s="36"/>
    </row>
    <row r="4041" spans="1:20" ht="14.4" x14ac:dyDescent="0.3">
      <c r="A4041" s="33" t="s">
        <v>9592</v>
      </c>
      <c r="B4041" s="33" t="s">
        <v>14833</v>
      </c>
      <c r="C4041" s="33" t="s">
        <v>17849</v>
      </c>
      <c r="D4041" s="33" t="s">
        <v>9593</v>
      </c>
      <c r="E4041" s="33" t="s">
        <v>14895</v>
      </c>
      <c r="F4041" s="33">
        <v>274</v>
      </c>
      <c r="G4041" s="33">
        <v>275</v>
      </c>
      <c r="H4041" s="33">
        <v>42709</v>
      </c>
      <c r="I4041" t="s">
        <v>17612</v>
      </c>
      <c r="N4041" s="37"/>
      <c r="O4041" s="36"/>
      <c r="P4041" s="36"/>
      <c r="Q4041" s="36"/>
      <c r="R4041" s="37"/>
      <c r="S4041" s="36"/>
      <c r="T4041" s="36"/>
    </row>
    <row r="4042" spans="1:20" ht="14.4" x14ac:dyDescent="0.3">
      <c r="A4042" s="33" t="s">
        <v>9594</v>
      </c>
      <c r="B4042" s="33" t="s">
        <v>14833</v>
      </c>
      <c r="C4042" s="33" t="s">
        <v>17850</v>
      </c>
      <c r="D4042" s="33" t="s">
        <v>9595</v>
      </c>
      <c r="E4042" s="33" t="s">
        <v>14902</v>
      </c>
      <c r="F4042" s="33">
        <v>64</v>
      </c>
      <c r="G4042" s="33">
        <v>66</v>
      </c>
      <c r="H4042" s="33">
        <v>41570</v>
      </c>
      <c r="I4042" t="s">
        <v>17183</v>
      </c>
      <c r="N4042" s="37"/>
      <c r="O4042" s="36"/>
      <c r="P4042" s="36"/>
      <c r="Q4042" s="36"/>
      <c r="R4042" s="37"/>
      <c r="S4042" s="36"/>
      <c r="T4042" s="36"/>
    </row>
    <row r="4043" spans="1:20" ht="14.4" x14ac:dyDescent="0.3">
      <c r="A4043" s="33" t="s">
        <v>9596</v>
      </c>
      <c r="B4043" s="33" t="s">
        <v>14833</v>
      </c>
      <c r="C4043" s="33" t="s">
        <v>9597</v>
      </c>
      <c r="D4043" s="33" t="s">
        <v>9598</v>
      </c>
      <c r="E4043" s="33" t="s">
        <v>15073</v>
      </c>
      <c r="F4043" s="33">
        <v>193</v>
      </c>
      <c r="G4043" s="33">
        <v>189</v>
      </c>
      <c r="H4043" s="33">
        <v>41345</v>
      </c>
      <c r="I4043" t="s">
        <v>279</v>
      </c>
      <c r="N4043" s="37"/>
      <c r="O4043" s="36"/>
      <c r="P4043" s="36"/>
      <c r="Q4043" s="36"/>
      <c r="R4043" s="37"/>
      <c r="S4043" s="36"/>
      <c r="T4043" s="36"/>
    </row>
    <row r="4044" spans="1:20" ht="14.4" x14ac:dyDescent="0.3">
      <c r="A4044" s="33" t="s">
        <v>9599</v>
      </c>
      <c r="B4044" s="33" t="s">
        <v>14833</v>
      </c>
      <c r="C4044" s="33" t="s">
        <v>17851</v>
      </c>
      <c r="D4044" s="33" t="s">
        <v>9600</v>
      </c>
      <c r="E4044" s="33" t="s">
        <v>14899</v>
      </c>
      <c r="F4044" s="33">
        <v>65</v>
      </c>
      <c r="G4044" s="33">
        <v>66</v>
      </c>
      <c r="H4044" s="33">
        <v>41670</v>
      </c>
      <c r="I4044" t="s">
        <v>15174</v>
      </c>
      <c r="N4044" s="37"/>
      <c r="O4044" s="36"/>
      <c r="P4044" s="36"/>
      <c r="Q4044" s="36"/>
      <c r="R4044" s="37"/>
      <c r="S4044" s="36"/>
      <c r="T4044" s="36"/>
    </row>
    <row r="4045" spans="1:20" ht="14.4" x14ac:dyDescent="0.3">
      <c r="A4045" s="33" t="s">
        <v>9601</v>
      </c>
      <c r="B4045" s="33" t="s">
        <v>14833</v>
      </c>
      <c r="C4045" s="33" t="s">
        <v>9602</v>
      </c>
      <c r="D4045" s="33" t="s">
        <v>9603</v>
      </c>
      <c r="E4045" s="33" t="s">
        <v>14938</v>
      </c>
      <c r="F4045" s="33">
        <v>391</v>
      </c>
      <c r="G4045" s="33">
        <v>404</v>
      </c>
      <c r="H4045" s="33">
        <v>20281</v>
      </c>
      <c r="I4045" t="s">
        <v>665</v>
      </c>
      <c r="N4045" s="37"/>
      <c r="O4045" s="36"/>
      <c r="P4045" s="36"/>
      <c r="Q4045" s="36"/>
      <c r="R4045" s="37"/>
      <c r="S4045" s="36"/>
      <c r="T4045" s="36"/>
    </row>
    <row r="4046" spans="1:20" ht="14.4" x14ac:dyDescent="0.3">
      <c r="A4046" s="33" t="s">
        <v>9604</v>
      </c>
      <c r="B4046" s="33" t="s">
        <v>14833</v>
      </c>
      <c r="C4046" s="33" t="s">
        <v>9605</v>
      </c>
      <c r="D4046" s="33" t="s">
        <v>9606</v>
      </c>
      <c r="E4046" s="33" t="s">
        <v>14902</v>
      </c>
      <c r="F4046" s="33">
        <v>187</v>
      </c>
      <c r="G4046" s="33">
        <v>188</v>
      </c>
      <c r="H4046" s="33">
        <v>45917</v>
      </c>
      <c r="I4046" t="s">
        <v>17621</v>
      </c>
      <c r="N4046" s="37"/>
      <c r="O4046" s="36"/>
      <c r="P4046" s="36"/>
      <c r="Q4046" s="36"/>
      <c r="R4046" s="37"/>
      <c r="S4046" s="36"/>
      <c r="T4046" s="36"/>
    </row>
    <row r="4047" spans="1:20" ht="14.4" x14ac:dyDescent="0.3">
      <c r="A4047" s="33" t="s">
        <v>9607</v>
      </c>
      <c r="B4047" s="33" t="s">
        <v>14833</v>
      </c>
      <c r="C4047" s="33" t="s">
        <v>15306</v>
      </c>
      <c r="D4047" s="33" t="s">
        <v>9608</v>
      </c>
      <c r="E4047" s="33" t="s">
        <v>14997</v>
      </c>
      <c r="F4047" s="33">
        <v>197</v>
      </c>
      <c r="G4047" s="33">
        <v>189</v>
      </c>
      <c r="H4047" s="33">
        <v>47100</v>
      </c>
      <c r="I4047" t="s">
        <v>516</v>
      </c>
      <c r="N4047" s="37"/>
      <c r="O4047" s="36"/>
      <c r="P4047" s="36"/>
      <c r="Q4047" s="36"/>
      <c r="R4047" s="37"/>
      <c r="S4047" s="36"/>
      <c r="T4047" s="36"/>
    </row>
    <row r="4048" spans="1:20" ht="14.4" x14ac:dyDescent="0.3">
      <c r="A4048" s="33" t="s">
        <v>9609</v>
      </c>
      <c r="B4048" s="33" t="s">
        <v>14833</v>
      </c>
      <c r="C4048" s="33" t="s">
        <v>17852</v>
      </c>
      <c r="D4048" s="33" t="s">
        <v>9610</v>
      </c>
      <c r="E4048" s="33" t="s">
        <v>15015</v>
      </c>
      <c r="F4048" s="33">
        <v>163</v>
      </c>
      <c r="G4048" s="33">
        <v>168</v>
      </c>
      <c r="H4048" s="33">
        <v>40928</v>
      </c>
      <c r="I4048" t="s">
        <v>15413</v>
      </c>
      <c r="N4048" s="37"/>
      <c r="O4048" s="36"/>
      <c r="P4048" s="36"/>
      <c r="Q4048" s="36"/>
      <c r="R4048" s="37"/>
      <c r="S4048" s="36"/>
      <c r="T4048" s="36"/>
    </row>
    <row r="4049" spans="1:20" ht="14.4" x14ac:dyDescent="0.3">
      <c r="A4049" s="33" t="s">
        <v>9611</v>
      </c>
      <c r="B4049" s="33" t="s">
        <v>14833</v>
      </c>
      <c r="C4049" s="33" t="s">
        <v>9612</v>
      </c>
      <c r="D4049" s="33" t="s">
        <v>1909</v>
      </c>
      <c r="E4049" s="33" t="s">
        <v>15032</v>
      </c>
      <c r="F4049" s="33">
        <v>59</v>
      </c>
      <c r="G4049" s="33">
        <v>66</v>
      </c>
      <c r="H4049" s="33">
        <v>52274</v>
      </c>
      <c r="I4049" t="s">
        <v>17359</v>
      </c>
      <c r="N4049" s="37"/>
      <c r="O4049" s="36"/>
      <c r="P4049" s="36"/>
      <c r="Q4049" s="36"/>
      <c r="R4049" s="37"/>
      <c r="S4049" s="36"/>
      <c r="T4049" s="36"/>
    </row>
    <row r="4050" spans="1:20" ht="14.4" x14ac:dyDescent="0.3">
      <c r="A4050" s="33" t="s">
        <v>9613</v>
      </c>
      <c r="B4050" s="33" t="s">
        <v>14833</v>
      </c>
      <c r="C4050" s="33" t="s">
        <v>17853</v>
      </c>
      <c r="D4050" s="33" t="s">
        <v>9614</v>
      </c>
      <c r="E4050" s="33" t="s">
        <v>14885</v>
      </c>
      <c r="F4050" s="33">
        <v>242</v>
      </c>
      <c r="G4050" s="33">
        <v>231</v>
      </c>
      <c r="H4050" s="33">
        <v>41023</v>
      </c>
      <c r="I4050" t="s">
        <v>15485</v>
      </c>
      <c r="N4050" s="37"/>
      <c r="O4050" s="36"/>
      <c r="P4050" s="36"/>
      <c r="Q4050" s="36"/>
      <c r="R4050" s="37"/>
      <c r="S4050" s="36"/>
      <c r="T4050" s="36"/>
    </row>
    <row r="4051" spans="1:20" ht="14.4" x14ac:dyDescent="0.3">
      <c r="A4051" s="33" t="s">
        <v>9615</v>
      </c>
      <c r="B4051" s="33" t="s">
        <v>14833</v>
      </c>
      <c r="C4051" s="33" t="s">
        <v>6482</v>
      </c>
      <c r="D4051" s="33" t="s">
        <v>9616</v>
      </c>
      <c r="E4051" s="33" t="s">
        <v>16575</v>
      </c>
      <c r="F4051" s="33">
        <v>215</v>
      </c>
      <c r="G4051" s="33">
        <v>208</v>
      </c>
      <c r="H4051" s="33">
        <v>72853</v>
      </c>
      <c r="I4051" t="s">
        <v>17516</v>
      </c>
      <c r="N4051" s="37"/>
      <c r="O4051" s="36"/>
      <c r="P4051" s="36"/>
      <c r="Q4051" s="36"/>
      <c r="R4051" s="37"/>
      <c r="S4051" s="36"/>
      <c r="T4051" s="36"/>
    </row>
    <row r="4052" spans="1:20" ht="14.4" x14ac:dyDescent="0.3">
      <c r="A4052" s="33" t="s">
        <v>9617</v>
      </c>
      <c r="B4052" s="33" t="s">
        <v>14833</v>
      </c>
      <c r="C4052" s="33" t="s">
        <v>17854</v>
      </c>
      <c r="D4052" s="33" t="s">
        <v>7574</v>
      </c>
      <c r="E4052" s="33" t="s">
        <v>15309</v>
      </c>
      <c r="F4052" s="33">
        <v>173</v>
      </c>
      <c r="G4052" s="33">
        <v>253</v>
      </c>
      <c r="H4052" s="33">
        <v>74049</v>
      </c>
      <c r="I4052" t="s">
        <v>432</v>
      </c>
      <c r="N4052" s="37"/>
      <c r="O4052" s="36"/>
      <c r="P4052" s="36"/>
      <c r="Q4052" s="36"/>
      <c r="R4052" s="37"/>
      <c r="S4052" s="36"/>
      <c r="T4052" s="36"/>
    </row>
    <row r="4053" spans="1:20" ht="14.4" x14ac:dyDescent="0.3">
      <c r="A4053" s="33" t="s">
        <v>9618</v>
      </c>
      <c r="B4053" s="33" t="s">
        <v>14833</v>
      </c>
      <c r="C4053" s="33" t="s">
        <v>17855</v>
      </c>
      <c r="D4053" s="33" t="s">
        <v>9619</v>
      </c>
      <c r="E4053" s="33" t="s">
        <v>14885</v>
      </c>
      <c r="F4053" s="33">
        <v>188</v>
      </c>
      <c r="G4053" s="33">
        <v>188</v>
      </c>
      <c r="H4053" s="33">
        <v>81316</v>
      </c>
      <c r="I4053" t="s">
        <v>15669</v>
      </c>
      <c r="N4053" s="37"/>
      <c r="O4053" s="36"/>
      <c r="P4053" s="36"/>
      <c r="Q4053" s="36"/>
      <c r="R4053" s="37"/>
      <c r="S4053" s="36"/>
      <c r="T4053" s="36"/>
    </row>
    <row r="4054" spans="1:20" ht="14.4" x14ac:dyDescent="0.3">
      <c r="A4054" s="33" t="s">
        <v>9620</v>
      </c>
      <c r="B4054" s="33" t="s">
        <v>14833</v>
      </c>
      <c r="C4054" s="33" t="s">
        <v>17856</v>
      </c>
      <c r="D4054" s="33" t="s">
        <v>9621</v>
      </c>
      <c r="E4054" s="33" t="s">
        <v>15009</v>
      </c>
      <c r="F4054" s="33">
        <v>229</v>
      </c>
      <c r="G4054" s="33">
        <v>207</v>
      </c>
      <c r="H4054" s="33">
        <v>41125</v>
      </c>
      <c r="I4054" t="s">
        <v>15335</v>
      </c>
      <c r="N4054" s="37"/>
      <c r="O4054" s="36"/>
      <c r="P4054" s="36"/>
      <c r="Q4054" s="36"/>
      <c r="R4054" s="37"/>
      <c r="S4054" s="36"/>
      <c r="T4054" s="36"/>
    </row>
    <row r="4055" spans="1:20" ht="14.4" x14ac:dyDescent="0.3">
      <c r="A4055" s="33" t="s">
        <v>9622</v>
      </c>
      <c r="B4055" s="33" t="s">
        <v>14833</v>
      </c>
      <c r="C4055" s="33" t="s">
        <v>17857</v>
      </c>
      <c r="D4055" s="33" t="s">
        <v>9623</v>
      </c>
      <c r="E4055" s="33" t="s">
        <v>15016</v>
      </c>
      <c r="F4055" s="33">
        <v>101</v>
      </c>
      <c r="G4055" s="33">
        <v>102</v>
      </c>
      <c r="H4055" s="33">
        <v>40667</v>
      </c>
      <c r="I4055" t="s">
        <v>17773</v>
      </c>
      <c r="N4055" s="37"/>
      <c r="O4055" s="36"/>
      <c r="P4055" s="36"/>
      <c r="Q4055" s="36"/>
      <c r="R4055" s="37"/>
      <c r="S4055" s="36"/>
      <c r="T4055" s="36"/>
    </row>
    <row r="4056" spans="1:20" ht="14.4" x14ac:dyDescent="0.3">
      <c r="A4056" s="33" t="s">
        <v>9624</v>
      </c>
      <c r="B4056" s="33" t="s">
        <v>14833</v>
      </c>
      <c r="C4056" s="33" t="s">
        <v>9625</v>
      </c>
      <c r="D4056" s="33" t="s">
        <v>9626</v>
      </c>
      <c r="E4056" s="33" t="s">
        <v>15528</v>
      </c>
      <c r="F4056" s="33">
        <v>80</v>
      </c>
      <c r="G4056" s="33">
        <v>82</v>
      </c>
      <c r="H4056" s="33">
        <v>42554</v>
      </c>
      <c r="I4056" t="s">
        <v>17631</v>
      </c>
      <c r="N4056" s="37"/>
      <c r="O4056" s="36"/>
      <c r="P4056" s="36"/>
      <c r="Q4056" s="36"/>
      <c r="R4056" s="37"/>
      <c r="S4056" s="36"/>
      <c r="T4056" s="36"/>
    </row>
    <row r="4057" spans="1:20" ht="14.4" x14ac:dyDescent="0.3">
      <c r="A4057" s="33" t="s">
        <v>9627</v>
      </c>
      <c r="B4057" s="33" t="s">
        <v>14833</v>
      </c>
      <c r="C4057" s="33" t="s">
        <v>9628</v>
      </c>
      <c r="D4057" s="33" t="s">
        <v>9629</v>
      </c>
      <c r="E4057" s="33" t="s">
        <v>14904</v>
      </c>
      <c r="F4057" s="33">
        <v>254</v>
      </c>
      <c r="G4057" s="33">
        <v>229</v>
      </c>
      <c r="H4057" s="33">
        <v>41858</v>
      </c>
      <c r="I4057" t="s">
        <v>17813</v>
      </c>
      <c r="N4057" s="37"/>
      <c r="O4057" s="36"/>
      <c r="P4057" s="36"/>
      <c r="Q4057" s="36"/>
      <c r="R4057" s="37"/>
      <c r="S4057" s="36"/>
      <c r="T4057" s="36"/>
    </row>
    <row r="4058" spans="1:20" ht="14.4" x14ac:dyDescent="0.3">
      <c r="A4058" s="33" t="s">
        <v>9630</v>
      </c>
      <c r="B4058" s="33" t="s">
        <v>14833</v>
      </c>
      <c r="C4058" s="33" t="s">
        <v>17858</v>
      </c>
      <c r="D4058" s="33" t="s">
        <v>9631</v>
      </c>
      <c r="E4058" s="33" t="s">
        <v>14949</v>
      </c>
      <c r="F4058" s="33">
        <v>154</v>
      </c>
      <c r="G4058" s="33">
        <v>152</v>
      </c>
      <c r="H4058" s="33">
        <v>41431</v>
      </c>
      <c r="I4058" t="s">
        <v>15241</v>
      </c>
      <c r="N4058" s="37"/>
      <c r="O4058" s="36"/>
      <c r="P4058" s="36"/>
      <c r="Q4058" s="36"/>
      <c r="R4058" s="37"/>
      <c r="S4058" s="36"/>
      <c r="T4058" s="36"/>
    </row>
    <row r="4059" spans="1:20" ht="14.4" x14ac:dyDescent="0.3">
      <c r="A4059" s="33" t="s">
        <v>9632</v>
      </c>
      <c r="B4059" s="33" t="s">
        <v>14833</v>
      </c>
      <c r="C4059" s="33" t="s">
        <v>17859</v>
      </c>
      <c r="D4059" s="33" t="s">
        <v>9633</v>
      </c>
      <c r="E4059" s="33" t="s">
        <v>15930</v>
      </c>
      <c r="F4059" s="33">
        <v>121</v>
      </c>
      <c r="G4059" s="33">
        <v>127</v>
      </c>
      <c r="H4059" s="33">
        <v>41570</v>
      </c>
      <c r="I4059" t="s">
        <v>17183</v>
      </c>
      <c r="N4059" s="37"/>
      <c r="O4059" s="36"/>
      <c r="P4059" s="36"/>
      <c r="Q4059" s="36"/>
      <c r="R4059" s="37"/>
      <c r="S4059" s="36"/>
      <c r="T4059" s="36"/>
    </row>
    <row r="4060" spans="1:20" ht="14.4" x14ac:dyDescent="0.3">
      <c r="A4060" s="33" t="s">
        <v>9634</v>
      </c>
      <c r="B4060" s="33" t="s">
        <v>14833</v>
      </c>
      <c r="C4060" s="33" t="s">
        <v>9635</v>
      </c>
      <c r="D4060" s="33" t="s">
        <v>9636</v>
      </c>
      <c r="E4060" s="33" t="s">
        <v>15017</v>
      </c>
      <c r="F4060" s="33">
        <v>242</v>
      </c>
      <c r="G4060" s="33">
        <v>252</v>
      </c>
      <c r="H4060" s="33">
        <v>10426</v>
      </c>
      <c r="I4060" t="s">
        <v>17839</v>
      </c>
      <c r="N4060" s="37"/>
      <c r="O4060" s="36"/>
      <c r="P4060" s="36"/>
      <c r="Q4060" s="36"/>
      <c r="R4060" s="37"/>
      <c r="S4060" s="36"/>
      <c r="T4060" s="36"/>
    </row>
    <row r="4061" spans="1:20" ht="14.4" x14ac:dyDescent="0.3">
      <c r="A4061" s="33" t="s">
        <v>9637</v>
      </c>
      <c r="B4061" s="33" t="s">
        <v>14833</v>
      </c>
      <c r="C4061" s="33" t="s">
        <v>17860</v>
      </c>
      <c r="D4061" s="33" t="s">
        <v>9638</v>
      </c>
      <c r="E4061" s="33" t="s">
        <v>14932</v>
      </c>
      <c r="F4061" s="33">
        <v>278</v>
      </c>
      <c r="G4061" s="33">
        <v>271</v>
      </c>
      <c r="H4061" s="33">
        <v>13662</v>
      </c>
      <c r="I4061" t="s">
        <v>16280</v>
      </c>
      <c r="N4061" s="37"/>
      <c r="O4061" s="36"/>
      <c r="P4061" s="36"/>
      <c r="Q4061" s="36"/>
      <c r="R4061" s="37"/>
      <c r="S4061" s="36"/>
      <c r="T4061" s="36"/>
    </row>
    <row r="4062" spans="1:20" ht="14.4" x14ac:dyDescent="0.3">
      <c r="A4062" s="33" t="s">
        <v>9639</v>
      </c>
      <c r="B4062" s="33" t="s">
        <v>14833</v>
      </c>
      <c r="C4062" s="33" t="s">
        <v>17861</v>
      </c>
      <c r="D4062" s="33" t="s">
        <v>9640</v>
      </c>
      <c r="E4062" s="33" t="s">
        <v>14897</v>
      </c>
      <c r="F4062" s="33">
        <v>476</v>
      </c>
      <c r="G4062" s="33">
        <v>467</v>
      </c>
      <c r="H4062" s="33">
        <v>41386</v>
      </c>
      <c r="I4062" t="s">
        <v>17394</v>
      </c>
      <c r="N4062" s="37"/>
      <c r="O4062" s="36"/>
      <c r="P4062" s="36"/>
      <c r="Q4062" s="36"/>
      <c r="R4062" s="37"/>
      <c r="S4062" s="36"/>
      <c r="T4062" s="36"/>
    </row>
    <row r="4063" spans="1:20" ht="14.4" x14ac:dyDescent="0.3">
      <c r="A4063" s="33" t="s">
        <v>9641</v>
      </c>
      <c r="B4063" s="33" t="s">
        <v>14833</v>
      </c>
      <c r="C4063" s="33" t="s">
        <v>6642</v>
      </c>
      <c r="D4063" s="33" t="s">
        <v>9642</v>
      </c>
      <c r="E4063" s="33" t="s">
        <v>15193</v>
      </c>
      <c r="F4063" s="33">
        <v>43</v>
      </c>
      <c r="G4063" s="33">
        <v>46</v>
      </c>
      <c r="H4063" s="33">
        <v>11711</v>
      </c>
      <c r="I4063" t="s">
        <v>16273</v>
      </c>
      <c r="N4063" s="37"/>
      <c r="O4063" s="36"/>
      <c r="P4063" s="36"/>
      <c r="Q4063" s="36"/>
      <c r="R4063" s="37"/>
      <c r="S4063" s="36"/>
      <c r="T4063" s="36"/>
    </row>
    <row r="4064" spans="1:20" ht="14.4" x14ac:dyDescent="0.3">
      <c r="A4064" s="33" t="s">
        <v>9643</v>
      </c>
      <c r="B4064" s="33" t="s">
        <v>14833</v>
      </c>
      <c r="C4064" s="33" t="s">
        <v>9644</v>
      </c>
      <c r="D4064" s="33" t="s">
        <v>9645</v>
      </c>
      <c r="E4064" s="33" t="s">
        <v>14994</v>
      </c>
      <c r="F4064" s="33">
        <v>352</v>
      </c>
      <c r="G4064" s="33">
        <v>305</v>
      </c>
      <c r="H4064" s="33">
        <v>41876</v>
      </c>
      <c r="I4064" t="s">
        <v>17286</v>
      </c>
      <c r="N4064" s="37"/>
      <c r="O4064" s="36"/>
      <c r="P4064" s="36"/>
      <c r="Q4064" s="36"/>
      <c r="R4064" s="37"/>
      <c r="S4064" s="36"/>
      <c r="T4064" s="36"/>
    </row>
    <row r="4065" spans="1:20" ht="14.4" x14ac:dyDescent="0.3">
      <c r="A4065" s="33" t="s">
        <v>9646</v>
      </c>
      <c r="B4065" s="33" t="s">
        <v>14833</v>
      </c>
      <c r="C4065" s="33" t="s">
        <v>9198</v>
      </c>
      <c r="D4065" s="33" t="s">
        <v>9647</v>
      </c>
      <c r="E4065" s="33" t="s">
        <v>15019</v>
      </c>
      <c r="F4065" s="33">
        <v>124</v>
      </c>
      <c r="G4065" s="33">
        <v>152</v>
      </c>
      <c r="H4065" s="33">
        <v>41617</v>
      </c>
      <c r="I4065" t="s">
        <v>15621</v>
      </c>
      <c r="N4065" s="37"/>
      <c r="O4065" s="36"/>
      <c r="P4065" s="36"/>
      <c r="Q4065" s="36"/>
      <c r="R4065" s="37"/>
      <c r="S4065" s="36"/>
      <c r="T4065" s="36"/>
    </row>
    <row r="4066" spans="1:20" ht="14.4" x14ac:dyDescent="0.3">
      <c r="A4066" s="33" t="s">
        <v>9648</v>
      </c>
      <c r="B4066" s="33" t="s">
        <v>14833</v>
      </c>
      <c r="C4066" s="33" t="s">
        <v>9649</v>
      </c>
      <c r="D4066" s="33" t="s">
        <v>9650</v>
      </c>
      <c r="E4066" s="33" t="s">
        <v>15022</v>
      </c>
      <c r="F4066" s="33">
        <v>119</v>
      </c>
      <c r="G4066" s="33">
        <v>149</v>
      </c>
      <c r="H4066" s="33">
        <v>41567</v>
      </c>
      <c r="I4066" t="s">
        <v>9138</v>
      </c>
      <c r="N4066" s="37"/>
      <c r="O4066" s="36"/>
      <c r="P4066" s="36"/>
      <c r="Q4066" s="36"/>
      <c r="R4066" s="37"/>
      <c r="S4066" s="36"/>
      <c r="T4066" s="36"/>
    </row>
    <row r="4067" spans="1:20" ht="14.4" x14ac:dyDescent="0.3">
      <c r="A4067" s="33" t="s">
        <v>9651</v>
      </c>
      <c r="B4067" s="33" t="s">
        <v>14833</v>
      </c>
      <c r="C4067" s="33" t="s">
        <v>8137</v>
      </c>
      <c r="D4067" s="33" t="s">
        <v>9652</v>
      </c>
      <c r="E4067" s="33" t="s">
        <v>15018</v>
      </c>
      <c r="F4067" s="33">
        <v>143</v>
      </c>
      <c r="G4067" s="33">
        <v>166</v>
      </c>
      <c r="H4067" s="33">
        <v>41522</v>
      </c>
      <c r="I4067" t="s">
        <v>17842</v>
      </c>
      <c r="N4067" s="37"/>
      <c r="O4067" s="36"/>
      <c r="P4067" s="36"/>
      <c r="Q4067" s="36"/>
      <c r="R4067" s="37"/>
      <c r="S4067" s="36"/>
      <c r="T4067" s="36"/>
    </row>
    <row r="4068" spans="1:20" ht="14.4" x14ac:dyDescent="0.3">
      <c r="A4068" s="33" t="s">
        <v>9653</v>
      </c>
      <c r="B4068" s="33" t="s">
        <v>14833</v>
      </c>
      <c r="C4068" s="33" t="s">
        <v>17862</v>
      </c>
      <c r="D4068" s="33" t="s">
        <v>9654</v>
      </c>
      <c r="E4068" s="33" t="s">
        <v>15096</v>
      </c>
      <c r="F4068" s="33">
        <v>43</v>
      </c>
      <c r="G4068" s="33">
        <v>42</v>
      </c>
      <c r="H4068" s="33">
        <v>41401</v>
      </c>
      <c r="I4068" t="s">
        <v>232</v>
      </c>
      <c r="N4068" s="37"/>
      <c r="O4068" s="36"/>
      <c r="P4068" s="36"/>
      <c r="Q4068" s="36"/>
      <c r="R4068" s="37"/>
      <c r="S4068" s="36"/>
      <c r="T4068" s="36"/>
    </row>
    <row r="4069" spans="1:20" ht="14.4" x14ac:dyDescent="0.3">
      <c r="A4069" s="33" t="s">
        <v>9655</v>
      </c>
      <c r="B4069" s="33" t="s">
        <v>14833</v>
      </c>
      <c r="C4069" s="33" t="s">
        <v>17863</v>
      </c>
      <c r="D4069" s="33" t="s">
        <v>6310</v>
      </c>
      <c r="E4069" s="33" t="s">
        <v>14962</v>
      </c>
      <c r="F4069" s="33">
        <v>190</v>
      </c>
      <c r="G4069" s="33">
        <v>151</v>
      </c>
      <c r="H4069" s="33">
        <v>41574</v>
      </c>
      <c r="I4069" t="s">
        <v>16895</v>
      </c>
      <c r="N4069" s="37"/>
      <c r="O4069" s="36"/>
      <c r="P4069" s="36"/>
      <c r="Q4069" s="36"/>
      <c r="R4069" s="37"/>
      <c r="S4069" s="36"/>
      <c r="T4069" s="36"/>
    </row>
    <row r="4070" spans="1:20" ht="14.4" x14ac:dyDescent="0.3">
      <c r="A4070" s="33" t="s">
        <v>9656</v>
      </c>
      <c r="B4070" s="33" t="s">
        <v>14833</v>
      </c>
      <c r="C4070" s="33" t="s">
        <v>9657</v>
      </c>
      <c r="D4070" s="33" t="s">
        <v>9658</v>
      </c>
      <c r="E4070" s="33" t="s">
        <v>15667</v>
      </c>
      <c r="F4070" s="33">
        <v>94</v>
      </c>
      <c r="G4070" s="33">
        <v>91</v>
      </c>
      <c r="H4070" s="33">
        <v>41361</v>
      </c>
      <c r="I4070" t="s">
        <v>9299</v>
      </c>
      <c r="N4070" s="37"/>
      <c r="O4070" s="36"/>
      <c r="P4070" s="36"/>
      <c r="Q4070" s="36"/>
      <c r="R4070" s="37"/>
      <c r="S4070" s="36"/>
      <c r="T4070" s="36"/>
    </row>
    <row r="4071" spans="1:20" ht="14.4" x14ac:dyDescent="0.3">
      <c r="A4071" s="33" t="s">
        <v>9659</v>
      </c>
      <c r="B4071" s="33" t="s">
        <v>14833</v>
      </c>
      <c r="C4071" s="33" t="s">
        <v>17864</v>
      </c>
      <c r="D4071" s="33" t="s">
        <v>9660</v>
      </c>
      <c r="E4071" s="33" t="s">
        <v>14905</v>
      </c>
      <c r="F4071" s="33">
        <v>236</v>
      </c>
      <c r="G4071" s="33">
        <v>236</v>
      </c>
      <c r="H4071" s="33">
        <v>42557</v>
      </c>
      <c r="I4071" t="s">
        <v>17473</v>
      </c>
      <c r="N4071" s="37"/>
      <c r="O4071" s="36"/>
      <c r="P4071" s="36"/>
      <c r="Q4071" s="36"/>
      <c r="R4071" s="37"/>
      <c r="S4071" s="36"/>
      <c r="T4071" s="36"/>
    </row>
    <row r="4072" spans="1:20" ht="14.4" x14ac:dyDescent="0.3">
      <c r="A4072" s="33" t="s">
        <v>9661</v>
      </c>
      <c r="B4072" s="33" t="s">
        <v>14833</v>
      </c>
      <c r="C4072" s="33" t="s">
        <v>17865</v>
      </c>
      <c r="D4072" s="33" t="s">
        <v>9662</v>
      </c>
      <c r="E4072" s="33" t="s">
        <v>15087</v>
      </c>
      <c r="F4072" s="33">
        <v>95</v>
      </c>
      <c r="G4072" s="33">
        <v>81</v>
      </c>
      <c r="H4072" s="33">
        <v>41846</v>
      </c>
      <c r="I4072" t="s">
        <v>305</v>
      </c>
      <c r="N4072" s="37"/>
      <c r="O4072" s="36"/>
      <c r="P4072" s="36"/>
      <c r="Q4072" s="36"/>
      <c r="R4072" s="37"/>
      <c r="S4072" s="36"/>
      <c r="T4072" s="36"/>
    </row>
    <row r="4073" spans="1:20" ht="14.4" x14ac:dyDescent="0.3">
      <c r="A4073" s="33" t="s">
        <v>9663</v>
      </c>
      <c r="B4073" s="33" t="s">
        <v>14833</v>
      </c>
      <c r="C4073" s="33" t="s">
        <v>9664</v>
      </c>
      <c r="D4073" s="33" t="s">
        <v>9665</v>
      </c>
      <c r="E4073" s="33" t="s">
        <v>15164</v>
      </c>
      <c r="F4073" s="33">
        <v>39</v>
      </c>
      <c r="G4073" s="33">
        <v>39</v>
      </c>
      <c r="H4073" s="33">
        <v>41856</v>
      </c>
      <c r="I4073" t="s">
        <v>15165</v>
      </c>
      <c r="N4073" s="37"/>
      <c r="O4073" s="36"/>
      <c r="P4073" s="36"/>
      <c r="Q4073" s="36"/>
      <c r="R4073" s="37"/>
      <c r="S4073" s="36"/>
      <c r="T4073" s="36"/>
    </row>
    <row r="4074" spans="1:20" ht="14.4" x14ac:dyDescent="0.3">
      <c r="A4074" s="33" t="s">
        <v>9666</v>
      </c>
      <c r="B4074" s="33" t="s">
        <v>14833</v>
      </c>
      <c r="C4074" s="33" t="s">
        <v>17866</v>
      </c>
      <c r="D4074" s="33" t="s">
        <v>9667</v>
      </c>
      <c r="E4074" s="33" t="s">
        <v>15020</v>
      </c>
      <c r="F4074" s="33">
        <v>307</v>
      </c>
      <c r="G4074" s="33">
        <v>323</v>
      </c>
      <c r="H4074" s="33">
        <v>41535</v>
      </c>
      <c r="I4074" t="s">
        <v>8249</v>
      </c>
      <c r="N4074" s="37"/>
      <c r="O4074" s="36"/>
      <c r="P4074" s="36"/>
      <c r="Q4074" s="36"/>
      <c r="R4074" s="37"/>
      <c r="S4074" s="36"/>
      <c r="T4074" s="36"/>
    </row>
    <row r="4075" spans="1:20" ht="14.4" x14ac:dyDescent="0.3">
      <c r="A4075" s="33" t="s">
        <v>9668</v>
      </c>
      <c r="B4075" s="33" t="s">
        <v>14833</v>
      </c>
      <c r="C4075" s="33" t="s">
        <v>9669</v>
      </c>
      <c r="D4075" s="33" t="s">
        <v>9670</v>
      </c>
      <c r="E4075" s="33" t="s">
        <v>14887</v>
      </c>
      <c r="F4075" s="33">
        <v>62</v>
      </c>
      <c r="G4075" s="33">
        <v>53</v>
      </c>
      <c r="H4075" s="33">
        <v>13839</v>
      </c>
      <c r="I4075" t="s">
        <v>17867</v>
      </c>
      <c r="N4075" s="37"/>
      <c r="O4075" s="36"/>
      <c r="P4075" s="36"/>
      <c r="Q4075" s="36"/>
      <c r="R4075" s="37"/>
      <c r="S4075" s="36"/>
      <c r="T4075" s="36"/>
    </row>
    <row r="4076" spans="1:20" ht="14.4" x14ac:dyDescent="0.3">
      <c r="A4076" s="33" t="s">
        <v>9671</v>
      </c>
      <c r="B4076" s="33" t="s">
        <v>14833</v>
      </c>
      <c r="C4076" s="33" t="s">
        <v>9672</v>
      </c>
      <c r="D4076" s="33" t="s">
        <v>1008</v>
      </c>
      <c r="E4076" s="33" t="s">
        <v>15091</v>
      </c>
      <c r="F4076" s="33">
        <v>226</v>
      </c>
      <c r="G4076" s="33">
        <v>236</v>
      </c>
      <c r="H4076" s="33">
        <v>41631</v>
      </c>
      <c r="I4076" t="s">
        <v>8552</v>
      </c>
      <c r="N4076" s="37"/>
      <c r="O4076" s="36"/>
      <c r="P4076" s="36"/>
      <c r="Q4076" s="36"/>
      <c r="R4076" s="37"/>
      <c r="S4076" s="36"/>
      <c r="T4076" s="36"/>
    </row>
    <row r="4077" spans="1:20" ht="14.4" x14ac:dyDescent="0.3">
      <c r="A4077" s="33" t="s">
        <v>9673</v>
      </c>
      <c r="B4077" s="33" t="s">
        <v>14833</v>
      </c>
      <c r="C4077" s="33" t="s">
        <v>17868</v>
      </c>
      <c r="D4077" s="33" t="s">
        <v>9674</v>
      </c>
      <c r="E4077" s="33" t="s">
        <v>15015</v>
      </c>
      <c r="F4077" s="33">
        <v>429</v>
      </c>
      <c r="G4077" s="33">
        <v>437</v>
      </c>
      <c r="H4077" s="33">
        <v>41441</v>
      </c>
      <c r="I4077" t="s">
        <v>17591</v>
      </c>
      <c r="N4077" s="37"/>
      <c r="O4077" s="36"/>
      <c r="P4077" s="36"/>
      <c r="Q4077" s="36"/>
      <c r="R4077" s="37"/>
      <c r="S4077" s="36"/>
      <c r="T4077" s="36"/>
    </row>
    <row r="4078" spans="1:20" ht="14.4" x14ac:dyDescent="0.3">
      <c r="A4078" s="33" t="s">
        <v>9675</v>
      </c>
      <c r="B4078" s="33" t="s">
        <v>14833</v>
      </c>
      <c r="C4078" s="33" t="s">
        <v>15219</v>
      </c>
      <c r="D4078" s="33" t="s">
        <v>9676</v>
      </c>
      <c r="E4078" s="33" t="s">
        <v>14910</v>
      </c>
      <c r="F4078" s="33">
        <v>175</v>
      </c>
      <c r="G4078" s="33">
        <v>168</v>
      </c>
      <c r="H4078" s="33">
        <v>41248</v>
      </c>
      <c r="I4078" t="s">
        <v>17717</v>
      </c>
      <c r="N4078" s="37"/>
      <c r="O4078" s="36"/>
      <c r="P4078" s="36"/>
      <c r="Q4078" s="36"/>
      <c r="R4078" s="37"/>
      <c r="S4078" s="36"/>
      <c r="T4078" s="36"/>
    </row>
    <row r="4079" spans="1:20" ht="14.4" x14ac:dyDescent="0.3">
      <c r="A4079" s="33" t="s">
        <v>9677</v>
      </c>
      <c r="B4079" s="33" t="s">
        <v>14833</v>
      </c>
      <c r="C4079" s="33" t="s">
        <v>9678</v>
      </c>
      <c r="D4079" s="33" t="s">
        <v>9679</v>
      </c>
      <c r="E4079" s="33" t="s">
        <v>16932</v>
      </c>
      <c r="F4079" s="33">
        <v>248</v>
      </c>
      <c r="G4079" s="33">
        <v>228</v>
      </c>
      <c r="H4079" s="33">
        <v>42709</v>
      </c>
      <c r="I4079" t="s">
        <v>17612</v>
      </c>
      <c r="N4079" s="37"/>
      <c r="O4079" s="36"/>
      <c r="P4079" s="36"/>
      <c r="Q4079" s="36"/>
      <c r="R4079" s="37"/>
      <c r="S4079" s="36"/>
      <c r="T4079" s="36"/>
    </row>
    <row r="4080" spans="1:20" ht="14.4" x14ac:dyDescent="0.3">
      <c r="A4080" s="33" t="s">
        <v>9680</v>
      </c>
      <c r="B4080" s="33" t="s">
        <v>14833</v>
      </c>
      <c r="C4080" s="33" t="s">
        <v>17869</v>
      </c>
      <c r="D4080" s="33" t="s">
        <v>7040</v>
      </c>
      <c r="E4080" s="33" t="s">
        <v>15005</v>
      </c>
      <c r="F4080" s="33">
        <v>307</v>
      </c>
      <c r="G4080" s="33">
        <v>301</v>
      </c>
      <c r="H4080" s="33">
        <v>41371</v>
      </c>
      <c r="I4080" t="s">
        <v>266</v>
      </c>
      <c r="N4080" s="37"/>
      <c r="O4080" s="36"/>
      <c r="P4080" s="36"/>
      <c r="Q4080" s="36"/>
      <c r="R4080" s="37"/>
      <c r="S4080" s="36"/>
      <c r="T4080" s="36"/>
    </row>
    <row r="4081" spans="1:20" ht="14.4" x14ac:dyDescent="0.3">
      <c r="A4081" s="33" t="s">
        <v>9681</v>
      </c>
      <c r="B4081" s="33" t="s">
        <v>14833</v>
      </c>
      <c r="C4081" s="33" t="s">
        <v>9682</v>
      </c>
      <c r="D4081" s="33" t="s">
        <v>8160</v>
      </c>
      <c r="E4081" s="33" t="s">
        <v>15045</v>
      </c>
      <c r="F4081" s="33">
        <v>377</v>
      </c>
      <c r="G4081" s="33">
        <v>453</v>
      </c>
      <c r="H4081" s="33">
        <v>41496</v>
      </c>
      <c r="I4081" t="s">
        <v>15605</v>
      </c>
      <c r="N4081" s="37"/>
      <c r="O4081" s="36"/>
      <c r="P4081" s="36"/>
      <c r="Q4081" s="36"/>
      <c r="R4081" s="37"/>
      <c r="S4081" s="36"/>
      <c r="T4081" s="36"/>
    </row>
    <row r="4082" spans="1:20" ht="14.4" x14ac:dyDescent="0.3">
      <c r="A4082" s="33" t="s">
        <v>9683</v>
      </c>
      <c r="B4082" s="33" t="s">
        <v>14833</v>
      </c>
      <c r="C4082" s="33" t="s">
        <v>17870</v>
      </c>
      <c r="D4082" s="33" t="s">
        <v>9684</v>
      </c>
      <c r="E4082" s="33" t="s">
        <v>14889</v>
      </c>
      <c r="F4082" s="33">
        <v>49</v>
      </c>
      <c r="G4082" s="33">
        <v>54</v>
      </c>
      <c r="H4082" s="33">
        <v>41444</v>
      </c>
      <c r="I4082" t="s">
        <v>17119</v>
      </c>
      <c r="N4082" s="37"/>
      <c r="O4082" s="36"/>
      <c r="P4082" s="36"/>
      <c r="Q4082" s="36"/>
      <c r="R4082" s="37"/>
      <c r="S4082" s="36"/>
      <c r="T4082" s="36"/>
    </row>
    <row r="4083" spans="1:20" ht="14.4" x14ac:dyDescent="0.3">
      <c r="A4083" s="33" t="s">
        <v>9685</v>
      </c>
      <c r="B4083" s="33" t="s">
        <v>14833</v>
      </c>
      <c r="C4083" s="33" t="s">
        <v>9686</v>
      </c>
      <c r="D4083" s="33" t="s">
        <v>6412</v>
      </c>
      <c r="E4083" s="33" t="s">
        <v>15093</v>
      </c>
      <c r="F4083" s="33">
        <v>263</v>
      </c>
      <c r="G4083" s="33">
        <v>275</v>
      </c>
      <c r="H4083" s="33">
        <v>40934</v>
      </c>
      <c r="I4083" t="s">
        <v>16055</v>
      </c>
      <c r="N4083" s="37"/>
      <c r="O4083" s="36"/>
      <c r="P4083" s="36"/>
      <c r="Q4083" s="36"/>
      <c r="R4083" s="37"/>
      <c r="S4083" s="36"/>
      <c r="T4083" s="36"/>
    </row>
    <row r="4084" spans="1:20" ht="14.4" x14ac:dyDescent="0.3">
      <c r="A4084" s="33" t="s">
        <v>9687</v>
      </c>
      <c r="B4084" s="33" t="s">
        <v>14833</v>
      </c>
      <c r="C4084" s="33" t="s">
        <v>17871</v>
      </c>
      <c r="D4084" s="33" t="s">
        <v>9688</v>
      </c>
      <c r="E4084" s="33" t="s">
        <v>17648</v>
      </c>
      <c r="F4084" s="33">
        <v>164</v>
      </c>
      <c r="G4084" s="33">
        <v>156</v>
      </c>
      <c r="H4084" s="33">
        <v>40874</v>
      </c>
      <c r="I4084" t="s">
        <v>17649</v>
      </c>
      <c r="N4084" s="37"/>
      <c r="O4084" s="36"/>
      <c r="P4084" s="36"/>
      <c r="Q4084" s="36"/>
      <c r="R4084" s="37"/>
      <c r="S4084" s="36"/>
      <c r="T4084" s="36"/>
    </row>
    <row r="4085" spans="1:20" ht="14.4" x14ac:dyDescent="0.3">
      <c r="A4085" s="33" t="s">
        <v>9689</v>
      </c>
      <c r="B4085" s="33" t="s">
        <v>14833</v>
      </c>
      <c r="C4085" s="33" t="s">
        <v>4911</v>
      </c>
      <c r="D4085" s="33" t="s">
        <v>9690</v>
      </c>
      <c r="E4085" s="33" t="s">
        <v>15024</v>
      </c>
      <c r="F4085" s="33">
        <v>193</v>
      </c>
      <c r="G4085" s="33">
        <v>384</v>
      </c>
      <c r="H4085" s="33">
        <v>43227</v>
      </c>
      <c r="I4085" t="s">
        <v>17593</v>
      </c>
      <c r="N4085" s="37"/>
      <c r="O4085" s="36"/>
      <c r="P4085" s="36"/>
      <c r="Q4085" s="36"/>
      <c r="R4085" s="37"/>
      <c r="S4085" s="36"/>
      <c r="T4085" s="36"/>
    </row>
    <row r="4086" spans="1:20" ht="14.4" x14ac:dyDescent="0.3">
      <c r="A4086" s="33" t="s">
        <v>9691</v>
      </c>
      <c r="B4086" s="33" t="s">
        <v>14833</v>
      </c>
      <c r="C4086" s="33" t="s">
        <v>9692</v>
      </c>
      <c r="D4086" s="33" t="s">
        <v>9693</v>
      </c>
      <c r="E4086" s="33" t="s">
        <v>14907</v>
      </c>
      <c r="F4086" s="33">
        <v>480</v>
      </c>
      <c r="G4086" s="33">
        <v>471</v>
      </c>
      <c r="H4086" s="33">
        <v>47595</v>
      </c>
      <c r="I4086" t="s">
        <v>15863</v>
      </c>
      <c r="N4086" s="37"/>
      <c r="O4086" s="36"/>
      <c r="P4086" s="36"/>
      <c r="Q4086" s="36"/>
      <c r="R4086" s="37"/>
      <c r="S4086" s="36"/>
      <c r="T4086" s="36"/>
    </row>
    <row r="4087" spans="1:20" ht="14.4" x14ac:dyDescent="0.3">
      <c r="A4087" s="33" t="s">
        <v>9694</v>
      </c>
      <c r="B4087" s="33" t="s">
        <v>14833</v>
      </c>
      <c r="C4087" s="33" t="s">
        <v>9695</v>
      </c>
      <c r="D4087" s="33" t="s">
        <v>7087</v>
      </c>
      <c r="E4087" s="33" t="s">
        <v>14993</v>
      </c>
      <c r="F4087" s="33">
        <v>259</v>
      </c>
      <c r="G4087" s="33">
        <v>262</v>
      </c>
      <c r="H4087" s="33">
        <v>42600</v>
      </c>
      <c r="I4087" t="s">
        <v>16633</v>
      </c>
      <c r="N4087" s="37"/>
      <c r="O4087" s="36"/>
      <c r="P4087" s="36"/>
      <c r="Q4087" s="36"/>
      <c r="R4087" s="37"/>
      <c r="S4087" s="36"/>
      <c r="T4087" s="36"/>
    </row>
    <row r="4088" spans="1:20" ht="14.4" x14ac:dyDescent="0.3">
      <c r="A4088" s="33" t="s">
        <v>9696</v>
      </c>
      <c r="B4088" s="33" t="s">
        <v>14833</v>
      </c>
      <c r="C4088" s="33" t="s">
        <v>8433</v>
      </c>
      <c r="D4088" s="33" t="s">
        <v>9697</v>
      </c>
      <c r="E4088" s="33" t="s">
        <v>15021</v>
      </c>
      <c r="F4088" s="33">
        <v>135</v>
      </c>
      <c r="G4088" s="33">
        <v>157</v>
      </c>
      <c r="H4088" s="33">
        <v>20281</v>
      </c>
      <c r="I4088" t="s">
        <v>665</v>
      </c>
      <c r="N4088" s="37"/>
      <c r="O4088" s="36"/>
      <c r="P4088" s="36"/>
      <c r="Q4088" s="36"/>
      <c r="R4088" s="37"/>
      <c r="S4088" s="36"/>
      <c r="T4088" s="36"/>
    </row>
    <row r="4089" spans="1:20" ht="14.4" x14ac:dyDescent="0.3">
      <c r="A4089" s="33" t="s">
        <v>9698</v>
      </c>
      <c r="B4089" s="33" t="s">
        <v>14833</v>
      </c>
      <c r="C4089" s="33" t="s">
        <v>17872</v>
      </c>
      <c r="D4089" s="33" t="s">
        <v>9699</v>
      </c>
      <c r="E4089" s="33" t="s">
        <v>15090</v>
      </c>
      <c r="F4089" s="33">
        <v>177</v>
      </c>
      <c r="G4089" s="33">
        <v>179</v>
      </c>
      <c r="H4089" s="33">
        <v>76819</v>
      </c>
      <c r="I4089" t="s">
        <v>17873</v>
      </c>
      <c r="N4089" s="37"/>
      <c r="O4089" s="36"/>
      <c r="P4089" s="36"/>
      <c r="Q4089" s="36"/>
      <c r="R4089" s="37"/>
      <c r="S4089" s="36"/>
      <c r="T4089" s="36"/>
    </row>
    <row r="4090" spans="1:20" ht="14.4" x14ac:dyDescent="0.3">
      <c r="A4090" s="33" t="s">
        <v>9700</v>
      </c>
      <c r="B4090" s="33" t="s">
        <v>14833</v>
      </c>
      <c r="C4090" s="33" t="s">
        <v>17874</v>
      </c>
      <c r="D4090" s="33" t="s">
        <v>9701</v>
      </c>
      <c r="E4090" s="33" t="s">
        <v>15343</v>
      </c>
      <c r="F4090" s="33">
        <v>253</v>
      </c>
      <c r="G4090" s="33">
        <v>249</v>
      </c>
      <c r="H4090" s="33">
        <v>77196</v>
      </c>
      <c r="I4090" t="s">
        <v>17798</v>
      </c>
      <c r="N4090" s="37"/>
      <c r="O4090" s="36"/>
      <c r="P4090" s="36"/>
      <c r="Q4090" s="36"/>
      <c r="R4090" s="37"/>
      <c r="S4090" s="36"/>
      <c r="T4090" s="36"/>
    </row>
    <row r="4091" spans="1:20" ht="14.4" x14ac:dyDescent="0.3">
      <c r="A4091" s="33" t="s">
        <v>9702</v>
      </c>
      <c r="B4091" s="33" t="s">
        <v>14833</v>
      </c>
      <c r="C4091" s="33" t="s">
        <v>17875</v>
      </c>
      <c r="D4091" s="33" t="s">
        <v>9703</v>
      </c>
      <c r="E4091" s="33" t="s">
        <v>14876</v>
      </c>
      <c r="F4091" s="33">
        <v>219</v>
      </c>
      <c r="G4091" s="33">
        <v>219</v>
      </c>
      <c r="H4091" s="33">
        <v>80095</v>
      </c>
      <c r="I4091" t="s">
        <v>17759</v>
      </c>
      <c r="N4091" s="37"/>
      <c r="O4091" s="36"/>
      <c r="P4091" s="36"/>
      <c r="Q4091" s="36"/>
      <c r="R4091" s="37"/>
      <c r="S4091" s="36"/>
      <c r="T4091" s="36"/>
    </row>
    <row r="4092" spans="1:20" ht="14.4" x14ac:dyDescent="0.3">
      <c r="A4092" s="33" t="s">
        <v>9704</v>
      </c>
      <c r="B4092" s="33" t="s">
        <v>14833</v>
      </c>
      <c r="C4092" s="33" t="s">
        <v>17876</v>
      </c>
      <c r="D4092" s="33" t="s">
        <v>9705</v>
      </c>
      <c r="E4092" s="33" t="s">
        <v>15095</v>
      </c>
      <c r="F4092" s="33">
        <v>198</v>
      </c>
      <c r="G4092" s="33">
        <v>223</v>
      </c>
      <c r="H4092" s="33">
        <v>41631</v>
      </c>
      <c r="I4092" t="s">
        <v>8552</v>
      </c>
      <c r="N4092" s="37"/>
      <c r="O4092" s="36"/>
      <c r="P4092" s="36"/>
      <c r="Q4092" s="36"/>
      <c r="R4092" s="37"/>
      <c r="S4092" s="36"/>
      <c r="T4092" s="36"/>
    </row>
    <row r="4093" spans="1:20" ht="14.4" x14ac:dyDescent="0.3">
      <c r="A4093" s="33" t="s">
        <v>9706</v>
      </c>
      <c r="B4093" s="33" t="s">
        <v>14833</v>
      </c>
      <c r="C4093" s="33" t="s">
        <v>9707</v>
      </c>
      <c r="D4093" s="33" t="s">
        <v>8479</v>
      </c>
      <c r="E4093" s="33" t="s">
        <v>15092</v>
      </c>
      <c r="F4093" s="33">
        <v>286</v>
      </c>
      <c r="G4093" s="33">
        <v>247</v>
      </c>
      <c r="H4093" s="33">
        <v>41816</v>
      </c>
      <c r="I4093" t="s">
        <v>15250</v>
      </c>
      <c r="N4093" s="37"/>
      <c r="O4093" s="36"/>
      <c r="P4093" s="36"/>
      <c r="Q4093" s="36"/>
      <c r="R4093" s="37"/>
      <c r="S4093" s="36"/>
      <c r="T4093" s="36"/>
    </row>
    <row r="4094" spans="1:20" ht="14.4" x14ac:dyDescent="0.3">
      <c r="A4094" s="33" t="s">
        <v>9708</v>
      </c>
      <c r="B4094" s="33" t="s">
        <v>14833</v>
      </c>
      <c r="C4094" s="33" t="s">
        <v>9709</v>
      </c>
      <c r="D4094" s="33" t="s">
        <v>9710</v>
      </c>
      <c r="E4094" s="33" t="s">
        <v>15189</v>
      </c>
      <c r="F4094" s="33">
        <v>314</v>
      </c>
      <c r="G4094" s="33">
        <v>292</v>
      </c>
      <c r="H4094" s="33">
        <v>41375</v>
      </c>
      <c r="I4094" t="s">
        <v>17614</v>
      </c>
      <c r="N4094" s="37"/>
      <c r="O4094" s="36"/>
      <c r="P4094" s="36"/>
      <c r="Q4094" s="36"/>
      <c r="R4094" s="37"/>
      <c r="S4094" s="36"/>
      <c r="T4094" s="36"/>
    </row>
    <row r="4095" spans="1:20" ht="14.4" x14ac:dyDescent="0.3">
      <c r="A4095" s="33" t="s">
        <v>9711</v>
      </c>
      <c r="B4095" s="33" t="s">
        <v>14833</v>
      </c>
      <c r="C4095" s="33" t="s">
        <v>17877</v>
      </c>
      <c r="D4095" s="33" t="s">
        <v>9712</v>
      </c>
      <c r="E4095" s="33" t="s">
        <v>14902</v>
      </c>
      <c r="F4095" s="33">
        <v>66</v>
      </c>
      <c r="G4095" s="33">
        <v>51</v>
      </c>
      <c r="H4095" s="33">
        <v>41570</v>
      </c>
      <c r="I4095" t="s">
        <v>17183</v>
      </c>
      <c r="N4095" s="37"/>
      <c r="O4095" s="36"/>
      <c r="P4095" s="36"/>
      <c r="Q4095" s="36"/>
      <c r="R4095" s="37"/>
      <c r="S4095" s="36"/>
      <c r="T4095" s="36"/>
    </row>
    <row r="4096" spans="1:20" ht="14.4" x14ac:dyDescent="0.3">
      <c r="A4096" s="33" t="s">
        <v>9713</v>
      </c>
      <c r="B4096" s="33" t="s">
        <v>14833</v>
      </c>
      <c r="C4096" s="33" t="s">
        <v>9714</v>
      </c>
      <c r="D4096" s="33" t="s">
        <v>4719</v>
      </c>
      <c r="E4096" s="33" t="s">
        <v>15026</v>
      </c>
      <c r="F4096" s="33">
        <v>178</v>
      </c>
      <c r="G4096" s="33">
        <v>177</v>
      </c>
      <c r="H4096" s="33">
        <v>41780</v>
      </c>
      <c r="I4096" t="s">
        <v>16244</v>
      </c>
      <c r="N4096" s="37"/>
      <c r="O4096" s="36"/>
      <c r="P4096" s="36"/>
      <c r="Q4096" s="36"/>
      <c r="R4096" s="37"/>
      <c r="S4096" s="36"/>
      <c r="T4096" s="36"/>
    </row>
    <row r="4097" spans="1:20" ht="14.4" x14ac:dyDescent="0.3">
      <c r="A4097" s="33" t="s">
        <v>9715</v>
      </c>
      <c r="B4097" s="33" t="s">
        <v>14833</v>
      </c>
      <c r="C4097" s="33" t="s">
        <v>9716</v>
      </c>
      <c r="D4097" s="33" t="s">
        <v>9717</v>
      </c>
      <c r="E4097" s="33" t="s">
        <v>14902</v>
      </c>
      <c r="F4097" s="33">
        <v>223</v>
      </c>
      <c r="G4097" s="33">
        <v>227</v>
      </c>
      <c r="H4097" s="33">
        <v>41639</v>
      </c>
      <c r="I4097" t="s">
        <v>9718</v>
      </c>
      <c r="N4097" s="37"/>
      <c r="O4097" s="36"/>
      <c r="P4097" s="36"/>
      <c r="Q4097" s="36"/>
      <c r="R4097" s="37"/>
      <c r="S4097" s="36"/>
      <c r="T4097" s="36"/>
    </row>
    <row r="4098" spans="1:20" ht="14.4" x14ac:dyDescent="0.3">
      <c r="A4098" s="33" t="s">
        <v>9719</v>
      </c>
      <c r="B4098" s="33" t="s">
        <v>14833</v>
      </c>
      <c r="C4098" s="33" t="s">
        <v>17878</v>
      </c>
      <c r="D4098" s="33" t="s">
        <v>9720</v>
      </c>
      <c r="E4098" s="33" t="s">
        <v>14899</v>
      </c>
      <c r="F4098" s="33">
        <v>65</v>
      </c>
      <c r="G4098" s="33">
        <v>58</v>
      </c>
      <c r="H4098" s="33">
        <v>41670</v>
      </c>
      <c r="I4098" t="s">
        <v>15174</v>
      </c>
      <c r="N4098" s="37"/>
      <c r="O4098" s="36"/>
      <c r="P4098" s="36"/>
      <c r="Q4098" s="36"/>
      <c r="R4098" s="37"/>
      <c r="S4098" s="36"/>
      <c r="T4098" s="36"/>
    </row>
    <row r="4099" spans="1:20" ht="14.4" x14ac:dyDescent="0.3">
      <c r="A4099" s="33" t="s">
        <v>9721</v>
      </c>
      <c r="B4099" s="33" t="s">
        <v>14833</v>
      </c>
      <c r="C4099" s="33" t="s">
        <v>17879</v>
      </c>
      <c r="D4099" s="33" t="s">
        <v>9722</v>
      </c>
      <c r="E4099" s="33" t="s">
        <v>15138</v>
      </c>
      <c r="F4099" s="33">
        <v>78</v>
      </c>
      <c r="G4099" s="33">
        <v>78</v>
      </c>
      <c r="H4099" s="33">
        <v>41806</v>
      </c>
      <c r="I4099" t="s">
        <v>8665</v>
      </c>
      <c r="N4099" s="37"/>
      <c r="O4099" s="36"/>
      <c r="P4099" s="36"/>
      <c r="Q4099" s="36"/>
      <c r="R4099" s="37"/>
      <c r="S4099" s="36"/>
      <c r="T4099" s="36"/>
    </row>
    <row r="4100" spans="1:20" ht="14.4" x14ac:dyDescent="0.3">
      <c r="A4100" s="33" t="s">
        <v>9723</v>
      </c>
      <c r="B4100" s="33" t="s">
        <v>14833</v>
      </c>
      <c r="C4100" s="33" t="s">
        <v>1498</v>
      </c>
      <c r="D4100" s="33" t="s">
        <v>9724</v>
      </c>
      <c r="E4100" s="33" t="s">
        <v>14938</v>
      </c>
      <c r="F4100" s="33">
        <v>578</v>
      </c>
      <c r="G4100" s="33">
        <v>630</v>
      </c>
      <c r="H4100" s="33">
        <v>20281</v>
      </c>
      <c r="I4100" t="s">
        <v>665</v>
      </c>
      <c r="N4100" s="37"/>
      <c r="O4100" s="36"/>
      <c r="P4100" s="36"/>
      <c r="Q4100" s="36"/>
      <c r="R4100" s="37"/>
      <c r="S4100" s="36"/>
      <c r="T4100" s="36"/>
    </row>
    <row r="4101" spans="1:20" ht="14.4" x14ac:dyDescent="0.3">
      <c r="A4101" s="33" t="s">
        <v>9725</v>
      </c>
      <c r="B4101" s="33" t="s">
        <v>14833</v>
      </c>
      <c r="C4101" s="33" t="s">
        <v>17163</v>
      </c>
      <c r="D4101" s="33" t="s">
        <v>9726</v>
      </c>
      <c r="E4101" s="33" t="s">
        <v>14997</v>
      </c>
      <c r="F4101" s="33">
        <v>200</v>
      </c>
      <c r="G4101" s="33">
        <v>204</v>
      </c>
      <c r="H4101" s="33">
        <v>47100</v>
      </c>
      <c r="I4101" t="s">
        <v>516</v>
      </c>
      <c r="N4101" s="37"/>
      <c r="O4101" s="36"/>
      <c r="P4101" s="36"/>
      <c r="Q4101" s="36"/>
      <c r="R4101" s="37"/>
      <c r="S4101" s="36"/>
      <c r="T4101" s="36"/>
    </row>
    <row r="4102" spans="1:20" ht="14.4" x14ac:dyDescent="0.3">
      <c r="A4102" s="33" t="s">
        <v>9727</v>
      </c>
      <c r="B4102" s="33" t="s">
        <v>14833</v>
      </c>
      <c r="C4102" s="33" t="s">
        <v>17326</v>
      </c>
      <c r="D4102" s="33" t="s">
        <v>2015</v>
      </c>
      <c r="E4102" s="33" t="s">
        <v>15032</v>
      </c>
      <c r="F4102" s="33">
        <v>68</v>
      </c>
      <c r="G4102" s="33">
        <v>57</v>
      </c>
      <c r="H4102" s="33">
        <v>52274</v>
      </c>
      <c r="I4102" t="s">
        <v>17359</v>
      </c>
      <c r="N4102" s="37"/>
      <c r="O4102" s="36"/>
      <c r="P4102" s="36"/>
      <c r="Q4102" s="36"/>
      <c r="R4102" s="37"/>
      <c r="S4102" s="36"/>
      <c r="T4102" s="36"/>
    </row>
    <row r="4103" spans="1:20" ht="14.4" x14ac:dyDescent="0.3">
      <c r="A4103" s="33" t="s">
        <v>9728</v>
      </c>
      <c r="B4103" s="33" t="s">
        <v>14833</v>
      </c>
      <c r="C4103" s="33" t="s">
        <v>17880</v>
      </c>
      <c r="D4103" s="33" t="s">
        <v>9729</v>
      </c>
      <c r="E4103" s="33" t="s">
        <v>15309</v>
      </c>
      <c r="F4103" s="33">
        <v>560</v>
      </c>
      <c r="G4103" s="33">
        <v>558</v>
      </c>
      <c r="H4103" s="33">
        <v>74049</v>
      </c>
      <c r="I4103" t="s">
        <v>432</v>
      </c>
      <c r="N4103" s="37"/>
      <c r="O4103" s="36"/>
      <c r="P4103" s="36"/>
      <c r="Q4103" s="36"/>
      <c r="R4103" s="37"/>
      <c r="S4103" s="36"/>
      <c r="T4103" s="36"/>
    </row>
    <row r="4104" spans="1:20" ht="14.4" x14ac:dyDescent="0.3">
      <c r="A4104" s="33" t="s">
        <v>9730</v>
      </c>
      <c r="B4104" s="33" t="s">
        <v>14833</v>
      </c>
      <c r="C4104" s="33" t="s">
        <v>17881</v>
      </c>
      <c r="D4104" s="33" t="s">
        <v>9731</v>
      </c>
      <c r="E4104" s="33" t="s">
        <v>15034</v>
      </c>
      <c r="F4104" s="33">
        <v>163</v>
      </c>
      <c r="G4104" s="33">
        <v>171</v>
      </c>
      <c r="H4104" s="33">
        <v>85255</v>
      </c>
      <c r="I4104" t="s">
        <v>15740</v>
      </c>
      <c r="N4104" s="37"/>
      <c r="O4104" s="36"/>
      <c r="P4104" s="36"/>
      <c r="Q4104" s="36"/>
      <c r="R4104" s="37"/>
      <c r="S4104" s="36"/>
      <c r="T4104" s="36"/>
    </row>
    <row r="4105" spans="1:20" ht="14.4" x14ac:dyDescent="0.3">
      <c r="A4105" s="33" t="s">
        <v>9732</v>
      </c>
      <c r="B4105" s="33" t="s">
        <v>14833</v>
      </c>
      <c r="C4105" s="33" t="s">
        <v>17882</v>
      </c>
      <c r="D4105" s="33" t="s">
        <v>9733</v>
      </c>
      <c r="E4105" s="33" t="s">
        <v>15016</v>
      </c>
      <c r="F4105" s="33">
        <v>43</v>
      </c>
      <c r="G4105" s="33">
        <v>33</v>
      </c>
      <c r="H4105" s="33">
        <v>40862</v>
      </c>
      <c r="I4105" t="s">
        <v>16864</v>
      </c>
      <c r="N4105" s="37"/>
      <c r="O4105" s="36"/>
      <c r="P4105" s="36"/>
      <c r="Q4105" s="36"/>
      <c r="R4105" s="37"/>
      <c r="S4105" s="36"/>
      <c r="T4105" s="36"/>
    </row>
    <row r="4106" spans="1:20" ht="14.4" x14ac:dyDescent="0.3">
      <c r="A4106" s="33" t="s">
        <v>9734</v>
      </c>
      <c r="B4106" s="33" t="s">
        <v>14833</v>
      </c>
      <c r="C4106" s="33" t="s">
        <v>17883</v>
      </c>
      <c r="D4106" s="33" t="s">
        <v>9735</v>
      </c>
      <c r="E4106" s="33" t="s">
        <v>14885</v>
      </c>
      <c r="F4106" s="33">
        <v>353</v>
      </c>
      <c r="G4106" s="33">
        <v>352</v>
      </c>
      <c r="H4106" s="33">
        <v>81316</v>
      </c>
      <c r="I4106" t="s">
        <v>15669</v>
      </c>
      <c r="N4106" s="37"/>
      <c r="O4106" s="36"/>
      <c r="P4106" s="36"/>
      <c r="Q4106" s="36"/>
      <c r="R4106" s="37"/>
      <c r="S4106" s="36"/>
      <c r="T4106" s="36"/>
    </row>
    <row r="4107" spans="1:20" ht="14.4" x14ac:dyDescent="0.3">
      <c r="A4107" s="33" t="s">
        <v>9736</v>
      </c>
      <c r="B4107" s="33" t="s">
        <v>14833</v>
      </c>
      <c r="C4107" s="33" t="s">
        <v>17884</v>
      </c>
      <c r="D4107" s="33" t="s">
        <v>2533</v>
      </c>
      <c r="E4107" s="33" t="s">
        <v>15528</v>
      </c>
      <c r="F4107" s="33">
        <v>126</v>
      </c>
      <c r="G4107" s="33">
        <v>125</v>
      </c>
      <c r="H4107" s="33">
        <v>42554</v>
      </c>
      <c r="I4107" t="s">
        <v>17631</v>
      </c>
      <c r="N4107" s="37"/>
      <c r="O4107" s="36"/>
      <c r="P4107" s="36"/>
      <c r="Q4107" s="36"/>
      <c r="R4107" s="37"/>
      <c r="S4107" s="36"/>
      <c r="T4107" s="36"/>
    </row>
    <row r="4108" spans="1:20" ht="14.4" x14ac:dyDescent="0.3">
      <c r="A4108" s="33" t="s">
        <v>9738</v>
      </c>
      <c r="B4108" s="33" t="s">
        <v>14833</v>
      </c>
      <c r="C4108" s="33" t="s">
        <v>6134</v>
      </c>
      <c r="D4108" s="33" t="s">
        <v>7789</v>
      </c>
      <c r="E4108" s="33" t="s">
        <v>14932</v>
      </c>
      <c r="F4108" s="33">
        <v>143</v>
      </c>
      <c r="G4108" s="33">
        <v>132</v>
      </c>
      <c r="H4108" s="33">
        <v>13662</v>
      </c>
      <c r="I4108" t="s">
        <v>16280</v>
      </c>
      <c r="N4108" s="37"/>
      <c r="O4108" s="36"/>
      <c r="P4108" s="36"/>
      <c r="Q4108" s="36"/>
      <c r="R4108" s="37"/>
      <c r="S4108" s="36"/>
      <c r="T4108" s="36"/>
    </row>
    <row r="4109" spans="1:20" ht="14.4" x14ac:dyDescent="0.3">
      <c r="A4109" s="33" t="s">
        <v>9739</v>
      </c>
      <c r="B4109" s="33" t="s">
        <v>14833</v>
      </c>
      <c r="C4109" s="33" t="s">
        <v>9740</v>
      </c>
      <c r="D4109" s="33" t="s">
        <v>3121</v>
      </c>
      <c r="E4109" s="33" t="s">
        <v>15027</v>
      </c>
      <c r="F4109" s="33">
        <v>199</v>
      </c>
      <c r="G4109" s="33">
        <v>179</v>
      </c>
      <c r="H4109" s="33">
        <v>42719</v>
      </c>
      <c r="I4109" t="s">
        <v>17885</v>
      </c>
      <c r="N4109" s="37"/>
      <c r="O4109" s="36"/>
      <c r="P4109" s="36"/>
      <c r="Q4109" s="36"/>
      <c r="R4109" s="37"/>
      <c r="S4109" s="36"/>
      <c r="T4109" s="36"/>
    </row>
    <row r="4110" spans="1:20" ht="14.4" x14ac:dyDescent="0.3">
      <c r="A4110" s="33" t="s">
        <v>9741</v>
      </c>
      <c r="B4110" s="33" t="s">
        <v>14833</v>
      </c>
      <c r="C4110" s="33" t="s">
        <v>17886</v>
      </c>
      <c r="D4110" s="33" t="s">
        <v>9742</v>
      </c>
      <c r="E4110" s="33" t="s">
        <v>15022</v>
      </c>
      <c r="F4110" s="33">
        <v>252</v>
      </c>
      <c r="G4110" s="33">
        <v>233</v>
      </c>
      <c r="H4110" s="33">
        <v>41567</v>
      </c>
      <c r="I4110" t="s">
        <v>9138</v>
      </c>
      <c r="N4110" s="37"/>
      <c r="O4110" s="36"/>
      <c r="P4110" s="36"/>
      <c r="Q4110" s="36"/>
      <c r="R4110" s="37"/>
      <c r="S4110" s="36"/>
      <c r="T4110" s="36"/>
    </row>
    <row r="4111" spans="1:20" ht="14.4" x14ac:dyDescent="0.3">
      <c r="A4111" s="33" t="s">
        <v>9743</v>
      </c>
      <c r="B4111" s="33" t="s">
        <v>14833</v>
      </c>
      <c r="C4111" s="33" t="s">
        <v>9744</v>
      </c>
      <c r="D4111" s="33" t="s">
        <v>9745</v>
      </c>
      <c r="E4111" s="33" t="s">
        <v>15018</v>
      </c>
      <c r="F4111" s="33">
        <v>562</v>
      </c>
      <c r="G4111" s="33">
        <v>583</v>
      </c>
      <c r="H4111" s="33">
        <v>41522</v>
      </c>
      <c r="I4111" t="s">
        <v>17842</v>
      </c>
      <c r="N4111" s="37"/>
      <c r="O4111" s="36"/>
      <c r="P4111" s="36"/>
      <c r="Q4111" s="36"/>
      <c r="R4111" s="37"/>
      <c r="S4111" s="36"/>
      <c r="T4111" s="36"/>
    </row>
    <row r="4112" spans="1:20" ht="14.4" x14ac:dyDescent="0.3">
      <c r="A4112" s="33" t="s">
        <v>9746</v>
      </c>
      <c r="B4112" s="33" t="s">
        <v>14833</v>
      </c>
      <c r="C4112" s="33" t="s">
        <v>9747</v>
      </c>
      <c r="D4112" s="33" t="s">
        <v>9748</v>
      </c>
      <c r="E4112" s="33" t="s">
        <v>15096</v>
      </c>
      <c r="F4112" s="33">
        <v>180</v>
      </c>
      <c r="G4112" s="33">
        <v>174</v>
      </c>
      <c r="H4112" s="33">
        <v>41401</v>
      </c>
      <c r="I4112" t="s">
        <v>232</v>
      </c>
      <c r="N4112" s="37"/>
      <c r="O4112" s="36"/>
      <c r="P4112" s="36"/>
      <c r="Q4112" s="36"/>
      <c r="R4112" s="37"/>
      <c r="S4112" s="36"/>
      <c r="T4112" s="36"/>
    </row>
    <row r="4113" spans="1:20" ht="14.4" x14ac:dyDescent="0.3">
      <c r="A4113" s="33" t="s">
        <v>9749</v>
      </c>
      <c r="B4113" s="33" t="s">
        <v>14833</v>
      </c>
      <c r="C4113" s="33" t="s">
        <v>17887</v>
      </c>
      <c r="D4113" s="33" t="s">
        <v>9750</v>
      </c>
      <c r="E4113" s="33" t="s">
        <v>14962</v>
      </c>
      <c r="F4113" s="33">
        <v>100</v>
      </c>
      <c r="G4113" s="33">
        <v>110</v>
      </c>
      <c r="H4113" s="33">
        <v>41574</v>
      </c>
      <c r="I4113" t="s">
        <v>16895</v>
      </c>
      <c r="N4113" s="39"/>
      <c r="O4113" s="36"/>
      <c r="P4113" s="36"/>
      <c r="Q4113" s="36"/>
      <c r="R4113" s="39"/>
      <c r="S4113" s="36"/>
      <c r="T4113" s="36"/>
    </row>
    <row r="4114" spans="1:20" ht="14.4" x14ac:dyDescent="0.3">
      <c r="A4114" s="33" t="s">
        <v>9751</v>
      </c>
      <c r="B4114" s="33" t="s">
        <v>14833</v>
      </c>
      <c r="C4114" s="33" t="s">
        <v>17888</v>
      </c>
      <c r="D4114" s="33" t="s">
        <v>9752</v>
      </c>
      <c r="E4114" s="33" t="s">
        <v>15087</v>
      </c>
      <c r="F4114" s="33">
        <v>128</v>
      </c>
      <c r="G4114" s="33">
        <v>126</v>
      </c>
      <c r="H4114" s="33">
        <v>41846</v>
      </c>
      <c r="I4114" t="s">
        <v>305</v>
      </c>
      <c r="N4114" s="37"/>
      <c r="O4114" s="36"/>
      <c r="P4114" s="36"/>
      <c r="Q4114" s="36"/>
      <c r="R4114" s="37"/>
      <c r="S4114" s="36"/>
      <c r="T4114" s="36"/>
    </row>
    <row r="4115" spans="1:20" ht="14.4" x14ac:dyDescent="0.3">
      <c r="A4115" s="33" t="s">
        <v>9753</v>
      </c>
      <c r="B4115" s="33" t="s">
        <v>14833</v>
      </c>
      <c r="C4115" s="33" t="s">
        <v>17889</v>
      </c>
      <c r="D4115" s="33" t="s">
        <v>9754</v>
      </c>
      <c r="E4115" s="33" t="s">
        <v>15164</v>
      </c>
      <c r="F4115" s="33">
        <v>68</v>
      </c>
      <c r="G4115" s="33">
        <v>67</v>
      </c>
      <c r="H4115" s="33">
        <v>41856</v>
      </c>
      <c r="I4115" t="s">
        <v>15165</v>
      </c>
      <c r="N4115" s="37"/>
      <c r="O4115" s="36"/>
      <c r="P4115" s="36"/>
      <c r="Q4115" s="36"/>
      <c r="R4115" s="37"/>
      <c r="S4115" s="36"/>
      <c r="T4115" s="36"/>
    </row>
    <row r="4116" spans="1:20" ht="14.4" x14ac:dyDescent="0.3">
      <c r="A4116" s="33" t="s">
        <v>9755</v>
      </c>
      <c r="B4116" s="33" t="s">
        <v>14833</v>
      </c>
      <c r="C4116" s="33" t="s">
        <v>17890</v>
      </c>
      <c r="D4116" s="33" t="s">
        <v>9756</v>
      </c>
      <c r="E4116" s="33" t="s">
        <v>15951</v>
      </c>
      <c r="F4116" s="33">
        <v>175</v>
      </c>
      <c r="G4116" s="33">
        <v>166</v>
      </c>
      <c r="H4116" s="33">
        <v>42561</v>
      </c>
      <c r="I4116" t="s">
        <v>7164</v>
      </c>
      <c r="N4116" s="37"/>
      <c r="O4116" s="36"/>
      <c r="P4116" s="36"/>
      <c r="Q4116" s="36"/>
      <c r="R4116" s="37"/>
      <c r="S4116" s="36"/>
      <c r="T4116" s="36"/>
    </row>
    <row r="4117" spans="1:20" ht="14.4" x14ac:dyDescent="0.3">
      <c r="A4117" s="33" t="s">
        <v>9757</v>
      </c>
      <c r="B4117" s="33" t="s">
        <v>14833</v>
      </c>
      <c r="C4117" s="33" t="s">
        <v>9758</v>
      </c>
      <c r="D4117" s="33" t="s">
        <v>9759</v>
      </c>
      <c r="E4117" s="33" t="s">
        <v>15023</v>
      </c>
      <c r="F4117" s="33">
        <v>189</v>
      </c>
      <c r="G4117" s="33">
        <v>151</v>
      </c>
      <c r="H4117" s="33">
        <v>41573</v>
      </c>
      <c r="I4117" t="s">
        <v>17891</v>
      </c>
      <c r="N4117" s="37"/>
      <c r="O4117" s="36"/>
      <c r="P4117" s="36"/>
      <c r="Q4117" s="36"/>
      <c r="R4117" s="37"/>
      <c r="S4117" s="36"/>
      <c r="T4117" s="36"/>
    </row>
    <row r="4118" spans="1:20" ht="14.4" x14ac:dyDescent="0.3">
      <c r="A4118" s="33" t="s">
        <v>9760</v>
      </c>
      <c r="B4118" s="33" t="s">
        <v>14833</v>
      </c>
      <c r="C4118" s="33" t="s">
        <v>9761</v>
      </c>
      <c r="D4118" s="33" t="s">
        <v>9762</v>
      </c>
      <c r="E4118" s="33" t="s">
        <v>14887</v>
      </c>
      <c r="F4118" s="33">
        <v>94</v>
      </c>
      <c r="G4118" s="33">
        <v>89</v>
      </c>
      <c r="H4118" s="33">
        <v>41735</v>
      </c>
      <c r="I4118" t="s">
        <v>17587</v>
      </c>
      <c r="N4118" s="37"/>
      <c r="O4118" s="36"/>
      <c r="P4118" s="36"/>
      <c r="Q4118" s="36"/>
      <c r="R4118" s="37"/>
      <c r="S4118" s="36"/>
      <c r="T4118" s="36"/>
    </row>
    <row r="4119" spans="1:20" ht="14.4" x14ac:dyDescent="0.3">
      <c r="A4119" s="33" t="s">
        <v>9763</v>
      </c>
      <c r="B4119" s="33" t="s">
        <v>14833</v>
      </c>
      <c r="C4119" s="33" t="s">
        <v>9764</v>
      </c>
      <c r="D4119" s="33" t="s">
        <v>9765</v>
      </c>
      <c r="E4119" s="33" t="s">
        <v>15091</v>
      </c>
      <c r="F4119" s="33">
        <v>99</v>
      </c>
      <c r="G4119" s="33">
        <v>87</v>
      </c>
      <c r="H4119" s="33">
        <v>41631</v>
      </c>
      <c r="I4119" t="s">
        <v>8552</v>
      </c>
      <c r="N4119" s="37"/>
      <c r="O4119" s="36"/>
      <c r="P4119" s="36"/>
      <c r="Q4119" s="36"/>
      <c r="R4119" s="37"/>
      <c r="S4119" s="36"/>
      <c r="T4119" s="36"/>
    </row>
    <row r="4120" spans="1:20" ht="14.4" x14ac:dyDescent="0.3">
      <c r="A4120" s="33" t="s">
        <v>9766</v>
      </c>
      <c r="B4120" s="33" t="s">
        <v>14833</v>
      </c>
      <c r="C4120" s="33" t="s">
        <v>17892</v>
      </c>
      <c r="D4120" s="33" t="s">
        <v>9767</v>
      </c>
      <c r="E4120" s="33" t="s">
        <v>14910</v>
      </c>
      <c r="F4120" s="33">
        <v>235</v>
      </c>
      <c r="G4120" s="33">
        <v>219</v>
      </c>
      <c r="H4120" s="33">
        <v>41248</v>
      </c>
      <c r="I4120" t="s">
        <v>17717</v>
      </c>
      <c r="N4120" s="37"/>
      <c r="O4120" s="36"/>
      <c r="P4120" s="36"/>
      <c r="Q4120" s="36"/>
      <c r="R4120" s="37"/>
      <c r="S4120" s="36"/>
      <c r="T4120" s="36"/>
    </row>
    <row r="4121" spans="1:20" ht="14.4" x14ac:dyDescent="0.3">
      <c r="A4121" s="33" t="s">
        <v>9768</v>
      </c>
      <c r="B4121" s="33" t="s">
        <v>14833</v>
      </c>
      <c r="C4121" s="33" t="s">
        <v>1956</v>
      </c>
      <c r="D4121" s="33" t="s">
        <v>9769</v>
      </c>
      <c r="E4121" s="33" t="s">
        <v>16932</v>
      </c>
      <c r="F4121" s="33">
        <v>218</v>
      </c>
      <c r="G4121" s="33">
        <v>219</v>
      </c>
      <c r="H4121" s="33">
        <v>42709</v>
      </c>
      <c r="I4121" t="s">
        <v>17612</v>
      </c>
      <c r="N4121" s="37"/>
      <c r="O4121" s="36"/>
      <c r="P4121" s="36"/>
      <c r="Q4121" s="36"/>
      <c r="R4121" s="37"/>
      <c r="S4121" s="36"/>
      <c r="T4121" s="36"/>
    </row>
    <row r="4122" spans="1:20" ht="14.4" x14ac:dyDescent="0.3">
      <c r="A4122" s="33" t="s">
        <v>9770</v>
      </c>
      <c r="B4122" s="33" t="s">
        <v>14833</v>
      </c>
      <c r="C4122" s="33" t="s">
        <v>17893</v>
      </c>
      <c r="D4122" s="33" t="s">
        <v>9276</v>
      </c>
      <c r="E4122" s="33" t="s">
        <v>15286</v>
      </c>
      <c r="F4122" s="33">
        <v>405</v>
      </c>
      <c r="G4122" s="33">
        <v>422</v>
      </c>
      <c r="H4122" s="33">
        <v>42546</v>
      </c>
      <c r="I4122" t="s">
        <v>17718</v>
      </c>
      <c r="N4122" s="37"/>
      <c r="O4122" s="36"/>
      <c r="P4122" s="36"/>
      <c r="Q4122" s="36"/>
      <c r="R4122" s="37"/>
      <c r="S4122" s="36"/>
      <c r="T4122" s="36"/>
    </row>
    <row r="4123" spans="1:20" ht="14.4" x14ac:dyDescent="0.3">
      <c r="A4123" s="33" t="s">
        <v>9771</v>
      </c>
      <c r="B4123" s="33" t="s">
        <v>14833</v>
      </c>
      <c r="C4123" s="33" t="s">
        <v>9772</v>
      </c>
      <c r="D4123" s="33" t="s">
        <v>9773</v>
      </c>
      <c r="E4123" s="33" t="s">
        <v>14889</v>
      </c>
      <c r="F4123" s="33">
        <v>188</v>
      </c>
      <c r="G4123" s="33">
        <v>183</v>
      </c>
      <c r="H4123" s="33">
        <v>41444</v>
      </c>
      <c r="I4123" t="s">
        <v>17119</v>
      </c>
      <c r="N4123" s="37"/>
      <c r="O4123" s="36"/>
      <c r="P4123" s="36"/>
      <c r="Q4123" s="36"/>
      <c r="R4123" s="37"/>
      <c r="S4123" s="36"/>
      <c r="T4123" s="36"/>
    </row>
    <row r="4124" spans="1:20" ht="14.4" x14ac:dyDescent="0.3">
      <c r="A4124" s="33" t="s">
        <v>9774</v>
      </c>
      <c r="B4124" s="33" t="s">
        <v>14833</v>
      </c>
      <c r="C4124" s="33" t="s">
        <v>9775</v>
      </c>
      <c r="D4124" s="33" t="s">
        <v>9776</v>
      </c>
      <c r="E4124" s="33" t="s">
        <v>15032</v>
      </c>
      <c r="F4124" s="33">
        <v>52</v>
      </c>
      <c r="G4124" s="33">
        <v>53</v>
      </c>
      <c r="H4124" s="33">
        <v>40662</v>
      </c>
      <c r="I4124" t="s">
        <v>704</v>
      </c>
      <c r="N4124" s="37"/>
      <c r="O4124" s="36"/>
      <c r="P4124" s="36"/>
      <c r="Q4124" s="36"/>
      <c r="R4124" s="37"/>
      <c r="S4124" s="36"/>
      <c r="T4124" s="36"/>
    </row>
    <row r="4125" spans="1:20" ht="14.4" x14ac:dyDescent="0.3">
      <c r="A4125" s="33" t="s">
        <v>9777</v>
      </c>
      <c r="B4125" s="33" t="s">
        <v>14833</v>
      </c>
      <c r="C4125" s="33" t="s">
        <v>9778</v>
      </c>
      <c r="D4125" s="33" t="s">
        <v>9779</v>
      </c>
      <c r="E4125" s="33" t="s">
        <v>15002</v>
      </c>
      <c r="F4125" s="33">
        <v>798</v>
      </c>
      <c r="G4125" s="33">
        <v>784</v>
      </c>
      <c r="H4125" s="33">
        <v>41407</v>
      </c>
      <c r="I4125" t="s">
        <v>15302</v>
      </c>
      <c r="N4125" s="37"/>
      <c r="O4125" s="36"/>
      <c r="P4125" s="36"/>
      <c r="Q4125" s="36"/>
      <c r="R4125" s="37"/>
      <c r="S4125" s="36"/>
      <c r="T4125" s="36"/>
    </row>
    <row r="4126" spans="1:20" ht="14.4" x14ac:dyDescent="0.3">
      <c r="A4126" s="33" t="s">
        <v>9780</v>
      </c>
      <c r="B4126" s="33" t="s">
        <v>14833</v>
      </c>
      <c r="C4126" s="33" t="s">
        <v>9781</v>
      </c>
      <c r="D4126" s="33" t="s">
        <v>5986</v>
      </c>
      <c r="E4126" s="33" t="s">
        <v>14907</v>
      </c>
      <c r="F4126" s="33">
        <v>491</v>
      </c>
      <c r="G4126" s="33">
        <v>477</v>
      </c>
      <c r="H4126" s="33">
        <v>74531</v>
      </c>
      <c r="I4126" t="s">
        <v>15531</v>
      </c>
      <c r="N4126" s="37"/>
      <c r="O4126" s="36"/>
      <c r="P4126" s="36"/>
      <c r="Q4126" s="36"/>
      <c r="R4126" s="37"/>
      <c r="S4126" s="36"/>
      <c r="T4126" s="36"/>
    </row>
    <row r="4127" spans="1:20" ht="14.4" x14ac:dyDescent="0.3">
      <c r="A4127" s="33" t="s">
        <v>9782</v>
      </c>
      <c r="B4127" s="33" t="s">
        <v>14833</v>
      </c>
      <c r="C4127" s="33" t="s">
        <v>9783</v>
      </c>
      <c r="D4127" s="33" t="s">
        <v>9784</v>
      </c>
      <c r="E4127" s="33" t="s">
        <v>15090</v>
      </c>
      <c r="F4127" s="33">
        <v>202</v>
      </c>
      <c r="G4127" s="33">
        <v>204</v>
      </c>
      <c r="H4127" s="33">
        <v>76819</v>
      </c>
      <c r="I4127" t="s">
        <v>17873</v>
      </c>
      <c r="N4127" s="37"/>
      <c r="O4127" s="36"/>
      <c r="P4127" s="36"/>
      <c r="Q4127" s="36"/>
      <c r="R4127" s="37"/>
      <c r="S4127" s="36"/>
      <c r="T4127" s="36"/>
    </row>
    <row r="4128" spans="1:20" ht="14.4" x14ac:dyDescent="0.3">
      <c r="A4128" s="33" t="s">
        <v>9785</v>
      </c>
      <c r="B4128" s="33" t="s">
        <v>14833</v>
      </c>
      <c r="C4128" s="33" t="s">
        <v>17180</v>
      </c>
      <c r="D4128" s="33" t="s">
        <v>9786</v>
      </c>
      <c r="E4128" s="33" t="s">
        <v>14876</v>
      </c>
      <c r="F4128" s="33">
        <v>235</v>
      </c>
      <c r="G4128" s="33">
        <v>236</v>
      </c>
      <c r="H4128" s="33">
        <v>80095</v>
      </c>
      <c r="I4128" t="s">
        <v>17759</v>
      </c>
      <c r="N4128" s="37"/>
      <c r="O4128" s="36"/>
      <c r="P4128" s="36"/>
      <c r="Q4128" s="36"/>
      <c r="R4128" s="37"/>
      <c r="S4128" s="36"/>
      <c r="T4128" s="36"/>
    </row>
    <row r="4129" spans="1:20" ht="14.4" x14ac:dyDescent="0.3">
      <c r="A4129" s="33" t="s">
        <v>9787</v>
      </c>
      <c r="B4129" s="33" t="s">
        <v>14833</v>
      </c>
      <c r="C4129" s="33" t="s">
        <v>9788</v>
      </c>
      <c r="D4129" s="33" t="s">
        <v>9789</v>
      </c>
      <c r="E4129" s="33" t="s">
        <v>15092</v>
      </c>
      <c r="F4129" s="33">
        <v>38</v>
      </c>
      <c r="G4129" s="33">
        <v>37</v>
      </c>
      <c r="H4129" s="33">
        <v>41816</v>
      </c>
      <c r="I4129" t="s">
        <v>15250</v>
      </c>
      <c r="N4129" s="37"/>
      <c r="O4129" s="36"/>
      <c r="P4129" s="36"/>
      <c r="Q4129" s="36"/>
      <c r="R4129" s="37"/>
      <c r="S4129" s="36"/>
      <c r="T4129" s="36"/>
    </row>
    <row r="4130" spans="1:20" ht="14.4" x14ac:dyDescent="0.3">
      <c r="A4130" s="33" t="s">
        <v>9790</v>
      </c>
      <c r="B4130" s="33" t="s">
        <v>14833</v>
      </c>
      <c r="C4130" s="33" t="s">
        <v>9791</v>
      </c>
      <c r="D4130" s="33" t="s">
        <v>8880</v>
      </c>
      <c r="E4130" s="33" t="s">
        <v>15189</v>
      </c>
      <c r="F4130" s="33">
        <v>206</v>
      </c>
      <c r="G4130" s="33">
        <v>190</v>
      </c>
      <c r="H4130" s="33">
        <v>41375</v>
      </c>
      <c r="I4130" t="s">
        <v>17614</v>
      </c>
      <c r="N4130" s="37"/>
      <c r="O4130" s="36"/>
      <c r="P4130" s="36"/>
      <c r="Q4130" s="36"/>
      <c r="R4130" s="37"/>
      <c r="S4130" s="36"/>
      <c r="T4130" s="36"/>
    </row>
    <row r="4131" spans="1:20" ht="14.4" x14ac:dyDescent="0.3">
      <c r="A4131" s="33" t="s">
        <v>9792</v>
      </c>
      <c r="B4131" s="33" t="s">
        <v>14833</v>
      </c>
      <c r="C4131" s="33" t="s">
        <v>17894</v>
      </c>
      <c r="D4131" s="33" t="s">
        <v>9793</v>
      </c>
      <c r="E4131" s="33" t="s">
        <v>15073</v>
      </c>
      <c r="F4131" s="33">
        <v>92</v>
      </c>
      <c r="G4131" s="33">
        <v>86</v>
      </c>
      <c r="H4131" s="33">
        <v>41345</v>
      </c>
      <c r="I4131" t="s">
        <v>279</v>
      </c>
      <c r="N4131" s="37"/>
      <c r="O4131" s="36"/>
      <c r="P4131" s="36"/>
      <c r="Q4131" s="36"/>
      <c r="R4131" s="37"/>
      <c r="S4131" s="36"/>
      <c r="T4131" s="36"/>
    </row>
    <row r="4132" spans="1:20" ht="14.4" x14ac:dyDescent="0.3">
      <c r="A4132" s="33" t="s">
        <v>9794</v>
      </c>
      <c r="B4132" s="33" t="s">
        <v>14833</v>
      </c>
      <c r="C4132" s="33" t="s">
        <v>9795</v>
      </c>
      <c r="D4132" s="33" t="s">
        <v>9796</v>
      </c>
      <c r="E4132" s="33" t="s">
        <v>15010</v>
      </c>
      <c r="F4132" s="33">
        <v>342</v>
      </c>
      <c r="G4132" s="33">
        <v>334</v>
      </c>
      <c r="H4132" s="33">
        <v>41496</v>
      </c>
      <c r="I4132" t="s">
        <v>15605</v>
      </c>
      <c r="N4132" s="37"/>
      <c r="O4132" s="36"/>
      <c r="P4132" s="36"/>
      <c r="Q4132" s="36"/>
      <c r="R4132" s="37"/>
      <c r="S4132" s="36"/>
      <c r="T4132" s="36"/>
    </row>
    <row r="4133" spans="1:20" ht="14.4" x14ac:dyDescent="0.3">
      <c r="A4133" s="33" t="s">
        <v>9797</v>
      </c>
      <c r="B4133" s="33" t="s">
        <v>14833</v>
      </c>
      <c r="C4133" s="33" t="s">
        <v>2718</v>
      </c>
      <c r="D4133" s="33" t="s">
        <v>9798</v>
      </c>
      <c r="E4133" s="33" t="s">
        <v>14938</v>
      </c>
      <c r="F4133" s="33">
        <v>237</v>
      </c>
      <c r="G4133" s="33">
        <v>244</v>
      </c>
      <c r="H4133" s="33">
        <v>95694</v>
      </c>
      <c r="I4133" t="s">
        <v>16204</v>
      </c>
      <c r="N4133" s="37"/>
      <c r="O4133" s="36"/>
      <c r="P4133" s="36"/>
      <c r="Q4133" s="36"/>
      <c r="R4133" s="37"/>
      <c r="S4133" s="36"/>
      <c r="T4133" s="36"/>
    </row>
    <row r="4134" spans="1:20" ht="14.4" x14ac:dyDescent="0.3">
      <c r="A4134" s="33" t="s">
        <v>9799</v>
      </c>
      <c r="B4134" s="33" t="s">
        <v>14833</v>
      </c>
      <c r="C4134" s="33" t="s">
        <v>3120</v>
      </c>
      <c r="D4134" s="33" t="s">
        <v>9800</v>
      </c>
      <c r="E4134" s="33" t="s">
        <v>14997</v>
      </c>
      <c r="F4134" s="33">
        <v>317</v>
      </c>
      <c r="G4134" s="33">
        <v>287</v>
      </c>
      <c r="H4134" s="33">
        <v>47100</v>
      </c>
      <c r="I4134" t="s">
        <v>516</v>
      </c>
      <c r="N4134" s="37"/>
      <c r="O4134" s="36"/>
      <c r="P4134" s="36"/>
      <c r="Q4134" s="36"/>
      <c r="R4134" s="37"/>
      <c r="S4134" s="36"/>
      <c r="T4134" s="36"/>
    </row>
    <row r="4135" spans="1:20" ht="14.4" x14ac:dyDescent="0.3">
      <c r="A4135" s="33" t="s">
        <v>9801</v>
      </c>
      <c r="B4135" s="33" t="s">
        <v>14833</v>
      </c>
      <c r="C4135" s="33" t="s">
        <v>9802</v>
      </c>
      <c r="D4135" s="33" t="s">
        <v>9803</v>
      </c>
      <c r="E4135" s="33" t="s">
        <v>15015</v>
      </c>
      <c r="F4135" s="33">
        <v>228</v>
      </c>
      <c r="G4135" s="33">
        <v>237</v>
      </c>
      <c r="H4135" s="33">
        <v>40928</v>
      </c>
      <c r="I4135" t="s">
        <v>15413</v>
      </c>
      <c r="N4135" s="37"/>
      <c r="O4135" s="36"/>
      <c r="P4135" s="36"/>
      <c r="Q4135" s="36"/>
      <c r="R4135" s="37"/>
      <c r="S4135" s="36"/>
      <c r="T4135" s="36"/>
    </row>
    <row r="4136" spans="1:20" ht="14.4" x14ac:dyDescent="0.3">
      <c r="A4136" s="33" t="s">
        <v>9804</v>
      </c>
      <c r="B4136" s="33" t="s">
        <v>14833</v>
      </c>
      <c r="C4136" s="33" t="s">
        <v>2402</v>
      </c>
      <c r="D4136" s="33" t="s">
        <v>9805</v>
      </c>
      <c r="E4136" s="33" t="s">
        <v>14883</v>
      </c>
      <c r="F4136" s="33">
        <v>271</v>
      </c>
      <c r="G4136" s="33">
        <v>271</v>
      </c>
      <c r="H4136" s="33">
        <v>41506</v>
      </c>
      <c r="I4136" t="s">
        <v>15267</v>
      </c>
      <c r="N4136" s="37"/>
      <c r="O4136" s="36"/>
      <c r="P4136" s="36"/>
      <c r="Q4136" s="36"/>
      <c r="R4136" s="37"/>
      <c r="S4136" s="36"/>
      <c r="T4136" s="36"/>
    </row>
    <row r="4137" spans="1:20" ht="14.4" x14ac:dyDescent="0.3">
      <c r="A4137" s="33" t="s">
        <v>9806</v>
      </c>
      <c r="B4137" s="33" t="s">
        <v>14833</v>
      </c>
      <c r="C4137" s="33" t="s">
        <v>9807</v>
      </c>
      <c r="D4137" s="33" t="s">
        <v>9808</v>
      </c>
      <c r="E4137" s="33" t="s">
        <v>15032</v>
      </c>
      <c r="F4137" s="33">
        <v>113</v>
      </c>
      <c r="G4137" s="33">
        <v>98</v>
      </c>
      <c r="H4137" s="33">
        <v>52274</v>
      </c>
      <c r="I4137" t="s">
        <v>17359</v>
      </c>
      <c r="N4137" s="37"/>
      <c r="O4137" s="36"/>
      <c r="P4137" s="36"/>
      <c r="Q4137" s="36"/>
      <c r="R4137" s="37"/>
      <c r="S4137" s="36"/>
      <c r="T4137" s="36"/>
    </row>
    <row r="4138" spans="1:20" ht="14.4" x14ac:dyDescent="0.3">
      <c r="A4138" s="33" t="s">
        <v>9809</v>
      </c>
      <c r="B4138" s="33" t="s">
        <v>14833</v>
      </c>
      <c r="C4138" s="33" t="s">
        <v>9810</v>
      </c>
      <c r="D4138" s="33" t="s">
        <v>9811</v>
      </c>
      <c r="E4138" s="33" t="s">
        <v>14910</v>
      </c>
      <c r="F4138" s="33">
        <v>239</v>
      </c>
      <c r="G4138" s="33">
        <v>262</v>
      </c>
      <c r="H4138" s="33">
        <v>40378</v>
      </c>
      <c r="I4138" t="s">
        <v>16031</v>
      </c>
      <c r="N4138" s="37"/>
      <c r="O4138" s="36"/>
      <c r="P4138" s="36"/>
      <c r="Q4138" s="36"/>
      <c r="R4138" s="37"/>
      <c r="S4138" s="36"/>
      <c r="T4138" s="36"/>
    </row>
    <row r="4139" spans="1:20" ht="14.4" x14ac:dyDescent="0.3">
      <c r="A4139" s="33" t="s">
        <v>9812</v>
      </c>
      <c r="B4139" s="33" t="s">
        <v>14833</v>
      </c>
      <c r="C4139" s="33" t="s">
        <v>5064</v>
      </c>
      <c r="D4139" s="33" t="s">
        <v>9813</v>
      </c>
      <c r="E4139" s="33" t="s">
        <v>15034</v>
      </c>
      <c r="F4139" s="33">
        <v>481</v>
      </c>
      <c r="G4139" s="33">
        <v>491</v>
      </c>
      <c r="H4139" s="33">
        <v>85255</v>
      </c>
      <c r="I4139" t="s">
        <v>15740</v>
      </c>
      <c r="N4139" s="37"/>
      <c r="O4139" s="36"/>
      <c r="P4139" s="36"/>
      <c r="Q4139" s="36"/>
      <c r="R4139" s="37"/>
      <c r="S4139" s="36"/>
      <c r="T4139" s="36"/>
    </row>
    <row r="4140" spans="1:20" ht="14.4" x14ac:dyDescent="0.3">
      <c r="A4140" s="33" t="s">
        <v>9814</v>
      </c>
      <c r="B4140" s="33" t="s">
        <v>14833</v>
      </c>
      <c r="C4140" s="33" t="s">
        <v>17895</v>
      </c>
      <c r="D4140" s="33" t="s">
        <v>9816</v>
      </c>
      <c r="E4140" s="33" t="s">
        <v>14885</v>
      </c>
      <c r="F4140" s="33">
        <v>223</v>
      </c>
      <c r="G4140" s="33">
        <v>227</v>
      </c>
      <c r="H4140" s="33">
        <v>81316</v>
      </c>
      <c r="I4140" t="s">
        <v>15669</v>
      </c>
      <c r="N4140" s="37"/>
      <c r="O4140" s="36"/>
      <c r="P4140" s="36"/>
      <c r="Q4140" s="36"/>
      <c r="R4140" s="37"/>
      <c r="S4140" s="36"/>
      <c r="T4140" s="36"/>
    </row>
    <row r="4141" spans="1:20" ht="14.4" x14ac:dyDescent="0.3">
      <c r="A4141" s="33" t="s">
        <v>9817</v>
      </c>
      <c r="B4141" s="33" t="s">
        <v>14833</v>
      </c>
      <c r="C4141" s="33" t="s">
        <v>9818</v>
      </c>
      <c r="D4141" s="33" t="s">
        <v>9819</v>
      </c>
      <c r="E4141" s="33" t="s">
        <v>14904</v>
      </c>
      <c r="F4141" s="33">
        <v>228</v>
      </c>
      <c r="G4141" s="33">
        <v>230</v>
      </c>
      <c r="H4141" s="33">
        <v>41858</v>
      </c>
      <c r="I4141" t="s">
        <v>17813</v>
      </c>
      <c r="N4141" s="37"/>
      <c r="O4141" s="36"/>
      <c r="P4141" s="36"/>
      <c r="Q4141" s="36"/>
      <c r="R4141" s="37"/>
      <c r="S4141" s="36"/>
      <c r="T4141" s="36"/>
    </row>
    <row r="4142" spans="1:20" ht="14.4" x14ac:dyDescent="0.3">
      <c r="A4142" s="33" t="s">
        <v>9820</v>
      </c>
      <c r="B4142" s="33" t="s">
        <v>14833</v>
      </c>
      <c r="C4142" s="33" t="s">
        <v>9821</v>
      </c>
      <c r="D4142" s="33" t="s">
        <v>9822</v>
      </c>
      <c r="E4142" s="33" t="s">
        <v>14949</v>
      </c>
      <c r="F4142" s="33">
        <v>219</v>
      </c>
      <c r="G4142" s="33">
        <v>210</v>
      </c>
      <c r="H4142" s="33">
        <v>41431</v>
      </c>
      <c r="I4142" t="s">
        <v>15241</v>
      </c>
      <c r="N4142" s="37"/>
      <c r="O4142" s="36"/>
      <c r="P4142" s="36"/>
      <c r="Q4142" s="36"/>
      <c r="R4142" s="37"/>
      <c r="S4142" s="36"/>
      <c r="T4142" s="36"/>
    </row>
    <row r="4143" spans="1:20" ht="14.4" x14ac:dyDescent="0.3">
      <c r="A4143" s="33" t="s">
        <v>9823</v>
      </c>
      <c r="B4143" s="33" t="s">
        <v>14833</v>
      </c>
      <c r="C4143" s="33" t="s">
        <v>9824</v>
      </c>
      <c r="D4143" s="33" t="s">
        <v>9825</v>
      </c>
      <c r="E4143" s="33" t="s">
        <v>15017</v>
      </c>
      <c r="F4143" s="33">
        <v>226</v>
      </c>
      <c r="G4143" s="33">
        <v>211</v>
      </c>
      <c r="H4143" s="33">
        <v>10426</v>
      </c>
      <c r="I4143" t="s">
        <v>17839</v>
      </c>
      <c r="N4143" s="37"/>
      <c r="O4143" s="36"/>
      <c r="P4143" s="36"/>
      <c r="Q4143" s="36"/>
      <c r="R4143" s="37"/>
      <c r="S4143" s="36"/>
      <c r="T4143" s="36"/>
    </row>
    <row r="4144" spans="1:20" ht="14.4" x14ac:dyDescent="0.3">
      <c r="A4144" s="33" t="s">
        <v>9826</v>
      </c>
      <c r="B4144" s="33" t="s">
        <v>14833</v>
      </c>
      <c r="C4144" s="33" t="s">
        <v>17896</v>
      </c>
      <c r="D4144" s="33" t="s">
        <v>9348</v>
      </c>
      <c r="E4144" s="33" t="s">
        <v>15024</v>
      </c>
      <c r="F4144" s="33">
        <v>311</v>
      </c>
      <c r="G4144" s="33">
        <v>298</v>
      </c>
      <c r="H4144" s="33">
        <v>41545</v>
      </c>
      <c r="I4144" t="s">
        <v>17897</v>
      </c>
      <c r="N4144" s="37"/>
      <c r="O4144" s="36"/>
      <c r="P4144" s="36"/>
      <c r="Q4144" s="36"/>
      <c r="R4144" s="37"/>
      <c r="S4144" s="36"/>
      <c r="T4144" s="36"/>
    </row>
    <row r="4145" spans="1:20" ht="14.4" x14ac:dyDescent="0.3">
      <c r="A4145" s="33" t="s">
        <v>9827</v>
      </c>
      <c r="B4145" s="33" t="s">
        <v>14833</v>
      </c>
      <c r="C4145" s="33" t="s">
        <v>9828</v>
      </c>
      <c r="D4145" s="33" t="s">
        <v>9829</v>
      </c>
      <c r="E4145" s="33" t="s">
        <v>15019</v>
      </c>
      <c r="F4145" s="33">
        <v>131</v>
      </c>
      <c r="G4145" s="33">
        <v>162</v>
      </c>
      <c r="H4145" s="33">
        <v>41617</v>
      </c>
      <c r="I4145" t="s">
        <v>15621</v>
      </c>
      <c r="N4145" s="37"/>
      <c r="O4145" s="36"/>
      <c r="P4145" s="36"/>
      <c r="Q4145" s="36"/>
      <c r="R4145" s="37"/>
      <c r="S4145" s="36"/>
      <c r="T4145" s="36"/>
    </row>
    <row r="4146" spans="1:20" ht="14.4" x14ac:dyDescent="0.3">
      <c r="A4146" s="33" t="s">
        <v>9830</v>
      </c>
      <c r="B4146" s="33" t="s">
        <v>14833</v>
      </c>
      <c r="C4146" s="33" t="s">
        <v>2953</v>
      </c>
      <c r="D4146" s="33" t="s">
        <v>9831</v>
      </c>
      <c r="E4146" s="33" t="s">
        <v>15022</v>
      </c>
      <c r="F4146" s="33">
        <v>393</v>
      </c>
      <c r="G4146" s="33">
        <v>421</v>
      </c>
      <c r="H4146" s="33">
        <v>41567</v>
      </c>
      <c r="I4146" t="s">
        <v>9138</v>
      </c>
      <c r="N4146" s="37"/>
      <c r="O4146" s="36"/>
      <c r="P4146" s="36"/>
      <c r="Q4146" s="36"/>
      <c r="R4146" s="37"/>
      <c r="S4146" s="36"/>
      <c r="T4146" s="36"/>
    </row>
    <row r="4147" spans="1:20" ht="14.4" x14ac:dyDescent="0.3">
      <c r="A4147" s="33" t="s">
        <v>9832</v>
      </c>
      <c r="B4147" s="33" t="s">
        <v>14833</v>
      </c>
      <c r="C4147" s="33" t="s">
        <v>17898</v>
      </c>
      <c r="D4147" s="33" t="s">
        <v>9833</v>
      </c>
      <c r="E4147" s="33" t="s">
        <v>14962</v>
      </c>
      <c r="F4147" s="33">
        <v>103</v>
      </c>
      <c r="G4147" s="33">
        <v>102</v>
      </c>
      <c r="H4147" s="33">
        <v>41574</v>
      </c>
      <c r="I4147" t="s">
        <v>16895</v>
      </c>
      <c r="N4147" s="37"/>
      <c r="O4147" s="36"/>
      <c r="P4147" s="36"/>
      <c r="Q4147" s="36"/>
      <c r="R4147" s="37"/>
      <c r="S4147" s="36"/>
      <c r="T4147" s="36"/>
    </row>
    <row r="4148" spans="1:20" ht="14.4" x14ac:dyDescent="0.3">
      <c r="A4148" s="33" t="s">
        <v>9834</v>
      </c>
      <c r="B4148" s="33" t="s">
        <v>14833</v>
      </c>
      <c r="C4148" s="33" t="s">
        <v>17899</v>
      </c>
      <c r="D4148" s="33" t="s">
        <v>9835</v>
      </c>
      <c r="E4148" s="33" t="s">
        <v>15667</v>
      </c>
      <c r="F4148" s="33">
        <v>35</v>
      </c>
      <c r="G4148" s="33">
        <v>36</v>
      </c>
      <c r="H4148" s="33">
        <v>41361</v>
      </c>
      <c r="I4148" t="s">
        <v>9299</v>
      </c>
      <c r="N4148" s="37"/>
      <c r="O4148" s="36"/>
      <c r="P4148" s="36"/>
      <c r="Q4148" s="36"/>
      <c r="R4148" s="37"/>
      <c r="S4148" s="36"/>
      <c r="T4148" s="36"/>
    </row>
    <row r="4149" spans="1:20" ht="14.4" x14ac:dyDescent="0.3">
      <c r="A4149" s="33" t="s">
        <v>9836</v>
      </c>
      <c r="B4149" s="33" t="s">
        <v>14833</v>
      </c>
      <c r="C4149" s="33" t="s">
        <v>9837</v>
      </c>
      <c r="D4149" s="33" t="s">
        <v>9838</v>
      </c>
      <c r="E4149" s="33" t="s">
        <v>14907</v>
      </c>
      <c r="F4149" s="33">
        <v>173</v>
      </c>
      <c r="G4149" s="33">
        <v>170</v>
      </c>
      <c r="H4149" s="33">
        <v>41775</v>
      </c>
      <c r="I4149" t="s">
        <v>108</v>
      </c>
      <c r="N4149" s="37"/>
      <c r="O4149" s="36"/>
      <c r="P4149" s="36"/>
      <c r="Q4149" s="36"/>
      <c r="R4149" s="37"/>
      <c r="S4149" s="36"/>
      <c r="T4149" s="36"/>
    </row>
    <row r="4150" spans="1:20" ht="14.4" x14ac:dyDescent="0.3">
      <c r="A4150" s="33" t="s">
        <v>9839</v>
      </c>
      <c r="B4150" s="33" t="s">
        <v>14833</v>
      </c>
      <c r="C4150" s="33" t="s">
        <v>17900</v>
      </c>
      <c r="D4150" s="33" t="s">
        <v>9840</v>
      </c>
      <c r="E4150" s="33" t="s">
        <v>17746</v>
      </c>
      <c r="F4150" s="33">
        <v>350</v>
      </c>
      <c r="G4150" s="33">
        <v>322</v>
      </c>
      <c r="H4150" s="33">
        <v>41780</v>
      </c>
      <c r="I4150" t="s">
        <v>16244</v>
      </c>
      <c r="N4150" s="37"/>
      <c r="O4150" s="36"/>
      <c r="P4150" s="36"/>
      <c r="Q4150" s="36"/>
      <c r="R4150" s="37"/>
      <c r="S4150" s="36"/>
      <c r="T4150" s="36"/>
    </row>
    <row r="4151" spans="1:20" ht="14.4" x14ac:dyDescent="0.3">
      <c r="A4151" s="33" t="s">
        <v>9841</v>
      </c>
      <c r="B4151" s="33" t="s">
        <v>14833</v>
      </c>
      <c r="C4151" s="33" t="s">
        <v>17901</v>
      </c>
      <c r="D4151" s="33" t="s">
        <v>9842</v>
      </c>
      <c r="E4151" s="33" t="s">
        <v>15164</v>
      </c>
      <c r="F4151" s="33">
        <v>102</v>
      </c>
      <c r="G4151" s="33">
        <v>104</v>
      </c>
      <c r="H4151" s="33">
        <v>41856</v>
      </c>
      <c r="I4151" t="s">
        <v>15165</v>
      </c>
      <c r="N4151" s="37"/>
      <c r="O4151" s="36"/>
      <c r="P4151" s="36"/>
      <c r="Q4151" s="36"/>
      <c r="R4151" s="37"/>
      <c r="S4151" s="36"/>
      <c r="T4151" s="36"/>
    </row>
    <row r="4152" spans="1:20" ht="14.4" x14ac:dyDescent="0.3">
      <c r="A4152" s="33" t="s">
        <v>9843</v>
      </c>
      <c r="B4152" s="33" t="s">
        <v>14833</v>
      </c>
      <c r="C4152" s="33" t="s">
        <v>17902</v>
      </c>
      <c r="D4152" s="33" t="s">
        <v>9844</v>
      </c>
      <c r="E4152" s="33" t="s">
        <v>15951</v>
      </c>
      <c r="F4152" s="33">
        <v>56</v>
      </c>
      <c r="G4152" s="33">
        <v>49</v>
      </c>
      <c r="H4152" s="33">
        <v>42561</v>
      </c>
      <c r="I4152" t="s">
        <v>7164</v>
      </c>
      <c r="N4152" s="37"/>
      <c r="O4152" s="36"/>
      <c r="P4152" s="36"/>
      <c r="Q4152" s="36"/>
      <c r="R4152" s="37"/>
      <c r="S4152" s="36"/>
      <c r="T4152" s="36"/>
    </row>
    <row r="4153" spans="1:20" ht="14.4" x14ac:dyDescent="0.3">
      <c r="A4153" s="33" t="s">
        <v>9845</v>
      </c>
      <c r="B4153" s="33" t="s">
        <v>14833</v>
      </c>
      <c r="C4153" s="33" t="s">
        <v>9846</v>
      </c>
      <c r="D4153" s="33" t="s">
        <v>9847</v>
      </c>
      <c r="E4153" s="33" t="s">
        <v>15023</v>
      </c>
      <c r="F4153" s="33">
        <v>237</v>
      </c>
      <c r="G4153" s="33">
        <v>249</v>
      </c>
      <c r="H4153" s="33">
        <v>41573</v>
      </c>
      <c r="I4153" t="s">
        <v>17891</v>
      </c>
      <c r="N4153" s="37"/>
      <c r="O4153" s="36"/>
      <c r="P4153" s="36"/>
      <c r="Q4153" s="36"/>
      <c r="R4153" s="37"/>
      <c r="S4153" s="36"/>
      <c r="T4153" s="36"/>
    </row>
    <row r="4154" spans="1:20" ht="14.4" x14ac:dyDescent="0.3">
      <c r="A4154" s="33" t="s">
        <v>9848</v>
      </c>
      <c r="B4154" s="33" t="s">
        <v>14833</v>
      </c>
      <c r="C4154" s="33" t="s">
        <v>9849</v>
      </c>
      <c r="D4154" s="33" t="s">
        <v>9850</v>
      </c>
      <c r="E4154" s="33" t="s">
        <v>14887</v>
      </c>
      <c r="F4154" s="33">
        <v>41</v>
      </c>
      <c r="G4154" s="33">
        <v>38</v>
      </c>
      <c r="H4154" s="33">
        <v>41735</v>
      </c>
      <c r="I4154" t="s">
        <v>17587</v>
      </c>
      <c r="N4154" s="37"/>
      <c r="O4154" s="36"/>
      <c r="P4154" s="36"/>
      <c r="Q4154" s="36"/>
      <c r="R4154" s="37"/>
      <c r="S4154" s="36"/>
      <c r="T4154" s="36"/>
    </row>
    <row r="4155" spans="1:20" ht="14.4" x14ac:dyDescent="0.3">
      <c r="A4155" s="33" t="s">
        <v>9851</v>
      </c>
      <c r="B4155" s="33" t="s">
        <v>14833</v>
      </c>
      <c r="C4155" s="33" t="s">
        <v>17903</v>
      </c>
      <c r="D4155" s="33" t="s">
        <v>9852</v>
      </c>
      <c r="E4155" s="33" t="s">
        <v>15091</v>
      </c>
      <c r="F4155" s="33">
        <v>105</v>
      </c>
      <c r="G4155" s="33">
        <v>114</v>
      </c>
      <c r="H4155" s="33">
        <v>41631</v>
      </c>
      <c r="I4155" t="s">
        <v>8552</v>
      </c>
      <c r="N4155" s="37"/>
      <c r="O4155" s="36"/>
      <c r="P4155" s="36"/>
      <c r="Q4155" s="36"/>
      <c r="R4155" s="37"/>
      <c r="S4155" s="36"/>
      <c r="T4155" s="36"/>
    </row>
    <row r="4156" spans="1:20" ht="14.4" x14ac:dyDescent="0.3">
      <c r="A4156" s="33" t="s">
        <v>9853</v>
      </c>
      <c r="B4156" s="33" t="s">
        <v>14833</v>
      </c>
      <c r="C4156" s="33" t="s">
        <v>17904</v>
      </c>
      <c r="D4156" s="33" t="s">
        <v>9854</v>
      </c>
      <c r="E4156" s="33" t="s">
        <v>14940</v>
      </c>
      <c r="F4156" s="33">
        <v>318</v>
      </c>
      <c r="G4156" s="33">
        <v>310</v>
      </c>
      <c r="H4156" s="33">
        <v>41580</v>
      </c>
      <c r="I4156" t="s">
        <v>16275</v>
      </c>
      <c r="N4156" s="37"/>
      <c r="O4156" s="36"/>
      <c r="P4156" s="36"/>
      <c r="Q4156" s="36"/>
      <c r="R4156" s="37"/>
      <c r="S4156" s="36"/>
      <c r="T4156" s="36"/>
    </row>
    <row r="4157" spans="1:20" ht="14.4" x14ac:dyDescent="0.3">
      <c r="A4157" s="33" t="s">
        <v>9855</v>
      </c>
      <c r="B4157" s="33" t="s">
        <v>14833</v>
      </c>
      <c r="C4157" s="33" t="s">
        <v>17905</v>
      </c>
      <c r="D4157" s="33" t="s">
        <v>9856</v>
      </c>
      <c r="E4157" s="33" t="s">
        <v>14910</v>
      </c>
      <c r="F4157" s="33">
        <v>284</v>
      </c>
      <c r="G4157" s="33">
        <v>285</v>
      </c>
      <c r="H4157" s="33">
        <v>41248</v>
      </c>
      <c r="I4157" t="s">
        <v>17717</v>
      </c>
      <c r="N4157" s="37"/>
      <c r="O4157" s="36"/>
      <c r="P4157" s="36"/>
      <c r="Q4157" s="36"/>
      <c r="R4157" s="37"/>
      <c r="S4157" s="36"/>
      <c r="T4157" s="36"/>
    </row>
    <row r="4158" spans="1:20" ht="14.4" x14ac:dyDescent="0.3">
      <c r="A4158" s="33" t="s">
        <v>9857</v>
      </c>
      <c r="B4158" s="33" t="s">
        <v>14833</v>
      </c>
      <c r="C4158" s="33" t="s">
        <v>17906</v>
      </c>
      <c r="D4158" s="33" t="s">
        <v>9858</v>
      </c>
      <c r="E4158" s="33" t="s">
        <v>17235</v>
      </c>
      <c r="F4158" s="33">
        <v>240</v>
      </c>
      <c r="G4158" s="33">
        <v>272</v>
      </c>
      <c r="H4158" s="33">
        <v>41570</v>
      </c>
      <c r="I4158" t="s">
        <v>17183</v>
      </c>
      <c r="N4158" s="37"/>
      <c r="O4158" s="36"/>
      <c r="P4158" s="36"/>
      <c r="Q4158" s="36"/>
      <c r="R4158" s="37"/>
      <c r="S4158" s="36"/>
      <c r="T4158" s="36"/>
    </row>
    <row r="4159" spans="1:20" ht="14.4" x14ac:dyDescent="0.3">
      <c r="A4159" s="33" t="s">
        <v>9859</v>
      </c>
      <c r="B4159" s="33" t="s">
        <v>14833</v>
      </c>
      <c r="C4159" s="33" t="s">
        <v>1262</v>
      </c>
      <c r="D4159" s="33" t="s">
        <v>9860</v>
      </c>
      <c r="E4159" s="33" t="s">
        <v>15182</v>
      </c>
      <c r="F4159" s="33">
        <v>263</v>
      </c>
      <c r="G4159" s="33">
        <v>247</v>
      </c>
      <c r="H4159" s="33">
        <v>42610</v>
      </c>
      <c r="I4159" t="s">
        <v>246</v>
      </c>
      <c r="N4159" s="37"/>
      <c r="O4159" s="36"/>
      <c r="P4159" s="36"/>
      <c r="Q4159" s="36"/>
      <c r="R4159" s="37"/>
      <c r="S4159" s="36"/>
      <c r="T4159" s="36"/>
    </row>
    <row r="4160" spans="1:20" ht="14.4" x14ac:dyDescent="0.3">
      <c r="A4160" s="33" t="s">
        <v>9861</v>
      </c>
      <c r="B4160" s="33" t="s">
        <v>14833</v>
      </c>
      <c r="C4160" s="33" t="s">
        <v>9862</v>
      </c>
      <c r="D4160" s="33" t="s">
        <v>9863</v>
      </c>
      <c r="E4160" s="33" t="s">
        <v>15286</v>
      </c>
      <c r="F4160" s="33">
        <v>104</v>
      </c>
      <c r="G4160" s="33">
        <v>108</v>
      </c>
      <c r="H4160" s="33">
        <v>42546</v>
      </c>
      <c r="I4160" t="s">
        <v>17718</v>
      </c>
      <c r="N4160" s="37"/>
      <c r="O4160" s="36"/>
      <c r="P4160" s="36"/>
      <c r="Q4160" s="36"/>
      <c r="R4160" s="37"/>
      <c r="S4160" s="36"/>
      <c r="T4160" s="36"/>
    </row>
    <row r="4161" spans="1:20" ht="14.4" x14ac:dyDescent="0.3">
      <c r="A4161" s="33" t="s">
        <v>9864</v>
      </c>
      <c r="B4161" s="33" t="s">
        <v>14833</v>
      </c>
      <c r="C4161" s="33" t="s">
        <v>9865</v>
      </c>
      <c r="D4161" s="33" t="s">
        <v>9866</v>
      </c>
      <c r="E4161" s="33" t="s">
        <v>14889</v>
      </c>
      <c r="F4161" s="33">
        <v>345</v>
      </c>
      <c r="G4161" s="33">
        <v>363</v>
      </c>
      <c r="H4161" s="33">
        <v>41444</v>
      </c>
      <c r="I4161" t="s">
        <v>17119</v>
      </c>
      <c r="N4161" s="37"/>
      <c r="O4161" s="36"/>
      <c r="P4161" s="36"/>
      <c r="Q4161" s="36"/>
      <c r="R4161" s="37"/>
      <c r="S4161" s="36"/>
      <c r="T4161" s="36"/>
    </row>
    <row r="4162" spans="1:20" ht="14.4" x14ac:dyDescent="0.3">
      <c r="A4162" s="33" t="s">
        <v>9867</v>
      </c>
      <c r="B4162" s="33" t="s">
        <v>14833</v>
      </c>
      <c r="C4162" s="33" t="s">
        <v>9868</v>
      </c>
      <c r="D4162" s="33" t="s">
        <v>9869</v>
      </c>
      <c r="E4162" s="33" t="s">
        <v>14907</v>
      </c>
      <c r="F4162" s="33">
        <v>246</v>
      </c>
      <c r="G4162" s="33">
        <v>232</v>
      </c>
      <c r="H4162" s="33">
        <v>47595</v>
      </c>
      <c r="I4162" t="s">
        <v>15863</v>
      </c>
      <c r="N4162" s="37"/>
      <c r="O4162" s="36"/>
      <c r="P4162" s="36"/>
      <c r="Q4162" s="36"/>
      <c r="R4162" s="37"/>
      <c r="S4162" s="36"/>
      <c r="T4162" s="36"/>
    </row>
    <row r="4163" spans="1:20" ht="14.4" x14ac:dyDescent="0.3">
      <c r="A4163" s="33" t="s">
        <v>9870</v>
      </c>
      <c r="B4163" s="33" t="s">
        <v>14833</v>
      </c>
      <c r="C4163" s="33" t="s">
        <v>9871</v>
      </c>
      <c r="D4163" s="33" t="s">
        <v>9872</v>
      </c>
      <c r="E4163" s="33" t="s">
        <v>14993</v>
      </c>
      <c r="F4163" s="33">
        <v>133</v>
      </c>
      <c r="G4163" s="33">
        <v>141</v>
      </c>
      <c r="H4163" s="33">
        <v>42600</v>
      </c>
      <c r="I4163" t="s">
        <v>16633</v>
      </c>
      <c r="N4163" s="37"/>
      <c r="O4163" s="36"/>
      <c r="P4163" s="36"/>
      <c r="Q4163" s="36"/>
      <c r="R4163" s="37"/>
      <c r="S4163" s="36"/>
      <c r="T4163" s="36"/>
    </row>
    <row r="4164" spans="1:20" ht="14.4" x14ac:dyDescent="0.3">
      <c r="A4164" s="33" t="s">
        <v>9873</v>
      </c>
      <c r="B4164" s="33" t="s">
        <v>14833</v>
      </c>
      <c r="C4164" s="33" t="s">
        <v>17907</v>
      </c>
      <c r="D4164" s="33" t="s">
        <v>9874</v>
      </c>
      <c r="E4164" s="33" t="s">
        <v>15405</v>
      </c>
      <c r="F4164" s="33">
        <v>62</v>
      </c>
      <c r="G4164" s="33">
        <v>61</v>
      </c>
      <c r="H4164" s="33">
        <v>41782</v>
      </c>
      <c r="I4164" t="s">
        <v>716</v>
      </c>
      <c r="N4164" s="37"/>
      <c r="O4164" s="36"/>
      <c r="P4164" s="36"/>
      <c r="Q4164" s="36"/>
      <c r="R4164" s="37"/>
      <c r="S4164" s="36"/>
      <c r="T4164" s="36"/>
    </row>
    <row r="4165" spans="1:20" ht="14.4" x14ac:dyDescent="0.3">
      <c r="A4165" s="33" t="s">
        <v>9875</v>
      </c>
      <c r="B4165" s="33" t="s">
        <v>14833</v>
      </c>
      <c r="C4165" s="33" t="s">
        <v>9876</v>
      </c>
      <c r="D4165" s="33" t="s">
        <v>9877</v>
      </c>
      <c r="E4165" s="33" t="s">
        <v>14907</v>
      </c>
      <c r="F4165" s="33">
        <v>195</v>
      </c>
      <c r="G4165" s="33">
        <v>160</v>
      </c>
      <c r="H4165" s="33">
        <v>74531</v>
      </c>
      <c r="I4165" t="s">
        <v>15531</v>
      </c>
      <c r="N4165" s="37"/>
      <c r="O4165" s="36"/>
      <c r="P4165" s="36"/>
      <c r="Q4165" s="36"/>
      <c r="R4165" s="37"/>
      <c r="S4165" s="36"/>
      <c r="T4165" s="36"/>
    </row>
    <row r="4166" spans="1:20" ht="14.4" x14ac:dyDescent="0.3">
      <c r="A4166" s="33" t="s">
        <v>9878</v>
      </c>
      <c r="B4166" s="33" t="s">
        <v>14833</v>
      </c>
      <c r="C4166" s="33" t="s">
        <v>17908</v>
      </c>
      <c r="D4166" s="33" t="s">
        <v>9879</v>
      </c>
      <c r="E4166" s="33" t="s">
        <v>15090</v>
      </c>
      <c r="F4166" s="33">
        <v>341</v>
      </c>
      <c r="G4166" s="33">
        <v>371</v>
      </c>
      <c r="H4166" s="33">
        <v>76819</v>
      </c>
      <c r="I4166" t="s">
        <v>17873</v>
      </c>
      <c r="N4166" s="37"/>
      <c r="O4166" s="36"/>
      <c r="P4166" s="36"/>
      <c r="Q4166" s="36"/>
      <c r="R4166" s="37"/>
      <c r="S4166" s="36"/>
      <c r="T4166" s="36"/>
    </row>
    <row r="4167" spans="1:20" ht="14.4" x14ac:dyDescent="0.3">
      <c r="A4167" s="33" t="s">
        <v>9880</v>
      </c>
      <c r="B4167" s="33" t="s">
        <v>14833</v>
      </c>
      <c r="C4167" s="33" t="s">
        <v>9881</v>
      </c>
      <c r="D4167" s="33" t="s">
        <v>9882</v>
      </c>
      <c r="E4167" s="33" t="s">
        <v>15343</v>
      </c>
      <c r="F4167" s="33">
        <v>212</v>
      </c>
      <c r="G4167" s="33">
        <v>216</v>
      </c>
      <c r="H4167" s="33">
        <v>77196</v>
      </c>
      <c r="I4167" t="s">
        <v>17798</v>
      </c>
      <c r="N4167" s="37"/>
      <c r="O4167" s="36"/>
      <c r="P4167" s="36"/>
      <c r="Q4167" s="36"/>
      <c r="R4167" s="37"/>
      <c r="S4167" s="36"/>
      <c r="T4167" s="36"/>
    </row>
    <row r="4168" spans="1:20" ht="14.4" x14ac:dyDescent="0.3">
      <c r="A4168" s="33" t="s">
        <v>9883</v>
      </c>
      <c r="B4168" s="33" t="s">
        <v>14833</v>
      </c>
      <c r="C4168" s="33" t="s">
        <v>9884</v>
      </c>
      <c r="D4168" s="33" t="s">
        <v>9885</v>
      </c>
      <c r="E4168" s="33" t="s">
        <v>15035</v>
      </c>
      <c r="F4168" s="33">
        <v>302</v>
      </c>
      <c r="G4168" s="33">
        <v>313</v>
      </c>
      <c r="H4168" s="33">
        <v>40712</v>
      </c>
      <c r="I4168" t="s">
        <v>876</v>
      </c>
      <c r="N4168" s="37"/>
      <c r="O4168" s="36"/>
      <c r="P4168" s="36"/>
      <c r="Q4168" s="36"/>
      <c r="R4168" s="37"/>
      <c r="S4168" s="36"/>
      <c r="T4168" s="36"/>
    </row>
    <row r="4169" spans="1:20" ht="14.4" x14ac:dyDescent="0.3">
      <c r="A4169" s="33" t="s">
        <v>9886</v>
      </c>
      <c r="B4169" s="33" t="s">
        <v>14833</v>
      </c>
      <c r="C4169" s="33" t="s">
        <v>17909</v>
      </c>
      <c r="D4169" s="33" t="s">
        <v>9887</v>
      </c>
      <c r="E4169" s="33" t="s">
        <v>15015</v>
      </c>
      <c r="F4169" s="33">
        <v>324</v>
      </c>
      <c r="G4169" s="33">
        <v>321</v>
      </c>
      <c r="H4169" s="33">
        <v>83228</v>
      </c>
      <c r="I4169" t="s">
        <v>15683</v>
      </c>
      <c r="N4169" s="37"/>
      <c r="O4169" s="36"/>
      <c r="P4169" s="36"/>
      <c r="Q4169" s="36"/>
      <c r="R4169" s="37"/>
      <c r="S4169" s="36"/>
      <c r="T4169" s="36"/>
    </row>
    <row r="4170" spans="1:20" ht="14.4" x14ac:dyDescent="0.3">
      <c r="A4170" s="33" t="s">
        <v>9888</v>
      </c>
      <c r="B4170" s="33" t="s">
        <v>14833</v>
      </c>
      <c r="C4170" s="33" t="s">
        <v>17910</v>
      </c>
      <c r="D4170" s="33" t="s">
        <v>9889</v>
      </c>
      <c r="E4170" s="33" t="s">
        <v>15092</v>
      </c>
      <c r="F4170" s="33">
        <v>95</v>
      </c>
      <c r="G4170" s="33">
        <v>83</v>
      </c>
      <c r="H4170" s="33">
        <v>41816</v>
      </c>
      <c r="I4170" t="s">
        <v>15250</v>
      </c>
      <c r="N4170" s="37"/>
      <c r="O4170" s="36"/>
      <c r="P4170" s="36"/>
      <c r="Q4170" s="36"/>
      <c r="R4170" s="37"/>
      <c r="S4170" s="36"/>
      <c r="T4170" s="36"/>
    </row>
    <row r="4171" spans="1:20" ht="14.4" x14ac:dyDescent="0.3">
      <c r="A4171" s="33" t="s">
        <v>9890</v>
      </c>
      <c r="B4171" s="33" t="s">
        <v>14833</v>
      </c>
      <c r="C4171" s="33" t="s">
        <v>9891</v>
      </c>
      <c r="D4171" s="33" t="s">
        <v>9892</v>
      </c>
      <c r="E4171" s="33" t="s">
        <v>15189</v>
      </c>
      <c r="F4171" s="33">
        <v>238</v>
      </c>
      <c r="G4171" s="33">
        <v>241</v>
      </c>
      <c r="H4171" s="33">
        <v>41375</v>
      </c>
      <c r="I4171" t="s">
        <v>17614</v>
      </c>
      <c r="N4171" s="37"/>
      <c r="O4171" s="36"/>
      <c r="P4171" s="36"/>
      <c r="Q4171" s="36"/>
      <c r="R4171" s="37"/>
      <c r="S4171" s="36"/>
      <c r="T4171" s="36"/>
    </row>
    <row r="4172" spans="1:20" ht="14.4" x14ac:dyDescent="0.3">
      <c r="A4172" s="33" t="s">
        <v>9893</v>
      </c>
      <c r="B4172" s="33" t="s">
        <v>14833</v>
      </c>
      <c r="C4172" s="33" t="s">
        <v>16978</v>
      </c>
      <c r="D4172" s="33" t="s">
        <v>4936</v>
      </c>
      <c r="E4172" s="33" t="s">
        <v>14902</v>
      </c>
      <c r="F4172" s="33">
        <v>136</v>
      </c>
      <c r="G4172" s="33">
        <v>143</v>
      </c>
      <c r="H4172" s="33">
        <v>41570</v>
      </c>
      <c r="I4172" t="s">
        <v>17183</v>
      </c>
      <c r="N4172" s="37"/>
      <c r="O4172" s="36"/>
      <c r="P4172" s="36"/>
      <c r="Q4172" s="36"/>
      <c r="R4172" s="37"/>
      <c r="S4172" s="36"/>
      <c r="T4172" s="36"/>
    </row>
    <row r="4173" spans="1:20" ht="14.4" x14ac:dyDescent="0.3">
      <c r="A4173" s="33" t="s">
        <v>9894</v>
      </c>
      <c r="B4173" s="33" t="s">
        <v>14833</v>
      </c>
      <c r="C4173" s="33" t="s">
        <v>17911</v>
      </c>
      <c r="D4173" s="33" t="s">
        <v>16693</v>
      </c>
      <c r="E4173" s="33" t="s">
        <v>15073</v>
      </c>
      <c r="F4173" s="33">
        <v>165</v>
      </c>
      <c r="G4173" s="33">
        <v>160</v>
      </c>
      <c r="H4173" s="33">
        <v>41345</v>
      </c>
      <c r="I4173" t="s">
        <v>279</v>
      </c>
      <c r="N4173" s="37"/>
      <c r="O4173" s="36"/>
      <c r="P4173" s="36"/>
      <c r="Q4173" s="36"/>
      <c r="R4173" s="37"/>
      <c r="S4173" s="36"/>
      <c r="T4173" s="36"/>
    </row>
    <row r="4174" spans="1:20" ht="14.4" x14ac:dyDescent="0.3">
      <c r="A4174" s="33" t="s">
        <v>9895</v>
      </c>
      <c r="B4174" s="33" t="s">
        <v>14833</v>
      </c>
      <c r="C4174" s="33" t="s">
        <v>17912</v>
      </c>
      <c r="D4174" s="33" t="s">
        <v>9897</v>
      </c>
      <c r="E4174" s="33" t="s">
        <v>14902</v>
      </c>
      <c r="F4174" s="33">
        <v>221</v>
      </c>
      <c r="G4174" s="33">
        <v>227</v>
      </c>
      <c r="H4174" s="33">
        <v>41639</v>
      </c>
      <c r="I4174" t="s">
        <v>9718</v>
      </c>
      <c r="N4174" s="37"/>
      <c r="O4174" s="36"/>
      <c r="P4174" s="36"/>
      <c r="Q4174" s="36"/>
      <c r="R4174" s="37"/>
      <c r="S4174" s="36"/>
      <c r="T4174" s="36"/>
    </row>
    <row r="4175" spans="1:20" ht="14.4" x14ac:dyDescent="0.3">
      <c r="A4175" s="33" t="s">
        <v>9898</v>
      </c>
      <c r="B4175" s="33" t="s">
        <v>14833</v>
      </c>
      <c r="C4175" s="33" t="s">
        <v>17264</v>
      </c>
      <c r="D4175" s="33" t="s">
        <v>9899</v>
      </c>
      <c r="E4175" s="33" t="s">
        <v>14899</v>
      </c>
      <c r="F4175" s="33">
        <v>124</v>
      </c>
      <c r="G4175" s="33">
        <v>140</v>
      </c>
      <c r="H4175" s="33">
        <v>41670</v>
      </c>
      <c r="I4175" t="s">
        <v>15174</v>
      </c>
      <c r="N4175" s="37"/>
      <c r="O4175" s="36"/>
      <c r="P4175" s="36"/>
      <c r="Q4175" s="36"/>
      <c r="R4175" s="37"/>
      <c r="S4175" s="36"/>
      <c r="T4175" s="36"/>
    </row>
    <row r="4176" spans="1:20" ht="14.4" x14ac:dyDescent="0.3">
      <c r="A4176" s="33" t="s">
        <v>9900</v>
      </c>
      <c r="B4176" s="33" t="s">
        <v>14833</v>
      </c>
      <c r="C4176" s="33" t="s">
        <v>17913</v>
      </c>
      <c r="D4176" s="33" t="s">
        <v>9901</v>
      </c>
      <c r="E4176" s="33" t="s">
        <v>15138</v>
      </c>
      <c r="F4176" s="33">
        <v>121</v>
      </c>
      <c r="G4176" s="33">
        <v>124</v>
      </c>
      <c r="H4176" s="33">
        <v>41806</v>
      </c>
      <c r="I4176" t="s">
        <v>8665</v>
      </c>
      <c r="N4176" s="37"/>
      <c r="O4176" s="36"/>
      <c r="P4176" s="36"/>
      <c r="Q4176" s="36"/>
      <c r="R4176" s="37"/>
      <c r="S4176" s="36"/>
      <c r="T4176" s="36"/>
    </row>
    <row r="4177" spans="1:20" ht="14.4" x14ac:dyDescent="0.3">
      <c r="A4177" s="33" t="s">
        <v>9902</v>
      </c>
      <c r="B4177" s="33" t="s">
        <v>14833</v>
      </c>
      <c r="C4177" s="33" t="s">
        <v>9903</v>
      </c>
      <c r="D4177" s="33" t="s">
        <v>9904</v>
      </c>
      <c r="E4177" s="33" t="s">
        <v>15015</v>
      </c>
      <c r="F4177" s="33">
        <v>164</v>
      </c>
      <c r="G4177" s="33">
        <v>164</v>
      </c>
      <c r="H4177" s="33">
        <v>40928</v>
      </c>
      <c r="I4177" t="s">
        <v>15413</v>
      </c>
      <c r="N4177" s="37"/>
      <c r="O4177" s="36"/>
      <c r="P4177" s="36"/>
      <c r="Q4177" s="36"/>
      <c r="R4177" s="37"/>
      <c r="S4177" s="36"/>
      <c r="T4177" s="36"/>
    </row>
    <row r="4178" spans="1:20" ht="14.4" x14ac:dyDescent="0.3">
      <c r="A4178" s="33" t="s">
        <v>9905</v>
      </c>
      <c r="B4178" s="33" t="s">
        <v>14833</v>
      </c>
      <c r="C4178" s="33" t="s">
        <v>17914</v>
      </c>
      <c r="D4178" s="33" t="s">
        <v>9906</v>
      </c>
      <c r="E4178" s="33" t="s">
        <v>14883</v>
      </c>
      <c r="F4178" s="33">
        <v>39</v>
      </c>
      <c r="G4178" s="33">
        <v>34</v>
      </c>
      <c r="H4178" s="33">
        <v>41506</v>
      </c>
      <c r="I4178" t="s">
        <v>15267</v>
      </c>
      <c r="N4178" s="37"/>
      <c r="O4178" s="36"/>
      <c r="P4178" s="36"/>
      <c r="Q4178" s="36"/>
      <c r="R4178" s="37"/>
      <c r="S4178" s="36"/>
      <c r="T4178" s="36"/>
    </row>
    <row r="4179" spans="1:20" ht="14.4" x14ac:dyDescent="0.3">
      <c r="A4179" s="33" t="s">
        <v>9907</v>
      </c>
      <c r="B4179" s="33" t="s">
        <v>14833</v>
      </c>
      <c r="C4179" s="33" t="s">
        <v>9908</v>
      </c>
      <c r="D4179" s="33" t="s">
        <v>9909</v>
      </c>
      <c r="E4179" s="33" t="s">
        <v>15032</v>
      </c>
      <c r="F4179" s="33">
        <v>157</v>
      </c>
      <c r="G4179" s="33">
        <v>143</v>
      </c>
      <c r="H4179" s="33">
        <v>52274</v>
      </c>
      <c r="I4179" t="s">
        <v>17359</v>
      </c>
      <c r="N4179" s="37"/>
      <c r="O4179" s="36"/>
      <c r="P4179" s="36"/>
      <c r="Q4179" s="36"/>
      <c r="R4179" s="37"/>
      <c r="S4179" s="36"/>
      <c r="T4179" s="36"/>
    </row>
    <row r="4180" spans="1:20" ht="14.4" x14ac:dyDescent="0.3">
      <c r="A4180" s="33" t="s">
        <v>9910</v>
      </c>
      <c r="B4180" s="33" t="s">
        <v>14833</v>
      </c>
      <c r="C4180" s="33" t="s">
        <v>9911</v>
      </c>
      <c r="D4180" s="33" t="s">
        <v>9912</v>
      </c>
      <c r="E4180" s="33" t="s">
        <v>15034</v>
      </c>
      <c r="F4180" s="33">
        <v>447</v>
      </c>
      <c r="G4180" s="33">
        <v>463</v>
      </c>
      <c r="H4180" s="33">
        <v>85255</v>
      </c>
      <c r="I4180" t="s">
        <v>15740</v>
      </c>
      <c r="N4180" s="37"/>
      <c r="O4180" s="36"/>
      <c r="P4180" s="36"/>
      <c r="Q4180" s="36"/>
      <c r="R4180" s="37"/>
      <c r="S4180" s="36"/>
      <c r="T4180" s="36"/>
    </row>
    <row r="4181" spans="1:20" ht="14.4" x14ac:dyDescent="0.3">
      <c r="A4181" s="33" t="s">
        <v>9913</v>
      </c>
      <c r="B4181" s="33" t="s">
        <v>14833</v>
      </c>
      <c r="C4181" s="33" t="s">
        <v>17915</v>
      </c>
      <c r="D4181" s="33" t="s">
        <v>9914</v>
      </c>
      <c r="E4181" s="33" t="s">
        <v>14885</v>
      </c>
      <c r="F4181" s="33">
        <v>157</v>
      </c>
      <c r="G4181" s="33">
        <v>164</v>
      </c>
      <c r="H4181" s="33">
        <v>81316</v>
      </c>
      <c r="I4181" t="s">
        <v>15669</v>
      </c>
      <c r="N4181" s="37"/>
      <c r="O4181" s="36"/>
      <c r="P4181" s="36"/>
      <c r="Q4181" s="36"/>
      <c r="R4181" s="37"/>
      <c r="S4181" s="36"/>
      <c r="T4181" s="36"/>
    </row>
    <row r="4182" spans="1:20" ht="14.4" x14ac:dyDescent="0.3">
      <c r="A4182" s="33" t="s">
        <v>9915</v>
      </c>
      <c r="B4182" s="33" t="s">
        <v>14833</v>
      </c>
      <c r="C4182" s="33" t="s">
        <v>9916</v>
      </c>
      <c r="D4182" s="33" t="s">
        <v>9917</v>
      </c>
      <c r="E4182" s="33" t="s">
        <v>15025</v>
      </c>
      <c r="F4182" s="33">
        <v>244</v>
      </c>
      <c r="G4182" s="33">
        <v>249</v>
      </c>
      <c r="H4182" s="33">
        <v>41735</v>
      </c>
      <c r="I4182" t="s">
        <v>17587</v>
      </c>
      <c r="N4182" s="37"/>
      <c r="O4182" s="36"/>
      <c r="P4182" s="36"/>
      <c r="Q4182" s="36"/>
      <c r="R4182" s="37"/>
      <c r="S4182" s="36"/>
      <c r="T4182" s="36"/>
    </row>
    <row r="4183" spans="1:20" ht="14.4" x14ac:dyDescent="0.3">
      <c r="A4183" s="33" t="s">
        <v>9918</v>
      </c>
      <c r="B4183" s="33" t="s">
        <v>14833</v>
      </c>
      <c r="C4183" s="33" t="s">
        <v>9919</v>
      </c>
      <c r="D4183" s="33" t="s">
        <v>9920</v>
      </c>
      <c r="E4183" s="33" t="s">
        <v>15017</v>
      </c>
      <c r="F4183" s="33">
        <v>76</v>
      </c>
      <c r="G4183" s="33">
        <v>78</v>
      </c>
      <c r="H4183" s="33">
        <v>10426</v>
      </c>
      <c r="I4183" t="s">
        <v>17839</v>
      </c>
      <c r="N4183" s="37"/>
      <c r="O4183" s="36"/>
      <c r="P4183" s="36"/>
      <c r="Q4183" s="36"/>
      <c r="R4183" s="37"/>
      <c r="S4183" s="36"/>
      <c r="T4183" s="36"/>
    </row>
    <row r="4184" spans="1:20" ht="14.4" x14ac:dyDescent="0.3">
      <c r="A4184" s="33" t="s">
        <v>9921</v>
      </c>
      <c r="B4184" s="33" t="s">
        <v>14833</v>
      </c>
      <c r="C4184" s="33" t="s">
        <v>17537</v>
      </c>
      <c r="D4184" s="33" t="s">
        <v>7695</v>
      </c>
      <c r="E4184" s="33" t="s">
        <v>15027</v>
      </c>
      <c r="F4184" s="33">
        <v>112</v>
      </c>
      <c r="G4184" s="33">
        <v>110</v>
      </c>
      <c r="H4184" s="33">
        <v>42719</v>
      </c>
      <c r="I4184" t="s">
        <v>17885</v>
      </c>
      <c r="N4184" s="37"/>
      <c r="O4184" s="36"/>
      <c r="P4184" s="36"/>
      <c r="Q4184" s="36"/>
      <c r="R4184" s="37"/>
      <c r="S4184" s="36"/>
      <c r="T4184" s="36"/>
    </row>
    <row r="4185" spans="1:20" ht="14.4" x14ac:dyDescent="0.3">
      <c r="A4185" s="33" t="s">
        <v>9922</v>
      </c>
      <c r="B4185" s="33" t="s">
        <v>14833</v>
      </c>
      <c r="C4185" s="33" t="s">
        <v>1187</v>
      </c>
      <c r="D4185" s="33" t="s">
        <v>9923</v>
      </c>
      <c r="E4185" s="33" t="s">
        <v>14891</v>
      </c>
      <c r="F4185" s="33">
        <v>127</v>
      </c>
      <c r="G4185" s="33">
        <v>261</v>
      </c>
      <c r="H4185" s="33">
        <v>41364</v>
      </c>
      <c r="I4185" t="s">
        <v>8493</v>
      </c>
      <c r="N4185" s="37"/>
      <c r="O4185" s="36"/>
      <c r="P4185" s="36"/>
      <c r="Q4185" s="36"/>
      <c r="R4185" s="37"/>
      <c r="S4185" s="36"/>
      <c r="T4185" s="36"/>
    </row>
    <row r="4186" spans="1:20" ht="14.4" x14ac:dyDescent="0.3">
      <c r="A4186" s="33" t="s">
        <v>9924</v>
      </c>
      <c r="B4186" s="33" t="s">
        <v>14833</v>
      </c>
      <c r="C4186" s="33" t="s">
        <v>9925</v>
      </c>
      <c r="D4186" s="33" t="s">
        <v>9926</v>
      </c>
      <c r="E4186" s="33" t="s">
        <v>15019</v>
      </c>
      <c r="F4186" s="33">
        <v>120</v>
      </c>
      <c r="G4186" s="33">
        <v>120</v>
      </c>
      <c r="H4186" s="33">
        <v>41617</v>
      </c>
      <c r="I4186" t="s">
        <v>15621</v>
      </c>
      <c r="N4186" s="37"/>
      <c r="O4186" s="36"/>
      <c r="P4186" s="36"/>
      <c r="Q4186" s="36"/>
      <c r="R4186" s="37"/>
      <c r="S4186" s="36"/>
      <c r="T4186" s="36"/>
    </row>
    <row r="4187" spans="1:20" ht="14.4" x14ac:dyDescent="0.3">
      <c r="A4187" s="33" t="s">
        <v>9927</v>
      </c>
      <c r="B4187" s="33" t="s">
        <v>14833</v>
      </c>
      <c r="C4187" s="33" t="s">
        <v>9928</v>
      </c>
      <c r="D4187" s="33" t="s">
        <v>9929</v>
      </c>
      <c r="E4187" s="33" t="s">
        <v>15022</v>
      </c>
      <c r="F4187" s="33">
        <v>194</v>
      </c>
      <c r="G4187" s="33">
        <v>190</v>
      </c>
      <c r="H4187" s="33">
        <v>41567</v>
      </c>
      <c r="I4187" t="s">
        <v>9138</v>
      </c>
      <c r="N4187" s="37"/>
      <c r="O4187" s="36"/>
      <c r="P4187" s="36"/>
      <c r="Q4187" s="36"/>
      <c r="R4187" s="37"/>
      <c r="S4187" s="36"/>
      <c r="T4187" s="36"/>
    </row>
    <row r="4188" spans="1:20" ht="14.4" x14ac:dyDescent="0.3">
      <c r="A4188" s="33" t="s">
        <v>9930</v>
      </c>
      <c r="B4188" s="33" t="s">
        <v>14833</v>
      </c>
      <c r="C4188" s="33" t="s">
        <v>17916</v>
      </c>
      <c r="D4188" s="33" t="s">
        <v>9931</v>
      </c>
      <c r="E4188" s="33" t="s">
        <v>15667</v>
      </c>
      <c r="F4188" s="33">
        <v>75</v>
      </c>
      <c r="G4188" s="33">
        <v>74</v>
      </c>
      <c r="H4188" s="33">
        <v>41361</v>
      </c>
      <c r="I4188" t="s">
        <v>9299</v>
      </c>
      <c r="N4188" s="37"/>
      <c r="O4188" s="36"/>
      <c r="P4188" s="36"/>
      <c r="Q4188" s="36"/>
      <c r="R4188" s="37"/>
      <c r="S4188" s="36"/>
      <c r="T4188" s="36"/>
    </row>
    <row r="4189" spans="1:20" ht="14.4" x14ac:dyDescent="0.3">
      <c r="A4189" s="33" t="s">
        <v>9932</v>
      </c>
      <c r="B4189" s="33" t="s">
        <v>14833</v>
      </c>
      <c r="C4189" s="33" t="s">
        <v>17917</v>
      </c>
      <c r="D4189" s="33" t="s">
        <v>9933</v>
      </c>
      <c r="E4189" s="33" t="s">
        <v>14907</v>
      </c>
      <c r="F4189" s="33">
        <v>667</v>
      </c>
      <c r="G4189" s="33">
        <v>711</v>
      </c>
      <c r="H4189" s="33">
        <v>41775</v>
      </c>
      <c r="I4189" t="s">
        <v>108</v>
      </c>
      <c r="N4189" s="37"/>
      <c r="O4189" s="36"/>
      <c r="P4189" s="36"/>
      <c r="Q4189" s="36"/>
      <c r="R4189" s="37"/>
      <c r="S4189" s="36"/>
      <c r="T4189" s="36"/>
    </row>
    <row r="4190" spans="1:20" ht="14.4" x14ac:dyDescent="0.3">
      <c r="A4190" s="33" t="s">
        <v>9934</v>
      </c>
      <c r="B4190" s="33" t="s">
        <v>14833</v>
      </c>
      <c r="C4190" s="33" t="s">
        <v>17634</v>
      </c>
      <c r="D4190" s="33" t="s">
        <v>9935</v>
      </c>
      <c r="E4190" s="33" t="s">
        <v>17746</v>
      </c>
      <c r="F4190" s="33">
        <v>120</v>
      </c>
      <c r="G4190" s="33">
        <v>115</v>
      </c>
      <c r="H4190" s="33">
        <v>41780</v>
      </c>
      <c r="I4190" t="s">
        <v>16244</v>
      </c>
      <c r="N4190" s="37"/>
      <c r="O4190" s="36"/>
      <c r="P4190" s="36"/>
      <c r="Q4190" s="36"/>
      <c r="R4190" s="37"/>
      <c r="S4190" s="36"/>
      <c r="T4190" s="36"/>
    </row>
    <row r="4191" spans="1:20" ht="14.4" x14ac:dyDescent="0.3">
      <c r="A4191" s="33" t="s">
        <v>9936</v>
      </c>
      <c r="B4191" s="33" t="s">
        <v>14833</v>
      </c>
      <c r="C4191" s="33" t="s">
        <v>17918</v>
      </c>
      <c r="D4191" s="33" t="s">
        <v>2680</v>
      </c>
      <c r="E4191" s="33" t="s">
        <v>15164</v>
      </c>
      <c r="F4191" s="33">
        <v>64</v>
      </c>
      <c r="G4191" s="33">
        <v>56</v>
      </c>
      <c r="H4191" s="33">
        <v>41856</v>
      </c>
      <c r="I4191" t="s">
        <v>15165</v>
      </c>
      <c r="N4191" s="37"/>
      <c r="O4191" s="36"/>
      <c r="P4191" s="36"/>
      <c r="Q4191" s="36"/>
      <c r="R4191" s="37"/>
      <c r="S4191" s="36"/>
      <c r="T4191" s="36"/>
    </row>
    <row r="4192" spans="1:20" ht="14.4" x14ac:dyDescent="0.3">
      <c r="A4192" s="33" t="s">
        <v>9937</v>
      </c>
      <c r="B4192" s="33" t="s">
        <v>14833</v>
      </c>
      <c r="C4192" s="33" t="s">
        <v>17919</v>
      </c>
      <c r="D4192" s="33" t="s">
        <v>2502</v>
      </c>
      <c r="E4192" s="33" t="s">
        <v>15951</v>
      </c>
      <c r="F4192" s="33">
        <v>278</v>
      </c>
      <c r="G4192" s="33">
        <v>267</v>
      </c>
      <c r="H4192" s="33">
        <v>42561</v>
      </c>
      <c r="I4192" t="s">
        <v>7164</v>
      </c>
      <c r="N4192" s="37"/>
      <c r="O4192" s="36"/>
      <c r="P4192" s="36"/>
      <c r="Q4192" s="36"/>
      <c r="R4192" s="37"/>
      <c r="S4192" s="36"/>
      <c r="T4192" s="36"/>
    </row>
    <row r="4193" spans="1:20" ht="14.4" x14ac:dyDescent="0.3">
      <c r="A4193" s="33" t="s">
        <v>9938</v>
      </c>
      <c r="B4193" s="33" t="s">
        <v>14833</v>
      </c>
      <c r="C4193" s="33" t="s">
        <v>17920</v>
      </c>
      <c r="D4193" s="33" t="s">
        <v>9939</v>
      </c>
      <c r="E4193" s="33" t="s">
        <v>14887</v>
      </c>
      <c r="F4193" s="33">
        <v>94</v>
      </c>
      <c r="G4193" s="33">
        <v>90</v>
      </c>
      <c r="H4193" s="33">
        <v>41735</v>
      </c>
      <c r="I4193" t="s">
        <v>17587</v>
      </c>
      <c r="N4193" s="37"/>
      <c r="O4193" s="36"/>
      <c r="P4193" s="36"/>
      <c r="Q4193" s="36"/>
      <c r="R4193" s="37"/>
      <c r="S4193" s="36"/>
      <c r="T4193" s="36"/>
    </row>
    <row r="4194" spans="1:20" ht="14.4" x14ac:dyDescent="0.3">
      <c r="A4194" s="33" t="s">
        <v>9940</v>
      </c>
      <c r="B4194" s="33" t="s">
        <v>14833</v>
      </c>
      <c r="C4194" s="33" t="s">
        <v>9941</v>
      </c>
      <c r="D4194" s="33" t="s">
        <v>9942</v>
      </c>
      <c r="E4194" s="33" t="s">
        <v>15091</v>
      </c>
      <c r="F4194" s="33">
        <v>113</v>
      </c>
      <c r="G4194" s="33">
        <v>104</v>
      </c>
      <c r="H4194" s="33">
        <v>41631</v>
      </c>
      <c r="I4194" t="s">
        <v>8552</v>
      </c>
      <c r="N4194" s="37"/>
      <c r="O4194" s="36"/>
      <c r="P4194" s="36"/>
      <c r="Q4194" s="36"/>
      <c r="R4194" s="37"/>
      <c r="S4194" s="36"/>
      <c r="T4194" s="36"/>
    </row>
    <row r="4195" spans="1:20" ht="14.4" x14ac:dyDescent="0.3">
      <c r="A4195" s="33" t="s">
        <v>9943</v>
      </c>
      <c r="B4195" s="33" t="s">
        <v>14833</v>
      </c>
      <c r="C4195" s="33" t="s">
        <v>9944</v>
      </c>
      <c r="D4195" s="33" t="s">
        <v>9945</v>
      </c>
      <c r="E4195" s="33" t="s">
        <v>14940</v>
      </c>
      <c r="F4195" s="33">
        <v>291</v>
      </c>
      <c r="G4195" s="33">
        <v>300</v>
      </c>
      <c r="H4195" s="33">
        <v>41580</v>
      </c>
      <c r="I4195" t="s">
        <v>16275</v>
      </c>
      <c r="N4195" s="37"/>
      <c r="O4195" s="36"/>
      <c r="P4195" s="36"/>
      <c r="Q4195" s="36"/>
      <c r="R4195" s="37"/>
      <c r="S4195" s="36"/>
      <c r="T4195" s="36"/>
    </row>
    <row r="4196" spans="1:20" ht="14.4" x14ac:dyDescent="0.3">
      <c r="A4196" s="33" t="s">
        <v>9946</v>
      </c>
      <c r="B4196" s="33" t="s">
        <v>14833</v>
      </c>
      <c r="C4196" s="33" t="s">
        <v>17921</v>
      </c>
      <c r="D4196" s="33" t="s">
        <v>9947</v>
      </c>
      <c r="E4196" s="33" t="s">
        <v>14910</v>
      </c>
      <c r="F4196" s="33">
        <v>408</v>
      </c>
      <c r="G4196" s="33">
        <v>398</v>
      </c>
      <c r="H4196" s="33">
        <v>41248</v>
      </c>
      <c r="I4196" t="s">
        <v>17717</v>
      </c>
      <c r="N4196" s="37"/>
      <c r="O4196" s="36"/>
      <c r="P4196" s="36"/>
      <c r="Q4196" s="36"/>
      <c r="R4196" s="37"/>
      <c r="S4196" s="36"/>
      <c r="T4196" s="36"/>
    </row>
    <row r="4197" spans="1:20" ht="14.4" x14ac:dyDescent="0.3">
      <c r="A4197" s="33" t="s">
        <v>9948</v>
      </c>
      <c r="B4197" s="33" t="s">
        <v>14833</v>
      </c>
      <c r="C4197" s="33" t="s">
        <v>9949</v>
      </c>
      <c r="D4197" s="33" t="s">
        <v>9950</v>
      </c>
      <c r="E4197" s="33" t="s">
        <v>16932</v>
      </c>
      <c r="F4197" s="33">
        <v>333</v>
      </c>
      <c r="G4197" s="33">
        <v>322</v>
      </c>
      <c r="H4197" s="33">
        <v>42709</v>
      </c>
      <c r="I4197" t="s">
        <v>17612</v>
      </c>
      <c r="N4197" s="37"/>
      <c r="O4197" s="36"/>
      <c r="P4197" s="36"/>
      <c r="Q4197" s="36"/>
      <c r="R4197" s="37"/>
      <c r="S4197" s="36"/>
      <c r="T4197" s="36"/>
    </row>
    <row r="4198" spans="1:20" ht="14.4" x14ac:dyDescent="0.3">
      <c r="A4198" s="33" t="s">
        <v>9951</v>
      </c>
      <c r="B4198" s="33" t="s">
        <v>14833</v>
      </c>
      <c r="C4198" s="33" t="s">
        <v>17922</v>
      </c>
      <c r="D4198" s="33" t="s">
        <v>9952</v>
      </c>
      <c r="E4198" s="33" t="s">
        <v>14917</v>
      </c>
      <c r="F4198" s="33">
        <v>133</v>
      </c>
      <c r="G4198" s="33">
        <v>126</v>
      </c>
      <c r="H4198" s="33">
        <v>41862</v>
      </c>
      <c r="I4198" t="s">
        <v>17195</v>
      </c>
      <c r="N4198" s="37"/>
      <c r="O4198" s="36"/>
      <c r="P4198" s="36"/>
      <c r="Q4198" s="36"/>
      <c r="R4198" s="37"/>
      <c r="S4198" s="36"/>
      <c r="T4198" s="36"/>
    </row>
    <row r="4199" spans="1:20" ht="14.4" x14ac:dyDescent="0.3">
      <c r="A4199" s="33" t="s">
        <v>9953</v>
      </c>
      <c r="B4199" s="33" t="s">
        <v>14833</v>
      </c>
      <c r="C4199" s="33" t="s">
        <v>9954</v>
      </c>
      <c r="D4199" s="33" t="s">
        <v>7047</v>
      </c>
      <c r="E4199" s="33" t="s">
        <v>15032</v>
      </c>
      <c r="F4199" s="33">
        <v>55</v>
      </c>
      <c r="G4199" s="33">
        <v>58</v>
      </c>
      <c r="H4199" s="33">
        <v>40662</v>
      </c>
      <c r="I4199" t="s">
        <v>704</v>
      </c>
      <c r="N4199" s="37"/>
      <c r="O4199" s="36"/>
      <c r="P4199" s="36"/>
      <c r="Q4199" s="36"/>
      <c r="R4199" s="37"/>
      <c r="S4199" s="36"/>
      <c r="T4199" s="36"/>
    </row>
    <row r="4200" spans="1:20" ht="14.4" x14ac:dyDescent="0.3">
      <c r="A4200" s="33" t="s">
        <v>9955</v>
      </c>
      <c r="B4200" s="33" t="s">
        <v>14833</v>
      </c>
      <c r="C4200" s="33" t="s">
        <v>17923</v>
      </c>
      <c r="D4200" s="33" t="s">
        <v>9956</v>
      </c>
      <c r="E4200" s="33" t="s">
        <v>14907</v>
      </c>
      <c r="F4200" s="33">
        <v>187</v>
      </c>
      <c r="G4200" s="33">
        <v>188</v>
      </c>
      <c r="H4200" s="33">
        <v>47595</v>
      </c>
      <c r="I4200" t="s">
        <v>15863</v>
      </c>
      <c r="N4200" s="37"/>
      <c r="O4200" s="36"/>
      <c r="P4200" s="36"/>
      <c r="Q4200" s="36"/>
      <c r="R4200" s="37"/>
      <c r="S4200" s="36"/>
      <c r="T4200" s="36"/>
    </row>
    <row r="4201" spans="1:20" ht="14.4" x14ac:dyDescent="0.3">
      <c r="A4201" s="33" t="s">
        <v>9957</v>
      </c>
      <c r="B4201" s="33" t="s">
        <v>14833</v>
      </c>
      <c r="C4201" s="33" t="s">
        <v>1571</v>
      </c>
      <c r="D4201" s="33" t="s">
        <v>9958</v>
      </c>
      <c r="E4201" s="33" t="s">
        <v>14993</v>
      </c>
      <c r="F4201" s="33">
        <v>369</v>
      </c>
      <c r="G4201" s="33">
        <v>343</v>
      </c>
      <c r="H4201" s="33">
        <v>42600</v>
      </c>
      <c r="I4201" t="s">
        <v>16633</v>
      </c>
      <c r="N4201" s="37"/>
      <c r="O4201" s="36"/>
      <c r="P4201" s="36"/>
      <c r="Q4201" s="36"/>
      <c r="R4201" s="37"/>
      <c r="S4201" s="36"/>
      <c r="T4201" s="36"/>
    </row>
    <row r="4202" spans="1:20" ht="14.4" x14ac:dyDescent="0.3">
      <c r="A4202" s="33" t="s">
        <v>9959</v>
      </c>
      <c r="B4202" s="33" t="s">
        <v>14833</v>
      </c>
      <c r="C4202" s="33" t="s">
        <v>9960</v>
      </c>
      <c r="D4202" s="33" t="s">
        <v>9961</v>
      </c>
      <c r="E4202" s="33" t="s">
        <v>14907</v>
      </c>
      <c r="F4202" s="33">
        <v>291</v>
      </c>
      <c r="G4202" s="33">
        <v>330</v>
      </c>
      <c r="H4202" s="33">
        <v>74531</v>
      </c>
      <c r="I4202" t="s">
        <v>15531</v>
      </c>
      <c r="N4202" s="37"/>
      <c r="O4202" s="36"/>
      <c r="P4202" s="36"/>
      <c r="Q4202" s="36"/>
      <c r="R4202" s="37"/>
      <c r="S4202" s="36"/>
      <c r="T4202" s="36"/>
    </row>
    <row r="4203" spans="1:20" ht="14.4" x14ac:dyDescent="0.3">
      <c r="A4203" s="33" t="s">
        <v>9962</v>
      </c>
      <c r="B4203" s="33" t="s">
        <v>14833</v>
      </c>
      <c r="C4203" s="33" t="s">
        <v>17924</v>
      </c>
      <c r="D4203" s="33" t="s">
        <v>9963</v>
      </c>
      <c r="E4203" s="33" t="s">
        <v>15090</v>
      </c>
      <c r="F4203" s="33">
        <v>177</v>
      </c>
      <c r="G4203" s="33">
        <v>157</v>
      </c>
      <c r="H4203" s="33">
        <v>76819</v>
      </c>
      <c r="I4203" t="s">
        <v>17873</v>
      </c>
      <c r="N4203" s="37"/>
      <c r="O4203" s="36"/>
      <c r="P4203" s="36"/>
      <c r="Q4203" s="36"/>
      <c r="R4203" s="37"/>
      <c r="S4203" s="36"/>
      <c r="T4203" s="36"/>
    </row>
    <row r="4204" spans="1:20" ht="14.4" x14ac:dyDescent="0.3">
      <c r="A4204" s="33" t="s">
        <v>9964</v>
      </c>
      <c r="B4204" s="33" t="s">
        <v>14833</v>
      </c>
      <c r="C4204" s="33" t="s">
        <v>9965</v>
      </c>
      <c r="D4204" s="33" t="s">
        <v>9966</v>
      </c>
      <c r="E4204" s="33" t="s">
        <v>15343</v>
      </c>
      <c r="F4204" s="33">
        <v>233</v>
      </c>
      <c r="G4204" s="33">
        <v>228</v>
      </c>
      <c r="H4204" s="33">
        <v>77196</v>
      </c>
      <c r="I4204" t="s">
        <v>17798</v>
      </c>
      <c r="N4204" s="37"/>
      <c r="O4204" s="36"/>
      <c r="P4204" s="36"/>
      <c r="Q4204" s="36"/>
      <c r="R4204" s="37"/>
      <c r="S4204" s="36"/>
      <c r="T4204" s="36"/>
    </row>
    <row r="4205" spans="1:20" ht="14.4" x14ac:dyDescent="0.3">
      <c r="A4205" s="33" t="s">
        <v>9967</v>
      </c>
      <c r="B4205" s="33" t="s">
        <v>14833</v>
      </c>
      <c r="C4205" s="33" t="s">
        <v>17925</v>
      </c>
      <c r="D4205" s="33" t="s">
        <v>9968</v>
      </c>
      <c r="E4205" s="33" t="s">
        <v>14960</v>
      </c>
      <c r="F4205" s="33">
        <v>152</v>
      </c>
      <c r="G4205" s="33">
        <v>133</v>
      </c>
      <c r="H4205" s="33">
        <v>83280</v>
      </c>
      <c r="I4205" t="s">
        <v>15211</v>
      </c>
      <c r="N4205" s="37"/>
      <c r="O4205" s="36"/>
      <c r="P4205" s="36"/>
      <c r="Q4205" s="36"/>
      <c r="R4205" s="37"/>
      <c r="S4205" s="36"/>
      <c r="T4205" s="36"/>
    </row>
    <row r="4206" spans="1:20" ht="14.4" x14ac:dyDescent="0.3">
      <c r="A4206" s="33" t="s">
        <v>9969</v>
      </c>
      <c r="B4206" s="33" t="s">
        <v>14833</v>
      </c>
      <c r="C4206" s="33" t="s">
        <v>9970</v>
      </c>
      <c r="D4206" s="33" t="s">
        <v>242</v>
      </c>
      <c r="E4206" s="33" t="s">
        <v>15092</v>
      </c>
      <c r="F4206" s="33">
        <v>65</v>
      </c>
      <c r="G4206" s="33">
        <v>63</v>
      </c>
      <c r="H4206" s="33">
        <v>41816</v>
      </c>
      <c r="I4206" t="s">
        <v>15250</v>
      </c>
      <c r="N4206" s="37"/>
      <c r="O4206" s="36"/>
      <c r="P4206" s="36"/>
      <c r="Q4206" s="36"/>
      <c r="R4206" s="37"/>
      <c r="S4206" s="36"/>
      <c r="T4206" s="36"/>
    </row>
    <row r="4207" spans="1:20" ht="14.4" x14ac:dyDescent="0.3">
      <c r="A4207" s="33" t="s">
        <v>9971</v>
      </c>
      <c r="B4207" s="33" t="s">
        <v>14833</v>
      </c>
      <c r="C4207" s="33" t="s">
        <v>9972</v>
      </c>
      <c r="D4207" s="33" t="s">
        <v>9973</v>
      </c>
      <c r="E4207" s="33" t="s">
        <v>15026</v>
      </c>
      <c r="F4207" s="33">
        <v>102</v>
      </c>
      <c r="G4207" s="33">
        <v>109</v>
      </c>
      <c r="H4207" s="33">
        <v>41780</v>
      </c>
      <c r="I4207" t="s">
        <v>16244</v>
      </c>
      <c r="N4207" s="37"/>
      <c r="O4207" s="36"/>
      <c r="P4207" s="36"/>
      <c r="Q4207" s="36"/>
      <c r="R4207" s="37"/>
      <c r="S4207" s="36"/>
      <c r="T4207" s="36"/>
    </row>
    <row r="4208" spans="1:20" ht="14.4" x14ac:dyDescent="0.3">
      <c r="A4208" s="33" t="s">
        <v>9974</v>
      </c>
      <c r="B4208" s="33" t="s">
        <v>14833</v>
      </c>
      <c r="C4208" s="33" t="s">
        <v>17926</v>
      </c>
      <c r="D4208" s="33" t="s">
        <v>9975</v>
      </c>
      <c r="E4208" s="33" t="s">
        <v>14999</v>
      </c>
      <c r="F4208" s="33">
        <v>375</v>
      </c>
      <c r="G4208" s="33">
        <v>387</v>
      </c>
      <c r="H4208" s="33">
        <v>42610</v>
      </c>
      <c r="I4208" t="s">
        <v>246</v>
      </c>
      <c r="N4208" s="37"/>
      <c r="O4208" s="36"/>
      <c r="P4208" s="36"/>
      <c r="Q4208" s="36"/>
      <c r="R4208" s="37"/>
      <c r="S4208" s="36"/>
      <c r="T4208" s="36"/>
    </row>
    <row r="4209" spans="1:20" ht="14.4" x14ac:dyDescent="0.3">
      <c r="A4209" s="33" t="s">
        <v>9976</v>
      </c>
      <c r="B4209" s="33" t="s">
        <v>14833</v>
      </c>
      <c r="C4209" s="33" t="s">
        <v>9977</v>
      </c>
      <c r="D4209" s="33" t="s">
        <v>9978</v>
      </c>
      <c r="E4209" s="33" t="s">
        <v>15286</v>
      </c>
      <c r="F4209" s="33">
        <v>44</v>
      </c>
      <c r="G4209" s="33">
        <v>39</v>
      </c>
      <c r="H4209" s="33">
        <v>42546</v>
      </c>
      <c r="I4209" t="s">
        <v>17718</v>
      </c>
      <c r="N4209" s="37"/>
      <c r="O4209" s="36"/>
      <c r="P4209" s="36"/>
      <c r="Q4209" s="36"/>
      <c r="R4209" s="37"/>
      <c r="S4209" s="36"/>
      <c r="T4209" s="36"/>
    </row>
    <row r="4210" spans="1:20" ht="14.4" x14ac:dyDescent="0.3">
      <c r="A4210" s="33" t="s">
        <v>9979</v>
      </c>
      <c r="B4210" s="33" t="s">
        <v>14833</v>
      </c>
      <c r="C4210" s="33" t="s">
        <v>17927</v>
      </c>
      <c r="D4210" s="33" t="s">
        <v>9980</v>
      </c>
      <c r="E4210" s="33" t="s">
        <v>15138</v>
      </c>
      <c r="F4210" s="33">
        <v>114</v>
      </c>
      <c r="G4210" s="33">
        <v>95</v>
      </c>
      <c r="H4210" s="33">
        <v>41806</v>
      </c>
      <c r="I4210" t="s">
        <v>8665</v>
      </c>
      <c r="N4210" s="37"/>
      <c r="O4210" s="36"/>
      <c r="P4210" s="36"/>
      <c r="Q4210" s="36"/>
      <c r="R4210" s="37"/>
      <c r="S4210" s="36"/>
      <c r="T4210" s="36"/>
    </row>
    <row r="4211" spans="1:20" ht="14.4" x14ac:dyDescent="0.3">
      <c r="A4211" s="33" t="s">
        <v>9981</v>
      </c>
      <c r="B4211" s="33" t="s">
        <v>14833</v>
      </c>
      <c r="C4211" s="33" t="s">
        <v>344</v>
      </c>
      <c r="D4211" s="33" t="s">
        <v>9982</v>
      </c>
      <c r="E4211" s="33" t="s">
        <v>14997</v>
      </c>
      <c r="F4211" s="33">
        <v>401</v>
      </c>
      <c r="G4211" s="33">
        <v>394</v>
      </c>
      <c r="H4211" s="33">
        <v>47100</v>
      </c>
      <c r="I4211" t="s">
        <v>516</v>
      </c>
      <c r="N4211" s="37"/>
      <c r="O4211" s="36"/>
      <c r="P4211" s="36"/>
      <c r="Q4211" s="36"/>
      <c r="R4211" s="37"/>
      <c r="S4211" s="36"/>
      <c r="T4211" s="36"/>
    </row>
    <row r="4212" spans="1:20" ht="14.4" x14ac:dyDescent="0.3">
      <c r="A4212" s="33" t="s">
        <v>9983</v>
      </c>
      <c r="B4212" s="33" t="s">
        <v>14833</v>
      </c>
      <c r="C4212" s="33" t="s">
        <v>9984</v>
      </c>
      <c r="D4212" s="33" t="s">
        <v>9985</v>
      </c>
      <c r="E4212" s="33" t="s">
        <v>15015</v>
      </c>
      <c r="F4212" s="33">
        <v>176</v>
      </c>
      <c r="G4212" s="33">
        <v>189</v>
      </c>
      <c r="H4212" s="33">
        <v>40928</v>
      </c>
      <c r="I4212" t="s">
        <v>15413</v>
      </c>
      <c r="N4212" s="37"/>
      <c r="O4212" s="36"/>
      <c r="P4212" s="36"/>
      <c r="Q4212" s="36"/>
      <c r="R4212" s="37"/>
      <c r="S4212" s="36"/>
      <c r="T4212" s="36"/>
    </row>
    <row r="4213" spans="1:20" ht="14.4" x14ac:dyDescent="0.3">
      <c r="A4213" s="33" t="s">
        <v>9986</v>
      </c>
      <c r="B4213" s="33" t="s">
        <v>14833</v>
      </c>
      <c r="C4213" s="33" t="s">
        <v>16019</v>
      </c>
      <c r="D4213" s="33" t="s">
        <v>9987</v>
      </c>
      <c r="E4213" s="33" t="s">
        <v>14992</v>
      </c>
      <c r="F4213" s="33">
        <v>292</v>
      </c>
      <c r="G4213" s="33">
        <v>293</v>
      </c>
      <c r="H4213" s="33">
        <v>41506</v>
      </c>
      <c r="I4213" t="s">
        <v>15267</v>
      </c>
      <c r="N4213" s="37"/>
      <c r="O4213" s="36"/>
      <c r="P4213" s="36"/>
      <c r="Q4213" s="36"/>
      <c r="R4213" s="37"/>
      <c r="S4213" s="36"/>
      <c r="T4213" s="36"/>
    </row>
    <row r="4214" spans="1:20" ht="14.4" x14ac:dyDescent="0.3">
      <c r="A4214" s="33" t="s">
        <v>9988</v>
      </c>
      <c r="B4214" s="33" t="s">
        <v>14833</v>
      </c>
      <c r="C4214" s="33" t="s">
        <v>17928</v>
      </c>
      <c r="D4214" s="33" t="s">
        <v>9989</v>
      </c>
      <c r="E4214" s="33" t="s">
        <v>14885</v>
      </c>
      <c r="F4214" s="33">
        <v>466</v>
      </c>
      <c r="G4214" s="33">
        <v>464</v>
      </c>
      <c r="H4214" s="33">
        <v>81316</v>
      </c>
      <c r="I4214" t="s">
        <v>15669</v>
      </c>
      <c r="N4214" s="37"/>
      <c r="O4214" s="36"/>
      <c r="P4214" s="36"/>
      <c r="Q4214" s="36"/>
      <c r="R4214" s="37"/>
      <c r="S4214" s="36"/>
      <c r="T4214" s="36"/>
    </row>
    <row r="4215" spans="1:20" ht="14.4" x14ac:dyDescent="0.3">
      <c r="A4215" s="33" t="s">
        <v>9990</v>
      </c>
      <c r="B4215" s="33" t="s">
        <v>14833</v>
      </c>
      <c r="C4215" s="33" t="s">
        <v>9991</v>
      </c>
      <c r="D4215" s="33" t="s">
        <v>9992</v>
      </c>
      <c r="E4215" s="33" t="s">
        <v>15017</v>
      </c>
      <c r="F4215" s="33">
        <v>59</v>
      </c>
      <c r="G4215" s="33">
        <v>53</v>
      </c>
      <c r="H4215" s="33">
        <v>10426</v>
      </c>
      <c r="I4215" t="s">
        <v>17839</v>
      </c>
      <c r="N4215" s="37"/>
      <c r="O4215" s="36"/>
      <c r="P4215" s="36"/>
      <c r="Q4215" s="36"/>
      <c r="R4215" s="37"/>
      <c r="S4215" s="36"/>
      <c r="T4215" s="36"/>
    </row>
    <row r="4216" spans="1:20" ht="14.4" x14ac:dyDescent="0.3">
      <c r="A4216" s="33" t="s">
        <v>9993</v>
      </c>
      <c r="B4216" s="33" t="s">
        <v>14833</v>
      </c>
      <c r="C4216" s="33" t="s">
        <v>6993</v>
      </c>
      <c r="D4216" s="33" t="s">
        <v>9994</v>
      </c>
      <c r="E4216" s="33" t="s">
        <v>15027</v>
      </c>
      <c r="F4216" s="33">
        <v>339</v>
      </c>
      <c r="G4216" s="33">
        <v>351</v>
      </c>
      <c r="H4216" s="33">
        <v>42719</v>
      </c>
      <c r="I4216" t="s">
        <v>17885</v>
      </c>
      <c r="N4216" s="37"/>
      <c r="O4216" s="36"/>
      <c r="P4216" s="36"/>
      <c r="Q4216" s="36"/>
      <c r="R4216" s="37"/>
      <c r="S4216" s="36"/>
      <c r="T4216" s="36"/>
    </row>
    <row r="4217" spans="1:20" ht="14.4" x14ac:dyDescent="0.3">
      <c r="A4217" s="33" t="s">
        <v>9995</v>
      </c>
      <c r="B4217" s="33" t="s">
        <v>14833</v>
      </c>
      <c r="C4217" s="33" t="s">
        <v>16904</v>
      </c>
      <c r="D4217" s="33" t="s">
        <v>9996</v>
      </c>
      <c r="E4217" s="33" t="s">
        <v>15024</v>
      </c>
      <c r="F4217" s="33">
        <v>187</v>
      </c>
      <c r="G4217" s="33">
        <v>185</v>
      </c>
      <c r="H4217" s="33">
        <v>41545</v>
      </c>
      <c r="I4217" t="s">
        <v>17897</v>
      </c>
      <c r="N4217" s="37"/>
      <c r="O4217" s="36"/>
      <c r="P4217" s="36"/>
      <c r="Q4217" s="36"/>
      <c r="R4217" s="37"/>
      <c r="S4217" s="36"/>
      <c r="T4217" s="36"/>
    </row>
    <row r="4218" spans="1:20" ht="14.4" x14ac:dyDescent="0.3">
      <c r="A4218" s="33" t="s">
        <v>9997</v>
      </c>
      <c r="B4218" s="33" t="s">
        <v>14833</v>
      </c>
      <c r="C4218" s="33" t="s">
        <v>9998</v>
      </c>
      <c r="D4218" s="33" t="s">
        <v>9999</v>
      </c>
      <c r="E4218" s="33" t="s">
        <v>14907</v>
      </c>
      <c r="F4218" s="33">
        <v>568</v>
      </c>
      <c r="G4218" s="33">
        <v>561</v>
      </c>
      <c r="H4218" s="33">
        <v>41775</v>
      </c>
      <c r="I4218" t="s">
        <v>108</v>
      </c>
      <c r="N4218" s="37"/>
      <c r="O4218" s="36"/>
      <c r="P4218" s="36"/>
      <c r="Q4218" s="36"/>
      <c r="R4218" s="37"/>
      <c r="S4218" s="36"/>
      <c r="T4218" s="36"/>
    </row>
    <row r="4219" spans="1:20" ht="14.4" x14ac:dyDescent="0.3">
      <c r="A4219" s="33" t="s">
        <v>10000</v>
      </c>
      <c r="B4219" s="33" t="s">
        <v>14833</v>
      </c>
      <c r="C4219" s="33" t="s">
        <v>10001</v>
      </c>
      <c r="D4219" s="33" t="s">
        <v>10002</v>
      </c>
      <c r="E4219" s="33" t="s">
        <v>15023</v>
      </c>
      <c r="F4219" s="33">
        <v>215</v>
      </c>
      <c r="G4219" s="33">
        <v>217</v>
      </c>
      <c r="H4219" s="33">
        <v>41573</v>
      </c>
      <c r="I4219" t="s">
        <v>17891</v>
      </c>
      <c r="N4219" s="37"/>
      <c r="O4219" s="36"/>
      <c r="P4219" s="36"/>
      <c r="Q4219" s="36"/>
      <c r="R4219" s="37"/>
      <c r="S4219" s="36"/>
      <c r="T4219" s="36"/>
    </row>
    <row r="4220" spans="1:20" ht="14.4" x14ac:dyDescent="0.3">
      <c r="A4220" s="33" t="s">
        <v>10003</v>
      </c>
      <c r="B4220" s="33" t="s">
        <v>14833</v>
      </c>
      <c r="C4220" s="33" t="s">
        <v>10004</v>
      </c>
      <c r="D4220" s="33" t="s">
        <v>10005</v>
      </c>
      <c r="E4220" s="33" t="s">
        <v>14887</v>
      </c>
      <c r="F4220" s="33">
        <v>48</v>
      </c>
      <c r="G4220" s="33">
        <v>41</v>
      </c>
      <c r="H4220" s="33">
        <v>41735</v>
      </c>
      <c r="I4220" t="s">
        <v>17587</v>
      </c>
      <c r="N4220" s="37"/>
      <c r="O4220" s="36"/>
      <c r="P4220" s="36"/>
      <c r="Q4220" s="36"/>
      <c r="R4220" s="37"/>
      <c r="S4220" s="36"/>
      <c r="T4220" s="36"/>
    </row>
    <row r="4221" spans="1:20" ht="14.4" x14ac:dyDescent="0.3">
      <c r="A4221" s="33" t="s">
        <v>10006</v>
      </c>
      <c r="B4221" s="33" t="s">
        <v>14833</v>
      </c>
      <c r="C4221" s="33" t="s">
        <v>10007</v>
      </c>
      <c r="D4221" s="33" t="s">
        <v>10008</v>
      </c>
      <c r="E4221" s="33" t="s">
        <v>15091</v>
      </c>
      <c r="F4221" s="33">
        <v>44</v>
      </c>
      <c r="G4221" s="33">
        <v>44</v>
      </c>
      <c r="H4221" s="33">
        <v>41631</v>
      </c>
      <c r="I4221" t="s">
        <v>8552</v>
      </c>
      <c r="N4221" s="37"/>
      <c r="O4221" s="36"/>
      <c r="P4221" s="36"/>
      <c r="Q4221" s="36"/>
      <c r="R4221" s="37"/>
      <c r="S4221" s="36"/>
      <c r="T4221" s="36"/>
    </row>
    <row r="4222" spans="1:20" ht="14.4" x14ac:dyDescent="0.3">
      <c r="A4222" s="33" t="s">
        <v>10009</v>
      </c>
      <c r="B4222" s="33" t="s">
        <v>14833</v>
      </c>
      <c r="C4222" s="33" t="s">
        <v>10010</v>
      </c>
      <c r="D4222" s="33" t="s">
        <v>10011</v>
      </c>
      <c r="E4222" s="33" t="s">
        <v>14917</v>
      </c>
      <c r="F4222" s="33">
        <v>218</v>
      </c>
      <c r="G4222" s="33">
        <v>231</v>
      </c>
      <c r="H4222" s="33">
        <v>42594</v>
      </c>
      <c r="I4222" t="s">
        <v>17929</v>
      </c>
      <c r="N4222" s="37"/>
      <c r="O4222" s="36"/>
      <c r="P4222" s="36"/>
      <c r="Q4222" s="36"/>
      <c r="R4222" s="37"/>
      <c r="S4222" s="36"/>
      <c r="T4222" s="36"/>
    </row>
    <row r="4223" spans="1:20" ht="14.4" x14ac:dyDescent="0.3">
      <c r="A4223" s="33" t="s">
        <v>10012</v>
      </c>
      <c r="B4223" s="33" t="s">
        <v>14833</v>
      </c>
      <c r="C4223" s="33" t="s">
        <v>10013</v>
      </c>
      <c r="D4223" s="33" t="s">
        <v>4383</v>
      </c>
      <c r="E4223" s="33" t="s">
        <v>14889</v>
      </c>
      <c r="F4223" s="33">
        <v>83</v>
      </c>
      <c r="G4223" s="33">
        <v>83</v>
      </c>
      <c r="H4223" s="33">
        <v>41444</v>
      </c>
      <c r="I4223" t="s">
        <v>17119</v>
      </c>
      <c r="N4223" s="37"/>
      <c r="O4223" s="36"/>
      <c r="P4223" s="36"/>
      <c r="Q4223" s="36"/>
      <c r="R4223" s="37"/>
      <c r="S4223" s="36"/>
      <c r="T4223" s="36"/>
    </row>
    <row r="4224" spans="1:20" ht="14.4" x14ac:dyDescent="0.3">
      <c r="A4224" s="33" t="s">
        <v>10014</v>
      </c>
      <c r="B4224" s="33" t="s">
        <v>14833</v>
      </c>
      <c r="C4224" s="33" t="s">
        <v>17930</v>
      </c>
      <c r="D4224" s="33" t="s">
        <v>5176</v>
      </c>
      <c r="E4224" s="33" t="s">
        <v>15032</v>
      </c>
      <c r="F4224" s="33">
        <v>166</v>
      </c>
      <c r="G4224" s="33">
        <v>140</v>
      </c>
      <c r="H4224" s="33">
        <v>40662</v>
      </c>
      <c r="I4224" t="s">
        <v>704</v>
      </c>
      <c r="N4224" s="37"/>
      <c r="O4224" s="36"/>
      <c r="P4224" s="36"/>
      <c r="Q4224" s="36"/>
      <c r="R4224" s="37"/>
      <c r="S4224" s="36"/>
      <c r="T4224" s="36"/>
    </row>
    <row r="4225" spans="1:20" ht="14.4" x14ac:dyDescent="0.3">
      <c r="A4225" s="33" t="s">
        <v>10015</v>
      </c>
      <c r="B4225" s="33" t="s">
        <v>14833</v>
      </c>
      <c r="C4225" s="33" t="s">
        <v>1461</v>
      </c>
      <c r="D4225" s="33" t="s">
        <v>10016</v>
      </c>
      <c r="E4225" s="33" t="s">
        <v>14907</v>
      </c>
      <c r="F4225" s="33">
        <v>231</v>
      </c>
      <c r="G4225" s="33">
        <v>231</v>
      </c>
      <c r="H4225" s="33">
        <v>47595</v>
      </c>
      <c r="I4225" t="s">
        <v>15863</v>
      </c>
      <c r="N4225" s="37"/>
      <c r="O4225" s="36"/>
      <c r="P4225" s="36"/>
      <c r="Q4225" s="36"/>
      <c r="R4225" s="37"/>
      <c r="S4225" s="36"/>
      <c r="T4225" s="36"/>
    </row>
    <row r="4226" spans="1:20" ht="14.4" x14ac:dyDescent="0.3">
      <c r="A4226" s="33" t="s">
        <v>10017</v>
      </c>
      <c r="B4226" s="33" t="s">
        <v>14833</v>
      </c>
      <c r="C4226" s="33" t="s">
        <v>10018</v>
      </c>
      <c r="D4226" s="33" t="s">
        <v>10019</v>
      </c>
      <c r="E4226" s="33" t="s">
        <v>15030</v>
      </c>
      <c r="F4226" s="33">
        <v>100</v>
      </c>
      <c r="G4226" s="33">
        <v>95</v>
      </c>
      <c r="H4226" s="33">
        <v>60985</v>
      </c>
      <c r="I4226" t="s">
        <v>17931</v>
      </c>
      <c r="N4226" s="37"/>
      <c r="O4226" s="36"/>
      <c r="P4226" s="36"/>
      <c r="Q4226" s="36"/>
      <c r="R4226" s="37"/>
      <c r="S4226" s="36"/>
      <c r="T4226" s="36"/>
    </row>
    <row r="4227" spans="1:20" ht="14.4" x14ac:dyDescent="0.3">
      <c r="A4227" s="33" t="s">
        <v>10020</v>
      </c>
      <c r="B4227" s="33" t="s">
        <v>14833</v>
      </c>
      <c r="C4227" s="33" t="s">
        <v>10021</v>
      </c>
      <c r="D4227" s="33" t="s">
        <v>10022</v>
      </c>
      <c r="E4227" s="33" t="s">
        <v>15002</v>
      </c>
      <c r="F4227" s="33">
        <v>143</v>
      </c>
      <c r="G4227" s="33">
        <v>148</v>
      </c>
      <c r="H4227" s="33">
        <v>41407</v>
      </c>
      <c r="I4227" t="s">
        <v>15302</v>
      </c>
      <c r="N4227" s="37"/>
      <c r="O4227" s="36"/>
      <c r="P4227" s="36"/>
      <c r="Q4227" s="36"/>
      <c r="R4227" s="37"/>
      <c r="S4227" s="36"/>
      <c r="T4227" s="36"/>
    </row>
    <row r="4228" spans="1:20" ht="14.4" x14ac:dyDescent="0.3">
      <c r="A4228" s="33" t="s">
        <v>10023</v>
      </c>
      <c r="B4228" s="33" t="s">
        <v>14833</v>
      </c>
      <c r="C4228" s="33" t="s">
        <v>16146</v>
      </c>
      <c r="D4228" s="33" t="s">
        <v>10024</v>
      </c>
      <c r="E4228" s="33" t="s">
        <v>14907</v>
      </c>
      <c r="F4228" s="33">
        <v>228</v>
      </c>
      <c r="G4228" s="33">
        <v>223</v>
      </c>
      <c r="H4228" s="33">
        <v>74531</v>
      </c>
      <c r="I4228" t="s">
        <v>15531</v>
      </c>
      <c r="N4228" s="37"/>
      <c r="O4228" s="36"/>
      <c r="P4228" s="36"/>
      <c r="Q4228" s="36"/>
      <c r="R4228" s="37"/>
      <c r="S4228" s="36"/>
      <c r="T4228" s="36"/>
    </row>
    <row r="4229" spans="1:20" ht="14.4" x14ac:dyDescent="0.3">
      <c r="A4229" s="33" t="s">
        <v>10025</v>
      </c>
      <c r="B4229" s="33" t="s">
        <v>14833</v>
      </c>
      <c r="C4229" s="33" t="s">
        <v>17932</v>
      </c>
      <c r="D4229" s="33" t="s">
        <v>10026</v>
      </c>
      <c r="E4229" s="33" t="s">
        <v>15090</v>
      </c>
      <c r="F4229" s="33">
        <v>178</v>
      </c>
      <c r="G4229" s="33">
        <v>174</v>
      </c>
      <c r="H4229" s="33">
        <v>76819</v>
      </c>
      <c r="I4229" t="s">
        <v>17873</v>
      </c>
      <c r="N4229" s="37"/>
      <c r="O4229" s="36"/>
      <c r="P4229" s="36"/>
      <c r="Q4229" s="36"/>
      <c r="R4229" s="37"/>
      <c r="S4229" s="36"/>
      <c r="T4229" s="36"/>
    </row>
    <row r="4230" spans="1:20" ht="14.4" x14ac:dyDescent="0.3">
      <c r="A4230" s="33" t="s">
        <v>10027</v>
      </c>
      <c r="B4230" s="33" t="s">
        <v>14833</v>
      </c>
      <c r="C4230" s="33" t="s">
        <v>17933</v>
      </c>
      <c r="D4230" s="33" t="s">
        <v>10028</v>
      </c>
      <c r="E4230" s="33" t="s">
        <v>15015</v>
      </c>
      <c r="F4230" s="33">
        <v>392</v>
      </c>
      <c r="G4230" s="33">
        <v>408</v>
      </c>
      <c r="H4230" s="33">
        <v>83228</v>
      </c>
      <c r="I4230" t="s">
        <v>15683</v>
      </c>
      <c r="N4230" s="37"/>
      <c r="O4230" s="36"/>
      <c r="P4230" s="36"/>
      <c r="Q4230" s="36"/>
      <c r="R4230" s="37"/>
      <c r="S4230" s="36"/>
      <c r="T4230" s="36"/>
    </row>
    <row r="4231" spans="1:20" ht="14.4" x14ac:dyDescent="0.3">
      <c r="A4231" s="33" t="s">
        <v>10029</v>
      </c>
      <c r="B4231" s="33" t="s">
        <v>14833</v>
      </c>
      <c r="C4231" s="33" t="s">
        <v>10030</v>
      </c>
      <c r="D4231" s="33" t="s">
        <v>10031</v>
      </c>
      <c r="E4231" s="33" t="s">
        <v>15095</v>
      </c>
      <c r="F4231" s="33">
        <v>163</v>
      </c>
      <c r="G4231" s="33">
        <v>275</v>
      </c>
      <c r="H4231" s="33">
        <v>41631</v>
      </c>
      <c r="I4231" t="s">
        <v>8552</v>
      </c>
      <c r="N4231" s="37"/>
      <c r="O4231" s="36"/>
      <c r="P4231" s="36"/>
      <c r="Q4231" s="36"/>
      <c r="R4231" s="37"/>
      <c r="S4231" s="36"/>
      <c r="T4231" s="36"/>
    </row>
    <row r="4232" spans="1:20" ht="14.4" x14ac:dyDescent="0.3">
      <c r="A4232" s="33" t="s">
        <v>10032</v>
      </c>
      <c r="B4232" s="33" t="s">
        <v>14833</v>
      </c>
      <c r="C4232" s="33" t="s">
        <v>10033</v>
      </c>
      <c r="D4232" s="33" t="s">
        <v>10034</v>
      </c>
      <c r="E4232" s="33" t="s">
        <v>14902</v>
      </c>
      <c r="F4232" s="33">
        <v>209</v>
      </c>
      <c r="G4232" s="33">
        <v>193</v>
      </c>
      <c r="H4232" s="33">
        <v>41639</v>
      </c>
      <c r="I4232" t="s">
        <v>9718</v>
      </c>
      <c r="N4232" s="37"/>
      <c r="O4232" s="36"/>
      <c r="P4232" s="36"/>
      <c r="Q4232" s="36"/>
      <c r="R4232" s="37"/>
      <c r="S4232" s="36"/>
      <c r="T4232" s="36"/>
    </row>
    <row r="4233" spans="1:20" ht="14.4" x14ac:dyDescent="0.3">
      <c r="A4233" s="33" t="s">
        <v>10035</v>
      </c>
      <c r="B4233" s="33" t="s">
        <v>14833</v>
      </c>
      <c r="C4233" s="33" t="s">
        <v>10036</v>
      </c>
      <c r="D4233" s="33" t="s">
        <v>10037</v>
      </c>
      <c r="E4233" s="33" t="s">
        <v>14957</v>
      </c>
      <c r="F4233" s="33">
        <v>58</v>
      </c>
      <c r="G4233" s="33">
        <v>63</v>
      </c>
      <c r="H4233" s="33">
        <v>41777</v>
      </c>
      <c r="I4233" t="s">
        <v>17934</v>
      </c>
      <c r="N4233" s="37"/>
      <c r="O4233" s="36"/>
      <c r="P4233" s="36"/>
      <c r="Q4233" s="36"/>
      <c r="R4233" s="37"/>
      <c r="S4233" s="36"/>
      <c r="T4233" s="36"/>
    </row>
    <row r="4234" spans="1:20" ht="14.4" x14ac:dyDescent="0.3">
      <c r="A4234" s="33" t="s">
        <v>10038</v>
      </c>
      <c r="B4234" s="33" t="s">
        <v>14833</v>
      </c>
      <c r="C4234" s="33" t="s">
        <v>10039</v>
      </c>
      <c r="D4234" s="33" t="s">
        <v>10040</v>
      </c>
      <c r="E4234" s="33" t="s">
        <v>15138</v>
      </c>
      <c r="F4234" s="33">
        <v>51</v>
      </c>
      <c r="G4234" s="33">
        <v>50</v>
      </c>
      <c r="H4234" s="33">
        <v>41806</v>
      </c>
      <c r="I4234" t="s">
        <v>8665</v>
      </c>
      <c r="N4234" s="37"/>
      <c r="O4234" s="36"/>
      <c r="P4234" s="36"/>
      <c r="Q4234" s="36"/>
      <c r="R4234" s="37"/>
      <c r="S4234" s="36"/>
      <c r="T4234" s="36"/>
    </row>
    <row r="4235" spans="1:20" ht="14.4" x14ac:dyDescent="0.3">
      <c r="A4235" s="33" t="s">
        <v>10041</v>
      </c>
      <c r="B4235" s="33" t="s">
        <v>14833</v>
      </c>
      <c r="C4235" s="33" t="s">
        <v>10042</v>
      </c>
      <c r="D4235" s="33" t="s">
        <v>10043</v>
      </c>
      <c r="E4235" s="33" t="s">
        <v>14909</v>
      </c>
      <c r="F4235" s="33">
        <v>183</v>
      </c>
      <c r="G4235" s="33">
        <v>192</v>
      </c>
      <c r="H4235" s="33">
        <v>40928</v>
      </c>
      <c r="I4235" t="s">
        <v>15413</v>
      </c>
      <c r="N4235" s="37"/>
      <c r="O4235" s="36"/>
      <c r="P4235" s="36"/>
      <c r="Q4235" s="36"/>
      <c r="R4235" s="37"/>
      <c r="S4235" s="36"/>
      <c r="T4235" s="36"/>
    </row>
    <row r="4236" spans="1:20" ht="14.4" x14ac:dyDescent="0.3">
      <c r="A4236" s="33" t="s">
        <v>10044</v>
      </c>
      <c r="B4236" s="33" t="s">
        <v>14833</v>
      </c>
      <c r="C4236" s="33" t="s">
        <v>17935</v>
      </c>
      <c r="D4236" s="33" t="s">
        <v>10045</v>
      </c>
      <c r="E4236" s="33" t="s">
        <v>14992</v>
      </c>
      <c r="F4236" s="33">
        <v>538</v>
      </c>
      <c r="G4236" s="33">
        <v>515</v>
      </c>
      <c r="H4236" s="33">
        <v>41506</v>
      </c>
      <c r="I4236" t="s">
        <v>15267</v>
      </c>
      <c r="N4236" s="37"/>
      <c r="O4236" s="36"/>
      <c r="P4236" s="36"/>
      <c r="Q4236" s="36"/>
      <c r="R4236" s="37"/>
      <c r="S4236" s="36"/>
      <c r="T4236" s="36"/>
    </row>
    <row r="4237" spans="1:20" ht="14.4" x14ac:dyDescent="0.3">
      <c r="A4237" s="33" t="s">
        <v>10046</v>
      </c>
      <c r="B4237" s="33" t="s">
        <v>14833</v>
      </c>
      <c r="C4237" s="33" t="s">
        <v>17936</v>
      </c>
      <c r="D4237" s="33" t="s">
        <v>10047</v>
      </c>
      <c r="E4237" s="33" t="s">
        <v>14885</v>
      </c>
      <c r="F4237" s="33">
        <v>352</v>
      </c>
      <c r="G4237" s="33">
        <v>368</v>
      </c>
      <c r="H4237" s="33">
        <v>81316</v>
      </c>
      <c r="I4237" t="s">
        <v>15669</v>
      </c>
      <c r="N4237" s="37"/>
      <c r="O4237" s="36"/>
      <c r="P4237" s="36"/>
      <c r="Q4237" s="36"/>
      <c r="R4237" s="37"/>
      <c r="S4237" s="36"/>
      <c r="T4237" s="36"/>
    </row>
    <row r="4238" spans="1:20" ht="14.4" x14ac:dyDescent="0.3">
      <c r="A4238" s="33" t="s">
        <v>10048</v>
      </c>
      <c r="B4238" s="33" t="s">
        <v>14833</v>
      </c>
      <c r="C4238" s="33" t="s">
        <v>17937</v>
      </c>
      <c r="D4238" s="33" t="s">
        <v>10049</v>
      </c>
      <c r="E4238" s="33" t="s">
        <v>14904</v>
      </c>
      <c r="F4238" s="33">
        <v>170</v>
      </c>
      <c r="G4238" s="33">
        <v>143</v>
      </c>
      <c r="H4238" s="33">
        <v>41858</v>
      </c>
      <c r="I4238" t="s">
        <v>17813</v>
      </c>
      <c r="N4238" s="37"/>
      <c r="O4238" s="36"/>
      <c r="P4238" s="36"/>
      <c r="Q4238" s="36"/>
      <c r="R4238" s="37"/>
      <c r="S4238" s="36"/>
      <c r="T4238" s="36"/>
    </row>
    <row r="4239" spans="1:20" ht="14.4" x14ac:dyDescent="0.3">
      <c r="A4239" s="33" t="s">
        <v>10050</v>
      </c>
      <c r="B4239" s="33" t="s">
        <v>14833</v>
      </c>
      <c r="C4239" s="33" t="s">
        <v>17938</v>
      </c>
      <c r="D4239" s="33" t="s">
        <v>10051</v>
      </c>
      <c r="E4239" s="33" t="s">
        <v>15025</v>
      </c>
      <c r="F4239" s="33">
        <v>167</v>
      </c>
      <c r="G4239" s="33">
        <v>163</v>
      </c>
      <c r="H4239" s="33">
        <v>41735</v>
      </c>
      <c r="I4239" t="s">
        <v>17587</v>
      </c>
      <c r="N4239" s="37"/>
      <c r="O4239" s="36"/>
      <c r="P4239" s="36"/>
      <c r="Q4239" s="36"/>
      <c r="R4239" s="37"/>
      <c r="S4239" s="36"/>
      <c r="T4239" s="36"/>
    </row>
    <row r="4240" spans="1:20" ht="14.4" x14ac:dyDescent="0.3">
      <c r="A4240" s="33" t="s">
        <v>10052</v>
      </c>
      <c r="B4240" s="33" t="s">
        <v>14833</v>
      </c>
      <c r="C4240" s="33" t="s">
        <v>10053</v>
      </c>
      <c r="D4240" s="33" t="s">
        <v>10054</v>
      </c>
      <c r="E4240" s="33" t="s">
        <v>15017</v>
      </c>
      <c r="F4240" s="33">
        <v>106</v>
      </c>
      <c r="G4240" s="33">
        <v>102</v>
      </c>
      <c r="H4240" s="33">
        <v>10426</v>
      </c>
      <c r="I4240" t="s">
        <v>17839</v>
      </c>
      <c r="N4240" s="37"/>
      <c r="O4240" s="36"/>
      <c r="P4240" s="36"/>
      <c r="Q4240" s="36"/>
      <c r="R4240" s="37"/>
      <c r="S4240" s="36"/>
      <c r="T4240" s="36"/>
    </row>
    <row r="4241" spans="1:20" ht="14.4" x14ac:dyDescent="0.3">
      <c r="A4241" s="33" t="s">
        <v>10055</v>
      </c>
      <c r="B4241" s="33" t="s">
        <v>14833</v>
      </c>
      <c r="C4241" s="33" t="s">
        <v>10056</v>
      </c>
      <c r="D4241" s="33" t="s">
        <v>10057</v>
      </c>
      <c r="E4241" s="33" t="s">
        <v>15027</v>
      </c>
      <c r="F4241" s="33">
        <v>207</v>
      </c>
      <c r="G4241" s="33">
        <v>193</v>
      </c>
      <c r="H4241" s="33">
        <v>42719</v>
      </c>
      <c r="I4241" t="s">
        <v>17885</v>
      </c>
      <c r="N4241" s="37"/>
      <c r="O4241" s="36"/>
      <c r="P4241" s="36"/>
      <c r="Q4241" s="36"/>
      <c r="R4241" s="37"/>
      <c r="S4241" s="36"/>
      <c r="T4241" s="36"/>
    </row>
    <row r="4242" spans="1:20" ht="14.4" x14ac:dyDescent="0.3">
      <c r="A4242" s="33" t="s">
        <v>10058</v>
      </c>
      <c r="B4242" s="33" t="s">
        <v>14833</v>
      </c>
      <c r="C4242" s="33" t="s">
        <v>17939</v>
      </c>
      <c r="D4242" s="33" t="s">
        <v>10059</v>
      </c>
      <c r="E4242" s="33" t="s">
        <v>14897</v>
      </c>
      <c r="F4242" s="33">
        <v>474</v>
      </c>
      <c r="G4242" s="33">
        <v>465</v>
      </c>
      <c r="H4242" s="33">
        <v>41386</v>
      </c>
      <c r="I4242" t="s">
        <v>17394</v>
      </c>
      <c r="N4242" s="37"/>
      <c r="O4242" s="36"/>
      <c r="P4242" s="36"/>
      <c r="Q4242" s="36"/>
      <c r="R4242" s="37"/>
      <c r="S4242" s="36"/>
      <c r="T4242" s="36"/>
    </row>
    <row r="4243" spans="1:20" ht="14.4" x14ac:dyDescent="0.3">
      <c r="A4243" s="33" t="s">
        <v>10060</v>
      </c>
      <c r="B4243" s="33" t="s">
        <v>14833</v>
      </c>
      <c r="C4243" s="33" t="s">
        <v>5064</v>
      </c>
      <c r="D4243" s="33" t="s">
        <v>10061</v>
      </c>
      <c r="E4243" s="33" t="s">
        <v>15019</v>
      </c>
      <c r="F4243" s="33">
        <v>180</v>
      </c>
      <c r="G4243" s="33">
        <v>159</v>
      </c>
      <c r="H4243" s="33">
        <v>41617</v>
      </c>
      <c r="I4243" t="s">
        <v>15621</v>
      </c>
      <c r="N4243" s="37"/>
      <c r="O4243" s="36"/>
      <c r="P4243" s="36"/>
      <c r="Q4243" s="36"/>
      <c r="R4243" s="37"/>
      <c r="S4243" s="36"/>
      <c r="T4243" s="36"/>
    </row>
    <row r="4244" spans="1:20" ht="14.4" x14ac:dyDescent="0.3">
      <c r="A4244" s="33" t="s">
        <v>10062</v>
      </c>
      <c r="B4244" s="33" t="s">
        <v>14833</v>
      </c>
      <c r="C4244" s="33" t="s">
        <v>10063</v>
      </c>
      <c r="D4244" s="33" t="s">
        <v>10064</v>
      </c>
      <c r="E4244" s="33" t="s">
        <v>15018</v>
      </c>
      <c r="F4244" s="33">
        <v>81</v>
      </c>
      <c r="G4244" s="33">
        <v>80</v>
      </c>
      <c r="H4244" s="33">
        <v>41522</v>
      </c>
      <c r="I4244" t="s">
        <v>17842</v>
      </c>
      <c r="N4244" s="37"/>
      <c r="O4244" s="36"/>
      <c r="P4244" s="36"/>
      <c r="Q4244" s="36"/>
      <c r="R4244" s="37"/>
      <c r="S4244" s="36"/>
      <c r="T4244" s="36"/>
    </row>
    <row r="4245" spans="1:20" ht="14.4" x14ac:dyDescent="0.3">
      <c r="A4245" s="33" t="s">
        <v>10065</v>
      </c>
      <c r="B4245" s="33" t="s">
        <v>14833</v>
      </c>
      <c r="C4245" s="33" t="s">
        <v>17940</v>
      </c>
      <c r="D4245" s="33" t="s">
        <v>10066</v>
      </c>
      <c r="E4245" s="33" t="s">
        <v>15951</v>
      </c>
      <c r="F4245" s="33">
        <v>60</v>
      </c>
      <c r="G4245" s="33">
        <v>64</v>
      </c>
      <c r="H4245" s="33">
        <v>42561</v>
      </c>
      <c r="I4245" t="s">
        <v>7164</v>
      </c>
      <c r="N4245" s="37"/>
      <c r="O4245" s="36"/>
      <c r="P4245" s="36"/>
      <c r="Q4245" s="36"/>
      <c r="R4245" s="37"/>
      <c r="S4245" s="36"/>
      <c r="T4245" s="36"/>
    </row>
    <row r="4246" spans="1:20" ht="14.4" x14ac:dyDescent="0.3">
      <c r="A4246" s="33" t="s">
        <v>10067</v>
      </c>
      <c r="B4246" s="33" t="s">
        <v>14833</v>
      </c>
      <c r="C4246" s="33" t="s">
        <v>10068</v>
      </c>
      <c r="D4246" s="33" t="s">
        <v>10069</v>
      </c>
      <c r="E4246" s="33" t="s">
        <v>15031</v>
      </c>
      <c r="F4246" s="33">
        <v>163</v>
      </c>
      <c r="G4246" s="33">
        <v>145</v>
      </c>
      <c r="H4246" s="33">
        <v>41514</v>
      </c>
      <c r="I4246" t="s">
        <v>17941</v>
      </c>
      <c r="N4246" s="37"/>
      <c r="O4246" s="36"/>
      <c r="P4246" s="36"/>
      <c r="Q4246" s="36"/>
      <c r="R4246" s="37"/>
      <c r="S4246" s="36"/>
      <c r="T4246" s="36"/>
    </row>
    <row r="4247" spans="1:20" ht="14.4" x14ac:dyDescent="0.3">
      <c r="A4247" s="33" t="s">
        <v>10070</v>
      </c>
      <c r="B4247" s="33" t="s">
        <v>14833</v>
      </c>
      <c r="C4247" s="33" t="s">
        <v>17942</v>
      </c>
      <c r="D4247" s="33" t="s">
        <v>10071</v>
      </c>
      <c r="E4247" s="33" t="s">
        <v>15023</v>
      </c>
      <c r="F4247" s="33">
        <v>179</v>
      </c>
      <c r="G4247" s="33">
        <v>165</v>
      </c>
      <c r="H4247" s="33">
        <v>41573</v>
      </c>
      <c r="I4247" t="s">
        <v>17891</v>
      </c>
      <c r="N4247" s="37"/>
      <c r="O4247" s="36"/>
      <c r="P4247" s="36"/>
      <c r="Q4247" s="36"/>
      <c r="R4247" s="37"/>
      <c r="S4247" s="36"/>
      <c r="T4247" s="36"/>
    </row>
    <row r="4248" spans="1:20" ht="14.4" x14ac:dyDescent="0.3">
      <c r="A4248" s="33" t="s">
        <v>10072</v>
      </c>
      <c r="B4248" s="33" t="s">
        <v>14833</v>
      </c>
      <c r="C4248" s="33" t="s">
        <v>10073</v>
      </c>
      <c r="D4248" s="33" t="s">
        <v>10074</v>
      </c>
      <c r="E4248" s="33" t="s">
        <v>14903</v>
      </c>
      <c r="F4248" s="33">
        <v>418</v>
      </c>
      <c r="G4248" s="33">
        <v>431</v>
      </c>
      <c r="H4248" s="33">
        <v>42504</v>
      </c>
      <c r="I4248" t="s">
        <v>17943</v>
      </c>
      <c r="N4248" s="37"/>
      <c r="O4248" s="36"/>
      <c r="P4248" s="36"/>
      <c r="Q4248" s="36"/>
      <c r="R4248" s="37"/>
      <c r="S4248" s="36"/>
      <c r="T4248" s="36"/>
    </row>
    <row r="4249" spans="1:20" ht="14.4" x14ac:dyDescent="0.3">
      <c r="A4249" s="33" t="s">
        <v>10075</v>
      </c>
      <c r="B4249" s="33" t="s">
        <v>14833</v>
      </c>
      <c r="C4249" s="33" t="s">
        <v>10076</v>
      </c>
      <c r="D4249" s="33" t="s">
        <v>10077</v>
      </c>
      <c r="E4249" s="33" t="s">
        <v>14887</v>
      </c>
      <c r="F4249" s="33">
        <v>95</v>
      </c>
      <c r="G4249" s="33">
        <v>96</v>
      </c>
      <c r="H4249" s="33">
        <v>41735</v>
      </c>
      <c r="I4249" t="s">
        <v>17587</v>
      </c>
      <c r="N4249" s="37"/>
      <c r="O4249" s="36"/>
      <c r="P4249" s="36"/>
      <c r="Q4249" s="36"/>
      <c r="R4249" s="37"/>
      <c r="S4249" s="36"/>
      <c r="T4249" s="36"/>
    </row>
    <row r="4250" spans="1:20" ht="14.4" x14ac:dyDescent="0.3">
      <c r="A4250" s="33" t="s">
        <v>10078</v>
      </c>
      <c r="B4250" s="33" t="s">
        <v>14833</v>
      </c>
      <c r="C4250" s="33" t="s">
        <v>10079</v>
      </c>
      <c r="D4250" s="33" t="s">
        <v>10080</v>
      </c>
      <c r="E4250" s="33" t="s">
        <v>15091</v>
      </c>
      <c r="F4250" s="33">
        <v>42</v>
      </c>
      <c r="G4250" s="33">
        <v>44</v>
      </c>
      <c r="H4250" s="33">
        <v>41631</v>
      </c>
      <c r="I4250" t="s">
        <v>8552</v>
      </c>
      <c r="N4250" s="37"/>
      <c r="O4250" s="36"/>
      <c r="P4250" s="36"/>
      <c r="Q4250" s="36"/>
      <c r="R4250" s="37"/>
      <c r="S4250" s="36"/>
      <c r="T4250" s="36"/>
    </row>
    <row r="4251" spans="1:20" ht="14.4" x14ac:dyDescent="0.3">
      <c r="A4251" s="33" t="s">
        <v>10081</v>
      </c>
      <c r="B4251" s="33" t="s">
        <v>14833</v>
      </c>
      <c r="C4251" s="33" t="s">
        <v>17944</v>
      </c>
      <c r="D4251" s="33" t="s">
        <v>16472</v>
      </c>
      <c r="E4251" s="33" t="s">
        <v>14940</v>
      </c>
      <c r="F4251" s="33">
        <v>209</v>
      </c>
      <c r="G4251" s="33">
        <v>231</v>
      </c>
      <c r="H4251" s="33">
        <v>41580</v>
      </c>
      <c r="I4251" t="s">
        <v>16275</v>
      </c>
      <c r="N4251" s="37"/>
      <c r="O4251" s="36"/>
      <c r="P4251" s="36"/>
      <c r="Q4251" s="36"/>
      <c r="R4251" s="37"/>
      <c r="S4251" s="36"/>
      <c r="T4251" s="36"/>
    </row>
    <row r="4252" spans="1:20" ht="14.4" x14ac:dyDescent="0.3">
      <c r="A4252" s="33" t="s">
        <v>10082</v>
      </c>
      <c r="B4252" s="33" t="s">
        <v>14833</v>
      </c>
      <c r="C4252" s="33" t="s">
        <v>10083</v>
      </c>
      <c r="D4252" s="33" t="s">
        <v>10084</v>
      </c>
      <c r="E4252" s="33" t="s">
        <v>15015</v>
      </c>
      <c r="F4252" s="33">
        <v>358</v>
      </c>
      <c r="G4252" s="33">
        <v>350</v>
      </c>
      <c r="H4252" s="33">
        <v>41441</v>
      </c>
      <c r="I4252" t="s">
        <v>17591</v>
      </c>
      <c r="N4252" s="37"/>
      <c r="O4252" s="36"/>
      <c r="P4252" s="36"/>
      <c r="Q4252" s="36"/>
      <c r="R4252" s="37"/>
      <c r="S4252" s="36"/>
      <c r="T4252" s="36"/>
    </row>
    <row r="4253" spans="1:20" ht="14.4" x14ac:dyDescent="0.3">
      <c r="A4253" s="33" t="s">
        <v>10085</v>
      </c>
      <c r="B4253" s="33" t="s">
        <v>14833</v>
      </c>
      <c r="C4253" s="33" t="s">
        <v>17945</v>
      </c>
      <c r="D4253" s="33" t="s">
        <v>10086</v>
      </c>
      <c r="E4253" s="33" t="s">
        <v>17235</v>
      </c>
      <c r="F4253" s="33">
        <v>419</v>
      </c>
      <c r="G4253" s="33">
        <v>416</v>
      </c>
      <c r="H4253" s="33">
        <v>41570</v>
      </c>
      <c r="I4253" t="s">
        <v>17183</v>
      </c>
      <c r="N4253" s="37"/>
      <c r="O4253" s="36"/>
      <c r="P4253" s="36"/>
      <c r="Q4253" s="36"/>
      <c r="R4253" s="37"/>
      <c r="S4253" s="36"/>
      <c r="T4253" s="36"/>
    </row>
    <row r="4254" spans="1:20" ht="14.4" x14ac:dyDescent="0.3">
      <c r="A4254" s="33" t="s">
        <v>10087</v>
      </c>
      <c r="B4254" s="33" t="s">
        <v>14833</v>
      </c>
      <c r="C4254" s="33" t="s">
        <v>10088</v>
      </c>
      <c r="D4254" s="33" t="s">
        <v>10089</v>
      </c>
      <c r="E4254" s="33" t="s">
        <v>15182</v>
      </c>
      <c r="F4254" s="33">
        <v>300</v>
      </c>
      <c r="G4254" s="33">
        <v>297</v>
      </c>
      <c r="H4254" s="33">
        <v>42610</v>
      </c>
      <c r="I4254" t="s">
        <v>246</v>
      </c>
      <c r="N4254" s="37"/>
      <c r="O4254" s="36"/>
      <c r="P4254" s="36"/>
      <c r="Q4254" s="36"/>
      <c r="R4254" s="37"/>
      <c r="S4254" s="36"/>
      <c r="T4254" s="36"/>
    </row>
    <row r="4255" spans="1:20" ht="14.4" x14ac:dyDescent="0.3">
      <c r="A4255" s="33" t="s">
        <v>10090</v>
      </c>
      <c r="B4255" s="33" t="s">
        <v>14833</v>
      </c>
      <c r="C4255" s="33" t="s">
        <v>10091</v>
      </c>
      <c r="D4255" s="33" t="s">
        <v>10092</v>
      </c>
      <c r="E4255" s="33" t="s">
        <v>16932</v>
      </c>
      <c r="F4255" s="33">
        <v>305</v>
      </c>
      <c r="G4255" s="33">
        <v>323</v>
      </c>
      <c r="H4255" s="33">
        <v>42709</v>
      </c>
      <c r="I4255" t="s">
        <v>17612</v>
      </c>
      <c r="N4255" s="37"/>
      <c r="O4255" s="36"/>
      <c r="P4255" s="36"/>
      <c r="Q4255" s="36"/>
      <c r="R4255" s="37"/>
      <c r="S4255" s="36"/>
      <c r="T4255" s="36"/>
    </row>
    <row r="4256" spans="1:20" ht="14.4" x14ac:dyDescent="0.3">
      <c r="A4256" s="33" t="s">
        <v>10093</v>
      </c>
      <c r="B4256" s="33" t="s">
        <v>14833</v>
      </c>
      <c r="C4256" s="33" t="s">
        <v>17946</v>
      </c>
      <c r="D4256" s="33" t="s">
        <v>10094</v>
      </c>
      <c r="E4256" s="33" t="s">
        <v>14889</v>
      </c>
      <c r="F4256" s="33">
        <v>227</v>
      </c>
      <c r="G4256" s="33">
        <v>194</v>
      </c>
      <c r="H4256" s="33">
        <v>41444</v>
      </c>
      <c r="I4256" t="s">
        <v>17119</v>
      </c>
      <c r="N4256" s="37"/>
      <c r="O4256" s="36"/>
      <c r="P4256" s="36"/>
      <c r="Q4256" s="36"/>
      <c r="R4256" s="37"/>
      <c r="S4256" s="36"/>
      <c r="T4256" s="36"/>
    </row>
    <row r="4257" spans="1:20" ht="14.4" x14ac:dyDescent="0.3">
      <c r="A4257" s="33" t="s">
        <v>10095</v>
      </c>
      <c r="B4257" s="33" t="s">
        <v>14833</v>
      </c>
      <c r="C4257" s="33" t="s">
        <v>8526</v>
      </c>
      <c r="D4257" s="33" t="s">
        <v>10096</v>
      </c>
      <c r="E4257" s="33" t="s">
        <v>15032</v>
      </c>
      <c r="F4257" s="33">
        <v>100</v>
      </c>
      <c r="G4257" s="33">
        <v>105</v>
      </c>
      <c r="H4257" s="33">
        <v>40662</v>
      </c>
      <c r="I4257" t="s">
        <v>704</v>
      </c>
      <c r="N4257" s="37"/>
      <c r="O4257" s="36"/>
      <c r="P4257" s="36"/>
      <c r="Q4257" s="36"/>
      <c r="R4257" s="37"/>
      <c r="S4257" s="36"/>
      <c r="T4257" s="36"/>
    </row>
    <row r="4258" spans="1:20" ht="14.4" x14ac:dyDescent="0.3">
      <c r="A4258" s="33" t="s">
        <v>10097</v>
      </c>
      <c r="B4258" s="33" t="s">
        <v>14833</v>
      </c>
      <c r="C4258" s="33" t="s">
        <v>10098</v>
      </c>
      <c r="D4258" s="33" t="s">
        <v>10099</v>
      </c>
      <c r="E4258" s="33" t="s">
        <v>14993</v>
      </c>
      <c r="F4258" s="33">
        <v>125</v>
      </c>
      <c r="G4258" s="33">
        <v>132</v>
      </c>
      <c r="H4258" s="33">
        <v>42600</v>
      </c>
      <c r="I4258" t="s">
        <v>16633</v>
      </c>
      <c r="N4258" s="37"/>
      <c r="O4258" s="36"/>
      <c r="P4258" s="36"/>
      <c r="Q4258" s="36"/>
      <c r="R4258" s="37"/>
      <c r="S4258" s="36"/>
      <c r="T4258" s="36"/>
    </row>
    <row r="4259" spans="1:20" ht="14.4" x14ac:dyDescent="0.3">
      <c r="A4259" s="33" t="s">
        <v>10100</v>
      </c>
      <c r="B4259" s="33" t="s">
        <v>14833</v>
      </c>
      <c r="C4259" s="33" t="s">
        <v>17947</v>
      </c>
      <c r="D4259" s="33" t="s">
        <v>10101</v>
      </c>
      <c r="E4259" s="33" t="s">
        <v>15090</v>
      </c>
      <c r="F4259" s="33">
        <v>171</v>
      </c>
      <c r="G4259" s="33">
        <v>178</v>
      </c>
      <c r="H4259" s="33">
        <v>76819</v>
      </c>
      <c r="I4259" t="s">
        <v>17873</v>
      </c>
      <c r="N4259" s="37"/>
      <c r="O4259" s="36"/>
      <c r="P4259" s="36"/>
      <c r="Q4259" s="36"/>
      <c r="R4259" s="37"/>
      <c r="S4259" s="36"/>
      <c r="T4259" s="36"/>
    </row>
    <row r="4260" spans="1:20" ht="14.4" x14ac:dyDescent="0.3">
      <c r="A4260" s="33" t="s">
        <v>10102</v>
      </c>
      <c r="B4260" s="33" t="s">
        <v>14833</v>
      </c>
      <c r="C4260" s="33" t="s">
        <v>10103</v>
      </c>
      <c r="D4260" s="33" t="s">
        <v>6085</v>
      </c>
      <c r="E4260" s="33" t="s">
        <v>14906</v>
      </c>
      <c r="F4260" s="33">
        <v>338</v>
      </c>
      <c r="G4260" s="33">
        <v>339</v>
      </c>
      <c r="H4260" s="33">
        <v>41419</v>
      </c>
      <c r="I4260" t="s">
        <v>15588</v>
      </c>
      <c r="N4260" s="37"/>
      <c r="O4260" s="36"/>
      <c r="P4260" s="36"/>
      <c r="Q4260" s="36"/>
      <c r="R4260" s="37"/>
      <c r="S4260" s="36"/>
      <c r="T4260" s="36"/>
    </row>
    <row r="4261" spans="1:20" ht="14.4" x14ac:dyDescent="0.3">
      <c r="A4261" s="33" t="s">
        <v>10104</v>
      </c>
      <c r="B4261" s="33" t="s">
        <v>14833</v>
      </c>
      <c r="C4261" s="33" t="s">
        <v>17948</v>
      </c>
      <c r="D4261" s="33" t="s">
        <v>10105</v>
      </c>
      <c r="E4261" s="33" t="s">
        <v>15061</v>
      </c>
      <c r="F4261" s="33">
        <v>674</v>
      </c>
      <c r="G4261" s="33">
        <v>677</v>
      </c>
      <c r="H4261" s="33">
        <v>41676</v>
      </c>
      <c r="I4261" t="s">
        <v>17949</v>
      </c>
      <c r="N4261" s="37"/>
      <c r="O4261" s="36"/>
      <c r="P4261" s="36"/>
      <c r="Q4261" s="36"/>
      <c r="R4261" s="37"/>
      <c r="S4261" s="36"/>
      <c r="T4261" s="36"/>
    </row>
    <row r="4262" spans="1:20" ht="14.4" x14ac:dyDescent="0.3">
      <c r="A4262" s="33" t="s">
        <v>10106</v>
      </c>
      <c r="B4262" s="33" t="s">
        <v>14833</v>
      </c>
      <c r="C4262" s="33" t="s">
        <v>10107</v>
      </c>
      <c r="D4262" s="33" t="s">
        <v>10108</v>
      </c>
      <c r="E4262" s="33" t="s">
        <v>15095</v>
      </c>
      <c r="F4262" s="33">
        <v>155</v>
      </c>
      <c r="G4262" s="33">
        <v>162</v>
      </c>
      <c r="H4262" s="33">
        <v>41631</v>
      </c>
      <c r="I4262" t="s">
        <v>8552</v>
      </c>
      <c r="N4262" s="37"/>
      <c r="O4262" s="36"/>
      <c r="P4262" s="36"/>
      <c r="Q4262" s="36"/>
      <c r="R4262" s="37"/>
      <c r="S4262" s="36"/>
      <c r="T4262" s="36"/>
    </row>
    <row r="4263" spans="1:20" ht="14.4" x14ac:dyDescent="0.3">
      <c r="A4263" s="33" t="s">
        <v>10109</v>
      </c>
      <c r="B4263" s="33" t="s">
        <v>14833</v>
      </c>
      <c r="C4263" s="33" t="s">
        <v>10110</v>
      </c>
      <c r="D4263" s="33" t="s">
        <v>10111</v>
      </c>
      <c r="E4263" s="33" t="s">
        <v>15189</v>
      </c>
      <c r="F4263" s="33">
        <v>279</v>
      </c>
      <c r="G4263" s="33">
        <v>252</v>
      </c>
      <c r="H4263" s="33">
        <v>41375</v>
      </c>
      <c r="I4263" t="s">
        <v>17614</v>
      </c>
      <c r="N4263" s="37"/>
      <c r="O4263" s="36"/>
      <c r="P4263" s="36"/>
      <c r="Q4263" s="36"/>
      <c r="R4263" s="37"/>
      <c r="S4263" s="36"/>
      <c r="T4263" s="36"/>
    </row>
    <row r="4264" spans="1:20" ht="14.4" x14ac:dyDescent="0.3">
      <c r="A4264" s="33" t="s">
        <v>10112</v>
      </c>
      <c r="B4264" s="33" t="s">
        <v>14833</v>
      </c>
      <c r="C4264" s="33" t="s">
        <v>17950</v>
      </c>
      <c r="D4264" s="33" t="s">
        <v>10113</v>
      </c>
      <c r="E4264" s="33" t="s">
        <v>14906</v>
      </c>
      <c r="F4264" s="33">
        <v>149</v>
      </c>
      <c r="G4264" s="33">
        <v>143</v>
      </c>
      <c r="H4264" s="33">
        <v>41850</v>
      </c>
      <c r="I4264" t="s">
        <v>17951</v>
      </c>
      <c r="N4264" s="37"/>
      <c r="O4264" s="36"/>
      <c r="P4264" s="36"/>
      <c r="Q4264" s="36"/>
      <c r="R4264" s="37"/>
      <c r="S4264" s="36"/>
      <c r="T4264" s="36"/>
    </row>
    <row r="4265" spans="1:20" ht="14.4" x14ac:dyDescent="0.3">
      <c r="A4265" s="33" t="s">
        <v>10114</v>
      </c>
      <c r="B4265" s="33" t="s">
        <v>14833</v>
      </c>
      <c r="C4265" s="33" t="s">
        <v>10115</v>
      </c>
      <c r="D4265" s="33" t="s">
        <v>10116</v>
      </c>
      <c r="E4265" s="33" t="s">
        <v>15138</v>
      </c>
      <c r="F4265" s="33">
        <v>62</v>
      </c>
      <c r="G4265" s="33">
        <v>64</v>
      </c>
      <c r="H4265" s="33">
        <v>41806</v>
      </c>
      <c r="I4265" t="s">
        <v>8665</v>
      </c>
      <c r="N4265" s="37"/>
      <c r="O4265" s="36"/>
      <c r="P4265" s="36"/>
      <c r="Q4265" s="36"/>
      <c r="R4265" s="37"/>
      <c r="S4265" s="36"/>
      <c r="T4265" s="36"/>
    </row>
    <row r="4266" spans="1:20" ht="14.4" x14ac:dyDescent="0.3">
      <c r="A4266" s="33" t="s">
        <v>10117</v>
      </c>
      <c r="B4266" s="33" t="s">
        <v>14833</v>
      </c>
      <c r="C4266" s="33" t="s">
        <v>10118</v>
      </c>
      <c r="D4266" s="33" t="s">
        <v>448</v>
      </c>
      <c r="E4266" s="33" t="s">
        <v>14957</v>
      </c>
      <c r="F4266" s="33">
        <v>152</v>
      </c>
      <c r="G4266" s="33">
        <v>144</v>
      </c>
      <c r="H4266" s="33">
        <v>41777</v>
      </c>
      <c r="I4266" t="s">
        <v>17934</v>
      </c>
      <c r="N4266" s="37"/>
      <c r="O4266" s="36"/>
      <c r="P4266" s="36"/>
      <c r="Q4266" s="36"/>
      <c r="R4266" s="37"/>
      <c r="S4266" s="36"/>
      <c r="T4266" s="36"/>
    </row>
    <row r="4267" spans="1:20" ht="14.4" x14ac:dyDescent="0.3">
      <c r="A4267" s="33" t="s">
        <v>10119</v>
      </c>
      <c r="B4267" s="33" t="s">
        <v>14833</v>
      </c>
      <c r="C4267" s="33" t="s">
        <v>17952</v>
      </c>
      <c r="D4267" s="33" t="s">
        <v>10120</v>
      </c>
      <c r="E4267" s="33" t="s">
        <v>15309</v>
      </c>
      <c r="F4267" s="33">
        <v>155</v>
      </c>
      <c r="G4267" s="33">
        <v>152</v>
      </c>
      <c r="H4267" s="33">
        <v>74049</v>
      </c>
      <c r="I4267" t="s">
        <v>432</v>
      </c>
      <c r="N4267" s="37"/>
      <c r="O4267" s="36"/>
      <c r="P4267" s="36"/>
      <c r="Q4267" s="36"/>
      <c r="R4267" s="37"/>
      <c r="S4267" s="36"/>
      <c r="T4267" s="36"/>
    </row>
    <row r="4268" spans="1:20" ht="14.4" x14ac:dyDescent="0.3">
      <c r="A4268" s="33" t="s">
        <v>10121</v>
      </c>
      <c r="B4268" s="33" t="s">
        <v>14833</v>
      </c>
      <c r="C4268" s="33" t="s">
        <v>10122</v>
      </c>
      <c r="D4268" s="33" t="s">
        <v>10123</v>
      </c>
      <c r="E4268" s="33" t="s">
        <v>14904</v>
      </c>
      <c r="F4268" s="33">
        <v>193</v>
      </c>
      <c r="G4268" s="33">
        <v>205</v>
      </c>
      <c r="H4268" s="33">
        <v>41858</v>
      </c>
      <c r="I4268" t="s">
        <v>17813</v>
      </c>
      <c r="N4268" s="37"/>
      <c r="O4268" s="36"/>
      <c r="P4268" s="36"/>
      <c r="Q4268" s="36"/>
      <c r="R4268" s="37"/>
      <c r="S4268" s="36"/>
      <c r="T4268" s="36"/>
    </row>
    <row r="4269" spans="1:20" ht="14.4" x14ac:dyDescent="0.3">
      <c r="A4269" s="33" t="s">
        <v>10124</v>
      </c>
      <c r="B4269" s="33" t="s">
        <v>14833</v>
      </c>
      <c r="C4269" s="33" t="s">
        <v>7673</v>
      </c>
      <c r="D4269" s="33" t="s">
        <v>10125</v>
      </c>
      <c r="E4269" s="33" t="s">
        <v>15025</v>
      </c>
      <c r="F4269" s="33">
        <v>198</v>
      </c>
      <c r="G4269" s="33">
        <v>207</v>
      </c>
      <c r="H4269" s="33">
        <v>41735</v>
      </c>
      <c r="I4269" t="s">
        <v>17587</v>
      </c>
      <c r="N4269" s="37"/>
      <c r="O4269" s="36"/>
      <c r="P4269" s="36"/>
      <c r="Q4269" s="36"/>
      <c r="R4269" s="37"/>
      <c r="S4269" s="36"/>
      <c r="T4269" s="36"/>
    </row>
    <row r="4270" spans="1:20" ht="14.4" x14ac:dyDescent="0.3">
      <c r="A4270" s="33" t="s">
        <v>10126</v>
      </c>
      <c r="B4270" s="33" t="s">
        <v>14833</v>
      </c>
      <c r="C4270" s="33" t="s">
        <v>5544</v>
      </c>
      <c r="D4270" s="33" t="s">
        <v>10127</v>
      </c>
      <c r="E4270" s="33" t="s">
        <v>15017</v>
      </c>
      <c r="F4270" s="33">
        <v>64</v>
      </c>
      <c r="G4270" s="33">
        <v>45</v>
      </c>
      <c r="H4270" s="33">
        <v>10426</v>
      </c>
      <c r="I4270" t="s">
        <v>17839</v>
      </c>
      <c r="N4270" s="37"/>
      <c r="O4270" s="36"/>
      <c r="P4270" s="36"/>
      <c r="Q4270" s="36"/>
      <c r="R4270" s="37"/>
      <c r="S4270" s="36"/>
      <c r="T4270" s="36"/>
    </row>
    <row r="4271" spans="1:20" ht="14.4" x14ac:dyDescent="0.3">
      <c r="A4271" s="33" t="s">
        <v>10128</v>
      </c>
      <c r="B4271" s="33" t="s">
        <v>14833</v>
      </c>
      <c r="C4271" s="33" t="s">
        <v>10129</v>
      </c>
      <c r="D4271" s="33" t="s">
        <v>3896</v>
      </c>
      <c r="E4271" s="33" t="s">
        <v>15093</v>
      </c>
      <c r="F4271" s="33">
        <v>182</v>
      </c>
      <c r="G4271" s="33">
        <v>203</v>
      </c>
      <c r="H4271" s="33">
        <v>42623</v>
      </c>
      <c r="I4271" t="s">
        <v>15606</v>
      </c>
      <c r="N4271" s="37"/>
      <c r="O4271" s="36"/>
      <c r="P4271" s="36"/>
      <c r="Q4271" s="36"/>
      <c r="R4271" s="37"/>
      <c r="S4271" s="36"/>
      <c r="T4271" s="36"/>
    </row>
    <row r="4272" spans="1:20" ht="14.4" x14ac:dyDescent="0.3">
      <c r="A4272" s="33" t="s">
        <v>10130</v>
      </c>
      <c r="B4272" s="33" t="s">
        <v>14833</v>
      </c>
      <c r="C4272" s="33" t="s">
        <v>10131</v>
      </c>
      <c r="D4272" s="33" t="s">
        <v>10132</v>
      </c>
      <c r="E4272" s="33" t="s">
        <v>15022</v>
      </c>
      <c r="F4272" s="33">
        <v>278</v>
      </c>
      <c r="G4272" s="33">
        <v>288</v>
      </c>
      <c r="H4272" s="33">
        <v>41567</v>
      </c>
      <c r="I4272" t="s">
        <v>9138</v>
      </c>
      <c r="N4272" s="37"/>
      <c r="O4272" s="36"/>
      <c r="P4272" s="36"/>
      <c r="Q4272" s="36"/>
      <c r="R4272" s="37"/>
      <c r="S4272" s="36"/>
      <c r="T4272" s="36"/>
    </row>
    <row r="4273" spans="1:20" ht="14.4" x14ac:dyDescent="0.3">
      <c r="A4273" s="33" t="s">
        <v>10133</v>
      </c>
      <c r="B4273" s="33" t="s">
        <v>14833</v>
      </c>
      <c r="C4273" s="33" t="s">
        <v>10134</v>
      </c>
      <c r="D4273" s="33" t="s">
        <v>10135</v>
      </c>
      <c r="E4273" s="33" t="s">
        <v>15018</v>
      </c>
      <c r="F4273" s="33">
        <v>457</v>
      </c>
      <c r="G4273" s="33">
        <v>481</v>
      </c>
      <c r="H4273" s="33">
        <v>41522</v>
      </c>
      <c r="I4273" t="s">
        <v>17842</v>
      </c>
      <c r="N4273" s="37"/>
      <c r="O4273" s="36"/>
      <c r="P4273" s="36"/>
      <c r="Q4273" s="36"/>
      <c r="R4273" s="37"/>
      <c r="S4273" s="36"/>
      <c r="T4273" s="36"/>
    </row>
    <row r="4274" spans="1:20" ht="14.4" x14ac:dyDescent="0.3">
      <c r="A4274" s="33" t="s">
        <v>10136</v>
      </c>
      <c r="B4274" s="33" t="s">
        <v>14833</v>
      </c>
      <c r="C4274" s="33" t="s">
        <v>17953</v>
      </c>
      <c r="D4274" s="33" t="s">
        <v>10137</v>
      </c>
      <c r="E4274" s="33" t="s">
        <v>15667</v>
      </c>
      <c r="F4274" s="33">
        <v>68</v>
      </c>
      <c r="G4274" s="33">
        <v>86</v>
      </c>
      <c r="H4274" s="33">
        <v>41361</v>
      </c>
      <c r="I4274" t="s">
        <v>9299</v>
      </c>
      <c r="N4274" s="37"/>
      <c r="O4274" s="36"/>
      <c r="P4274" s="36"/>
      <c r="Q4274" s="36"/>
      <c r="R4274" s="37"/>
      <c r="S4274" s="36"/>
      <c r="T4274" s="36"/>
    </row>
    <row r="4275" spans="1:20" ht="14.4" x14ac:dyDescent="0.3">
      <c r="A4275" s="33" t="s">
        <v>10138</v>
      </c>
      <c r="B4275" s="33" t="s">
        <v>14833</v>
      </c>
      <c r="C4275" s="33" t="s">
        <v>17954</v>
      </c>
      <c r="D4275" s="33" t="s">
        <v>10139</v>
      </c>
      <c r="E4275" s="33" t="s">
        <v>15951</v>
      </c>
      <c r="F4275" s="33">
        <v>148</v>
      </c>
      <c r="G4275" s="33">
        <v>143</v>
      </c>
      <c r="H4275" s="33">
        <v>42561</v>
      </c>
      <c r="I4275" t="s">
        <v>7164</v>
      </c>
      <c r="N4275" s="37"/>
      <c r="O4275" s="36"/>
      <c r="P4275" s="36"/>
      <c r="Q4275" s="36"/>
      <c r="R4275" s="37"/>
      <c r="S4275" s="36"/>
      <c r="T4275" s="36"/>
    </row>
    <row r="4276" spans="1:20" ht="14.4" x14ac:dyDescent="0.3">
      <c r="A4276" s="33" t="s">
        <v>10140</v>
      </c>
      <c r="B4276" s="33" t="s">
        <v>14833</v>
      </c>
      <c r="C4276" s="33" t="s">
        <v>10141</v>
      </c>
      <c r="D4276" s="33" t="s">
        <v>10142</v>
      </c>
      <c r="E4276" s="33" t="s">
        <v>15023</v>
      </c>
      <c r="F4276" s="33">
        <v>198</v>
      </c>
      <c r="G4276" s="33">
        <v>212</v>
      </c>
      <c r="H4276" s="33">
        <v>41573</v>
      </c>
      <c r="I4276" t="s">
        <v>17891</v>
      </c>
      <c r="N4276" s="37"/>
      <c r="O4276" s="36"/>
      <c r="P4276" s="36"/>
      <c r="Q4276" s="36"/>
      <c r="R4276" s="37"/>
      <c r="S4276" s="36"/>
      <c r="T4276" s="36"/>
    </row>
    <row r="4277" spans="1:20" ht="14.4" x14ac:dyDescent="0.3">
      <c r="A4277" s="33" t="s">
        <v>10143</v>
      </c>
      <c r="B4277" s="33" t="s">
        <v>14833</v>
      </c>
      <c r="C4277" s="33" t="s">
        <v>16896</v>
      </c>
      <c r="D4277" s="33" t="s">
        <v>10144</v>
      </c>
      <c r="E4277" s="33" t="s">
        <v>17235</v>
      </c>
      <c r="F4277" s="33">
        <v>195</v>
      </c>
      <c r="G4277" s="33">
        <v>191</v>
      </c>
      <c r="H4277" s="33">
        <v>41570</v>
      </c>
      <c r="I4277" t="s">
        <v>17183</v>
      </c>
      <c r="N4277" s="37"/>
      <c r="O4277" s="36"/>
      <c r="P4277" s="36"/>
      <c r="Q4277" s="36"/>
      <c r="R4277" s="37"/>
      <c r="S4277" s="36"/>
      <c r="T4277" s="36"/>
    </row>
    <row r="4278" spans="1:20" ht="14.4" x14ac:dyDescent="0.3">
      <c r="A4278" s="33" t="s">
        <v>10145</v>
      </c>
      <c r="B4278" s="33" t="s">
        <v>14833</v>
      </c>
      <c r="C4278" s="33" t="s">
        <v>17955</v>
      </c>
      <c r="D4278" s="33" t="s">
        <v>10146</v>
      </c>
      <c r="E4278" s="33" t="s">
        <v>14917</v>
      </c>
      <c r="F4278" s="33">
        <v>222</v>
      </c>
      <c r="G4278" s="33">
        <v>216</v>
      </c>
      <c r="H4278" s="33">
        <v>41862</v>
      </c>
      <c r="I4278" t="s">
        <v>17195</v>
      </c>
      <c r="N4278" s="37"/>
      <c r="O4278" s="36"/>
      <c r="P4278" s="36"/>
      <c r="Q4278" s="36"/>
      <c r="R4278" s="37"/>
      <c r="S4278" s="36"/>
      <c r="T4278" s="36"/>
    </row>
    <row r="4279" spans="1:20" ht="14.4" x14ac:dyDescent="0.3">
      <c r="A4279" s="33" t="s">
        <v>10147</v>
      </c>
      <c r="B4279" s="33" t="s">
        <v>14833</v>
      </c>
      <c r="C4279" s="33" t="s">
        <v>3039</v>
      </c>
      <c r="D4279" s="33" t="s">
        <v>10148</v>
      </c>
      <c r="E4279" s="33" t="s">
        <v>15032</v>
      </c>
      <c r="F4279" s="33">
        <v>273</v>
      </c>
      <c r="G4279" s="33">
        <v>268</v>
      </c>
      <c r="H4279" s="33">
        <v>40662</v>
      </c>
      <c r="I4279" t="s">
        <v>704</v>
      </c>
      <c r="N4279" s="37"/>
      <c r="O4279" s="36"/>
      <c r="P4279" s="36"/>
      <c r="Q4279" s="36"/>
      <c r="R4279" s="37"/>
      <c r="S4279" s="36"/>
      <c r="T4279" s="36"/>
    </row>
    <row r="4280" spans="1:20" ht="14.4" x14ac:dyDescent="0.3">
      <c r="A4280" s="33" t="s">
        <v>10149</v>
      </c>
      <c r="B4280" s="33" t="s">
        <v>14833</v>
      </c>
      <c r="C4280" s="33" t="s">
        <v>15758</v>
      </c>
      <c r="D4280" s="33" t="s">
        <v>10150</v>
      </c>
      <c r="E4280" s="33" t="s">
        <v>15486</v>
      </c>
      <c r="F4280" s="33">
        <v>60</v>
      </c>
      <c r="G4280" s="33">
        <v>58</v>
      </c>
      <c r="H4280" s="33">
        <v>41582</v>
      </c>
      <c r="I4280" t="s">
        <v>15253</v>
      </c>
      <c r="N4280" s="37"/>
      <c r="O4280" s="36"/>
      <c r="P4280" s="36"/>
      <c r="Q4280" s="36"/>
      <c r="R4280" s="37"/>
      <c r="S4280" s="36"/>
      <c r="T4280" s="36"/>
    </row>
    <row r="4281" spans="1:20" ht="14.4" x14ac:dyDescent="0.3">
      <c r="A4281" s="33" t="s">
        <v>10151</v>
      </c>
      <c r="B4281" s="33" t="s">
        <v>14833</v>
      </c>
      <c r="C4281" s="33" t="s">
        <v>5524</v>
      </c>
      <c r="D4281" s="33" t="s">
        <v>10152</v>
      </c>
      <c r="E4281" s="33" t="s">
        <v>15301</v>
      </c>
      <c r="F4281" s="33">
        <v>121</v>
      </c>
      <c r="G4281" s="33">
        <v>110</v>
      </c>
      <c r="H4281" s="33">
        <v>26977</v>
      </c>
      <c r="I4281" t="s">
        <v>418</v>
      </c>
      <c r="N4281" s="37"/>
      <c r="O4281" s="36"/>
      <c r="P4281" s="36"/>
      <c r="Q4281" s="36"/>
      <c r="R4281" s="37"/>
      <c r="S4281" s="36"/>
      <c r="T4281" s="36"/>
    </row>
    <row r="4282" spans="1:20" ht="14.4" x14ac:dyDescent="0.3">
      <c r="A4282" s="33" t="s">
        <v>10153</v>
      </c>
      <c r="B4282" s="33" t="s">
        <v>14833</v>
      </c>
      <c r="C4282" s="33" t="s">
        <v>2623</v>
      </c>
      <c r="D4282" s="33" t="s">
        <v>10154</v>
      </c>
      <c r="E4282" s="33" t="s">
        <v>15039</v>
      </c>
      <c r="F4282" s="33">
        <v>297</v>
      </c>
      <c r="G4282" s="33">
        <v>292</v>
      </c>
      <c r="H4282" s="33">
        <v>85255</v>
      </c>
      <c r="I4282" t="s">
        <v>15740</v>
      </c>
      <c r="N4282" s="37"/>
      <c r="O4282" s="36"/>
      <c r="P4282" s="36"/>
      <c r="Q4282" s="36"/>
      <c r="R4282" s="37"/>
      <c r="S4282" s="36"/>
      <c r="T4282" s="36"/>
    </row>
    <row r="4283" spans="1:20" ht="14.4" x14ac:dyDescent="0.3">
      <c r="A4283" s="33" t="s">
        <v>10155</v>
      </c>
      <c r="B4283" s="33" t="s">
        <v>14833</v>
      </c>
      <c r="C4283" s="33" t="s">
        <v>320</v>
      </c>
      <c r="D4283" s="33" t="s">
        <v>10156</v>
      </c>
      <c r="E4283" s="33" t="s">
        <v>14895</v>
      </c>
      <c r="F4283" s="33">
        <v>533</v>
      </c>
      <c r="G4283" s="33">
        <v>500</v>
      </c>
      <c r="H4283" s="33">
        <v>41646</v>
      </c>
      <c r="I4283" t="s">
        <v>15120</v>
      </c>
      <c r="N4283" s="37"/>
      <c r="O4283" s="36"/>
      <c r="P4283" s="36"/>
      <c r="Q4283" s="36"/>
      <c r="R4283" s="37"/>
      <c r="S4283" s="36"/>
      <c r="T4283" s="36"/>
    </row>
    <row r="4284" spans="1:20" ht="14.4" x14ac:dyDescent="0.3">
      <c r="A4284" s="33" t="s">
        <v>10157</v>
      </c>
      <c r="B4284" s="33" t="s">
        <v>14833</v>
      </c>
      <c r="C4284" s="33" t="s">
        <v>17956</v>
      </c>
      <c r="D4284" s="33" t="s">
        <v>10158</v>
      </c>
      <c r="E4284" s="33" t="s">
        <v>15029</v>
      </c>
      <c r="F4284" s="33">
        <v>192</v>
      </c>
      <c r="G4284" s="33">
        <v>201</v>
      </c>
      <c r="H4284" s="33">
        <v>40377</v>
      </c>
      <c r="I4284" t="s">
        <v>17789</v>
      </c>
      <c r="N4284" s="37"/>
      <c r="O4284" s="36"/>
      <c r="P4284" s="36"/>
      <c r="Q4284" s="36"/>
      <c r="R4284" s="37"/>
      <c r="S4284" s="36"/>
      <c r="T4284" s="36"/>
    </row>
    <row r="4285" spans="1:20" ht="14.4" x14ac:dyDescent="0.3">
      <c r="A4285" s="33" t="s">
        <v>10159</v>
      </c>
      <c r="B4285" s="33" t="s">
        <v>14833</v>
      </c>
      <c r="C4285" s="33" t="s">
        <v>15382</v>
      </c>
      <c r="D4285" s="33" t="s">
        <v>10160</v>
      </c>
      <c r="E4285" s="33" t="s">
        <v>15707</v>
      </c>
      <c r="F4285" s="33">
        <v>69</v>
      </c>
      <c r="G4285" s="33">
        <v>66</v>
      </c>
      <c r="H4285" s="33">
        <v>42616</v>
      </c>
      <c r="I4285" t="s">
        <v>15952</v>
      </c>
      <c r="N4285" s="37"/>
      <c r="O4285" s="36"/>
      <c r="P4285" s="36"/>
      <c r="Q4285" s="36"/>
      <c r="R4285" s="37"/>
      <c r="S4285" s="36"/>
      <c r="T4285" s="36"/>
    </row>
    <row r="4286" spans="1:20" ht="14.4" x14ac:dyDescent="0.3">
      <c r="A4286" s="33" t="s">
        <v>10161</v>
      </c>
      <c r="B4286" s="33" t="s">
        <v>14833</v>
      </c>
      <c r="C4286" s="33" t="s">
        <v>17957</v>
      </c>
      <c r="D4286" s="33" t="s">
        <v>10162</v>
      </c>
      <c r="E4286" s="33" t="s">
        <v>15087</v>
      </c>
      <c r="F4286" s="33">
        <v>191</v>
      </c>
      <c r="G4286" s="33">
        <v>192</v>
      </c>
      <c r="H4286" s="33">
        <v>42607</v>
      </c>
      <c r="I4286" t="s">
        <v>15194</v>
      </c>
      <c r="N4286" s="37"/>
      <c r="O4286" s="36"/>
      <c r="P4286" s="36"/>
      <c r="Q4286" s="36"/>
      <c r="R4286" s="37"/>
      <c r="S4286" s="36"/>
      <c r="T4286" s="36"/>
    </row>
    <row r="4287" spans="1:20" ht="14.4" x14ac:dyDescent="0.3">
      <c r="A4287" s="33" t="s">
        <v>10163</v>
      </c>
      <c r="B4287" s="33" t="s">
        <v>14833</v>
      </c>
      <c r="C4287" s="33" t="s">
        <v>4901</v>
      </c>
      <c r="D4287" s="33" t="s">
        <v>10164</v>
      </c>
      <c r="E4287" s="33" t="s">
        <v>15081</v>
      </c>
      <c r="F4287" s="33">
        <v>304</v>
      </c>
      <c r="G4287" s="33">
        <v>313</v>
      </c>
      <c r="H4287" s="33">
        <v>31280</v>
      </c>
      <c r="I4287" t="s">
        <v>17958</v>
      </c>
      <c r="N4287" s="37"/>
      <c r="O4287" s="36"/>
      <c r="P4287" s="36"/>
      <c r="Q4287" s="36"/>
      <c r="R4287" s="37"/>
      <c r="S4287" s="36"/>
      <c r="T4287" s="36"/>
    </row>
    <row r="4288" spans="1:20" ht="14.4" x14ac:dyDescent="0.3">
      <c r="A4288" s="33" t="s">
        <v>10165</v>
      </c>
      <c r="B4288" s="33" t="s">
        <v>14833</v>
      </c>
      <c r="C4288" s="33" t="s">
        <v>17959</v>
      </c>
      <c r="D4288" s="33" t="s">
        <v>10166</v>
      </c>
      <c r="E4288" s="33" t="s">
        <v>15094</v>
      </c>
      <c r="F4288" s="33">
        <v>287</v>
      </c>
      <c r="G4288" s="33">
        <v>286</v>
      </c>
      <c r="H4288" s="33">
        <v>71749</v>
      </c>
      <c r="I4288" t="s">
        <v>15548</v>
      </c>
      <c r="N4288" s="37"/>
      <c r="O4288" s="36"/>
      <c r="P4288" s="36"/>
      <c r="Q4288" s="36"/>
      <c r="R4288" s="37"/>
      <c r="S4288" s="36"/>
      <c r="T4288" s="36"/>
    </row>
    <row r="4289" spans="1:20" ht="14.4" x14ac:dyDescent="0.3">
      <c r="A4289" s="33" t="s">
        <v>10167</v>
      </c>
      <c r="B4289" s="33" t="s">
        <v>14833</v>
      </c>
      <c r="C4289" s="33" t="s">
        <v>6767</v>
      </c>
      <c r="D4289" s="33" t="s">
        <v>10168</v>
      </c>
      <c r="E4289" s="33" t="s">
        <v>14908</v>
      </c>
      <c r="F4289" s="33">
        <v>413</v>
      </c>
      <c r="G4289" s="33">
        <v>421</v>
      </c>
      <c r="H4289" s="33">
        <v>77195</v>
      </c>
      <c r="I4289" t="s">
        <v>16346</v>
      </c>
      <c r="N4289" s="37"/>
      <c r="O4289" s="36"/>
      <c r="P4289" s="36"/>
      <c r="Q4289" s="36"/>
      <c r="R4289" s="37"/>
      <c r="S4289" s="36"/>
      <c r="T4289" s="36"/>
    </row>
    <row r="4290" spans="1:20" ht="14.4" x14ac:dyDescent="0.3">
      <c r="A4290" s="33" t="s">
        <v>10169</v>
      </c>
      <c r="B4290" s="33" t="s">
        <v>14833</v>
      </c>
      <c r="C4290" s="33" t="s">
        <v>8627</v>
      </c>
      <c r="D4290" s="33" t="s">
        <v>10170</v>
      </c>
      <c r="E4290" s="33" t="s">
        <v>15063</v>
      </c>
      <c r="F4290" s="33">
        <v>168</v>
      </c>
      <c r="G4290" s="33">
        <v>149</v>
      </c>
      <c r="H4290" s="33">
        <v>38235</v>
      </c>
      <c r="I4290" t="s">
        <v>17960</v>
      </c>
      <c r="N4290" s="37"/>
      <c r="O4290" s="36"/>
      <c r="P4290" s="36"/>
      <c r="Q4290" s="36"/>
      <c r="R4290" s="37"/>
      <c r="S4290" s="36"/>
      <c r="T4290" s="36"/>
    </row>
    <row r="4291" spans="1:20" ht="14.4" x14ac:dyDescent="0.3">
      <c r="A4291" s="33" t="s">
        <v>10171</v>
      </c>
      <c r="B4291" s="33" t="s">
        <v>14833</v>
      </c>
      <c r="C4291" s="33" t="s">
        <v>416</v>
      </c>
      <c r="D4291" s="33" t="s">
        <v>10172</v>
      </c>
      <c r="E4291" s="33" t="s">
        <v>14926</v>
      </c>
      <c r="F4291" s="33">
        <v>193</v>
      </c>
      <c r="G4291" s="33">
        <v>191</v>
      </c>
      <c r="H4291" s="33">
        <v>40803</v>
      </c>
      <c r="I4291" t="s">
        <v>276</v>
      </c>
      <c r="N4291" s="37"/>
      <c r="O4291" s="36"/>
      <c r="P4291" s="36"/>
      <c r="Q4291" s="36"/>
      <c r="R4291" s="37"/>
      <c r="S4291" s="36"/>
      <c r="T4291" s="36"/>
    </row>
    <row r="4292" spans="1:20" ht="14.4" x14ac:dyDescent="0.3">
      <c r="A4292" s="33" t="s">
        <v>10173</v>
      </c>
      <c r="B4292" s="33" t="s">
        <v>14833</v>
      </c>
      <c r="C4292" s="33" t="s">
        <v>925</v>
      </c>
      <c r="D4292" s="33" t="s">
        <v>10174</v>
      </c>
      <c r="E4292" s="33" t="s">
        <v>15307</v>
      </c>
      <c r="F4292" s="33">
        <v>109</v>
      </c>
      <c r="G4292" s="33">
        <v>108</v>
      </c>
      <c r="H4292" s="33">
        <v>40969</v>
      </c>
      <c r="I4292" t="s">
        <v>15399</v>
      </c>
      <c r="N4292" s="37"/>
      <c r="O4292" s="36"/>
      <c r="P4292" s="36"/>
      <c r="Q4292" s="36"/>
      <c r="R4292" s="37"/>
      <c r="S4292" s="36"/>
      <c r="T4292" s="36"/>
    </row>
    <row r="4293" spans="1:20" ht="14.4" x14ac:dyDescent="0.3">
      <c r="A4293" s="33" t="s">
        <v>10175</v>
      </c>
      <c r="B4293" s="33" t="s">
        <v>14833</v>
      </c>
      <c r="C4293" s="33" t="s">
        <v>17961</v>
      </c>
      <c r="D4293" s="33" t="s">
        <v>10176</v>
      </c>
      <c r="E4293" s="33" t="s">
        <v>14953</v>
      </c>
      <c r="F4293" s="33">
        <v>76</v>
      </c>
      <c r="G4293" s="33">
        <v>74</v>
      </c>
      <c r="H4293" s="33">
        <v>73191</v>
      </c>
      <c r="I4293" t="s">
        <v>3791</v>
      </c>
      <c r="N4293" s="37"/>
      <c r="O4293" s="36"/>
      <c r="P4293" s="36"/>
      <c r="Q4293" s="36"/>
      <c r="R4293" s="37"/>
      <c r="S4293" s="36"/>
      <c r="T4293" s="36"/>
    </row>
    <row r="4294" spans="1:20" ht="14.4" x14ac:dyDescent="0.3">
      <c r="A4294" s="33" t="s">
        <v>10177</v>
      </c>
      <c r="B4294" s="33" t="s">
        <v>14833</v>
      </c>
      <c r="C4294" s="33" t="s">
        <v>10178</v>
      </c>
      <c r="D4294" s="33" t="s">
        <v>10179</v>
      </c>
      <c r="E4294" s="33" t="s">
        <v>15272</v>
      </c>
      <c r="F4294" s="33">
        <v>102</v>
      </c>
      <c r="G4294" s="33">
        <v>93</v>
      </c>
      <c r="H4294" s="33">
        <v>23961</v>
      </c>
      <c r="I4294" t="s">
        <v>15273</v>
      </c>
      <c r="N4294" s="37"/>
      <c r="O4294" s="36"/>
      <c r="P4294" s="36"/>
      <c r="Q4294" s="36"/>
      <c r="R4294" s="37"/>
      <c r="S4294" s="36"/>
      <c r="T4294" s="36"/>
    </row>
    <row r="4295" spans="1:20" ht="14.4" x14ac:dyDescent="0.3">
      <c r="A4295" s="33" t="s">
        <v>10180</v>
      </c>
      <c r="B4295" s="33" t="s">
        <v>14833</v>
      </c>
      <c r="C4295" s="33" t="s">
        <v>10181</v>
      </c>
      <c r="D4295" s="33" t="s">
        <v>10182</v>
      </c>
      <c r="E4295" s="33" t="s">
        <v>15486</v>
      </c>
      <c r="F4295" s="33">
        <v>101</v>
      </c>
      <c r="G4295" s="33">
        <v>91</v>
      </c>
      <c r="H4295" s="33">
        <v>73932</v>
      </c>
      <c r="I4295" t="s">
        <v>15487</v>
      </c>
      <c r="N4295" s="37"/>
      <c r="O4295" s="36"/>
      <c r="P4295" s="36"/>
      <c r="Q4295" s="36"/>
      <c r="R4295" s="37"/>
      <c r="S4295" s="36"/>
      <c r="T4295" s="36"/>
    </row>
    <row r="4296" spans="1:20" ht="14.4" x14ac:dyDescent="0.3">
      <c r="A4296" s="33" t="s">
        <v>10183</v>
      </c>
      <c r="B4296" s="33" t="s">
        <v>14833</v>
      </c>
      <c r="C4296" s="33" t="s">
        <v>136</v>
      </c>
      <c r="D4296" s="33" t="s">
        <v>10184</v>
      </c>
      <c r="E4296" s="33" t="s">
        <v>15528</v>
      </c>
      <c r="F4296" s="33">
        <v>104</v>
      </c>
      <c r="G4296" s="33">
        <v>109</v>
      </c>
      <c r="H4296" s="33">
        <v>41486</v>
      </c>
      <c r="I4296" t="s">
        <v>15529</v>
      </c>
      <c r="N4296" s="37"/>
      <c r="O4296" s="36"/>
      <c r="P4296" s="36"/>
      <c r="Q4296" s="36"/>
      <c r="R4296" s="37"/>
      <c r="S4296" s="36"/>
      <c r="T4296" s="36"/>
    </row>
    <row r="4297" spans="1:20" ht="14.4" x14ac:dyDescent="0.3">
      <c r="A4297" s="33" t="s">
        <v>10185</v>
      </c>
      <c r="B4297" s="33" t="s">
        <v>14833</v>
      </c>
      <c r="C4297" s="33" t="s">
        <v>10186</v>
      </c>
      <c r="D4297" s="33" t="s">
        <v>9595</v>
      </c>
      <c r="E4297" s="33" t="s">
        <v>14902</v>
      </c>
      <c r="F4297" s="33">
        <v>150</v>
      </c>
      <c r="G4297" s="33">
        <v>142</v>
      </c>
      <c r="H4297" s="33">
        <v>41507</v>
      </c>
      <c r="I4297" t="s">
        <v>15838</v>
      </c>
      <c r="N4297" s="37"/>
      <c r="O4297" s="36"/>
      <c r="P4297" s="36"/>
      <c r="Q4297" s="36"/>
      <c r="R4297" s="37"/>
      <c r="S4297" s="36"/>
      <c r="T4297" s="36"/>
    </row>
    <row r="4298" spans="1:20" ht="14.4" x14ac:dyDescent="0.3">
      <c r="A4298" s="33" t="s">
        <v>10187</v>
      </c>
      <c r="B4298" s="33" t="s">
        <v>14833</v>
      </c>
      <c r="C4298" s="33" t="s">
        <v>17962</v>
      </c>
      <c r="D4298" s="33" t="s">
        <v>10188</v>
      </c>
      <c r="E4298" s="33" t="s">
        <v>15426</v>
      </c>
      <c r="F4298" s="33">
        <v>203</v>
      </c>
      <c r="G4298" s="33">
        <v>183</v>
      </c>
      <c r="H4298" s="33">
        <v>71956</v>
      </c>
      <c r="I4298" t="s">
        <v>15492</v>
      </c>
      <c r="N4298" s="37"/>
      <c r="O4298" s="36"/>
      <c r="P4298" s="36"/>
      <c r="Q4298" s="36"/>
      <c r="R4298" s="37"/>
      <c r="S4298" s="36"/>
      <c r="T4298" s="36"/>
    </row>
    <row r="4299" spans="1:20" ht="14.4" x14ac:dyDescent="0.3">
      <c r="A4299" s="33" t="s">
        <v>10189</v>
      </c>
      <c r="B4299" s="33" t="s">
        <v>14833</v>
      </c>
      <c r="C4299" s="33" t="s">
        <v>15367</v>
      </c>
      <c r="D4299" s="33" t="s">
        <v>12396</v>
      </c>
      <c r="E4299" s="33" t="s">
        <v>14980</v>
      </c>
      <c r="F4299" s="33">
        <v>206</v>
      </c>
      <c r="G4299" s="33">
        <v>204</v>
      </c>
      <c r="H4299" s="33">
        <v>40765</v>
      </c>
      <c r="I4299" t="s">
        <v>15381</v>
      </c>
      <c r="N4299" s="37"/>
      <c r="O4299" s="36"/>
      <c r="P4299" s="36"/>
      <c r="Q4299" s="36"/>
      <c r="R4299" s="37"/>
      <c r="S4299" s="36"/>
      <c r="T4299" s="36"/>
    </row>
    <row r="4300" spans="1:20" ht="14.4" x14ac:dyDescent="0.3">
      <c r="A4300" s="33" t="s">
        <v>10190</v>
      </c>
      <c r="B4300" s="33" t="s">
        <v>14833</v>
      </c>
      <c r="C4300" s="33" t="s">
        <v>807</v>
      </c>
      <c r="D4300" s="33" t="s">
        <v>10191</v>
      </c>
      <c r="E4300" s="33" t="s">
        <v>14934</v>
      </c>
      <c r="F4300" s="33">
        <v>102</v>
      </c>
      <c r="G4300" s="33">
        <v>108</v>
      </c>
      <c r="H4300" s="33">
        <v>41228</v>
      </c>
      <c r="I4300" t="s">
        <v>15135</v>
      </c>
      <c r="N4300" s="37"/>
      <c r="O4300" s="36"/>
      <c r="P4300" s="36"/>
      <c r="Q4300" s="36"/>
      <c r="R4300" s="37"/>
      <c r="S4300" s="36"/>
      <c r="T4300" s="36"/>
    </row>
    <row r="4301" spans="1:20" ht="14.4" x14ac:dyDescent="0.3">
      <c r="A4301" s="33" t="s">
        <v>10192</v>
      </c>
      <c r="B4301" s="33" t="s">
        <v>14833</v>
      </c>
      <c r="C4301" s="33" t="s">
        <v>16037</v>
      </c>
      <c r="D4301" s="33" t="s">
        <v>10193</v>
      </c>
      <c r="E4301" s="33" t="s">
        <v>14957</v>
      </c>
      <c r="F4301" s="33">
        <v>144</v>
      </c>
      <c r="G4301" s="33">
        <v>142</v>
      </c>
      <c r="H4301" s="33">
        <v>42540</v>
      </c>
      <c r="I4301" t="s">
        <v>15315</v>
      </c>
      <c r="N4301" s="37"/>
      <c r="O4301" s="36"/>
      <c r="P4301" s="36"/>
      <c r="Q4301" s="36"/>
      <c r="R4301" s="37"/>
      <c r="S4301" s="36"/>
      <c r="T4301" s="36"/>
    </row>
    <row r="4302" spans="1:20" ht="14.4" x14ac:dyDescent="0.3">
      <c r="A4302" s="33" t="s">
        <v>10194</v>
      </c>
      <c r="B4302" s="33" t="s">
        <v>14833</v>
      </c>
      <c r="C4302" s="33" t="s">
        <v>551</v>
      </c>
      <c r="D4302" s="33" t="s">
        <v>10195</v>
      </c>
      <c r="E4302" s="33" t="s">
        <v>14884</v>
      </c>
      <c r="F4302" s="33">
        <v>216</v>
      </c>
      <c r="G4302" s="33">
        <v>223</v>
      </c>
      <c r="H4302" s="33">
        <v>40524</v>
      </c>
      <c r="I4302" t="s">
        <v>16614</v>
      </c>
      <c r="N4302" s="37"/>
      <c r="O4302" s="36"/>
      <c r="P4302" s="36"/>
      <c r="Q4302" s="36"/>
      <c r="R4302" s="37"/>
      <c r="S4302" s="36"/>
      <c r="T4302" s="36"/>
    </row>
    <row r="4303" spans="1:20" ht="14.4" x14ac:dyDescent="0.3">
      <c r="A4303" s="33" t="s">
        <v>10196</v>
      </c>
      <c r="B4303" s="33" t="s">
        <v>14833</v>
      </c>
      <c r="C4303" s="33" t="s">
        <v>10197</v>
      </c>
      <c r="D4303" s="33" t="s">
        <v>10198</v>
      </c>
      <c r="E4303" s="33" t="s">
        <v>14906</v>
      </c>
      <c r="F4303" s="33">
        <v>223</v>
      </c>
      <c r="G4303" s="33">
        <v>215</v>
      </c>
      <c r="H4303" s="33">
        <v>41419</v>
      </c>
      <c r="I4303" t="s">
        <v>15588</v>
      </c>
      <c r="N4303" s="37"/>
      <c r="O4303" s="36"/>
      <c r="P4303" s="36"/>
      <c r="Q4303" s="36"/>
      <c r="R4303" s="37"/>
      <c r="S4303" s="36"/>
      <c r="T4303" s="36"/>
    </row>
    <row r="4304" spans="1:20" ht="14.4" x14ac:dyDescent="0.3">
      <c r="A4304" s="33" t="s">
        <v>10199</v>
      </c>
      <c r="B4304" s="33" t="s">
        <v>14833</v>
      </c>
      <c r="C4304" s="33" t="s">
        <v>6502</v>
      </c>
      <c r="D4304" s="33" t="s">
        <v>10200</v>
      </c>
      <c r="E4304" s="33" t="s">
        <v>15052</v>
      </c>
      <c r="F4304" s="33">
        <v>144</v>
      </c>
      <c r="G4304" s="33">
        <v>119</v>
      </c>
      <c r="H4304" s="33">
        <v>78912</v>
      </c>
      <c r="I4304" t="s">
        <v>15456</v>
      </c>
      <c r="N4304" s="37"/>
      <c r="O4304" s="36"/>
      <c r="P4304" s="36"/>
      <c r="Q4304" s="36"/>
      <c r="R4304" s="37"/>
      <c r="S4304" s="36"/>
      <c r="T4304" s="36"/>
    </row>
    <row r="4305" spans="1:20" ht="14.4" x14ac:dyDescent="0.3">
      <c r="A4305" s="33" t="s">
        <v>10201</v>
      </c>
      <c r="B4305" s="33" t="s">
        <v>14833</v>
      </c>
      <c r="C4305" s="33" t="s">
        <v>17963</v>
      </c>
      <c r="D4305" s="33" t="s">
        <v>10202</v>
      </c>
      <c r="E4305" s="33" t="s">
        <v>15015</v>
      </c>
      <c r="F4305" s="33">
        <v>247</v>
      </c>
      <c r="G4305" s="33">
        <v>248</v>
      </c>
      <c r="H4305" s="33">
        <v>83228</v>
      </c>
      <c r="I4305" t="s">
        <v>15683</v>
      </c>
      <c r="N4305" s="37"/>
      <c r="O4305" s="36"/>
      <c r="P4305" s="36"/>
      <c r="Q4305" s="36"/>
      <c r="R4305" s="37"/>
      <c r="S4305" s="36"/>
      <c r="T4305" s="36"/>
    </row>
    <row r="4306" spans="1:20" ht="14.4" x14ac:dyDescent="0.3">
      <c r="A4306" s="33" t="s">
        <v>10203</v>
      </c>
      <c r="B4306" s="33" t="s">
        <v>14833</v>
      </c>
      <c r="C4306" s="33" t="s">
        <v>17964</v>
      </c>
      <c r="D4306" s="33" t="s">
        <v>10204</v>
      </c>
      <c r="E4306" s="33" t="s">
        <v>14901</v>
      </c>
      <c r="F4306" s="33">
        <v>286</v>
      </c>
      <c r="G4306" s="33">
        <v>319</v>
      </c>
      <c r="H4306" s="33">
        <v>41527</v>
      </c>
      <c r="I4306" t="s">
        <v>6666</v>
      </c>
      <c r="N4306" s="37"/>
      <c r="O4306" s="36"/>
      <c r="P4306" s="36"/>
      <c r="Q4306" s="36"/>
      <c r="R4306" s="37"/>
      <c r="S4306" s="36"/>
      <c r="T4306" s="36"/>
    </row>
    <row r="4307" spans="1:20" ht="14.4" x14ac:dyDescent="0.3">
      <c r="A4307" s="33" t="s">
        <v>10205</v>
      </c>
      <c r="B4307" s="33" t="s">
        <v>14833</v>
      </c>
      <c r="C4307" s="33" t="s">
        <v>17965</v>
      </c>
      <c r="D4307" s="33" t="s">
        <v>6123</v>
      </c>
      <c r="E4307" s="33" t="s">
        <v>15095</v>
      </c>
      <c r="F4307" s="33">
        <v>147</v>
      </c>
      <c r="G4307" s="33">
        <v>156</v>
      </c>
      <c r="H4307" s="33">
        <v>41631</v>
      </c>
      <c r="I4307" t="s">
        <v>8552</v>
      </c>
      <c r="N4307" s="37"/>
      <c r="O4307" s="36"/>
      <c r="P4307" s="36"/>
      <c r="Q4307" s="36"/>
      <c r="R4307" s="37"/>
      <c r="S4307" s="36"/>
      <c r="T4307" s="36"/>
    </row>
    <row r="4308" spans="1:20" ht="14.4" x14ac:dyDescent="0.3">
      <c r="A4308" s="33" t="s">
        <v>10206</v>
      </c>
      <c r="B4308" s="33" t="s">
        <v>14833</v>
      </c>
      <c r="C4308" s="33" t="s">
        <v>10207</v>
      </c>
      <c r="D4308" s="33" t="s">
        <v>10208</v>
      </c>
      <c r="E4308" s="33" t="s">
        <v>15189</v>
      </c>
      <c r="F4308" s="33">
        <v>218</v>
      </c>
      <c r="G4308" s="33">
        <v>202</v>
      </c>
      <c r="H4308" s="33">
        <v>41375</v>
      </c>
      <c r="I4308" t="s">
        <v>17614</v>
      </c>
      <c r="N4308" s="37"/>
      <c r="O4308" s="36"/>
      <c r="P4308" s="36"/>
      <c r="Q4308" s="36"/>
      <c r="R4308" s="37"/>
      <c r="S4308" s="36"/>
      <c r="T4308" s="36"/>
    </row>
    <row r="4309" spans="1:20" ht="14.4" x14ac:dyDescent="0.3">
      <c r="A4309" s="33" t="s">
        <v>10209</v>
      </c>
      <c r="B4309" s="33" t="s">
        <v>14833</v>
      </c>
      <c r="C4309" s="33" t="s">
        <v>10210</v>
      </c>
      <c r="D4309" s="33" t="s">
        <v>2624</v>
      </c>
      <c r="E4309" s="33" t="s">
        <v>15026</v>
      </c>
      <c r="F4309" s="33">
        <v>118</v>
      </c>
      <c r="G4309" s="33">
        <v>120</v>
      </c>
      <c r="H4309" s="33">
        <v>41780</v>
      </c>
      <c r="I4309" t="s">
        <v>16244</v>
      </c>
      <c r="N4309" s="37"/>
      <c r="O4309" s="36"/>
      <c r="P4309" s="36"/>
      <c r="Q4309" s="36"/>
      <c r="R4309" s="37"/>
      <c r="S4309" s="36"/>
      <c r="T4309" s="36"/>
    </row>
    <row r="4310" spans="1:20" ht="14.4" x14ac:dyDescent="0.3">
      <c r="A4310" s="33" t="s">
        <v>10211</v>
      </c>
      <c r="B4310" s="33" t="s">
        <v>14833</v>
      </c>
      <c r="C4310" s="33" t="s">
        <v>17264</v>
      </c>
      <c r="D4310" s="33" t="s">
        <v>10212</v>
      </c>
      <c r="E4310" s="33" t="s">
        <v>14999</v>
      </c>
      <c r="F4310" s="33">
        <v>290</v>
      </c>
      <c r="G4310" s="33">
        <v>308</v>
      </c>
      <c r="H4310" s="33">
        <v>42610</v>
      </c>
      <c r="I4310" t="s">
        <v>246</v>
      </c>
      <c r="N4310" s="37"/>
      <c r="O4310" s="36"/>
      <c r="P4310" s="36"/>
      <c r="Q4310" s="36"/>
      <c r="R4310" s="37"/>
      <c r="S4310" s="36"/>
      <c r="T4310" s="36"/>
    </row>
    <row r="4311" spans="1:20" ht="14.4" x14ac:dyDescent="0.3">
      <c r="A4311" s="33" t="s">
        <v>10213</v>
      </c>
      <c r="B4311" s="33" t="s">
        <v>14833</v>
      </c>
      <c r="C4311" s="33" t="s">
        <v>10214</v>
      </c>
      <c r="D4311" s="33" t="s">
        <v>10215</v>
      </c>
      <c r="E4311" s="33" t="s">
        <v>14906</v>
      </c>
      <c r="F4311" s="33">
        <v>84</v>
      </c>
      <c r="G4311" s="33">
        <v>77</v>
      </c>
      <c r="H4311" s="33">
        <v>41850</v>
      </c>
      <c r="I4311" t="s">
        <v>17951</v>
      </c>
      <c r="N4311" s="37"/>
      <c r="O4311" s="36"/>
      <c r="P4311" s="36"/>
      <c r="Q4311" s="36"/>
      <c r="R4311" s="37"/>
      <c r="S4311" s="36"/>
      <c r="T4311" s="36"/>
    </row>
    <row r="4312" spans="1:20" ht="14.4" x14ac:dyDescent="0.3">
      <c r="A4312" s="33" t="s">
        <v>10216</v>
      </c>
      <c r="B4312" s="33" t="s">
        <v>14833</v>
      </c>
      <c r="C4312" s="33" t="s">
        <v>10217</v>
      </c>
      <c r="D4312" s="33" t="s">
        <v>5208</v>
      </c>
      <c r="E4312" s="33" t="s">
        <v>14957</v>
      </c>
      <c r="F4312" s="33">
        <v>183</v>
      </c>
      <c r="G4312" s="33">
        <v>174</v>
      </c>
      <c r="H4312" s="33">
        <v>41777</v>
      </c>
      <c r="I4312" t="s">
        <v>17934</v>
      </c>
      <c r="N4312" s="37"/>
      <c r="O4312" s="36"/>
      <c r="P4312" s="36"/>
      <c r="Q4312" s="36"/>
      <c r="R4312" s="37"/>
      <c r="S4312" s="36"/>
      <c r="T4312" s="36"/>
    </row>
    <row r="4313" spans="1:20" ht="14.4" x14ac:dyDescent="0.3">
      <c r="A4313" s="33" t="s">
        <v>10218</v>
      </c>
      <c r="B4313" s="33" t="s">
        <v>14833</v>
      </c>
      <c r="C4313" s="33" t="s">
        <v>17966</v>
      </c>
      <c r="D4313" s="33" t="s">
        <v>10219</v>
      </c>
      <c r="E4313" s="33" t="s">
        <v>15023</v>
      </c>
      <c r="F4313" s="33">
        <v>206</v>
      </c>
      <c r="G4313" s="33">
        <v>197</v>
      </c>
      <c r="H4313" s="33">
        <v>41419</v>
      </c>
      <c r="I4313" t="s">
        <v>15588</v>
      </c>
      <c r="N4313" s="37"/>
      <c r="O4313" s="36"/>
      <c r="P4313" s="36"/>
      <c r="Q4313" s="36"/>
      <c r="R4313" s="37"/>
      <c r="S4313" s="36"/>
      <c r="T4313" s="36"/>
    </row>
    <row r="4314" spans="1:20" ht="14.4" x14ac:dyDescent="0.3">
      <c r="A4314" s="33" t="s">
        <v>10220</v>
      </c>
      <c r="B4314" s="33" t="s">
        <v>14833</v>
      </c>
      <c r="C4314" s="33" t="s">
        <v>3042</v>
      </c>
      <c r="D4314" s="33" t="s">
        <v>10221</v>
      </c>
      <c r="E4314" s="33" t="s">
        <v>14949</v>
      </c>
      <c r="F4314" s="33">
        <v>441</v>
      </c>
      <c r="G4314" s="33">
        <v>442</v>
      </c>
      <c r="H4314" s="33">
        <v>40530</v>
      </c>
      <c r="I4314" t="s">
        <v>16476</v>
      </c>
      <c r="N4314" s="37"/>
      <c r="O4314" s="36"/>
      <c r="P4314" s="36"/>
      <c r="Q4314" s="36"/>
      <c r="R4314" s="37"/>
      <c r="S4314" s="36"/>
      <c r="T4314" s="36"/>
    </row>
    <row r="4315" spans="1:20" ht="14.4" x14ac:dyDescent="0.3">
      <c r="A4315" s="33" t="s">
        <v>10222</v>
      </c>
      <c r="B4315" s="33" t="s">
        <v>14833</v>
      </c>
      <c r="C4315" s="33" t="s">
        <v>10223</v>
      </c>
      <c r="D4315" s="33" t="s">
        <v>10224</v>
      </c>
      <c r="E4315" s="33" t="s">
        <v>15104</v>
      </c>
      <c r="F4315" s="33">
        <v>154</v>
      </c>
      <c r="G4315" s="33">
        <v>155</v>
      </c>
      <c r="H4315" s="33">
        <v>41366</v>
      </c>
      <c r="I4315" t="s">
        <v>15263</v>
      </c>
      <c r="N4315" s="37"/>
      <c r="O4315" s="36"/>
      <c r="P4315" s="36"/>
      <c r="Q4315" s="36"/>
      <c r="R4315" s="37"/>
      <c r="S4315" s="36"/>
      <c r="T4315" s="36"/>
    </row>
    <row r="4316" spans="1:20" ht="14.4" x14ac:dyDescent="0.3">
      <c r="A4316" s="33" t="s">
        <v>10225</v>
      </c>
      <c r="B4316" s="33" t="s">
        <v>14833</v>
      </c>
      <c r="C4316" s="33" t="s">
        <v>17967</v>
      </c>
      <c r="D4316" s="33" t="s">
        <v>10226</v>
      </c>
      <c r="E4316" s="33" t="s">
        <v>14967</v>
      </c>
      <c r="F4316" s="33">
        <v>39</v>
      </c>
      <c r="G4316" s="33">
        <v>38</v>
      </c>
      <c r="H4316" s="33">
        <v>41439</v>
      </c>
      <c r="I4316" t="s">
        <v>15709</v>
      </c>
      <c r="N4316" s="37"/>
      <c r="O4316" s="36"/>
      <c r="P4316" s="36"/>
      <c r="Q4316" s="36"/>
      <c r="R4316" s="37"/>
      <c r="S4316" s="36"/>
      <c r="T4316" s="36"/>
    </row>
    <row r="4317" spans="1:20" ht="14.4" x14ac:dyDescent="0.3">
      <c r="A4317" s="33" t="s">
        <v>10227</v>
      </c>
      <c r="B4317" s="33" t="s">
        <v>14833</v>
      </c>
      <c r="C4317" s="33" t="s">
        <v>17968</v>
      </c>
      <c r="D4317" s="33" t="s">
        <v>10228</v>
      </c>
      <c r="E4317" s="33" t="s">
        <v>15652</v>
      </c>
      <c r="F4317" s="33">
        <v>48</v>
      </c>
      <c r="G4317" s="33">
        <v>43</v>
      </c>
      <c r="H4317" s="33">
        <v>40788</v>
      </c>
      <c r="I4317" t="s">
        <v>15653</v>
      </c>
      <c r="N4317" s="37"/>
      <c r="O4317" s="36"/>
      <c r="P4317" s="36"/>
      <c r="Q4317" s="36"/>
      <c r="R4317" s="37"/>
      <c r="S4317" s="36"/>
      <c r="T4317" s="36"/>
    </row>
    <row r="4318" spans="1:20" ht="14.4" x14ac:dyDescent="0.3">
      <c r="A4318" s="33" t="s">
        <v>10229</v>
      </c>
      <c r="B4318" s="33" t="s">
        <v>14833</v>
      </c>
      <c r="C4318" s="33" t="s">
        <v>17969</v>
      </c>
      <c r="D4318" s="33" t="s">
        <v>10230</v>
      </c>
      <c r="E4318" s="33" t="s">
        <v>14905</v>
      </c>
      <c r="F4318" s="33">
        <v>150</v>
      </c>
      <c r="G4318" s="33">
        <v>164</v>
      </c>
      <c r="H4318" s="33">
        <v>41168</v>
      </c>
      <c r="I4318" t="s">
        <v>15133</v>
      </c>
      <c r="N4318" s="37"/>
      <c r="O4318" s="36"/>
      <c r="P4318" s="36"/>
      <c r="Q4318" s="36"/>
      <c r="R4318" s="37"/>
      <c r="S4318" s="36"/>
      <c r="T4318" s="36"/>
    </row>
    <row r="4319" spans="1:20" ht="14.4" x14ac:dyDescent="0.3">
      <c r="A4319" s="33" t="s">
        <v>10231</v>
      </c>
      <c r="B4319" s="33" t="s">
        <v>14833</v>
      </c>
      <c r="C4319" s="33" t="s">
        <v>10232</v>
      </c>
      <c r="D4319" s="33" t="s">
        <v>10233</v>
      </c>
      <c r="E4319" s="33" t="s">
        <v>14916</v>
      </c>
      <c r="F4319" s="33">
        <v>149</v>
      </c>
      <c r="G4319" s="33">
        <v>148</v>
      </c>
      <c r="H4319" s="33">
        <v>40717</v>
      </c>
      <c r="I4319" t="s">
        <v>10234</v>
      </c>
      <c r="N4319" s="37"/>
      <c r="O4319" s="36"/>
      <c r="P4319" s="36"/>
      <c r="Q4319" s="36"/>
      <c r="R4319" s="37"/>
      <c r="S4319" s="36"/>
      <c r="T4319" s="36"/>
    </row>
    <row r="4320" spans="1:20" ht="14.4" x14ac:dyDescent="0.3">
      <c r="A4320" s="33" t="s">
        <v>10235</v>
      </c>
      <c r="B4320" s="33" t="s">
        <v>14833</v>
      </c>
      <c r="C4320" s="33" t="s">
        <v>17970</v>
      </c>
      <c r="D4320" s="33" t="s">
        <v>10236</v>
      </c>
      <c r="E4320" s="33" t="s">
        <v>15026</v>
      </c>
      <c r="F4320" s="33">
        <v>105</v>
      </c>
      <c r="G4320" s="33">
        <v>100</v>
      </c>
      <c r="H4320" s="33">
        <v>41358</v>
      </c>
      <c r="I4320" t="s">
        <v>2309</v>
      </c>
      <c r="N4320" s="37"/>
      <c r="O4320" s="36"/>
      <c r="P4320" s="36"/>
      <c r="Q4320" s="36"/>
      <c r="R4320" s="37"/>
      <c r="S4320" s="36"/>
      <c r="T4320" s="36"/>
    </row>
    <row r="4321" spans="1:20" ht="14.4" x14ac:dyDescent="0.3">
      <c r="A4321" s="33" t="s">
        <v>10237</v>
      </c>
      <c r="B4321" s="33" t="s">
        <v>14833</v>
      </c>
      <c r="C4321" s="33" t="s">
        <v>4866</v>
      </c>
      <c r="D4321" s="33" t="s">
        <v>10238</v>
      </c>
      <c r="E4321" s="33" t="s">
        <v>15489</v>
      </c>
      <c r="F4321" s="33">
        <v>48</v>
      </c>
      <c r="G4321" s="33">
        <v>46</v>
      </c>
      <c r="H4321" s="33">
        <v>41861</v>
      </c>
      <c r="I4321" t="s">
        <v>17971</v>
      </c>
      <c r="N4321" s="37"/>
      <c r="O4321" s="36"/>
      <c r="P4321" s="36"/>
      <c r="Q4321" s="36"/>
      <c r="R4321" s="37"/>
      <c r="S4321" s="36"/>
      <c r="T4321" s="36"/>
    </row>
    <row r="4322" spans="1:20" ht="14.4" x14ac:dyDescent="0.3">
      <c r="A4322" s="33" t="s">
        <v>10239</v>
      </c>
      <c r="B4322" s="33" t="s">
        <v>14833</v>
      </c>
      <c r="C4322" s="33" t="s">
        <v>17972</v>
      </c>
      <c r="D4322" s="33" t="s">
        <v>10240</v>
      </c>
      <c r="E4322" s="33" t="s">
        <v>14956</v>
      </c>
      <c r="F4322" s="33">
        <v>265</v>
      </c>
      <c r="G4322" s="33">
        <v>251</v>
      </c>
      <c r="H4322" s="33">
        <v>41978</v>
      </c>
      <c r="I4322" t="s">
        <v>1817</v>
      </c>
      <c r="N4322" s="37"/>
      <c r="O4322" s="36"/>
      <c r="P4322" s="36"/>
      <c r="Q4322" s="36"/>
      <c r="R4322" s="37"/>
      <c r="S4322" s="36"/>
      <c r="T4322" s="36"/>
    </row>
    <row r="4323" spans="1:20" ht="14.4" x14ac:dyDescent="0.3">
      <c r="A4323" s="33" t="s">
        <v>10241</v>
      </c>
      <c r="B4323" s="33" t="s">
        <v>14833</v>
      </c>
      <c r="C4323" s="33" t="s">
        <v>17973</v>
      </c>
      <c r="D4323" s="33" t="s">
        <v>10242</v>
      </c>
      <c r="E4323" s="33" t="s">
        <v>15006</v>
      </c>
      <c r="F4323" s="33">
        <v>385</v>
      </c>
      <c r="G4323" s="33">
        <v>388</v>
      </c>
      <c r="H4323" s="33">
        <v>42836</v>
      </c>
      <c r="I4323" t="s">
        <v>17974</v>
      </c>
      <c r="N4323" s="37"/>
      <c r="O4323" s="36"/>
      <c r="P4323" s="36"/>
      <c r="Q4323" s="36"/>
      <c r="R4323" s="37"/>
      <c r="S4323" s="36"/>
      <c r="T4323" s="36"/>
    </row>
    <row r="4324" spans="1:20" ht="14.4" x14ac:dyDescent="0.3">
      <c r="A4324" s="33" t="s">
        <v>10243</v>
      </c>
      <c r="B4324" s="33" t="s">
        <v>14833</v>
      </c>
      <c r="C4324" s="33" t="s">
        <v>17975</v>
      </c>
      <c r="D4324" s="33" t="s">
        <v>10244</v>
      </c>
      <c r="E4324" s="33" t="s">
        <v>15088</v>
      </c>
      <c r="F4324" s="33">
        <v>395</v>
      </c>
      <c r="G4324" s="33">
        <v>354</v>
      </c>
      <c r="H4324" s="33">
        <v>55238</v>
      </c>
      <c r="I4324" t="s">
        <v>955</v>
      </c>
      <c r="N4324" s="37"/>
      <c r="O4324" s="36"/>
      <c r="P4324" s="36"/>
      <c r="Q4324" s="36"/>
      <c r="R4324" s="37"/>
      <c r="S4324" s="36"/>
      <c r="T4324" s="36"/>
    </row>
    <row r="4325" spans="1:20" ht="14.4" x14ac:dyDescent="0.3">
      <c r="A4325" s="33" t="s">
        <v>10245</v>
      </c>
      <c r="B4325" s="33" t="s">
        <v>14833</v>
      </c>
      <c r="C4325" s="33" t="s">
        <v>15367</v>
      </c>
      <c r="D4325" s="33" t="s">
        <v>10246</v>
      </c>
      <c r="E4325" s="33" t="s">
        <v>15063</v>
      </c>
      <c r="F4325" s="33">
        <v>73</v>
      </c>
      <c r="G4325" s="33">
        <v>60</v>
      </c>
      <c r="H4325" s="33">
        <v>50844</v>
      </c>
      <c r="I4325" t="s">
        <v>15470</v>
      </c>
      <c r="N4325" s="37"/>
      <c r="O4325" s="36"/>
      <c r="P4325" s="36"/>
      <c r="Q4325" s="36"/>
      <c r="R4325" s="37"/>
      <c r="S4325" s="36"/>
      <c r="T4325" s="36"/>
    </row>
    <row r="4326" spans="1:20" ht="14.4" x14ac:dyDescent="0.3">
      <c r="A4326" s="33" t="s">
        <v>10247</v>
      </c>
      <c r="B4326" s="33" t="s">
        <v>14833</v>
      </c>
      <c r="C4326" s="33" t="s">
        <v>682</v>
      </c>
      <c r="D4326" s="33" t="s">
        <v>10248</v>
      </c>
      <c r="E4326" s="33" t="s">
        <v>15063</v>
      </c>
      <c r="F4326" s="33">
        <v>202</v>
      </c>
      <c r="G4326" s="33">
        <v>199</v>
      </c>
      <c r="H4326" s="33">
        <v>50844</v>
      </c>
      <c r="I4326" t="s">
        <v>15470</v>
      </c>
      <c r="N4326" s="37"/>
      <c r="O4326" s="36"/>
      <c r="P4326" s="36"/>
      <c r="Q4326" s="36"/>
      <c r="R4326" s="37"/>
      <c r="S4326" s="36"/>
      <c r="T4326" s="36"/>
    </row>
    <row r="4327" spans="1:20" ht="14.4" x14ac:dyDescent="0.3">
      <c r="A4327" s="33" t="s">
        <v>10249</v>
      </c>
      <c r="B4327" s="33" t="s">
        <v>14833</v>
      </c>
      <c r="C4327" s="33" t="s">
        <v>5388</v>
      </c>
      <c r="D4327" s="33" t="s">
        <v>10250</v>
      </c>
      <c r="E4327" s="33" t="s">
        <v>15813</v>
      </c>
      <c r="F4327" s="33">
        <v>74</v>
      </c>
      <c r="G4327" s="33">
        <v>70</v>
      </c>
      <c r="H4327" s="33">
        <v>38001</v>
      </c>
      <c r="I4327" t="s">
        <v>15814</v>
      </c>
      <c r="N4327" s="37"/>
      <c r="O4327" s="36"/>
      <c r="P4327" s="36"/>
      <c r="Q4327" s="36"/>
      <c r="R4327" s="37"/>
      <c r="S4327" s="36"/>
      <c r="T4327" s="36"/>
    </row>
    <row r="4328" spans="1:20" ht="14.4" x14ac:dyDescent="0.3">
      <c r="A4328" s="33" t="s">
        <v>10251</v>
      </c>
      <c r="B4328" s="33" t="s">
        <v>14833</v>
      </c>
      <c r="C4328" s="33" t="s">
        <v>398</v>
      </c>
      <c r="D4328" s="33" t="s">
        <v>10252</v>
      </c>
      <c r="E4328" s="33" t="s">
        <v>15707</v>
      </c>
      <c r="F4328" s="33">
        <v>213</v>
      </c>
      <c r="G4328" s="33">
        <v>215</v>
      </c>
      <c r="H4328" s="33">
        <v>45722</v>
      </c>
      <c r="I4328" t="s">
        <v>17976</v>
      </c>
      <c r="N4328" s="37"/>
      <c r="O4328" s="36"/>
      <c r="P4328" s="36"/>
      <c r="Q4328" s="36"/>
      <c r="R4328" s="37"/>
      <c r="S4328" s="36"/>
      <c r="T4328" s="36"/>
    </row>
    <row r="4329" spans="1:20" ht="14.4" x14ac:dyDescent="0.3">
      <c r="A4329" s="33" t="s">
        <v>10253</v>
      </c>
      <c r="B4329" s="33" t="s">
        <v>14833</v>
      </c>
      <c r="C4329" s="33" t="s">
        <v>10254</v>
      </c>
      <c r="D4329" s="33" t="s">
        <v>10255</v>
      </c>
      <c r="E4329" s="33" t="s">
        <v>14902</v>
      </c>
      <c r="F4329" s="33">
        <v>244</v>
      </c>
      <c r="G4329" s="33">
        <v>246</v>
      </c>
      <c r="H4329" s="33">
        <v>45917</v>
      </c>
      <c r="I4329" t="s">
        <v>17621</v>
      </c>
      <c r="N4329" s="37"/>
      <c r="O4329" s="36"/>
      <c r="P4329" s="36"/>
      <c r="Q4329" s="36"/>
      <c r="R4329" s="37"/>
      <c r="S4329" s="36"/>
      <c r="T4329" s="36"/>
    </row>
    <row r="4330" spans="1:20" ht="14.4" x14ac:dyDescent="0.3">
      <c r="A4330" s="33" t="s">
        <v>10256</v>
      </c>
      <c r="B4330" s="33" t="s">
        <v>14833</v>
      </c>
      <c r="C4330" s="33" t="s">
        <v>17977</v>
      </c>
      <c r="D4330" s="33" t="s">
        <v>10257</v>
      </c>
      <c r="E4330" s="33" t="s">
        <v>15051</v>
      </c>
      <c r="F4330" s="33">
        <v>75</v>
      </c>
      <c r="G4330" s="33">
        <v>79</v>
      </c>
      <c r="H4330" s="33">
        <v>47438</v>
      </c>
      <c r="I4330" t="s">
        <v>17978</v>
      </c>
      <c r="N4330" s="37"/>
      <c r="O4330" s="36"/>
      <c r="P4330" s="36"/>
      <c r="Q4330" s="36"/>
      <c r="R4330" s="37"/>
      <c r="S4330" s="36"/>
      <c r="T4330" s="36"/>
    </row>
    <row r="4331" spans="1:20" ht="14.4" x14ac:dyDescent="0.3">
      <c r="A4331" s="33" t="s">
        <v>10258</v>
      </c>
      <c r="B4331" s="33" t="s">
        <v>14833</v>
      </c>
      <c r="C4331" s="33" t="s">
        <v>10259</v>
      </c>
      <c r="D4331" s="33" t="s">
        <v>2774</v>
      </c>
      <c r="E4331" s="33" t="s">
        <v>14998</v>
      </c>
      <c r="F4331" s="33">
        <v>64</v>
      </c>
      <c r="G4331" s="33">
        <v>75</v>
      </c>
      <c r="H4331" s="33">
        <v>47945</v>
      </c>
      <c r="I4331" t="s">
        <v>17979</v>
      </c>
      <c r="N4331" s="37"/>
      <c r="O4331" s="36"/>
      <c r="P4331" s="36"/>
      <c r="Q4331" s="36"/>
      <c r="R4331" s="37"/>
      <c r="S4331" s="36"/>
      <c r="T4331" s="36"/>
    </row>
    <row r="4332" spans="1:20" ht="14.4" x14ac:dyDescent="0.3">
      <c r="A4332" s="33" t="s">
        <v>10260</v>
      </c>
      <c r="B4332" s="33" t="s">
        <v>14833</v>
      </c>
      <c r="C4332" s="33" t="s">
        <v>401</v>
      </c>
      <c r="D4332" s="33" t="s">
        <v>10261</v>
      </c>
      <c r="E4332" s="33" t="s">
        <v>15083</v>
      </c>
      <c r="F4332" s="33">
        <v>78</v>
      </c>
      <c r="G4332" s="33">
        <v>73</v>
      </c>
      <c r="H4332" s="33">
        <v>40941</v>
      </c>
      <c r="I4332" t="s">
        <v>15550</v>
      </c>
      <c r="N4332" s="37"/>
      <c r="O4332" s="36"/>
      <c r="P4332" s="36"/>
      <c r="Q4332" s="36"/>
      <c r="R4332" s="37"/>
      <c r="S4332" s="36"/>
      <c r="T4332" s="36"/>
    </row>
    <row r="4333" spans="1:20" ht="14.4" x14ac:dyDescent="0.3">
      <c r="A4333" s="33" t="s">
        <v>10262</v>
      </c>
      <c r="B4333" s="33" t="s">
        <v>14833</v>
      </c>
      <c r="C4333" s="33" t="s">
        <v>17980</v>
      </c>
      <c r="D4333" s="33" t="s">
        <v>10263</v>
      </c>
      <c r="E4333" s="33" t="s">
        <v>14937</v>
      </c>
      <c r="F4333" s="33">
        <v>107</v>
      </c>
      <c r="G4333" s="33">
        <v>103</v>
      </c>
      <c r="H4333" s="33">
        <v>44201</v>
      </c>
      <c r="I4333" t="s">
        <v>984</v>
      </c>
      <c r="N4333" s="37"/>
      <c r="O4333" s="36"/>
      <c r="P4333" s="36"/>
      <c r="Q4333" s="36"/>
      <c r="R4333" s="37"/>
      <c r="S4333" s="36"/>
      <c r="T4333" s="36"/>
    </row>
    <row r="4334" spans="1:20" ht="14.4" x14ac:dyDescent="0.3">
      <c r="A4334" s="33" t="s">
        <v>10264</v>
      </c>
      <c r="B4334" s="33" t="s">
        <v>14833</v>
      </c>
      <c r="C4334" s="33" t="s">
        <v>10265</v>
      </c>
      <c r="D4334" s="33" t="s">
        <v>10266</v>
      </c>
      <c r="E4334" s="33" t="s">
        <v>15019</v>
      </c>
      <c r="F4334" s="33">
        <v>244</v>
      </c>
      <c r="G4334" s="33">
        <v>243</v>
      </c>
      <c r="H4334" s="33">
        <v>40812</v>
      </c>
      <c r="I4334" t="s">
        <v>15512</v>
      </c>
      <c r="N4334" s="37"/>
      <c r="O4334" s="36"/>
      <c r="P4334" s="36"/>
      <c r="Q4334" s="36"/>
      <c r="R4334" s="37"/>
      <c r="S4334" s="36"/>
      <c r="T4334" s="36"/>
    </row>
    <row r="4335" spans="1:20" ht="14.4" x14ac:dyDescent="0.3">
      <c r="A4335" s="33" t="s">
        <v>10267</v>
      </c>
      <c r="B4335" s="33" t="s">
        <v>14833</v>
      </c>
      <c r="C4335" s="33" t="s">
        <v>10268</v>
      </c>
      <c r="D4335" s="33" t="s">
        <v>296</v>
      </c>
      <c r="E4335" s="33" t="s">
        <v>15067</v>
      </c>
      <c r="F4335" s="33">
        <v>228</v>
      </c>
      <c r="G4335" s="33">
        <v>227</v>
      </c>
      <c r="H4335" s="33">
        <v>62778</v>
      </c>
      <c r="I4335" t="s">
        <v>17981</v>
      </c>
      <c r="N4335" s="37"/>
      <c r="O4335" s="36"/>
      <c r="P4335" s="36"/>
      <c r="Q4335" s="36"/>
      <c r="R4335" s="37"/>
      <c r="S4335" s="36"/>
      <c r="T4335" s="36"/>
    </row>
    <row r="4336" spans="1:20" ht="14.4" x14ac:dyDescent="0.3">
      <c r="A4336" s="33" t="s">
        <v>10269</v>
      </c>
      <c r="B4336" s="33" t="s">
        <v>14833</v>
      </c>
      <c r="C4336" s="33" t="s">
        <v>17982</v>
      </c>
      <c r="D4336" s="33" t="s">
        <v>10270</v>
      </c>
      <c r="E4336" s="33" t="s">
        <v>15694</v>
      </c>
      <c r="F4336" s="33">
        <v>169</v>
      </c>
      <c r="G4336" s="33">
        <v>168</v>
      </c>
      <c r="H4336" s="33">
        <v>64169</v>
      </c>
      <c r="I4336" t="s">
        <v>17983</v>
      </c>
      <c r="N4336" s="37"/>
      <c r="O4336" s="36"/>
      <c r="P4336" s="36"/>
      <c r="Q4336" s="36"/>
      <c r="R4336" s="37"/>
      <c r="S4336" s="36"/>
      <c r="T4336" s="36"/>
    </row>
    <row r="4337" spans="1:20" ht="14.4" x14ac:dyDescent="0.3">
      <c r="A4337" s="33" t="s">
        <v>10271</v>
      </c>
      <c r="B4337" s="33" t="s">
        <v>14833</v>
      </c>
      <c r="C4337" s="33" t="s">
        <v>17984</v>
      </c>
      <c r="D4337" s="33" t="s">
        <v>10272</v>
      </c>
      <c r="E4337" s="33" t="s">
        <v>17214</v>
      </c>
      <c r="F4337" s="33">
        <v>165</v>
      </c>
      <c r="G4337" s="33">
        <v>162</v>
      </c>
      <c r="H4337" s="33">
        <v>41731</v>
      </c>
      <c r="I4337" t="s">
        <v>17215</v>
      </c>
      <c r="N4337" s="37"/>
      <c r="O4337" s="36"/>
      <c r="P4337" s="36"/>
      <c r="Q4337" s="36"/>
      <c r="R4337" s="37"/>
      <c r="S4337" s="36"/>
      <c r="T4337" s="36"/>
    </row>
    <row r="4338" spans="1:20" ht="14.4" x14ac:dyDescent="0.3">
      <c r="A4338" s="33" t="s">
        <v>10273</v>
      </c>
      <c r="B4338" s="33" t="s">
        <v>14833</v>
      </c>
      <c r="C4338" s="33" t="s">
        <v>10274</v>
      </c>
      <c r="D4338" s="33" t="s">
        <v>10275</v>
      </c>
      <c r="E4338" s="33" t="s">
        <v>14869</v>
      </c>
      <c r="F4338" s="33">
        <v>344</v>
      </c>
      <c r="G4338" s="33">
        <v>326</v>
      </c>
      <c r="H4338" s="33">
        <v>75597</v>
      </c>
      <c r="I4338" t="s">
        <v>15294</v>
      </c>
      <c r="N4338" s="37"/>
      <c r="O4338" s="36"/>
      <c r="P4338" s="36"/>
      <c r="Q4338" s="36"/>
      <c r="R4338" s="37"/>
      <c r="S4338" s="36"/>
      <c r="T4338" s="36"/>
    </row>
    <row r="4339" spans="1:20" ht="14.4" x14ac:dyDescent="0.3">
      <c r="A4339" s="33" t="s">
        <v>10276</v>
      </c>
      <c r="B4339" s="33" t="s">
        <v>14833</v>
      </c>
      <c r="C4339" s="33" t="s">
        <v>17985</v>
      </c>
      <c r="D4339" s="33" t="s">
        <v>10277</v>
      </c>
      <c r="E4339" s="33" t="s">
        <v>14990</v>
      </c>
      <c r="F4339" s="33">
        <v>428</v>
      </c>
      <c r="G4339" s="33">
        <v>422</v>
      </c>
      <c r="H4339" s="33">
        <v>39600</v>
      </c>
      <c r="I4339" t="s">
        <v>15926</v>
      </c>
      <c r="N4339" s="37"/>
      <c r="O4339" s="36"/>
      <c r="P4339" s="36"/>
      <c r="Q4339" s="36"/>
      <c r="R4339" s="37"/>
      <c r="S4339" s="36"/>
      <c r="T4339" s="36"/>
    </row>
    <row r="4340" spans="1:20" ht="14.4" x14ac:dyDescent="0.3">
      <c r="A4340" s="33" t="s">
        <v>10278</v>
      </c>
      <c r="B4340" s="33" t="s">
        <v>14833</v>
      </c>
      <c r="C4340" s="33" t="s">
        <v>10279</v>
      </c>
      <c r="D4340" s="33" t="s">
        <v>10280</v>
      </c>
      <c r="E4340" s="33" t="s">
        <v>14990</v>
      </c>
      <c r="F4340" s="33">
        <v>381</v>
      </c>
      <c r="G4340" s="33">
        <v>350</v>
      </c>
      <c r="H4340" s="33">
        <v>39600</v>
      </c>
      <c r="I4340" t="s">
        <v>15926</v>
      </c>
      <c r="N4340" s="37"/>
      <c r="O4340" s="36"/>
      <c r="P4340" s="36"/>
      <c r="Q4340" s="36"/>
      <c r="R4340" s="37"/>
      <c r="S4340" s="36"/>
      <c r="T4340" s="36"/>
    </row>
    <row r="4341" spans="1:20" ht="14.4" x14ac:dyDescent="0.3">
      <c r="A4341" s="33" t="s">
        <v>10281</v>
      </c>
      <c r="B4341" s="33" t="s">
        <v>14833</v>
      </c>
      <c r="C4341" s="33" t="s">
        <v>10282</v>
      </c>
      <c r="D4341" s="33" t="s">
        <v>10283</v>
      </c>
      <c r="E4341" s="33" t="s">
        <v>15964</v>
      </c>
      <c r="F4341" s="33">
        <v>479</v>
      </c>
      <c r="G4341" s="33">
        <v>460</v>
      </c>
      <c r="H4341" s="33">
        <v>31384</v>
      </c>
      <c r="I4341" t="s">
        <v>15401</v>
      </c>
      <c r="N4341" s="37"/>
      <c r="O4341" s="36"/>
      <c r="P4341" s="36"/>
      <c r="Q4341" s="36"/>
      <c r="R4341" s="37"/>
      <c r="S4341" s="36"/>
      <c r="T4341" s="36"/>
    </row>
    <row r="4342" spans="1:20" ht="14.4" x14ac:dyDescent="0.3">
      <c r="A4342" s="33" t="s">
        <v>10284</v>
      </c>
      <c r="B4342" s="33" t="s">
        <v>14833</v>
      </c>
      <c r="C4342" s="33" t="s">
        <v>15915</v>
      </c>
      <c r="D4342" s="33" t="s">
        <v>10285</v>
      </c>
      <c r="E4342" s="33" t="s">
        <v>15405</v>
      </c>
      <c r="F4342" s="33">
        <v>141</v>
      </c>
      <c r="G4342" s="33">
        <v>139</v>
      </c>
      <c r="H4342" s="33">
        <v>41782</v>
      </c>
      <c r="I4342" t="s">
        <v>716</v>
      </c>
      <c r="N4342" s="37"/>
      <c r="O4342" s="36"/>
      <c r="P4342" s="36"/>
      <c r="Q4342" s="36"/>
      <c r="R4342" s="37"/>
      <c r="S4342" s="36"/>
      <c r="T4342" s="36"/>
    </row>
    <row r="4343" spans="1:20" ht="14.4" x14ac:dyDescent="0.3">
      <c r="A4343" s="33" t="s">
        <v>10286</v>
      </c>
      <c r="B4343" s="33" t="s">
        <v>14833</v>
      </c>
      <c r="C4343" s="33" t="s">
        <v>807</v>
      </c>
      <c r="D4343" s="33" t="s">
        <v>10287</v>
      </c>
      <c r="E4343" s="33" t="s">
        <v>15224</v>
      </c>
      <c r="F4343" s="33">
        <v>208</v>
      </c>
      <c r="G4343" s="33">
        <v>208</v>
      </c>
      <c r="H4343" s="33">
        <v>55238</v>
      </c>
      <c r="I4343" t="s">
        <v>955</v>
      </c>
      <c r="N4343" s="37"/>
      <c r="O4343" s="36"/>
      <c r="P4343" s="36"/>
      <c r="Q4343" s="36"/>
      <c r="R4343" s="37"/>
      <c r="S4343" s="36"/>
      <c r="T4343" s="36"/>
    </row>
    <row r="4344" spans="1:20" ht="14.4" x14ac:dyDescent="0.3">
      <c r="A4344" s="33" t="s">
        <v>10288</v>
      </c>
      <c r="B4344" s="33" t="s">
        <v>14833</v>
      </c>
      <c r="C4344" s="33" t="s">
        <v>17986</v>
      </c>
      <c r="D4344" s="33" t="s">
        <v>10289</v>
      </c>
      <c r="E4344" s="33" t="s">
        <v>15031</v>
      </c>
      <c r="F4344" s="33">
        <v>343</v>
      </c>
      <c r="G4344" s="33">
        <v>341</v>
      </c>
      <c r="H4344" s="33">
        <v>71488</v>
      </c>
      <c r="I4344" t="s">
        <v>15472</v>
      </c>
      <c r="N4344" s="37"/>
      <c r="O4344" s="36"/>
      <c r="P4344" s="36"/>
      <c r="Q4344" s="36"/>
      <c r="R4344" s="37"/>
      <c r="S4344" s="36"/>
      <c r="T4344" s="36"/>
    </row>
    <row r="4345" spans="1:20" ht="14.4" x14ac:dyDescent="0.3">
      <c r="A4345" s="33" t="s">
        <v>10290</v>
      </c>
      <c r="B4345" s="33" t="s">
        <v>14833</v>
      </c>
      <c r="C4345" s="33" t="s">
        <v>17987</v>
      </c>
      <c r="D4345" s="33" t="s">
        <v>10291</v>
      </c>
      <c r="E4345" s="33" t="s">
        <v>14936</v>
      </c>
      <c r="F4345" s="33">
        <v>230</v>
      </c>
      <c r="G4345" s="33">
        <v>228</v>
      </c>
      <c r="H4345" s="33">
        <v>72242</v>
      </c>
      <c r="I4345" t="s">
        <v>17988</v>
      </c>
      <c r="N4345" s="37"/>
      <c r="O4345" s="36"/>
      <c r="P4345" s="36"/>
      <c r="Q4345" s="36"/>
      <c r="R4345" s="37"/>
      <c r="S4345" s="36"/>
      <c r="T4345" s="36"/>
    </row>
    <row r="4346" spans="1:20" ht="14.4" x14ac:dyDescent="0.3">
      <c r="A4346" s="33" t="s">
        <v>10292</v>
      </c>
      <c r="B4346" s="33" t="s">
        <v>14833</v>
      </c>
      <c r="C4346" s="33" t="s">
        <v>10293</v>
      </c>
      <c r="D4346" s="33" t="s">
        <v>10294</v>
      </c>
      <c r="E4346" s="33" t="s">
        <v>15002</v>
      </c>
      <c r="F4346" s="33">
        <v>499</v>
      </c>
      <c r="G4346" s="33">
        <v>525</v>
      </c>
      <c r="H4346" s="33">
        <v>41407</v>
      </c>
      <c r="I4346" t="s">
        <v>15302</v>
      </c>
      <c r="N4346" s="37"/>
      <c r="O4346" s="36"/>
      <c r="P4346" s="36"/>
      <c r="Q4346" s="36"/>
      <c r="R4346" s="37"/>
      <c r="S4346" s="36"/>
      <c r="T4346" s="36"/>
    </row>
    <row r="4347" spans="1:20" ht="14.4" x14ac:dyDescent="0.3">
      <c r="A4347" s="33" t="s">
        <v>10295</v>
      </c>
      <c r="B4347" s="33" t="s">
        <v>14833</v>
      </c>
      <c r="C4347" s="33" t="s">
        <v>16974</v>
      </c>
      <c r="D4347" s="33" t="s">
        <v>10296</v>
      </c>
      <c r="E4347" s="33" t="s">
        <v>14983</v>
      </c>
      <c r="F4347" s="33">
        <v>124</v>
      </c>
      <c r="G4347" s="33">
        <v>118</v>
      </c>
      <c r="H4347" s="33">
        <v>78222</v>
      </c>
      <c r="I4347" t="s">
        <v>15601</v>
      </c>
      <c r="N4347" s="37"/>
      <c r="O4347" s="36"/>
      <c r="P4347" s="36"/>
      <c r="Q4347" s="36"/>
      <c r="R4347" s="37"/>
      <c r="S4347" s="36"/>
      <c r="T4347" s="36"/>
    </row>
    <row r="4348" spans="1:20" ht="14.4" x14ac:dyDescent="0.3">
      <c r="A4348" s="33" t="s">
        <v>10297</v>
      </c>
      <c r="B4348" s="33" t="s">
        <v>14833</v>
      </c>
      <c r="C4348" s="33" t="s">
        <v>2286</v>
      </c>
      <c r="D4348" s="33" t="s">
        <v>10298</v>
      </c>
      <c r="E4348" s="33" t="s">
        <v>14960</v>
      </c>
      <c r="F4348" s="33">
        <v>533</v>
      </c>
      <c r="G4348" s="33">
        <v>529</v>
      </c>
      <c r="H4348" s="33">
        <v>40987</v>
      </c>
      <c r="I4348" t="s">
        <v>16385</v>
      </c>
      <c r="N4348" s="37"/>
      <c r="O4348" s="36"/>
      <c r="P4348" s="36"/>
      <c r="Q4348" s="36"/>
      <c r="R4348" s="37"/>
      <c r="S4348" s="36"/>
      <c r="T4348" s="36"/>
    </row>
    <row r="4349" spans="1:20" ht="14.4" x14ac:dyDescent="0.3">
      <c r="A4349" s="33" t="s">
        <v>10299</v>
      </c>
      <c r="B4349" s="33" t="s">
        <v>14833</v>
      </c>
      <c r="C4349" s="33" t="s">
        <v>10300</v>
      </c>
      <c r="D4349" s="33" t="s">
        <v>2979</v>
      </c>
      <c r="E4349" s="33" t="s">
        <v>15486</v>
      </c>
      <c r="F4349" s="33">
        <v>327</v>
      </c>
      <c r="G4349" s="33">
        <v>310</v>
      </c>
      <c r="H4349" s="33">
        <v>73932</v>
      </c>
      <c r="I4349" t="s">
        <v>15487</v>
      </c>
      <c r="N4349" s="37"/>
      <c r="O4349" s="36"/>
      <c r="P4349" s="36"/>
      <c r="Q4349" s="36"/>
      <c r="R4349" s="37"/>
      <c r="S4349" s="36"/>
      <c r="T4349" s="36"/>
    </row>
    <row r="4350" spans="1:20" ht="14.4" x14ac:dyDescent="0.3">
      <c r="A4350" s="33" t="s">
        <v>10301</v>
      </c>
      <c r="B4350" s="33" t="s">
        <v>14833</v>
      </c>
      <c r="C4350" s="33" t="s">
        <v>17989</v>
      </c>
      <c r="D4350" s="33" t="s">
        <v>10302</v>
      </c>
      <c r="E4350" s="33" t="s">
        <v>15316</v>
      </c>
      <c r="F4350" s="33">
        <v>103</v>
      </c>
      <c r="G4350" s="33">
        <v>72</v>
      </c>
      <c r="H4350" s="33">
        <v>42669</v>
      </c>
      <c r="I4350" t="s">
        <v>15144</v>
      </c>
      <c r="N4350" s="37"/>
      <c r="O4350" s="36"/>
      <c r="P4350" s="36"/>
      <c r="Q4350" s="36"/>
      <c r="R4350" s="37"/>
      <c r="S4350" s="36"/>
      <c r="T4350" s="36"/>
    </row>
    <row r="4351" spans="1:20" ht="14.4" x14ac:dyDescent="0.3">
      <c r="A4351" s="33" t="s">
        <v>10303</v>
      </c>
      <c r="B4351" s="33" t="s">
        <v>14833</v>
      </c>
      <c r="C4351" s="33" t="s">
        <v>10304</v>
      </c>
      <c r="D4351" s="33" t="s">
        <v>10305</v>
      </c>
      <c r="E4351" s="33" t="s">
        <v>14908</v>
      </c>
      <c r="F4351" s="33">
        <v>165</v>
      </c>
      <c r="G4351" s="33">
        <v>161</v>
      </c>
      <c r="H4351" s="33">
        <v>77195</v>
      </c>
      <c r="I4351" t="s">
        <v>16346</v>
      </c>
      <c r="N4351" s="37"/>
      <c r="O4351" s="36"/>
      <c r="P4351" s="36"/>
      <c r="Q4351" s="36"/>
      <c r="R4351" s="37"/>
      <c r="S4351" s="36"/>
      <c r="T4351" s="36"/>
    </row>
    <row r="4352" spans="1:20" ht="14.4" x14ac:dyDescent="0.3">
      <c r="A4352" s="33" t="s">
        <v>10306</v>
      </c>
      <c r="B4352" s="33" t="s">
        <v>14833</v>
      </c>
      <c r="C4352" s="33" t="s">
        <v>17064</v>
      </c>
      <c r="D4352" s="33" t="s">
        <v>10307</v>
      </c>
      <c r="E4352" s="33" t="s">
        <v>17746</v>
      </c>
      <c r="F4352" s="33">
        <v>316</v>
      </c>
      <c r="G4352" s="33">
        <v>356</v>
      </c>
      <c r="H4352" s="33">
        <v>45000</v>
      </c>
      <c r="I4352" t="s">
        <v>15159</v>
      </c>
      <c r="N4352" s="37"/>
      <c r="O4352" s="36"/>
      <c r="P4352" s="36"/>
      <c r="Q4352" s="36"/>
      <c r="R4352" s="37"/>
      <c r="S4352" s="36"/>
      <c r="T4352" s="36"/>
    </row>
    <row r="4353" spans="1:20" ht="14.4" x14ac:dyDescent="0.3">
      <c r="A4353" s="33" t="s">
        <v>10308</v>
      </c>
      <c r="B4353" s="33" t="s">
        <v>14833</v>
      </c>
      <c r="C4353" s="33" t="s">
        <v>10309</v>
      </c>
      <c r="D4353" s="33" t="s">
        <v>10310</v>
      </c>
      <c r="E4353" s="33" t="s">
        <v>15964</v>
      </c>
      <c r="F4353" s="33">
        <v>322</v>
      </c>
      <c r="G4353" s="33">
        <v>323</v>
      </c>
      <c r="H4353" s="33">
        <v>31384</v>
      </c>
      <c r="I4353" t="s">
        <v>15401</v>
      </c>
      <c r="N4353" s="37"/>
      <c r="O4353" s="36"/>
      <c r="P4353" s="36"/>
      <c r="Q4353" s="36"/>
      <c r="R4353" s="37"/>
      <c r="S4353" s="36"/>
      <c r="T4353" s="36"/>
    </row>
    <row r="4354" spans="1:20" ht="14.4" x14ac:dyDescent="0.3">
      <c r="A4354" s="33" t="s">
        <v>10311</v>
      </c>
      <c r="B4354" s="33" t="s">
        <v>14833</v>
      </c>
      <c r="C4354" s="33" t="s">
        <v>16331</v>
      </c>
      <c r="D4354" s="33" t="s">
        <v>10312</v>
      </c>
      <c r="E4354" s="33" t="s">
        <v>14927</v>
      </c>
      <c r="F4354" s="33">
        <v>185</v>
      </c>
      <c r="G4354" s="33">
        <v>188</v>
      </c>
      <c r="H4354" s="33">
        <v>89532</v>
      </c>
      <c r="I4354" t="s">
        <v>17990</v>
      </c>
      <c r="N4354" s="37"/>
      <c r="O4354" s="36"/>
      <c r="P4354" s="36"/>
      <c r="Q4354" s="36"/>
      <c r="R4354" s="37"/>
      <c r="S4354" s="36"/>
      <c r="T4354" s="36"/>
    </row>
    <row r="4355" spans="1:20" ht="14.4" x14ac:dyDescent="0.3">
      <c r="A4355" s="33" t="s">
        <v>10313</v>
      </c>
      <c r="B4355" s="33" t="s">
        <v>14833</v>
      </c>
      <c r="C4355" s="33" t="s">
        <v>398</v>
      </c>
      <c r="D4355" s="33" t="s">
        <v>10314</v>
      </c>
      <c r="E4355" s="33" t="s">
        <v>15092</v>
      </c>
      <c r="F4355" s="33">
        <v>40</v>
      </c>
      <c r="G4355" s="33">
        <v>40</v>
      </c>
      <c r="H4355" s="33">
        <v>41270</v>
      </c>
      <c r="I4355" t="s">
        <v>1334</v>
      </c>
      <c r="N4355" s="37"/>
      <c r="O4355" s="36"/>
      <c r="P4355" s="36"/>
      <c r="Q4355" s="36"/>
      <c r="R4355" s="37"/>
      <c r="S4355" s="36"/>
      <c r="T4355" s="36"/>
    </row>
    <row r="4356" spans="1:20" ht="14.4" x14ac:dyDescent="0.3">
      <c r="A4356" s="33" t="s">
        <v>10315</v>
      </c>
      <c r="B4356" s="33" t="s">
        <v>14833</v>
      </c>
      <c r="C4356" s="33" t="s">
        <v>10316</v>
      </c>
      <c r="D4356" s="33" t="s">
        <v>10317</v>
      </c>
      <c r="E4356" s="33" t="s">
        <v>15947</v>
      </c>
      <c r="F4356" s="33">
        <v>83</v>
      </c>
      <c r="G4356" s="33">
        <v>79</v>
      </c>
      <c r="H4356" s="33">
        <v>41261</v>
      </c>
      <c r="I4356" t="s">
        <v>15325</v>
      </c>
      <c r="N4356" s="37"/>
      <c r="O4356" s="36"/>
      <c r="P4356" s="36"/>
      <c r="Q4356" s="36"/>
      <c r="R4356" s="37"/>
      <c r="S4356" s="36"/>
      <c r="T4356" s="36"/>
    </row>
    <row r="4357" spans="1:20" ht="14.4" x14ac:dyDescent="0.3">
      <c r="A4357" s="33" t="s">
        <v>10318</v>
      </c>
      <c r="B4357" s="33" t="s">
        <v>14833</v>
      </c>
      <c r="C4357" s="33" t="s">
        <v>17991</v>
      </c>
      <c r="D4357" s="33" t="s">
        <v>10319</v>
      </c>
      <c r="E4357" s="33" t="s">
        <v>14966</v>
      </c>
      <c r="F4357" s="33">
        <v>226</v>
      </c>
      <c r="G4357" s="33">
        <v>228</v>
      </c>
      <c r="H4357" s="33">
        <v>31384</v>
      </c>
      <c r="I4357" t="s">
        <v>15401</v>
      </c>
      <c r="N4357" s="37"/>
      <c r="O4357" s="36"/>
      <c r="P4357" s="36"/>
      <c r="Q4357" s="36"/>
      <c r="R4357" s="37"/>
      <c r="S4357" s="36"/>
      <c r="T4357" s="36"/>
    </row>
    <row r="4358" spans="1:20" ht="14.4" x14ac:dyDescent="0.3">
      <c r="A4358" s="33" t="s">
        <v>10320</v>
      </c>
      <c r="B4358" s="33" t="s">
        <v>14833</v>
      </c>
      <c r="C4358" s="33" t="s">
        <v>17992</v>
      </c>
      <c r="D4358" s="33" t="s">
        <v>10321</v>
      </c>
      <c r="E4358" s="33" t="s">
        <v>15130</v>
      </c>
      <c r="F4358" s="33">
        <v>111</v>
      </c>
      <c r="G4358" s="33">
        <v>118</v>
      </c>
      <c r="H4358" s="33">
        <v>41845</v>
      </c>
      <c r="I4358" t="s">
        <v>15525</v>
      </c>
      <c r="N4358" s="37"/>
      <c r="O4358" s="36"/>
      <c r="P4358" s="36"/>
      <c r="Q4358" s="36"/>
      <c r="R4358" s="37"/>
      <c r="S4358" s="36"/>
      <c r="T4358" s="36"/>
    </row>
    <row r="4359" spans="1:20" ht="14.4" x14ac:dyDescent="0.3">
      <c r="A4359" s="33" t="s">
        <v>10322</v>
      </c>
      <c r="B4359" s="33" t="s">
        <v>14833</v>
      </c>
      <c r="C4359" s="33" t="s">
        <v>17993</v>
      </c>
      <c r="D4359" s="33" t="s">
        <v>10323</v>
      </c>
      <c r="E4359" s="33" t="s">
        <v>14936</v>
      </c>
      <c r="F4359" s="33">
        <v>158</v>
      </c>
      <c r="G4359" s="33">
        <v>149</v>
      </c>
      <c r="H4359" s="33">
        <v>94316</v>
      </c>
      <c r="I4359" t="s">
        <v>17994</v>
      </c>
      <c r="N4359" s="37"/>
      <c r="O4359" s="36"/>
      <c r="P4359" s="36"/>
      <c r="Q4359" s="36"/>
      <c r="R4359" s="37"/>
      <c r="S4359" s="36"/>
      <c r="T4359" s="36"/>
    </row>
    <row r="4360" spans="1:20" ht="14.4" x14ac:dyDescent="0.3">
      <c r="A4360" s="33" t="s">
        <v>10324</v>
      </c>
      <c r="B4360" s="33" t="s">
        <v>14833</v>
      </c>
      <c r="C4360" s="33" t="s">
        <v>10325</v>
      </c>
      <c r="D4360" s="33" t="s">
        <v>10326</v>
      </c>
      <c r="E4360" s="33" t="s">
        <v>15545</v>
      </c>
      <c r="F4360" s="33">
        <v>86</v>
      </c>
      <c r="G4360" s="33">
        <v>76</v>
      </c>
      <c r="H4360" s="33">
        <v>40980</v>
      </c>
      <c r="I4360" t="s">
        <v>16527</v>
      </c>
      <c r="N4360" s="37"/>
      <c r="O4360" s="36"/>
      <c r="P4360" s="36"/>
      <c r="Q4360" s="36"/>
      <c r="R4360" s="37"/>
      <c r="S4360" s="36"/>
      <c r="T4360" s="36"/>
    </row>
    <row r="4361" spans="1:20" ht="14.4" x14ac:dyDescent="0.3">
      <c r="A4361" s="33" t="s">
        <v>10327</v>
      </c>
      <c r="B4361" s="33" t="s">
        <v>14833</v>
      </c>
      <c r="C4361" s="33" t="s">
        <v>17995</v>
      </c>
      <c r="D4361" s="33" t="s">
        <v>10328</v>
      </c>
      <c r="E4361" s="33" t="s">
        <v>14884</v>
      </c>
      <c r="F4361" s="33">
        <v>186</v>
      </c>
      <c r="G4361" s="33">
        <v>181</v>
      </c>
      <c r="H4361" s="33">
        <v>97917</v>
      </c>
      <c r="I4361" t="s">
        <v>16886</v>
      </c>
      <c r="N4361" s="37"/>
      <c r="O4361" s="36"/>
      <c r="P4361" s="36"/>
      <c r="Q4361" s="36"/>
      <c r="R4361" s="37"/>
      <c r="S4361" s="36"/>
      <c r="T4361" s="36"/>
    </row>
    <row r="4362" spans="1:20" ht="14.4" x14ac:dyDescent="0.3">
      <c r="A4362" s="33" t="s">
        <v>10329</v>
      </c>
      <c r="B4362" s="33" t="s">
        <v>14833</v>
      </c>
      <c r="C4362" s="33" t="s">
        <v>17996</v>
      </c>
      <c r="D4362" s="33" t="s">
        <v>10330</v>
      </c>
      <c r="E4362" s="33" t="s">
        <v>14887</v>
      </c>
      <c r="F4362" s="33">
        <v>60</v>
      </c>
      <c r="G4362" s="33">
        <v>56</v>
      </c>
      <c r="H4362" s="33">
        <v>40648</v>
      </c>
      <c r="I4362" t="s">
        <v>15825</v>
      </c>
      <c r="N4362" s="37"/>
      <c r="O4362" s="36"/>
      <c r="P4362" s="36"/>
      <c r="Q4362" s="36"/>
      <c r="R4362" s="37"/>
      <c r="S4362" s="36"/>
      <c r="T4362" s="36"/>
    </row>
    <row r="4363" spans="1:20" ht="14.4" x14ac:dyDescent="0.3">
      <c r="A4363" s="33" t="s">
        <v>10331</v>
      </c>
      <c r="B4363" s="33" t="s">
        <v>14833</v>
      </c>
      <c r="C4363" s="33" t="s">
        <v>9198</v>
      </c>
      <c r="D4363" s="33" t="s">
        <v>10332</v>
      </c>
      <c r="E4363" s="33" t="s">
        <v>14949</v>
      </c>
      <c r="F4363" s="33">
        <v>225</v>
      </c>
      <c r="G4363" s="33">
        <v>210</v>
      </c>
      <c r="H4363" s="33">
        <v>41431</v>
      </c>
      <c r="I4363" t="s">
        <v>15241</v>
      </c>
      <c r="N4363" s="37"/>
      <c r="O4363" s="36"/>
      <c r="P4363" s="36"/>
      <c r="Q4363" s="36"/>
      <c r="R4363" s="37"/>
      <c r="S4363" s="36"/>
      <c r="T4363" s="36"/>
    </row>
    <row r="4364" spans="1:20" ht="14.4" x14ac:dyDescent="0.3">
      <c r="A4364" s="33" t="s">
        <v>10333</v>
      </c>
      <c r="B4364" s="33" t="s">
        <v>14833</v>
      </c>
      <c r="C4364" s="33" t="s">
        <v>10334</v>
      </c>
      <c r="D4364" s="33" t="s">
        <v>10335</v>
      </c>
      <c r="E4364" s="33" t="s">
        <v>15027</v>
      </c>
      <c r="F4364" s="33">
        <v>259</v>
      </c>
      <c r="G4364" s="33">
        <v>258</v>
      </c>
      <c r="H4364" s="33">
        <v>42719</v>
      </c>
      <c r="I4364" t="s">
        <v>17885</v>
      </c>
      <c r="N4364" s="37"/>
      <c r="O4364" s="36"/>
      <c r="P4364" s="36"/>
      <c r="Q4364" s="36"/>
      <c r="R4364" s="37"/>
      <c r="S4364" s="36"/>
      <c r="T4364" s="36"/>
    </row>
    <row r="4365" spans="1:20" ht="14.4" x14ac:dyDescent="0.3">
      <c r="A4365" s="33" t="s">
        <v>10336</v>
      </c>
      <c r="B4365" s="33" t="s">
        <v>14833</v>
      </c>
      <c r="C4365" s="33" t="s">
        <v>10337</v>
      </c>
      <c r="D4365" s="33" t="s">
        <v>10338</v>
      </c>
      <c r="E4365" s="33" t="s">
        <v>15093</v>
      </c>
      <c r="F4365" s="33">
        <v>114</v>
      </c>
      <c r="G4365" s="33">
        <v>102</v>
      </c>
      <c r="H4365" s="33">
        <v>42623</v>
      </c>
      <c r="I4365" t="s">
        <v>15606</v>
      </c>
      <c r="N4365" s="37"/>
      <c r="O4365" s="36"/>
      <c r="P4365" s="36"/>
      <c r="Q4365" s="36"/>
      <c r="R4365" s="37"/>
      <c r="S4365" s="36"/>
      <c r="T4365" s="36"/>
    </row>
    <row r="4366" spans="1:20" ht="14.4" x14ac:dyDescent="0.3">
      <c r="A4366" s="33" t="s">
        <v>10339</v>
      </c>
      <c r="B4366" s="33" t="s">
        <v>14833</v>
      </c>
      <c r="C4366" s="33" t="s">
        <v>17997</v>
      </c>
      <c r="D4366" s="33" t="s">
        <v>10340</v>
      </c>
      <c r="E4366" s="33" t="s">
        <v>15019</v>
      </c>
      <c r="F4366" s="33">
        <v>141</v>
      </c>
      <c r="G4366" s="33">
        <v>134</v>
      </c>
      <c r="H4366" s="33">
        <v>41617</v>
      </c>
      <c r="I4366" t="s">
        <v>15621</v>
      </c>
      <c r="N4366" s="37"/>
      <c r="O4366" s="36"/>
      <c r="P4366" s="36"/>
      <c r="Q4366" s="36"/>
      <c r="R4366" s="37"/>
      <c r="S4366" s="36"/>
      <c r="T4366" s="36"/>
    </row>
    <row r="4367" spans="1:20" ht="14.4" x14ac:dyDescent="0.3">
      <c r="A4367" s="33" t="s">
        <v>10341</v>
      </c>
      <c r="B4367" s="33" t="s">
        <v>14833</v>
      </c>
      <c r="C4367" s="33" t="s">
        <v>17998</v>
      </c>
      <c r="D4367" s="33" t="s">
        <v>10343</v>
      </c>
      <c r="E4367" s="33" t="s">
        <v>15022</v>
      </c>
      <c r="F4367" s="33">
        <v>91</v>
      </c>
      <c r="G4367" s="33">
        <v>145</v>
      </c>
      <c r="H4367" s="33">
        <v>41567</v>
      </c>
      <c r="I4367" t="s">
        <v>9138</v>
      </c>
      <c r="N4367" s="37"/>
      <c r="O4367" s="36"/>
      <c r="P4367" s="36"/>
      <c r="Q4367" s="36"/>
      <c r="R4367" s="37"/>
      <c r="S4367" s="36"/>
      <c r="T4367" s="36"/>
    </row>
    <row r="4368" spans="1:20" ht="14.4" x14ac:dyDescent="0.3">
      <c r="A4368" s="33" t="s">
        <v>10344</v>
      </c>
      <c r="B4368" s="33" t="s">
        <v>14833</v>
      </c>
      <c r="C4368" s="33" t="s">
        <v>17999</v>
      </c>
      <c r="D4368" s="33" t="s">
        <v>10345</v>
      </c>
      <c r="E4368" s="33" t="s">
        <v>14962</v>
      </c>
      <c r="F4368" s="33">
        <v>60</v>
      </c>
      <c r="G4368" s="33">
        <v>55</v>
      </c>
      <c r="H4368" s="33">
        <v>41574</v>
      </c>
      <c r="I4368" t="s">
        <v>16895</v>
      </c>
      <c r="N4368" s="37"/>
      <c r="O4368" s="36"/>
      <c r="P4368" s="36"/>
      <c r="Q4368" s="36"/>
      <c r="R4368" s="37"/>
      <c r="S4368" s="36"/>
      <c r="T4368" s="36"/>
    </row>
    <row r="4369" spans="1:20" ht="14.4" x14ac:dyDescent="0.3">
      <c r="A4369" s="33" t="s">
        <v>10346</v>
      </c>
      <c r="B4369" s="33" t="s">
        <v>14833</v>
      </c>
      <c r="C4369" s="33" t="s">
        <v>18000</v>
      </c>
      <c r="D4369" s="33" t="s">
        <v>10347</v>
      </c>
      <c r="E4369" s="33" t="s">
        <v>17746</v>
      </c>
      <c r="F4369" s="33">
        <v>82</v>
      </c>
      <c r="G4369" s="33">
        <v>64</v>
      </c>
      <c r="H4369" s="33">
        <v>41780</v>
      </c>
      <c r="I4369" t="s">
        <v>16244</v>
      </c>
      <c r="N4369" s="37"/>
      <c r="O4369" s="36"/>
      <c r="P4369" s="36"/>
      <c r="Q4369" s="36"/>
      <c r="R4369" s="37"/>
      <c r="S4369" s="36"/>
      <c r="T4369" s="36"/>
    </row>
    <row r="4370" spans="1:20" ht="14.4" x14ac:dyDescent="0.3">
      <c r="A4370" s="33" t="s">
        <v>10348</v>
      </c>
      <c r="B4370" s="33" t="s">
        <v>14833</v>
      </c>
      <c r="C4370" s="33" t="s">
        <v>786</v>
      </c>
      <c r="D4370" s="33" t="s">
        <v>10349</v>
      </c>
      <c r="E4370" s="33" t="s">
        <v>15020</v>
      </c>
      <c r="F4370" s="33">
        <v>220</v>
      </c>
      <c r="G4370" s="33">
        <v>215</v>
      </c>
      <c r="H4370" s="33">
        <v>41535</v>
      </c>
      <c r="I4370" t="s">
        <v>8249</v>
      </c>
      <c r="N4370" s="37"/>
      <c r="O4370" s="36"/>
      <c r="P4370" s="36"/>
      <c r="Q4370" s="36"/>
      <c r="R4370" s="37"/>
      <c r="S4370" s="36"/>
      <c r="T4370" s="36"/>
    </row>
    <row r="4371" spans="1:20" ht="14.4" x14ac:dyDescent="0.3">
      <c r="A4371" s="33" t="s">
        <v>10350</v>
      </c>
      <c r="B4371" s="33" t="s">
        <v>14833</v>
      </c>
      <c r="C4371" s="33" t="s">
        <v>10351</v>
      </c>
      <c r="D4371" s="33" t="s">
        <v>10352</v>
      </c>
      <c r="E4371" s="33" t="s">
        <v>15023</v>
      </c>
      <c r="F4371" s="33">
        <v>59</v>
      </c>
      <c r="G4371" s="33">
        <v>67</v>
      </c>
      <c r="H4371" s="33">
        <v>41573</v>
      </c>
      <c r="I4371" t="s">
        <v>17891</v>
      </c>
      <c r="N4371" s="37"/>
      <c r="O4371" s="36"/>
      <c r="P4371" s="36"/>
      <c r="Q4371" s="36"/>
      <c r="R4371" s="37"/>
      <c r="S4371" s="36"/>
      <c r="T4371" s="36"/>
    </row>
    <row r="4372" spans="1:20" ht="14.4" x14ac:dyDescent="0.3">
      <c r="A4372" s="33" t="s">
        <v>10353</v>
      </c>
      <c r="B4372" s="33" t="s">
        <v>14833</v>
      </c>
      <c r="C4372" s="33" t="s">
        <v>10354</v>
      </c>
      <c r="D4372" s="33" t="s">
        <v>10355</v>
      </c>
      <c r="E4372" s="33" t="s">
        <v>15091</v>
      </c>
      <c r="F4372" s="33">
        <v>54</v>
      </c>
      <c r="G4372" s="33">
        <v>54</v>
      </c>
      <c r="H4372" s="33">
        <v>41631</v>
      </c>
      <c r="I4372" t="s">
        <v>8552</v>
      </c>
      <c r="N4372" s="37"/>
      <c r="O4372" s="36"/>
      <c r="P4372" s="36"/>
      <c r="Q4372" s="36"/>
      <c r="R4372" s="37"/>
      <c r="S4372" s="36"/>
      <c r="T4372" s="36"/>
    </row>
    <row r="4373" spans="1:20" ht="14.4" x14ac:dyDescent="0.3">
      <c r="A4373" s="33" t="s">
        <v>10356</v>
      </c>
      <c r="B4373" s="33" t="s">
        <v>14833</v>
      </c>
      <c r="C4373" s="33" t="s">
        <v>18001</v>
      </c>
      <c r="D4373" s="33" t="s">
        <v>7295</v>
      </c>
      <c r="E4373" s="33" t="s">
        <v>14940</v>
      </c>
      <c r="F4373" s="33">
        <v>322</v>
      </c>
      <c r="G4373" s="33">
        <v>308</v>
      </c>
      <c r="H4373" s="33">
        <v>41580</v>
      </c>
      <c r="I4373" t="s">
        <v>16275</v>
      </c>
      <c r="N4373" s="37"/>
      <c r="O4373" s="36"/>
      <c r="P4373" s="36"/>
      <c r="Q4373" s="36"/>
      <c r="R4373" s="37"/>
      <c r="S4373" s="36"/>
      <c r="T4373" s="36"/>
    </row>
    <row r="4374" spans="1:20" ht="14.4" x14ac:dyDescent="0.3">
      <c r="A4374" s="33" t="s">
        <v>10357</v>
      </c>
      <c r="B4374" s="33" t="s">
        <v>14833</v>
      </c>
      <c r="C4374" s="33" t="s">
        <v>16287</v>
      </c>
      <c r="D4374" s="33" t="s">
        <v>6986</v>
      </c>
      <c r="E4374" s="33" t="s">
        <v>14917</v>
      </c>
      <c r="F4374" s="33">
        <v>129</v>
      </c>
      <c r="G4374" s="33">
        <v>130</v>
      </c>
      <c r="H4374" s="33">
        <v>41862</v>
      </c>
      <c r="I4374" t="s">
        <v>17195</v>
      </c>
      <c r="N4374" s="37"/>
      <c r="O4374" s="36"/>
      <c r="P4374" s="36"/>
      <c r="Q4374" s="36"/>
      <c r="R4374" s="37"/>
      <c r="S4374" s="36"/>
      <c r="T4374" s="36"/>
    </row>
    <row r="4375" spans="1:20" ht="14.4" x14ac:dyDescent="0.3">
      <c r="A4375" s="33" t="s">
        <v>10358</v>
      </c>
      <c r="B4375" s="33" t="s">
        <v>14833</v>
      </c>
      <c r="C4375" s="33" t="s">
        <v>10359</v>
      </c>
      <c r="D4375" s="33" t="s">
        <v>10360</v>
      </c>
      <c r="E4375" s="33" t="s">
        <v>15032</v>
      </c>
      <c r="F4375" s="33">
        <v>151</v>
      </c>
      <c r="G4375" s="33">
        <v>136</v>
      </c>
      <c r="H4375" s="33">
        <v>40662</v>
      </c>
      <c r="I4375" t="s">
        <v>704</v>
      </c>
      <c r="N4375" s="37"/>
      <c r="O4375" s="36"/>
      <c r="P4375" s="36"/>
      <c r="Q4375" s="36"/>
      <c r="R4375" s="37"/>
      <c r="S4375" s="36"/>
      <c r="T4375" s="36"/>
    </row>
    <row r="4376" spans="1:20" ht="14.4" x14ac:dyDescent="0.3">
      <c r="A4376" s="33" t="s">
        <v>10361</v>
      </c>
      <c r="B4376" s="33" t="s">
        <v>14833</v>
      </c>
      <c r="C4376" s="33" t="s">
        <v>18002</v>
      </c>
      <c r="D4376" s="33" t="s">
        <v>10362</v>
      </c>
      <c r="E4376" s="33" t="s">
        <v>15029</v>
      </c>
      <c r="F4376" s="33">
        <v>265</v>
      </c>
      <c r="G4376" s="33">
        <v>267</v>
      </c>
      <c r="H4376" s="33">
        <v>40377</v>
      </c>
      <c r="I4376" t="s">
        <v>17789</v>
      </c>
      <c r="N4376" s="37"/>
      <c r="O4376" s="36"/>
      <c r="P4376" s="36"/>
      <c r="Q4376" s="36"/>
      <c r="R4376" s="37"/>
      <c r="S4376" s="36"/>
      <c r="T4376" s="36"/>
    </row>
    <row r="4377" spans="1:20" ht="14.4" x14ac:dyDescent="0.3">
      <c r="A4377" s="33" t="s">
        <v>10363</v>
      </c>
      <c r="B4377" s="33" t="s">
        <v>14833</v>
      </c>
      <c r="C4377" s="33" t="s">
        <v>416</v>
      </c>
      <c r="D4377" s="33" t="s">
        <v>1200</v>
      </c>
      <c r="E4377" s="33" t="s">
        <v>15307</v>
      </c>
      <c r="F4377" s="33">
        <v>202</v>
      </c>
      <c r="G4377" s="33">
        <v>200</v>
      </c>
      <c r="H4377" s="33">
        <v>40969</v>
      </c>
      <c r="I4377" t="s">
        <v>15399</v>
      </c>
      <c r="N4377" s="37"/>
      <c r="O4377" s="36"/>
      <c r="P4377" s="36"/>
      <c r="Q4377" s="36"/>
      <c r="R4377" s="37"/>
      <c r="S4377" s="36"/>
      <c r="T4377" s="36"/>
    </row>
    <row r="4378" spans="1:20" ht="14.4" x14ac:dyDescent="0.3">
      <c r="A4378" s="33" t="s">
        <v>10364</v>
      </c>
      <c r="B4378" s="33" t="s">
        <v>14833</v>
      </c>
      <c r="C4378" s="33" t="s">
        <v>18003</v>
      </c>
      <c r="D4378" s="33" t="s">
        <v>10365</v>
      </c>
      <c r="E4378" s="33" t="s">
        <v>17746</v>
      </c>
      <c r="F4378" s="33">
        <v>160</v>
      </c>
      <c r="G4378" s="33">
        <v>137</v>
      </c>
      <c r="H4378" s="33">
        <v>41845</v>
      </c>
      <c r="I4378" t="s">
        <v>15525</v>
      </c>
      <c r="N4378" s="37"/>
      <c r="O4378" s="36"/>
      <c r="P4378" s="36"/>
      <c r="Q4378" s="36"/>
      <c r="R4378" s="37"/>
      <c r="S4378" s="36"/>
      <c r="T4378" s="36"/>
    </row>
    <row r="4379" spans="1:20" ht="14.4" x14ac:dyDescent="0.3">
      <c r="A4379" s="33" t="s">
        <v>10366</v>
      </c>
      <c r="B4379" s="33" t="s">
        <v>14833</v>
      </c>
      <c r="C4379" s="33" t="s">
        <v>18004</v>
      </c>
      <c r="D4379" s="33" t="s">
        <v>10367</v>
      </c>
      <c r="E4379" s="33" t="s">
        <v>14916</v>
      </c>
      <c r="F4379" s="33">
        <v>296</v>
      </c>
      <c r="G4379" s="33">
        <v>279</v>
      </c>
      <c r="H4379" s="33">
        <v>41373</v>
      </c>
      <c r="I4379" t="s">
        <v>15297</v>
      </c>
      <c r="N4379" s="37"/>
      <c r="O4379" s="36"/>
      <c r="P4379" s="36"/>
      <c r="Q4379" s="36"/>
      <c r="R4379" s="37"/>
      <c r="S4379" s="36"/>
      <c r="T4379" s="36"/>
    </row>
    <row r="4380" spans="1:20" ht="14.4" x14ac:dyDescent="0.3">
      <c r="A4380" s="33" t="s">
        <v>10368</v>
      </c>
      <c r="B4380" s="33" t="s">
        <v>14833</v>
      </c>
      <c r="C4380" s="33" t="s">
        <v>874</v>
      </c>
      <c r="D4380" s="33" t="s">
        <v>10369</v>
      </c>
      <c r="E4380" s="33" t="s">
        <v>14993</v>
      </c>
      <c r="F4380" s="33">
        <v>257</v>
      </c>
      <c r="G4380" s="33">
        <v>253</v>
      </c>
      <c r="H4380" s="33">
        <v>42600</v>
      </c>
      <c r="I4380" t="s">
        <v>16633</v>
      </c>
      <c r="N4380" s="37"/>
      <c r="O4380" s="36"/>
      <c r="P4380" s="36"/>
      <c r="Q4380" s="36"/>
      <c r="R4380" s="37"/>
      <c r="S4380" s="36"/>
      <c r="T4380" s="36"/>
    </row>
    <row r="4381" spans="1:20" ht="14.4" x14ac:dyDescent="0.3">
      <c r="A4381" s="33" t="s">
        <v>10370</v>
      </c>
      <c r="B4381" s="33" t="s">
        <v>14833</v>
      </c>
      <c r="C4381" s="33" t="s">
        <v>1047</v>
      </c>
      <c r="D4381" s="33" t="s">
        <v>10371</v>
      </c>
      <c r="E4381" s="33" t="s">
        <v>15030</v>
      </c>
      <c r="F4381" s="33">
        <v>192</v>
      </c>
      <c r="G4381" s="33">
        <v>193</v>
      </c>
      <c r="H4381" s="33">
        <v>60985</v>
      </c>
      <c r="I4381" t="s">
        <v>17931</v>
      </c>
      <c r="N4381" s="37"/>
      <c r="O4381" s="36"/>
      <c r="P4381" s="36"/>
      <c r="Q4381" s="36"/>
      <c r="R4381" s="37"/>
      <c r="S4381" s="36"/>
      <c r="T4381" s="36"/>
    </row>
    <row r="4382" spans="1:20" ht="14.4" x14ac:dyDescent="0.3">
      <c r="A4382" s="33" t="s">
        <v>10372</v>
      </c>
      <c r="B4382" s="33" t="s">
        <v>14833</v>
      </c>
      <c r="C4382" s="33" t="s">
        <v>17381</v>
      </c>
      <c r="D4382" s="33" t="s">
        <v>10373</v>
      </c>
      <c r="E4382" s="33" t="s">
        <v>14907</v>
      </c>
      <c r="F4382" s="33">
        <v>252</v>
      </c>
      <c r="G4382" s="33">
        <v>262</v>
      </c>
      <c r="H4382" s="33">
        <v>74531</v>
      </c>
      <c r="I4382" t="s">
        <v>15531</v>
      </c>
      <c r="N4382" s="37"/>
      <c r="O4382" s="36"/>
      <c r="P4382" s="36"/>
      <c r="Q4382" s="36"/>
      <c r="R4382" s="37"/>
      <c r="S4382" s="36"/>
      <c r="T4382" s="36"/>
    </row>
    <row r="4383" spans="1:20" ht="14.4" x14ac:dyDescent="0.3">
      <c r="A4383" s="33" t="s">
        <v>10374</v>
      </c>
      <c r="B4383" s="33" t="s">
        <v>14833</v>
      </c>
      <c r="C4383" s="33" t="s">
        <v>9802</v>
      </c>
      <c r="D4383" s="33" t="s">
        <v>596</v>
      </c>
      <c r="E4383" s="33" t="s">
        <v>15052</v>
      </c>
      <c r="F4383" s="33">
        <v>171</v>
      </c>
      <c r="G4383" s="33">
        <v>173</v>
      </c>
      <c r="H4383" s="33">
        <v>78912</v>
      </c>
      <c r="I4383" t="s">
        <v>15456</v>
      </c>
      <c r="N4383" s="37"/>
      <c r="O4383" s="36"/>
      <c r="P4383" s="36"/>
      <c r="Q4383" s="36"/>
      <c r="R4383" s="37"/>
      <c r="S4383" s="36"/>
      <c r="T4383" s="36"/>
    </row>
    <row r="4384" spans="1:20" ht="14.4" x14ac:dyDescent="0.3">
      <c r="A4384" s="33" t="s">
        <v>10375</v>
      </c>
      <c r="B4384" s="33" t="s">
        <v>14833</v>
      </c>
      <c r="C4384" s="33" t="s">
        <v>10376</v>
      </c>
      <c r="D4384" s="33" t="s">
        <v>10377</v>
      </c>
      <c r="E4384" s="33" t="s">
        <v>14904</v>
      </c>
      <c r="F4384" s="33">
        <v>160</v>
      </c>
      <c r="G4384" s="33">
        <v>143</v>
      </c>
      <c r="H4384" s="33">
        <v>79874</v>
      </c>
      <c r="I4384" t="s">
        <v>483</v>
      </c>
      <c r="N4384" s="37"/>
      <c r="O4384" s="36"/>
      <c r="P4384" s="36"/>
      <c r="Q4384" s="36"/>
      <c r="R4384" s="37"/>
      <c r="S4384" s="36"/>
      <c r="T4384" s="36"/>
    </row>
    <row r="4385" spans="1:20" ht="14.4" x14ac:dyDescent="0.3">
      <c r="A4385" s="33" t="s">
        <v>10378</v>
      </c>
      <c r="B4385" s="33" t="s">
        <v>14833</v>
      </c>
      <c r="C4385" s="33" t="s">
        <v>18005</v>
      </c>
      <c r="D4385" s="33" t="s">
        <v>10379</v>
      </c>
      <c r="E4385" s="33" t="s">
        <v>14975</v>
      </c>
      <c r="F4385" s="33">
        <v>382</v>
      </c>
      <c r="G4385" s="33">
        <v>374</v>
      </c>
      <c r="H4385" s="33">
        <v>40350</v>
      </c>
      <c r="I4385" t="s">
        <v>18006</v>
      </c>
      <c r="N4385" s="37"/>
      <c r="O4385" s="36"/>
      <c r="P4385" s="36"/>
      <c r="Q4385" s="36"/>
      <c r="R4385" s="37"/>
      <c r="S4385" s="36"/>
      <c r="T4385" s="36"/>
    </row>
    <row r="4386" spans="1:20" ht="14.4" x14ac:dyDescent="0.3">
      <c r="A4386" s="33" t="s">
        <v>10380</v>
      </c>
      <c r="B4386" s="33" t="s">
        <v>14833</v>
      </c>
      <c r="C4386" s="33" t="s">
        <v>18007</v>
      </c>
      <c r="D4386" s="33" t="s">
        <v>10381</v>
      </c>
      <c r="E4386" s="33" t="s">
        <v>15015</v>
      </c>
      <c r="F4386" s="33">
        <v>323</v>
      </c>
      <c r="G4386" s="33">
        <v>317</v>
      </c>
      <c r="H4386" s="33">
        <v>83228</v>
      </c>
      <c r="I4386" t="s">
        <v>15683</v>
      </c>
      <c r="N4386" s="37"/>
      <c r="O4386" s="36"/>
      <c r="P4386" s="36"/>
      <c r="Q4386" s="36"/>
      <c r="R4386" s="37"/>
      <c r="S4386" s="36"/>
      <c r="T4386" s="36"/>
    </row>
    <row r="4387" spans="1:20" ht="14.4" x14ac:dyDescent="0.3">
      <c r="A4387" s="33" t="s">
        <v>10382</v>
      </c>
      <c r="B4387" s="33" t="s">
        <v>14833</v>
      </c>
      <c r="C4387" s="33" t="s">
        <v>18008</v>
      </c>
      <c r="D4387" s="33" t="s">
        <v>10383</v>
      </c>
      <c r="E4387" s="33" t="s">
        <v>14960</v>
      </c>
      <c r="F4387" s="33">
        <v>164</v>
      </c>
      <c r="G4387" s="33">
        <v>195</v>
      </c>
      <c r="H4387" s="33">
        <v>83280</v>
      </c>
      <c r="I4387" t="s">
        <v>15211</v>
      </c>
      <c r="N4387" s="37"/>
      <c r="O4387" s="36"/>
      <c r="P4387" s="36"/>
      <c r="Q4387" s="36"/>
      <c r="R4387" s="37"/>
      <c r="S4387" s="36"/>
      <c r="T4387" s="36"/>
    </row>
    <row r="4388" spans="1:20" ht="14.4" x14ac:dyDescent="0.3">
      <c r="A4388" s="33" t="s">
        <v>10384</v>
      </c>
      <c r="B4388" s="33" t="s">
        <v>14833</v>
      </c>
      <c r="C4388" s="33" t="s">
        <v>10385</v>
      </c>
      <c r="D4388" s="33" t="s">
        <v>10386</v>
      </c>
      <c r="E4388" s="33" t="s">
        <v>15189</v>
      </c>
      <c r="F4388" s="33">
        <v>255</v>
      </c>
      <c r="G4388" s="33">
        <v>241</v>
      </c>
      <c r="H4388" s="33">
        <v>41375</v>
      </c>
      <c r="I4388" t="s">
        <v>17614</v>
      </c>
      <c r="N4388" s="37"/>
      <c r="O4388" s="36"/>
      <c r="P4388" s="36"/>
      <c r="Q4388" s="36"/>
      <c r="R4388" s="37"/>
      <c r="S4388" s="36"/>
      <c r="T4388" s="36"/>
    </row>
    <row r="4389" spans="1:20" ht="14.4" x14ac:dyDescent="0.3">
      <c r="A4389" s="33" t="s">
        <v>10387</v>
      </c>
      <c r="B4389" s="33" t="s">
        <v>14833</v>
      </c>
      <c r="C4389" s="33" t="s">
        <v>18009</v>
      </c>
      <c r="D4389" s="33" t="s">
        <v>10388</v>
      </c>
      <c r="E4389" s="33" t="s">
        <v>15026</v>
      </c>
      <c r="F4389" s="33">
        <v>30</v>
      </c>
      <c r="G4389" s="33">
        <v>33</v>
      </c>
      <c r="H4389" s="33">
        <v>41780</v>
      </c>
      <c r="I4389" t="s">
        <v>16244</v>
      </c>
      <c r="N4389" s="37"/>
      <c r="O4389" s="36"/>
      <c r="P4389" s="36"/>
      <c r="Q4389" s="36"/>
      <c r="R4389" s="37"/>
      <c r="S4389" s="36"/>
      <c r="T4389" s="36"/>
    </row>
    <row r="4390" spans="1:20" ht="14.4" x14ac:dyDescent="0.3">
      <c r="A4390" s="33" t="s">
        <v>10389</v>
      </c>
      <c r="B4390" s="33" t="s">
        <v>14833</v>
      </c>
      <c r="C4390" s="33" t="s">
        <v>10390</v>
      </c>
      <c r="D4390" s="33" t="s">
        <v>10391</v>
      </c>
      <c r="E4390" s="33" t="s">
        <v>15023</v>
      </c>
      <c r="F4390" s="33">
        <v>96</v>
      </c>
      <c r="G4390" s="33">
        <v>104</v>
      </c>
      <c r="H4390" s="33">
        <v>41573</v>
      </c>
      <c r="I4390" t="s">
        <v>17891</v>
      </c>
      <c r="N4390" s="37"/>
      <c r="O4390" s="36"/>
      <c r="P4390" s="36"/>
      <c r="Q4390" s="36"/>
      <c r="R4390" s="37"/>
      <c r="S4390" s="36"/>
      <c r="T4390" s="36"/>
    </row>
    <row r="4391" spans="1:20" ht="14.4" x14ac:dyDescent="0.3">
      <c r="A4391" s="33" t="s">
        <v>10392</v>
      </c>
      <c r="B4391" s="33" t="s">
        <v>14833</v>
      </c>
      <c r="C4391" s="33" t="s">
        <v>18010</v>
      </c>
      <c r="D4391" s="33" t="s">
        <v>10393</v>
      </c>
      <c r="E4391" s="33" t="s">
        <v>14985</v>
      </c>
      <c r="F4391" s="33">
        <v>258</v>
      </c>
      <c r="G4391" s="33">
        <v>251</v>
      </c>
      <c r="H4391" s="33">
        <v>13622</v>
      </c>
      <c r="I4391" t="s">
        <v>18011</v>
      </c>
      <c r="N4391" s="37"/>
      <c r="O4391" s="36"/>
      <c r="P4391" s="36"/>
      <c r="Q4391" s="36"/>
      <c r="R4391" s="37"/>
      <c r="S4391" s="36"/>
      <c r="T4391" s="36"/>
    </row>
    <row r="4392" spans="1:20" ht="14.4" x14ac:dyDescent="0.3">
      <c r="A4392" s="33" t="s">
        <v>10394</v>
      </c>
      <c r="B4392" s="33" t="s">
        <v>14833</v>
      </c>
      <c r="C4392" s="33" t="s">
        <v>10395</v>
      </c>
      <c r="D4392" s="33" t="s">
        <v>10396</v>
      </c>
      <c r="E4392" s="33" t="s">
        <v>15138</v>
      </c>
      <c r="F4392" s="33">
        <v>116</v>
      </c>
      <c r="G4392" s="33">
        <v>105</v>
      </c>
      <c r="H4392" s="33">
        <v>41806</v>
      </c>
      <c r="I4392" t="s">
        <v>8665</v>
      </c>
      <c r="N4392" s="37"/>
      <c r="O4392" s="36"/>
      <c r="P4392" s="36"/>
      <c r="Q4392" s="36"/>
      <c r="R4392" s="37"/>
      <c r="S4392" s="36"/>
      <c r="T4392" s="36"/>
    </row>
    <row r="4393" spans="1:20" ht="14.4" x14ac:dyDescent="0.3">
      <c r="A4393" s="33" t="s">
        <v>10397</v>
      </c>
      <c r="B4393" s="33" t="s">
        <v>14833</v>
      </c>
      <c r="C4393" s="33" t="s">
        <v>16128</v>
      </c>
      <c r="D4393" s="33" t="s">
        <v>10398</v>
      </c>
      <c r="E4393" s="33" t="s">
        <v>14949</v>
      </c>
      <c r="F4393" s="33">
        <v>112</v>
      </c>
      <c r="G4393" s="33">
        <v>104</v>
      </c>
      <c r="H4393" s="33">
        <v>40530</v>
      </c>
      <c r="I4393" t="s">
        <v>16476</v>
      </c>
      <c r="N4393" s="37"/>
      <c r="O4393" s="36"/>
      <c r="P4393" s="36"/>
      <c r="Q4393" s="36"/>
      <c r="R4393" s="37"/>
      <c r="S4393" s="36"/>
      <c r="T4393" s="36"/>
    </row>
    <row r="4394" spans="1:20" ht="14.4" x14ac:dyDescent="0.3">
      <c r="A4394" s="33" t="s">
        <v>10399</v>
      </c>
      <c r="B4394" s="33" t="s">
        <v>14833</v>
      </c>
      <c r="C4394" s="33" t="s">
        <v>10400</v>
      </c>
      <c r="D4394" s="33" t="s">
        <v>10401</v>
      </c>
      <c r="E4394" s="33" t="s">
        <v>15998</v>
      </c>
      <c r="F4394" s="33">
        <v>231</v>
      </c>
      <c r="G4394" s="33">
        <v>231</v>
      </c>
      <c r="H4394" s="33">
        <v>37233</v>
      </c>
      <c r="I4394" t="s">
        <v>18012</v>
      </c>
      <c r="N4394" s="37"/>
      <c r="O4394" s="36"/>
      <c r="P4394" s="36"/>
      <c r="Q4394" s="36"/>
      <c r="R4394" s="37"/>
      <c r="S4394" s="36"/>
      <c r="T4394" s="36"/>
    </row>
    <row r="4395" spans="1:20" ht="14.4" x14ac:dyDescent="0.3">
      <c r="A4395" s="33" t="s">
        <v>10402</v>
      </c>
      <c r="B4395" s="33" t="s">
        <v>14833</v>
      </c>
      <c r="C4395" s="33" t="s">
        <v>18013</v>
      </c>
      <c r="D4395" s="33" t="s">
        <v>10403</v>
      </c>
      <c r="E4395" s="33" t="s">
        <v>14956</v>
      </c>
      <c r="F4395" s="33">
        <v>298</v>
      </c>
      <c r="G4395" s="33">
        <v>284</v>
      </c>
      <c r="H4395" s="33">
        <v>41978</v>
      </c>
      <c r="I4395" t="s">
        <v>1817</v>
      </c>
      <c r="N4395" s="37"/>
      <c r="O4395" s="36"/>
      <c r="P4395" s="36"/>
      <c r="Q4395" s="36"/>
      <c r="R4395" s="37"/>
      <c r="S4395" s="36"/>
      <c r="T4395" s="36"/>
    </row>
    <row r="4396" spans="1:20" ht="14.4" x14ac:dyDescent="0.3">
      <c r="A4396" s="33" t="s">
        <v>10404</v>
      </c>
      <c r="B4396" s="33" t="s">
        <v>14833</v>
      </c>
      <c r="C4396" s="33" t="s">
        <v>10405</v>
      </c>
      <c r="D4396" s="33" t="s">
        <v>10406</v>
      </c>
      <c r="E4396" s="33" t="s">
        <v>15063</v>
      </c>
      <c r="F4396" s="33">
        <v>294</v>
      </c>
      <c r="G4396" s="33">
        <v>265</v>
      </c>
      <c r="H4396" s="33">
        <v>50844</v>
      </c>
      <c r="I4396" t="s">
        <v>15470</v>
      </c>
      <c r="N4396" s="37"/>
      <c r="O4396" s="36"/>
      <c r="P4396" s="36"/>
      <c r="Q4396" s="36"/>
      <c r="R4396" s="37"/>
      <c r="S4396" s="36"/>
      <c r="T4396" s="36"/>
    </row>
    <row r="4397" spans="1:20" ht="14.4" x14ac:dyDescent="0.3">
      <c r="A4397" s="33" t="s">
        <v>10407</v>
      </c>
      <c r="B4397" s="33" t="s">
        <v>14833</v>
      </c>
      <c r="C4397" s="33" t="s">
        <v>18014</v>
      </c>
      <c r="D4397" s="33" t="s">
        <v>10408</v>
      </c>
      <c r="E4397" s="33" t="s">
        <v>14879</v>
      </c>
      <c r="F4397" s="33">
        <v>174</v>
      </c>
      <c r="G4397" s="33">
        <v>170</v>
      </c>
      <c r="H4397" s="33">
        <v>40812</v>
      </c>
      <c r="I4397" t="s">
        <v>15512</v>
      </c>
      <c r="N4397" s="37"/>
      <c r="O4397" s="36"/>
      <c r="P4397" s="36"/>
      <c r="Q4397" s="36"/>
      <c r="R4397" s="37"/>
      <c r="S4397" s="36"/>
      <c r="T4397" s="36"/>
    </row>
    <row r="4398" spans="1:20" ht="14.4" x14ac:dyDescent="0.3">
      <c r="A4398" s="33" t="s">
        <v>10409</v>
      </c>
      <c r="B4398" s="33" t="s">
        <v>14833</v>
      </c>
      <c r="C4398" s="33" t="s">
        <v>10410</v>
      </c>
      <c r="D4398" s="33" t="s">
        <v>10411</v>
      </c>
      <c r="E4398" s="33" t="s">
        <v>15019</v>
      </c>
      <c r="F4398" s="33">
        <v>273</v>
      </c>
      <c r="G4398" s="33">
        <v>270</v>
      </c>
      <c r="H4398" s="33">
        <v>40812</v>
      </c>
      <c r="I4398" t="s">
        <v>15512</v>
      </c>
      <c r="N4398" s="37"/>
      <c r="O4398" s="36"/>
      <c r="P4398" s="36"/>
      <c r="Q4398" s="36"/>
      <c r="R4398" s="37"/>
      <c r="S4398" s="36"/>
      <c r="T4398" s="36"/>
    </row>
    <row r="4399" spans="1:20" ht="14.4" x14ac:dyDescent="0.3">
      <c r="A4399" s="33" t="s">
        <v>10412</v>
      </c>
      <c r="B4399" s="33" t="s">
        <v>14833</v>
      </c>
      <c r="C4399" s="33" t="s">
        <v>18015</v>
      </c>
      <c r="D4399" s="33" t="s">
        <v>10413</v>
      </c>
      <c r="E4399" s="33" t="s">
        <v>15031</v>
      </c>
      <c r="F4399" s="33">
        <v>297</v>
      </c>
      <c r="G4399" s="33">
        <v>297</v>
      </c>
      <c r="H4399" s="33">
        <v>71488</v>
      </c>
      <c r="I4399" t="s">
        <v>15472</v>
      </c>
      <c r="N4399" s="37"/>
      <c r="O4399" s="36"/>
      <c r="P4399" s="36"/>
      <c r="Q4399" s="36"/>
      <c r="R4399" s="37"/>
      <c r="S4399" s="36"/>
      <c r="T4399" s="36"/>
    </row>
    <row r="4400" spans="1:20" ht="14.4" x14ac:dyDescent="0.3">
      <c r="A4400" s="33" t="s">
        <v>10414</v>
      </c>
      <c r="B4400" s="33" t="s">
        <v>14833</v>
      </c>
      <c r="C4400" s="33" t="s">
        <v>10415</v>
      </c>
      <c r="D4400" s="33" t="s">
        <v>10416</v>
      </c>
      <c r="E4400" s="33" t="s">
        <v>15040</v>
      </c>
      <c r="F4400" s="33">
        <v>136</v>
      </c>
      <c r="G4400" s="33">
        <v>103</v>
      </c>
      <c r="H4400" s="33">
        <v>82526</v>
      </c>
      <c r="I4400" t="s">
        <v>16050</v>
      </c>
      <c r="N4400" s="37"/>
      <c r="O4400" s="36"/>
      <c r="P4400" s="36"/>
      <c r="Q4400" s="36"/>
      <c r="R4400" s="37"/>
      <c r="S4400" s="36"/>
      <c r="T4400" s="36"/>
    </row>
    <row r="4401" spans="1:20" ht="14.4" x14ac:dyDescent="0.3">
      <c r="A4401" s="33" t="s">
        <v>10417</v>
      </c>
      <c r="B4401" s="33" t="s">
        <v>14833</v>
      </c>
      <c r="C4401" s="33" t="s">
        <v>18016</v>
      </c>
      <c r="D4401" s="33" t="s">
        <v>10418</v>
      </c>
      <c r="E4401" s="33" t="s">
        <v>14906</v>
      </c>
      <c r="F4401" s="33">
        <v>222</v>
      </c>
      <c r="G4401" s="33">
        <v>213</v>
      </c>
      <c r="H4401" s="33">
        <v>41850</v>
      </c>
      <c r="I4401" t="s">
        <v>17951</v>
      </c>
      <c r="N4401" s="37"/>
      <c r="O4401" s="36"/>
      <c r="P4401" s="36"/>
      <c r="Q4401" s="36"/>
      <c r="R4401" s="37"/>
      <c r="S4401" s="36"/>
      <c r="T4401" s="36"/>
    </row>
    <row r="4402" spans="1:20" ht="14.4" x14ac:dyDescent="0.3">
      <c r="A4402" s="33" t="s">
        <v>10419</v>
      </c>
      <c r="B4402" s="33" t="s">
        <v>14833</v>
      </c>
      <c r="C4402" s="33" t="s">
        <v>10420</v>
      </c>
      <c r="D4402" s="33" t="s">
        <v>10421</v>
      </c>
      <c r="E4402" s="33" t="s">
        <v>15093</v>
      </c>
      <c r="F4402" s="33">
        <v>185</v>
      </c>
      <c r="G4402" s="33">
        <v>189</v>
      </c>
      <c r="H4402" s="33">
        <v>42623</v>
      </c>
      <c r="I4402" t="s">
        <v>15606</v>
      </c>
      <c r="N4402" s="37"/>
      <c r="O4402" s="36"/>
      <c r="P4402" s="36"/>
      <c r="Q4402" s="36"/>
      <c r="R4402" s="37"/>
      <c r="S4402" s="36"/>
      <c r="T4402" s="36"/>
    </row>
    <row r="4403" spans="1:20" ht="14.4" x14ac:dyDescent="0.3">
      <c r="A4403" s="33" t="s">
        <v>10422</v>
      </c>
      <c r="B4403" s="33" t="s">
        <v>14833</v>
      </c>
      <c r="C4403" s="33" t="s">
        <v>10423</v>
      </c>
      <c r="D4403" s="33" t="s">
        <v>10424</v>
      </c>
      <c r="E4403" s="33" t="s">
        <v>15024</v>
      </c>
      <c r="F4403" s="33">
        <v>254</v>
      </c>
      <c r="G4403" s="33">
        <v>215</v>
      </c>
      <c r="H4403" s="33">
        <v>41545</v>
      </c>
      <c r="I4403" t="s">
        <v>17897</v>
      </c>
      <c r="N4403" s="37"/>
      <c r="O4403" s="36"/>
      <c r="P4403" s="36"/>
      <c r="Q4403" s="36"/>
      <c r="R4403" s="37"/>
      <c r="S4403" s="36"/>
      <c r="T4403" s="36"/>
    </row>
    <row r="4404" spans="1:20" ht="14.4" x14ac:dyDescent="0.3">
      <c r="A4404" s="33" t="s">
        <v>10425</v>
      </c>
      <c r="B4404" s="33" t="s">
        <v>14833</v>
      </c>
      <c r="C4404" s="33" t="s">
        <v>10426</v>
      </c>
      <c r="D4404" s="33" t="s">
        <v>10427</v>
      </c>
      <c r="E4404" s="33" t="s">
        <v>15019</v>
      </c>
      <c r="F4404" s="33">
        <v>120</v>
      </c>
      <c r="G4404" s="33">
        <v>100</v>
      </c>
      <c r="H4404" s="33">
        <v>41617</v>
      </c>
      <c r="I4404" t="s">
        <v>15621</v>
      </c>
      <c r="N4404" s="37"/>
      <c r="O4404" s="36"/>
      <c r="P4404" s="36"/>
      <c r="Q4404" s="36"/>
      <c r="R4404" s="37"/>
      <c r="S4404" s="36"/>
      <c r="T4404" s="36"/>
    </row>
    <row r="4405" spans="1:20" ht="14.4" x14ac:dyDescent="0.3">
      <c r="A4405" s="33" t="s">
        <v>10428</v>
      </c>
      <c r="B4405" s="33" t="s">
        <v>14833</v>
      </c>
      <c r="C4405" s="33" t="s">
        <v>10429</v>
      </c>
      <c r="D4405" s="33" t="s">
        <v>5520</v>
      </c>
      <c r="E4405" s="33" t="s">
        <v>15022</v>
      </c>
      <c r="F4405" s="33">
        <v>383</v>
      </c>
      <c r="G4405" s="33">
        <v>359</v>
      </c>
      <c r="H4405" s="33">
        <v>41567</v>
      </c>
      <c r="I4405" t="s">
        <v>9138</v>
      </c>
      <c r="N4405" s="37"/>
      <c r="O4405" s="36"/>
      <c r="P4405" s="36"/>
      <c r="Q4405" s="36"/>
      <c r="R4405" s="37"/>
      <c r="S4405" s="36"/>
      <c r="T4405" s="36"/>
    </row>
    <row r="4406" spans="1:20" ht="14.4" x14ac:dyDescent="0.3">
      <c r="A4406" s="33" t="s">
        <v>10430</v>
      </c>
      <c r="B4406" s="33" t="s">
        <v>14833</v>
      </c>
      <c r="C4406" s="33" t="s">
        <v>10431</v>
      </c>
      <c r="D4406" s="33" t="s">
        <v>10432</v>
      </c>
      <c r="E4406" s="33" t="s">
        <v>15018</v>
      </c>
      <c r="F4406" s="33">
        <v>224</v>
      </c>
      <c r="G4406" s="33">
        <v>209</v>
      </c>
      <c r="H4406" s="33">
        <v>41522</v>
      </c>
      <c r="I4406" t="s">
        <v>17842</v>
      </c>
      <c r="N4406" s="37"/>
      <c r="O4406" s="36"/>
      <c r="P4406" s="36"/>
      <c r="Q4406" s="36"/>
      <c r="R4406" s="37"/>
      <c r="S4406" s="36"/>
      <c r="T4406" s="36"/>
    </row>
    <row r="4407" spans="1:20" ht="14.4" x14ac:dyDescent="0.3">
      <c r="A4407" s="33" t="s">
        <v>10433</v>
      </c>
      <c r="B4407" s="33" t="s">
        <v>14833</v>
      </c>
      <c r="C4407" s="33" t="s">
        <v>18017</v>
      </c>
      <c r="D4407" s="33" t="s">
        <v>4317</v>
      </c>
      <c r="E4407" s="33" t="s">
        <v>14962</v>
      </c>
      <c r="F4407" s="33">
        <v>134</v>
      </c>
      <c r="G4407" s="33">
        <v>150</v>
      </c>
      <c r="H4407" s="33">
        <v>41574</v>
      </c>
      <c r="I4407" t="s">
        <v>16895</v>
      </c>
      <c r="N4407" s="37"/>
      <c r="O4407" s="36"/>
      <c r="P4407" s="36"/>
      <c r="Q4407" s="36"/>
      <c r="R4407" s="37"/>
      <c r="S4407" s="36"/>
      <c r="T4407" s="36"/>
    </row>
    <row r="4408" spans="1:20" ht="14.4" x14ac:dyDescent="0.3">
      <c r="A4408" s="33" t="s">
        <v>10434</v>
      </c>
      <c r="B4408" s="33" t="s">
        <v>14833</v>
      </c>
      <c r="C4408" s="33" t="s">
        <v>10435</v>
      </c>
      <c r="D4408" s="33" t="s">
        <v>10436</v>
      </c>
      <c r="E4408" s="33" t="s">
        <v>15020</v>
      </c>
      <c r="F4408" s="33">
        <v>465</v>
      </c>
      <c r="G4408" s="33">
        <v>484</v>
      </c>
      <c r="H4408" s="33">
        <v>41535</v>
      </c>
      <c r="I4408" t="s">
        <v>8249</v>
      </c>
      <c r="N4408" s="37"/>
      <c r="O4408" s="36"/>
      <c r="P4408" s="36"/>
      <c r="Q4408" s="36"/>
      <c r="R4408" s="37"/>
      <c r="S4408" s="36"/>
      <c r="T4408" s="36"/>
    </row>
    <row r="4409" spans="1:20" ht="14.4" x14ac:dyDescent="0.3">
      <c r="A4409" s="33" t="s">
        <v>10437</v>
      </c>
      <c r="B4409" s="33" t="s">
        <v>14833</v>
      </c>
      <c r="C4409" s="33" t="s">
        <v>10438</v>
      </c>
      <c r="D4409" s="33" t="s">
        <v>10439</v>
      </c>
      <c r="E4409" s="33" t="s">
        <v>15023</v>
      </c>
      <c r="F4409" s="33">
        <v>70</v>
      </c>
      <c r="G4409" s="33">
        <v>68</v>
      </c>
      <c r="H4409" s="33">
        <v>41573</v>
      </c>
      <c r="I4409" t="s">
        <v>17891</v>
      </c>
      <c r="N4409" s="37"/>
      <c r="O4409" s="36"/>
      <c r="P4409" s="36"/>
      <c r="Q4409" s="36"/>
      <c r="R4409" s="37"/>
      <c r="S4409" s="36"/>
      <c r="T4409" s="36"/>
    </row>
    <row r="4410" spans="1:20" ht="14.4" x14ac:dyDescent="0.3">
      <c r="A4410" s="33" t="s">
        <v>10440</v>
      </c>
      <c r="B4410" s="33" t="s">
        <v>14833</v>
      </c>
      <c r="C4410" s="33" t="s">
        <v>9553</v>
      </c>
      <c r="D4410" s="33" t="s">
        <v>10441</v>
      </c>
      <c r="E4410" s="33" t="s">
        <v>14903</v>
      </c>
      <c r="F4410" s="33">
        <v>184</v>
      </c>
      <c r="G4410" s="33">
        <v>191</v>
      </c>
      <c r="H4410" s="33">
        <v>42504</v>
      </c>
      <c r="I4410" t="s">
        <v>17943</v>
      </c>
      <c r="N4410" s="37"/>
      <c r="O4410" s="36"/>
      <c r="P4410" s="36"/>
      <c r="Q4410" s="36"/>
      <c r="R4410" s="37"/>
      <c r="S4410" s="36"/>
      <c r="T4410" s="36"/>
    </row>
    <row r="4411" spans="1:20" ht="14.4" x14ac:dyDescent="0.3">
      <c r="A4411" s="33" t="s">
        <v>10442</v>
      </c>
      <c r="B4411" s="33" t="s">
        <v>14833</v>
      </c>
      <c r="C4411" s="33" t="s">
        <v>18018</v>
      </c>
      <c r="D4411" s="33" t="s">
        <v>10443</v>
      </c>
      <c r="E4411" s="33" t="s">
        <v>15015</v>
      </c>
      <c r="F4411" s="33">
        <v>392</v>
      </c>
      <c r="G4411" s="33">
        <v>404</v>
      </c>
      <c r="H4411" s="33">
        <v>41441</v>
      </c>
      <c r="I4411" t="s">
        <v>17591</v>
      </c>
      <c r="N4411" s="37"/>
      <c r="O4411" s="36"/>
      <c r="P4411" s="36"/>
      <c r="Q4411" s="36"/>
      <c r="R4411" s="37"/>
      <c r="S4411" s="36"/>
      <c r="T4411" s="36"/>
    </row>
    <row r="4412" spans="1:20" ht="14.4" x14ac:dyDescent="0.3">
      <c r="A4412" s="33" t="s">
        <v>10444</v>
      </c>
      <c r="B4412" s="33" t="s">
        <v>14833</v>
      </c>
      <c r="C4412" s="33" t="s">
        <v>17658</v>
      </c>
      <c r="D4412" s="33" t="s">
        <v>10445</v>
      </c>
      <c r="E4412" s="33" t="s">
        <v>17235</v>
      </c>
      <c r="F4412" s="33">
        <v>361</v>
      </c>
      <c r="G4412" s="33">
        <v>370</v>
      </c>
      <c r="H4412" s="33">
        <v>41570</v>
      </c>
      <c r="I4412" t="s">
        <v>17183</v>
      </c>
      <c r="N4412" s="37"/>
      <c r="O4412" s="36"/>
      <c r="P4412" s="36"/>
      <c r="Q4412" s="36"/>
      <c r="R4412" s="37"/>
      <c r="S4412" s="36"/>
      <c r="T4412" s="36"/>
    </row>
    <row r="4413" spans="1:20" ht="14.4" x14ac:dyDescent="0.3">
      <c r="A4413" s="33" t="s">
        <v>10446</v>
      </c>
      <c r="B4413" s="33" t="s">
        <v>14833</v>
      </c>
      <c r="C4413" s="33" t="s">
        <v>10447</v>
      </c>
      <c r="D4413" s="33" t="s">
        <v>832</v>
      </c>
      <c r="E4413" s="33" t="s">
        <v>15182</v>
      </c>
      <c r="F4413" s="33">
        <v>219</v>
      </c>
      <c r="G4413" s="33">
        <v>201</v>
      </c>
      <c r="H4413" s="33">
        <v>42610</v>
      </c>
      <c r="I4413" t="s">
        <v>246</v>
      </c>
      <c r="N4413" s="37"/>
      <c r="O4413" s="36"/>
      <c r="P4413" s="36"/>
      <c r="Q4413" s="36"/>
      <c r="R4413" s="37"/>
      <c r="S4413" s="36"/>
      <c r="T4413" s="36"/>
    </row>
    <row r="4414" spans="1:20" ht="14.4" x14ac:dyDescent="0.3">
      <c r="A4414" s="33" t="s">
        <v>10448</v>
      </c>
      <c r="B4414" s="33" t="s">
        <v>14833</v>
      </c>
      <c r="C4414" s="33" t="s">
        <v>18019</v>
      </c>
      <c r="D4414" s="33" t="s">
        <v>10449</v>
      </c>
      <c r="E4414" s="33" t="s">
        <v>14917</v>
      </c>
      <c r="F4414" s="33">
        <v>368</v>
      </c>
      <c r="G4414" s="33">
        <v>345</v>
      </c>
      <c r="H4414" s="33">
        <v>41862</v>
      </c>
      <c r="I4414" t="s">
        <v>17195</v>
      </c>
      <c r="N4414" s="37"/>
      <c r="O4414" s="36"/>
      <c r="P4414" s="36"/>
      <c r="Q4414" s="36"/>
      <c r="R4414" s="37"/>
      <c r="S4414" s="36"/>
      <c r="T4414" s="36"/>
    </row>
    <row r="4415" spans="1:20" ht="14.4" x14ac:dyDescent="0.3">
      <c r="A4415" s="33" t="s">
        <v>10450</v>
      </c>
      <c r="B4415" s="33" t="s">
        <v>14833</v>
      </c>
      <c r="C4415" s="33" t="s">
        <v>1498</v>
      </c>
      <c r="D4415" s="33" t="s">
        <v>9808</v>
      </c>
      <c r="E4415" s="33" t="s">
        <v>15032</v>
      </c>
      <c r="F4415" s="33">
        <v>43</v>
      </c>
      <c r="G4415" s="33">
        <v>44</v>
      </c>
      <c r="H4415" s="33">
        <v>40662</v>
      </c>
      <c r="I4415" t="s">
        <v>704</v>
      </c>
      <c r="N4415" s="37"/>
      <c r="O4415" s="36"/>
      <c r="P4415" s="36"/>
      <c r="Q4415" s="36"/>
      <c r="R4415" s="37"/>
      <c r="S4415" s="36"/>
      <c r="T4415" s="36"/>
    </row>
    <row r="4416" spans="1:20" ht="14.4" x14ac:dyDescent="0.3">
      <c r="A4416" s="33" t="s">
        <v>10451</v>
      </c>
      <c r="B4416" s="33" t="s">
        <v>14833</v>
      </c>
      <c r="C4416" s="33" t="s">
        <v>3913</v>
      </c>
      <c r="D4416" s="33" t="s">
        <v>10452</v>
      </c>
      <c r="E4416" s="33" t="s">
        <v>14916</v>
      </c>
      <c r="F4416" s="33">
        <v>364</v>
      </c>
      <c r="G4416" s="33">
        <v>363</v>
      </c>
      <c r="H4416" s="33">
        <v>41373</v>
      </c>
      <c r="I4416" t="s">
        <v>15297</v>
      </c>
      <c r="N4416" s="37"/>
      <c r="O4416" s="36"/>
      <c r="P4416" s="36"/>
      <c r="Q4416" s="36"/>
      <c r="R4416" s="37"/>
      <c r="S4416" s="36"/>
      <c r="T4416" s="36"/>
    </row>
    <row r="4417" spans="1:20" ht="14.4" x14ac:dyDescent="0.3">
      <c r="A4417" s="33" t="s">
        <v>10453</v>
      </c>
      <c r="B4417" s="33" t="s">
        <v>14833</v>
      </c>
      <c r="C4417" s="33" t="s">
        <v>326</v>
      </c>
      <c r="D4417" s="33" t="s">
        <v>10454</v>
      </c>
      <c r="E4417" s="33" t="s">
        <v>15030</v>
      </c>
      <c r="F4417" s="33">
        <v>72</v>
      </c>
      <c r="G4417" s="33">
        <v>78</v>
      </c>
      <c r="H4417" s="33">
        <v>60985</v>
      </c>
      <c r="I4417" t="s">
        <v>17931</v>
      </c>
      <c r="N4417" s="37"/>
      <c r="O4417" s="36"/>
      <c r="P4417" s="36"/>
      <c r="Q4417" s="36"/>
      <c r="R4417" s="37"/>
      <c r="S4417" s="36"/>
      <c r="T4417" s="36"/>
    </row>
    <row r="4418" spans="1:20" ht="14.4" x14ac:dyDescent="0.3">
      <c r="A4418" s="33" t="s">
        <v>10455</v>
      </c>
      <c r="B4418" s="33" t="s">
        <v>14833</v>
      </c>
      <c r="C4418" s="33" t="s">
        <v>18020</v>
      </c>
      <c r="D4418" s="33" t="s">
        <v>10456</v>
      </c>
      <c r="E4418" s="33" t="s">
        <v>14879</v>
      </c>
      <c r="F4418" s="33">
        <v>406</v>
      </c>
      <c r="G4418" s="33">
        <v>406</v>
      </c>
      <c r="H4418" s="33">
        <v>40972</v>
      </c>
      <c r="I4418" t="s">
        <v>15511</v>
      </c>
      <c r="N4418" s="39"/>
      <c r="O4418" s="36"/>
      <c r="P4418" s="36"/>
      <c r="Q4418" s="36"/>
      <c r="R4418" s="39"/>
      <c r="S4418" s="36"/>
      <c r="T4418" s="36"/>
    </row>
    <row r="4419" spans="1:20" ht="14.4" x14ac:dyDescent="0.3">
      <c r="A4419" s="33" t="s">
        <v>10457</v>
      </c>
      <c r="B4419" s="33" t="s">
        <v>14833</v>
      </c>
      <c r="C4419" s="33" t="s">
        <v>6976</v>
      </c>
      <c r="D4419" s="33" t="s">
        <v>10458</v>
      </c>
      <c r="E4419" s="33" t="s">
        <v>14906</v>
      </c>
      <c r="F4419" s="33">
        <v>220</v>
      </c>
      <c r="G4419" s="33">
        <v>198</v>
      </c>
      <c r="H4419" s="33">
        <v>41419</v>
      </c>
      <c r="I4419" t="s">
        <v>15588</v>
      </c>
      <c r="N4419" s="37"/>
      <c r="O4419" s="36"/>
      <c r="P4419" s="36"/>
      <c r="Q4419" s="36"/>
      <c r="R4419" s="37"/>
      <c r="S4419" s="36"/>
      <c r="T4419" s="36"/>
    </row>
    <row r="4420" spans="1:20" ht="14.4" x14ac:dyDescent="0.3">
      <c r="A4420" s="33" t="s">
        <v>10459</v>
      </c>
      <c r="B4420" s="33" t="s">
        <v>14833</v>
      </c>
      <c r="C4420" s="33" t="s">
        <v>18021</v>
      </c>
      <c r="D4420" s="33" t="s">
        <v>10460</v>
      </c>
      <c r="E4420" s="33" t="s">
        <v>14904</v>
      </c>
      <c r="F4420" s="33">
        <v>238</v>
      </c>
      <c r="G4420" s="33">
        <v>236</v>
      </c>
      <c r="H4420" s="33">
        <v>55238</v>
      </c>
      <c r="I4420" t="s">
        <v>955</v>
      </c>
      <c r="N4420" s="37"/>
      <c r="O4420" s="36"/>
      <c r="P4420" s="36"/>
      <c r="Q4420" s="36"/>
      <c r="R4420" s="37"/>
      <c r="S4420" s="36"/>
      <c r="T4420" s="36"/>
    </row>
    <row r="4421" spans="1:20" ht="14.4" x14ac:dyDescent="0.3">
      <c r="A4421" s="33" t="s">
        <v>10461</v>
      </c>
      <c r="B4421" s="33" t="s">
        <v>14833</v>
      </c>
      <c r="C4421" s="33" t="s">
        <v>18022</v>
      </c>
      <c r="D4421" s="33" t="s">
        <v>10462</v>
      </c>
      <c r="E4421" s="33" t="s">
        <v>14875</v>
      </c>
      <c r="F4421" s="33">
        <v>248</v>
      </c>
      <c r="G4421" s="33">
        <v>251</v>
      </c>
      <c r="H4421" s="33">
        <v>41692</v>
      </c>
      <c r="I4421" t="s">
        <v>15333</v>
      </c>
      <c r="N4421" s="37"/>
      <c r="O4421" s="36"/>
      <c r="P4421" s="36"/>
      <c r="Q4421" s="36"/>
      <c r="R4421" s="37"/>
      <c r="S4421" s="36"/>
      <c r="T4421" s="36"/>
    </row>
    <row r="4422" spans="1:20" ht="14.4" x14ac:dyDescent="0.3">
      <c r="A4422" s="33" t="s">
        <v>10463</v>
      </c>
      <c r="B4422" s="33" t="s">
        <v>14833</v>
      </c>
      <c r="C4422" s="33" t="s">
        <v>18023</v>
      </c>
      <c r="D4422" s="33" t="s">
        <v>10464</v>
      </c>
      <c r="E4422" s="33" t="s">
        <v>14915</v>
      </c>
      <c r="F4422" s="33">
        <v>210</v>
      </c>
      <c r="G4422" s="33">
        <v>323</v>
      </c>
      <c r="H4422" s="33">
        <v>41814</v>
      </c>
      <c r="I4422" t="s">
        <v>10465</v>
      </c>
      <c r="N4422" s="37"/>
      <c r="O4422" s="36"/>
      <c r="P4422" s="36"/>
      <c r="Q4422" s="36"/>
      <c r="R4422" s="37"/>
      <c r="S4422" s="36"/>
      <c r="T4422" s="36"/>
    </row>
    <row r="4423" spans="1:20" ht="14.4" x14ac:dyDescent="0.3">
      <c r="A4423" s="33" t="s">
        <v>10466</v>
      </c>
      <c r="B4423" s="33" t="s">
        <v>14833</v>
      </c>
      <c r="C4423" s="33" t="s">
        <v>10467</v>
      </c>
      <c r="D4423" s="33" t="s">
        <v>10468</v>
      </c>
      <c r="E4423" s="33" t="s">
        <v>15095</v>
      </c>
      <c r="F4423" s="33">
        <v>109</v>
      </c>
      <c r="G4423" s="33">
        <v>108</v>
      </c>
      <c r="H4423" s="33">
        <v>41631</v>
      </c>
      <c r="I4423" t="s">
        <v>8552</v>
      </c>
      <c r="N4423" s="37"/>
      <c r="O4423" s="36"/>
      <c r="P4423" s="36"/>
      <c r="Q4423" s="36"/>
      <c r="R4423" s="37"/>
      <c r="S4423" s="36"/>
      <c r="T4423" s="36"/>
    </row>
    <row r="4424" spans="1:20" ht="14.4" x14ac:dyDescent="0.3">
      <c r="A4424" s="33" t="s">
        <v>10469</v>
      </c>
      <c r="B4424" s="33" t="s">
        <v>14833</v>
      </c>
      <c r="C4424" s="33" t="s">
        <v>10470</v>
      </c>
      <c r="D4424" s="33" t="s">
        <v>10471</v>
      </c>
      <c r="E4424" s="33" t="s">
        <v>15189</v>
      </c>
      <c r="F4424" s="33">
        <v>130</v>
      </c>
      <c r="G4424" s="33">
        <v>105</v>
      </c>
      <c r="H4424" s="33">
        <v>41375</v>
      </c>
      <c r="I4424" t="s">
        <v>17614</v>
      </c>
      <c r="N4424" s="37"/>
      <c r="O4424" s="36"/>
      <c r="P4424" s="36"/>
      <c r="Q4424" s="36"/>
      <c r="R4424" s="37"/>
      <c r="S4424" s="36"/>
      <c r="T4424" s="36"/>
    </row>
    <row r="4425" spans="1:20" ht="14.4" x14ac:dyDescent="0.3">
      <c r="A4425" s="33" t="s">
        <v>10472</v>
      </c>
      <c r="B4425" s="33" t="s">
        <v>14833</v>
      </c>
      <c r="C4425" s="33" t="s">
        <v>10473</v>
      </c>
      <c r="D4425" s="33" t="s">
        <v>8193</v>
      </c>
      <c r="E4425" s="33" t="s">
        <v>15028</v>
      </c>
      <c r="F4425" s="33">
        <v>514</v>
      </c>
      <c r="G4425" s="33">
        <v>532</v>
      </c>
      <c r="H4425" s="33">
        <v>41792</v>
      </c>
      <c r="I4425" t="s">
        <v>16929</v>
      </c>
      <c r="N4425" s="37"/>
      <c r="O4425" s="36"/>
      <c r="P4425" s="36"/>
      <c r="Q4425" s="36"/>
      <c r="R4425" s="37"/>
      <c r="S4425" s="36"/>
      <c r="T4425" s="36"/>
    </row>
    <row r="4426" spans="1:20" ht="14.4" x14ac:dyDescent="0.3">
      <c r="A4426" s="33" t="s">
        <v>10474</v>
      </c>
      <c r="B4426" s="33" t="s">
        <v>14833</v>
      </c>
      <c r="C4426" s="33" t="s">
        <v>18024</v>
      </c>
      <c r="D4426" s="33" t="s">
        <v>10475</v>
      </c>
      <c r="E4426" s="33" t="s">
        <v>15026</v>
      </c>
      <c r="F4426" s="33">
        <v>177</v>
      </c>
      <c r="G4426" s="33">
        <v>225</v>
      </c>
      <c r="H4426" s="33">
        <v>41780</v>
      </c>
      <c r="I4426" t="s">
        <v>16244</v>
      </c>
      <c r="N4426" s="37"/>
      <c r="O4426" s="36"/>
      <c r="P4426" s="36"/>
      <c r="Q4426" s="36"/>
      <c r="R4426" s="37"/>
      <c r="S4426" s="36"/>
      <c r="T4426" s="36"/>
    </row>
    <row r="4427" spans="1:20" ht="14.4" x14ac:dyDescent="0.3">
      <c r="A4427" s="33" t="s">
        <v>10476</v>
      </c>
      <c r="B4427" s="33" t="s">
        <v>14833</v>
      </c>
      <c r="C4427" s="33" t="s">
        <v>14197</v>
      </c>
      <c r="D4427" s="33" t="s">
        <v>10477</v>
      </c>
      <c r="E4427" s="33" t="s">
        <v>14999</v>
      </c>
      <c r="F4427" s="33">
        <v>161</v>
      </c>
      <c r="G4427" s="33">
        <v>134</v>
      </c>
      <c r="H4427" s="33">
        <v>42610</v>
      </c>
      <c r="I4427" t="s">
        <v>246</v>
      </c>
      <c r="N4427" s="37"/>
      <c r="O4427" s="36"/>
      <c r="P4427" s="36"/>
      <c r="Q4427" s="36"/>
      <c r="R4427" s="37"/>
      <c r="S4427" s="36"/>
      <c r="T4427" s="36"/>
    </row>
    <row r="4428" spans="1:20" ht="14.4" x14ac:dyDescent="0.3">
      <c r="A4428" s="33" t="s">
        <v>10478</v>
      </c>
      <c r="B4428" s="33" t="s">
        <v>14833</v>
      </c>
      <c r="C4428" s="33" t="s">
        <v>10479</v>
      </c>
      <c r="D4428" s="33" t="s">
        <v>937</v>
      </c>
      <c r="E4428" s="33" t="s">
        <v>14906</v>
      </c>
      <c r="F4428" s="33">
        <v>88</v>
      </c>
      <c r="G4428" s="33">
        <v>90</v>
      </c>
      <c r="H4428" s="33">
        <v>41850</v>
      </c>
      <c r="I4428" t="s">
        <v>17951</v>
      </c>
      <c r="N4428" s="37"/>
      <c r="O4428" s="36"/>
      <c r="P4428" s="36"/>
      <c r="Q4428" s="36"/>
      <c r="R4428" s="37"/>
      <c r="S4428" s="36"/>
      <c r="T4428" s="36"/>
    </row>
    <row r="4429" spans="1:20" ht="14.4" x14ac:dyDescent="0.3">
      <c r="A4429" s="33" t="s">
        <v>10480</v>
      </c>
      <c r="B4429" s="33" t="s">
        <v>14833</v>
      </c>
      <c r="C4429" s="33" t="s">
        <v>10481</v>
      </c>
      <c r="D4429" s="33" t="s">
        <v>10482</v>
      </c>
      <c r="E4429" s="33" t="s">
        <v>14985</v>
      </c>
      <c r="F4429" s="33">
        <v>543</v>
      </c>
      <c r="G4429" s="33">
        <v>535</v>
      </c>
      <c r="H4429" s="33">
        <v>13622</v>
      </c>
      <c r="I4429" t="s">
        <v>18011</v>
      </c>
      <c r="N4429" s="37"/>
      <c r="O4429" s="36"/>
      <c r="P4429" s="36"/>
      <c r="Q4429" s="36"/>
      <c r="R4429" s="37"/>
      <c r="S4429" s="36"/>
      <c r="T4429" s="36"/>
    </row>
    <row r="4430" spans="1:20" ht="14.4" x14ac:dyDescent="0.3">
      <c r="A4430" s="33" t="s">
        <v>10483</v>
      </c>
      <c r="B4430" s="33" t="s">
        <v>14833</v>
      </c>
      <c r="C4430" s="33" t="s">
        <v>10484</v>
      </c>
      <c r="D4430" s="33" t="s">
        <v>1773</v>
      </c>
      <c r="E4430" s="33" t="s">
        <v>15138</v>
      </c>
      <c r="F4430" s="33">
        <v>72</v>
      </c>
      <c r="G4430" s="33">
        <v>72</v>
      </c>
      <c r="H4430" s="33">
        <v>41806</v>
      </c>
      <c r="I4430" t="s">
        <v>8665</v>
      </c>
      <c r="N4430" s="37"/>
      <c r="O4430" s="36"/>
      <c r="P4430" s="36"/>
      <c r="Q4430" s="36"/>
      <c r="R4430" s="37"/>
      <c r="S4430" s="36"/>
      <c r="T4430" s="36"/>
    </row>
    <row r="4431" spans="1:20" ht="14.4" x14ac:dyDescent="0.3">
      <c r="A4431" s="33" t="s">
        <v>10485</v>
      </c>
      <c r="B4431" s="33" t="s">
        <v>14833</v>
      </c>
      <c r="C4431" s="33" t="s">
        <v>10486</v>
      </c>
      <c r="D4431" s="33" t="s">
        <v>10487</v>
      </c>
      <c r="E4431" s="33" t="s">
        <v>14957</v>
      </c>
      <c r="F4431" s="33">
        <v>34</v>
      </c>
      <c r="G4431" s="33">
        <v>24</v>
      </c>
      <c r="H4431" s="33">
        <v>41777</v>
      </c>
      <c r="I4431" t="s">
        <v>17934</v>
      </c>
      <c r="N4431" s="37"/>
      <c r="O4431" s="36"/>
      <c r="P4431" s="36"/>
      <c r="Q4431" s="36"/>
      <c r="R4431" s="37"/>
      <c r="S4431" s="36"/>
      <c r="T4431" s="36"/>
    </row>
    <row r="4432" spans="1:20" ht="14.4" x14ac:dyDescent="0.3">
      <c r="A4432" s="33" t="s">
        <v>10488</v>
      </c>
      <c r="B4432" s="33" t="s">
        <v>14833</v>
      </c>
      <c r="C4432" s="33" t="s">
        <v>18025</v>
      </c>
      <c r="D4432" s="33" t="s">
        <v>10489</v>
      </c>
      <c r="E4432" s="33" t="s">
        <v>14949</v>
      </c>
      <c r="F4432" s="33">
        <v>139</v>
      </c>
      <c r="G4432" s="33">
        <v>149</v>
      </c>
      <c r="H4432" s="33">
        <v>40530</v>
      </c>
      <c r="I4432" t="s">
        <v>16476</v>
      </c>
      <c r="N4432" s="37"/>
      <c r="O4432" s="36"/>
      <c r="P4432" s="36"/>
      <c r="Q4432" s="36"/>
      <c r="R4432" s="37"/>
      <c r="S4432" s="36"/>
      <c r="T4432" s="36"/>
    </row>
    <row r="4433" spans="1:20" ht="14.4" x14ac:dyDescent="0.3">
      <c r="A4433" s="33" t="s">
        <v>10490</v>
      </c>
      <c r="B4433" s="33" t="s">
        <v>14833</v>
      </c>
      <c r="C4433" s="33" t="s">
        <v>18026</v>
      </c>
      <c r="D4433" s="33" t="s">
        <v>10491</v>
      </c>
      <c r="E4433" s="33" t="s">
        <v>14956</v>
      </c>
      <c r="F4433" s="33">
        <v>336</v>
      </c>
      <c r="G4433" s="33">
        <v>334</v>
      </c>
      <c r="H4433" s="33">
        <v>41978</v>
      </c>
      <c r="I4433" t="s">
        <v>1817</v>
      </c>
      <c r="N4433" s="37"/>
      <c r="O4433" s="36"/>
      <c r="P4433" s="36"/>
      <c r="Q4433" s="36"/>
      <c r="R4433" s="37"/>
      <c r="S4433" s="36"/>
      <c r="T4433" s="36"/>
    </row>
    <row r="4434" spans="1:20" ht="14.4" x14ac:dyDescent="0.3">
      <c r="A4434" s="33" t="s">
        <v>10492</v>
      </c>
      <c r="B4434" s="33" t="s">
        <v>14833</v>
      </c>
      <c r="C4434" s="33" t="s">
        <v>17862</v>
      </c>
      <c r="D4434" s="33" t="s">
        <v>10493</v>
      </c>
      <c r="E4434" s="33" t="s">
        <v>14884</v>
      </c>
      <c r="F4434" s="33">
        <v>197</v>
      </c>
      <c r="G4434" s="33">
        <v>193</v>
      </c>
      <c r="H4434" s="33">
        <v>40971</v>
      </c>
      <c r="I4434" t="s">
        <v>15356</v>
      </c>
      <c r="N4434" s="37"/>
      <c r="O4434" s="36"/>
      <c r="P4434" s="36"/>
      <c r="Q4434" s="36"/>
      <c r="R4434" s="37"/>
      <c r="S4434" s="36"/>
      <c r="T4434" s="36"/>
    </row>
    <row r="4435" spans="1:20" ht="14.4" x14ac:dyDescent="0.3">
      <c r="A4435" s="33" t="s">
        <v>10494</v>
      </c>
      <c r="B4435" s="33" t="s">
        <v>14833</v>
      </c>
      <c r="C4435" s="33" t="s">
        <v>2259</v>
      </c>
      <c r="D4435" s="33" t="s">
        <v>5553</v>
      </c>
      <c r="E4435" s="33" t="s">
        <v>14909</v>
      </c>
      <c r="F4435" s="33">
        <v>297</v>
      </c>
      <c r="G4435" s="33">
        <v>300</v>
      </c>
      <c r="H4435" s="33">
        <v>40928</v>
      </c>
      <c r="I4435" t="s">
        <v>15413</v>
      </c>
      <c r="N4435" s="37"/>
      <c r="O4435" s="36"/>
      <c r="P4435" s="36"/>
      <c r="Q4435" s="36"/>
      <c r="R4435" s="37"/>
      <c r="S4435" s="36"/>
      <c r="T4435" s="36"/>
    </row>
    <row r="4436" spans="1:20" ht="14.4" x14ac:dyDescent="0.3">
      <c r="A4436" s="33" t="s">
        <v>10495</v>
      </c>
      <c r="B4436" s="33" t="s">
        <v>14833</v>
      </c>
      <c r="C4436" s="33" t="s">
        <v>18027</v>
      </c>
      <c r="D4436" s="33" t="s">
        <v>10496</v>
      </c>
      <c r="E4436" s="33" t="s">
        <v>14879</v>
      </c>
      <c r="F4436" s="33">
        <v>196</v>
      </c>
      <c r="G4436" s="33">
        <v>186</v>
      </c>
      <c r="H4436" s="33">
        <v>40812</v>
      </c>
      <c r="I4436" t="s">
        <v>15512</v>
      </c>
      <c r="N4436" s="37"/>
      <c r="O4436" s="36"/>
      <c r="P4436" s="36"/>
      <c r="Q4436" s="36"/>
      <c r="R4436" s="37"/>
      <c r="S4436" s="36"/>
      <c r="T4436" s="36"/>
    </row>
    <row r="4437" spans="1:20" ht="14.4" x14ac:dyDescent="0.3">
      <c r="A4437" s="33" t="s">
        <v>10497</v>
      </c>
      <c r="B4437" s="33" t="s">
        <v>14833</v>
      </c>
      <c r="C4437" s="33" t="s">
        <v>18028</v>
      </c>
      <c r="D4437" s="33" t="s">
        <v>10498</v>
      </c>
      <c r="E4437" s="33" t="s">
        <v>14983</v>
      </c>
      <c r="F4437" s="33">
        <v>523</v>
      </c>
      <c r="G4437" s="33">
        <v>526</v>
      </c>
      <c r="H4437" s="33">
        <v>78222</v>
      </c>
      <c r="I4437" t="s">
        <v>15601</v>
      </c>
      <c r="N4437" s="37"/>
      <c r="O4437" s="36"/>
      <c r="P4437" s="36"/>
      <c r="Q4437" s="36"/>
      <c r="R4437" s="37"/>
      <c r="S4437" s="36"/>
      <c r="T4437" s="36"/>
    </row>
    <row r="4438" spans="1:20" ht="14.4" x14ac:dyDescent="0.3">
      <c r="A4438" s="33" t="s">
        <v>10499</v>
      </c>
      <c r="B4438" s="33" t="s">
        <v>14833</v>
      </c>
      <c r="C4438" s="33" t="s">
        <v>16941</v>
      </c>
      <c r="D4438" s="33" t="s">
        <v>10500</v>
      </c>
      <c r="E4438" s="33" t="s">
        <v>15309</v>
      </c>
      <c r="F4438" s="33">
        <v>550</v>
      </c>
      <c r="G4438" s="33">
        <v>555</v>
      </c>
      <c r="H4438" s="33">
        <v>74049</v>
      </c>
      <c r="I4438" t="s">
        <v>432</v>
      </c>
      <c r="N4438" s="37"/>
      <c r="O4438" s="36"/>
      <c r="P4438" s="36"/>
      <c r="Q4438" s="36"/>
      <c r="R4438" s="37"/>
      <c r="S4438" s="36"/>
      <c r="T4438" s="36"/>
    </row>
    <row r="4439" spans="1:20" ht="14.4" x14ac:dyDescent="0.3">
      <c r="A4439" s="33" t="s">
        <v>10501</v>
      </c>
      <c r="B4439" s="33" t="s">
        <v>14833</v>
      </c>
      <c r="C4439" s="33" t="s">
        <v>17145</v>
      </c>
      <c r="D4439" s="33" t="s">
        <v>10502</v>
      </c>
      <c r="E4439" s="33" t="s">
        <v>15040</v>
      </c>
      <c r="F4439" s="33">
        <v>197</v>
      </c>
      <c r="G4439" s="33">
        <v>202</v>
      </c>
      <c r="H4439" s="33">
        <v>82526</v>
      </c>
      <c r="I4439" t="s">
        <v>16050</v>
      </c>
      <c r="N4439" s="37"/>
      <c r="O4439" s="36"/>
      <c r="P4439" s="36"/>
      <c r="Q4439" s="36"/>
      <c r="R4439" s="37"/>
      <c r="S4439" s="36"/>
      <c r="T4439" s="36"/>
    </row>
    <row r="4440" spans="1:20" ht="14.4" x14ac:dyDescent="0.3">
      <c r="A4440" s="33" t="s">
        <v>10503</v>
      </c>
      <c r="B4440" s="33" t="s">
        <v>14833</v>
      </c>
      <c r="C4440" s="33" t="s">
        <v>18029</v>
      </c>
      <c r="D4440" s="33" t="s">
        <v>10504</v>
      </c>
      <c r="E4440" s="33" t="s">
        <v>14906</v>
      </c>
      <c r="F4440" s="33">
        <v>193</v>
      </c>
      <c r="G4440" s="33">
        <v>167</v>
      </c>
      <c r="H4440" s="33">
        <v>41850</v>
      </c>
      <c r="I4440" t="s">
        <v>17951</v>
      </c>
      <c r="N4440" s="37"/>
      <c r="O4440" s="36"/>
      <c r="P4440" s="36"/>
      <c r="Q4440" s="36"/>
      <c r="R4440" s="37"/>
      <c r="S4440" s="36"/>
      <c r="T4440" s="36"/>
    </row>
    <row r="4441" spans="1:20" ht="14.4" x14ac:dyDescent="0.3">
      <c r="A4441" s="33" t="s">
        <v>10505</v>
      </c>
      <c r="B4441" s="33" t="s">
        <v>14833</v>
      </c>
      <c r="C4441" s="33" t="s">
        <v>18030</v>
      </c>
      <c r="D4441" s="33" t="s">
        <v>10506</v>
      </c>
      <c r="E4441" s="33" t="s">
        <v>15025</v>
      </c>
      <c r="F4441" s="33">
        <v>126</v>
      </c>
      <c r="G4441" s="33">
        <v>126</v>
      </c>
      <c r="H4441" s="33">
        <v>41735</v>
      </c>
      <c r="I4441" t="s">
        <v>17587</v>
      </c>
      <c r="N4441" s="37"/>
      <c r="O4441" s="36"/>
      <c r="P4441" s="36"/>
      <c r="Q4441" s="36"/>
      <c r="R4441" s="37"/>
      <c r="S4441" s="36"/>
      <c r="T4441" s="36"/>
    </row>
    <row r="4442" spans="1:20" ht="14.4" x14ac:dyDescent="0.3">
      <c r="A4442" s="33" t="s">
        <v>10507</v>
      </c>
      <c r="B4442" s="33" t="s">
        <v>14833</v>
      </c>
      <c r="C4442" s="33" t="s">
        <v>10508</v>
      </c>
      <c r="D4442" s="33" t="s">
        <v>10509</v>
      </c>
      <c r="E4442" s="33" t="s">
        <v>15017</v>
      </c>
      <c r="F4442" s="33">
        <v>256</v>
      </c>
      <c r="G4442" s="33">
        <v>254</v>
      </c>
      <c r="H4442" s="33">
        <v>10426</v>
      </c>
      <c r="I4442" t="s">
        <v>17839</v>
      </c>
      <c r="N4442" s="37"/>
      <c r="O4442" s="36"/>
      <c r="P4442" s="36"/>
      <c r="Q4442" s="36"/>
      <c r="R4442" s="37"/>
      <c r="S4442" s="36"/>
      <c r="T4442" s="36"/>
    </row>
    <row r="4443" spans="1:20" ht="14.4" x14ac:dyDescent="0.3">
      <c r="A4443" s="33" t="s">
        <v>10510</v>
      </c>
      <c r="B4443" s="33" t="s">
        <v>14833</v>
      </c>
      <c r="C4443" s="33" t="s">
        <v>17322</v>
      </c>
      <c r="D4443" s="33" t="s">
        <v>10511</v>
      </c>
      <c r="E4443" s="33" t="s">
        <v>15027</v>
      </c>
      <c r="F4443" s="33">
        <v>174</v>
      </c>
      <c r="G4443" s="33">
        <v>163</v>
      </c>
      <c r="H4443" s="33">
        <v>42719</v>
      </c>
      <c r="I4443" t="s">
        <v>17885</v>
      </c>
      <c r="N4443" s="37"/>
      <c r="O4443" s="36"/>
      <c r="P4443" s="36"/>
      <c r="Q4443" s="36"/>
      <c r="R4443" s="37"/>
      <c r="S4443" s="36"/>
      <c r="T4443" s="36"/>
    </row>
    <row r="4444" spans="1:20" ht="14.4" x14ac:dyDescent="0.3">
      <c r="A4444" s="33" t="s">
        <v>10512</v>
      </c>
      <c r="B4444" s="33" t="s">
        <v>14833</v>
      </c>
      <c r="C4444" s="33" t="s">
        <v>17264</v>
      </c>
      <c r="D4444" s="33" t="s">
        <v>10513</v>
      </c>
      <c r="E4444" s="33" t="s">
        <v>15024</v>
      </c>
      <c r="F4444" s="33">
        <v>394</v>
      </c>
      <c r="G4444" s="33">
        <v>386</v>
      </c>
      <c r="H4444" s="33">
        <v>41545</v>
      </c>
      <c r="I4444" t="s">
        <v>17897</v>
      </c>
      <c r="N4444" s="37"/>
      <c r="O4444" s="36"/>
      <c r="P4444" s="36"/>
      <c r="Q4444" s="36"/>
      <c r="R4444" s="37"/>
      <c r="S4444" s="36"/>
      <c r="T4444" s="36"/>
    </row>
    <row r="4445" spans="1:20" ht="14.4" x14ac:dyDescent="0.3">
      <c r="A4445" s="33" t="s">
        <v>10514</v>
      </c>
      <c r="B4445" s="33" t="s">
        <v>14833</v>
      </c>
      <c r="C4445" s="33" t="s">
        <v>10515</v>
      </c>
      <c r="D4445" s="33" t="s">
        <v>10516</v>
      </c>
      <c r="E4445" s="33" t="s">
        <v>15022</v>
      </c>
      <c r="F4445" s="33">
        <v>374</v>
      </c>
      <c r="G4445" s="33">
        <v>365</v>
      </c>
      <c r="H4445" s="33">
        <v>41567</v>
      </c>
      <c r="I4445" t="s">
        <v>9138</v>
      </c>
      <c r="N4445" s="37"/>
      <c r="O4445" s="36"/>
      <c r="P4445" s="36"/>
      <c r="Q4445" s="36"/>
      <c r="R4445" s="37"/>
      <c r="S4445" s="36"/>
      <c r="T4445" s="36"/>
    </row>
    <row r="4446" spans="1:20" ht="14.4" x14ac:dyDescent="0.3">
      <c r="A4446" s="33" t="s">
        <v>10517</v>
      </c>
      <c r="B4446" s="33" t="s">
        <v>14833</v>
      </c>
      <c r="C4446" s="33" t="s">
        <v>18031</v>
      </c>
      <c r="D4446" s="33" t="s">
        <v>7434</v>
      </c>
      <c r="E4446" s="33" t="s">
        <v>14962</v>
      </c>
      <c r="F4446" s="33">
        <v>119</v>
      </c>
      <c r="G4446" s="33">
        <v>110</v>
      </c>
      <c r="H4446" s="33">
        <v>41574</v>
      </c>
      <c r="I4446" t="s">
        <v>16895</v>
      </c>
      <c r="N4446" s="37"/>
      <c r="O4446" s="36"/>
      <c r="P4446" s="36"/>
      <c r="Q4446" s="36"/>
      <c r="R4446" s="37"/>
      <c r="S4446" s="36"/>
      <c r="T4446" s="36"/>
    </row>
    <row r="4447" spans="1:20" ht="14.4" x14ac:dyDescent="0.3">
      <c r="A4447" s="33" t="s">
        <v>10518</v>
      </c>
      <c r="B4447" s="33" t="s">
        <v>14833</v>
      </c>
      <c r="C4447" s="33" t="s">
        <v>10519</v>
      </c>
      <c r="D4447" s="33" t="s">
        <v>10520</v>
      </c>
      <c r="E4447" s="33" t="s">
        <v>15031</v>
      </c>
      <c r="F4447" s="33">
        <v>208</v>
      </c>
      <c r="G4447" s="33">
        <v>214</v>
      </c>
      <c r="H4447" s="33">
        <v>41514</v>
      </c>
      <c r="I4447" t="s">
        <v>17941</v>
      </c>
      <c r="N4447" s="37"/>
      <c r="O4447" s="36"/>
      <c r="P4447" s="36"/>
      <c r="Q4447" s="36"/>
      <c r="R4447" s="37"/>
      <c r="S4447" s="36"/>
      <c r="T4447" s="36"/>
    </row>
    <row r="4448" spans="1:20" ht="14.4" x14ac:dyDescent="0.3">
      <c r="A4448" s="33" t="s">
        <v>10521</v>
      </c>
      <c r="B4448" s="33" t="s">
        <v>14833</v>
      </c>
      <c r="C4448" s="33" t="s">
        <v>10522</v>
      </c>
      <c r="D4448" s="33" t="s">
        <v>5846</v>
      </c>
      <c r="E4448" s="33" t="s">
        <v>15023</v>
      </c>
      <c r="F4448" s="33">
        <v>160</v>
      </c>
      <c r="G4448" s="33">
        <v>146</v>
      </c>
      <c r="H4448" s="33">
        <v>41573</v>
      </c>
      <c r="I4448" t="s">
        <v>17891</v>
      </c>
      <c r="N4448" s="37"/>
      <c r="O4448" s="36"/>
      <c r="P4448" s="36"/>
      <c r="Q4448" s="36"/>
      <c r="R4448" s="37"/>
      <c r="S4448" s="36"/>
      <c r="T4448" s="36"/>
    </row>
    <row r="4449" spans="1:20" ht="14.4" x14ac:dyDescent="0.3">
      <c r="A4449" s="33" t="s">
        <v>10523</v>
      </c>
      <c r="B4449" s="33" t="s">
        <v>14833</v>
      </c>
      <c r="C4449" s="33" t="s">
        <v>10524</v>
      </c>
      <c r="D4449" s="33" t="s">
        <v>10525</v>
      </c>
      <c r="E4449" s="33" t="s">
        <v>14903</v>
      </c>
      <c r="F4449" s="33">
        <v>487</v>
      </c>
      <c r="G4449" s="33">
        <v>517</v>
      </c>
      <c r="H4449" s="33">
        <v>42504</v>
      </c>
      <c r="I4449" t="s">
        <v>17943</v>
      </c>
      <c r="N4449" s="37"/>
      <c r="O4449" s="36"/>
      <c r="P4449" s="36"/>
      <c r="Q4449" s="36"/>
      <c r="R4449" s="37"/>
      <c r="S4449" s="36"/>
      <c r="T4449" s="36"/>
    </row>
    <row r="4450" spans="1:20" ht="14.4" x14ac:dyDescent="0.3">
      <c r="A4450" s="33" t="s">
        <v>10526</v>
      </c>
      <c r="B4450" s="33" t="s">
        <v>14833</v>
      </c>
      <c r="C4450" s="33" t="s">
        <v>10527</v>
      </c>
      <c r="D4450" s="33" t="s">
        <v>10528</v>
      </c>
      <c r="E4450" s="33" t="s">
        <v>15091</v>
      </c>
      <c r="F4450" s="33">
        <v>33</v>
      </c>
      <c r="G4450" s="33">
        <v>29</v>
      </c>
      <c r="H4450" s="33">
        <v>41631</v>
      </c>
      <c r="I4450" t="s">
        <v>8552</v>
      </c>
      <c r="N4450" s="37"/>
      <c r="O4450" s="36"/>
      <c r="P4450" s="36"/>
      <c r="Q4450" s="36"/>
      <c r="R4450" s="37"/>
      <c r="S4450" s="36"/>
      <c r="T4450" s="36"/>
    </row>
    <row r="4451" spans="1:20" ht="14.4" x14ac:dyDescent="0.3">
      <c r="A4451" s="33" t="s">
        <v>10529</v>
      </c>
      <c r="B4451" s="33" t="s">
        <v>14833</v>
      </c>
      <c r="C4451" s="33" t="s">
        <v>18032</v>
      </c>
      <c r="D4451" s="33" t="s">
        <v>10530</v>
      </c>
      <c r="E4451" s="33" t="s">
        <v>15035</v>
      </c>
      <c r="F4451" s="33">
        <v>168</v>
      </c>
      <c r="G4451" s="33">
        <v>178</v>
      </c>
      <c r="H4451" s="33">
        <v>42514</v>
      </c>
      <c r="I4451" t="s">
        <v>10531</v>
      </c>
      <c r="N4451" s="37"/>
      <c r="O4451" s="36"/>
      <c r="P4451" s="36"/>
      <c r="Q4451" s="36"/>
      <c r="R4451" s="37"/>
      <c r="S4451" s="36"/>
      <c r="T4451" s="36"/>
    </row>
    <row r="4452" spans="1:20" ht="14.4" x14ac:dyDescent="0.3">
      <c r="A4452" s="33" t="s">
        <v>10532</v>
      </c>
      <c r="B4452" s="33" t="s">
        <v>14833</v>
      </c>
      <c r="C4452" s="33" t="s">
        <v>10533</v>
      </c>
      <c r="D4452" s="33" t="s">
        <v>10534</v>
      </c>
      <c r="E4452" s="33" t="s">
        <v>15182</v>
      </c>
      <c r="F4452" s="33">
        <v>170</v>
      </c>
      <c r="G4452" s="33">
        <v>162</v>
      </c>
      <c r="H4452" s="33">
        <v>42610</v>
      </c>
      <c r="I4452" t="s">
        <v>246</v>
      </c>
      <c r="N4452" s="37"/>
      <c r="O4452" s="36"/>
      <c r="P4452" s="36"/>
      <c r="Q4452" s="36"/>
      <c r="R4452" s="37"/>
      <c r="S4452" s="36"/>
      <c r="T4452" s="36"/>
    </row>
    <row r="4453" spans="1:20" ht="14.4" x14ac:dyDescent="0.3">
      <c r="A4453" s="33" t="s">
        <v>10535</v>
      </c>
      <c r="B4453" s="33" t="s">
        <v>14833</v>
      </c>
      <c r="C4453" s="33" t="s">
        <v>18033</v>
      </c>
      <c r="D4453" s="33" t="s">
        <v>10536</v>
      </c>
      <c r="E4453" s="33" t="s">
        <v>14917</v>
      </c>
      <c r="F4453" s="33">
        <v>298</v>
      </c>
      <c r="G4453" s="33">
        <v>278</v>
      </c>
      <c r="H4453" s="33">
        <v>41862</v>
      </c>
      <c r="I4453" t="s">
        <v>17195</v>
      </c>
      <c r="N4453" s="37"/>
      <c r="O4453" s="36"/>
      <c r="P4453" s="36"/>
      <c r="Q4453" s="36"/>
      <c r="R4453" s="37"/>
      <c r="S4453" s="36"/>
      <c r="T4453" s="36"/>
    </row>
    <row r="4454" spans="1:20" ht="14.4" x14ac:dyDescent="0.3">
      <c r="A4454" s="33" t="s">
        <v>10537</v>
      </c>
      <c r="B4454" s="33" t="s">
        <v>14833</v>
      </c>
      <c r="C4454" s="33" t="s">
        <v>18034</v>
      </c>
      <c r="D4454" s="33" t="s">
        <v>10538</v>
      </c>
      <c r="E4454" s="33" t="s">
        <v>15029</v>
      </c>
      <c r="F4454" s="33">
        <v>218</v>
      </c>
      <c r="G4454" s="33">
        <v>230</v>
      </c>
      <c r="H4454" s="33">
        <v>40377</v>
      </c>
      <c r="I4454" t="s">
        <v>17789</v>
      </c>
      <c r="N4454" s="37"/>
      <c r="O4454" s="36"/>
      <c r="P4454" s="36"/>
      <c r="Q4454" s="36"/>
      <c r="R4454" s="37"/>
      <c r="S4454" s="36"/>
      <c r="T4454" s="36"/>
    </row>
    <row r="4455" spans="1:20" ht="14.4" x14ac:dyDescent="0.3">
      <c r="A4455" s="33" t="s">
        <v>10539</v>
      </c>
      <c r="B4455" s="33" t="s">
        <v>14833</v>
      </c>
      <c r="C4455" s="33" t="s">
        <v>10540</v>
      </c>
      <c r="D4455" s="33" t="s">
        <v>10541</v>
      </c>
      <c r="E4455" s="33" t="s">
        <v>17746</v>
      </c>
      <c r="F4455" s="33">
        <v>268</v>
      </c>
      <c r="G4455" s="33">
        <v>266</v>
      </c>
      <c r="H4455" s="33">
        <v>41845</v>
      </c>
      <c r="I4455" t="s">
        <v>15525</v>
      </c>
      <c r="N4455" s="37"/>
      <c r="O4455" s="36"/>
      <c r="P4455" s="36"/>
      <c r="Q4455" s="36"/>
      <c r="R4455" s="37"/>
      <c r="S4455" s="36"/>
      <c r="T4455" s="36"/>
    </row>
    <row r="4456" spans="1:20" ht="14.4" x14ac:dyDescent="0.3">
      <c r="A4456" s="33" t="s">
        <v>10542</v>
      </c>
      <c r="B4456" s="33" t="s">
        <v>14833</v>
      </c>
      <c r="C4456" s="33" t="s">
        <v>10543</v>
      </c>
      <c r="D4456" s="33" t="s">
        <v>10544</v>
      </c>
      <c r="E4456" s="33" t="s">
        <v>15030</v>
      </c>
      <c r="F4456" s="33">
        <v>409</v>
      </c>
      <c r="G4456" s="33">
        <v>403</v>
      </c>
      <c r="H4456" s="33">
        <v>60985</v>
      </c>
      <c r="I4456" t="s">
        <v>17931</v>
      </c>
      <c r="N4456" s="37"/>
      <c r="O4456" s="36"/>
      <c r="P4456" s="36"/>
      <c r="Q4456" s="36"/>
      <c r="R4456" s="37"/>
      <c r="S4456" s="36"/>
      <c r="T4456" s="36"/>
    </row>
    <row r="4457" spans="1:20" ht="14.4" x14ac:dyDescent="0.3">
      <c r="A4457" s="33" t="s">
        <v>10545</v>
      </c>
      <c r="B4457" s="33" t="s">
        <v>14833</v>
      </c>
      <c r="C4457" s="33" t="s">
        <v>3574</v>
      </c>
      <c r="D4457" s="33" t="s">
        <v>10546</v>
      </c>
      <c r="E4457" s="33" t="s">
        <v>15052</v>
      </c>
      <c r="F4457" s="33">
        <v>239</v>
      </c>
      <c r="G4457" s="33">
        <v>236</v>
      </c>
      <c r="H4457" s="33">
        <v>78912</v>
      </c>
      <c r="I4457" t="s">
        <v>15456</v>
      </c>
      <c r="N4457" s="37"/>
      <c r="O4457" s="36"/>
      <c r="P4457" s="36"/>
      <c r="Q4457" s="36"/>
      <c r="R4457" s="37"/>
      <c r="S4457" s="36"/>
      <c r="T4457" s="36"/>
    </row>
    <row r="4458" spans="1:20" ht="14.4" x14ac:dyDescent="0.3">
      <c r="A4458" s="33" t="s">
        <v>10547</v>
      </c>
      <c r="B4458" s="33" t="s">
        <v>14833</v>
      </c>
      <c r="C4458" s="33" t="s">
        <v>18035</v>
      </c>
      <c r="D4458" s="33" t="s">
        <v>10548</v>
      </c>
      <c r="E4458" s="33" t="s">
        <v>14891</v>
      </c>
      <c r="F4458" s="33">
        <v>238</v>
      </c>
      <c r="G4458" s="33">
        <v>222</v>
      </c>
      <c r="H4458" s="33">
        <v>41364</v>
      </c>
      <c r="I4458" t="s">
        <v>8493</v>
      </c>
      <c r="N4458" s="37"/>
      <c r="O4458" s="36"/>
      <c r="P4458" s="36"/>
      <c r="Q4458" s="36"/>
      <c r="R4458" s="37"/>
      <c r="S4458" s="36"/>
      <c r="T4458" s="36"/>
    </row>
    <row r="4459" spans="1:20" ht="14.4" x14ac:dyDescent="0.3">
      <c r="A4459" s="33" t="s">
        <v>10549</v>
      </c>
      <c r="B4459" s="33" t="s">
        <v>14833</v>
      </c>
      <c r="C4459" s="33" t="s">
        <v>16312</v>
      </c>
      <c r="D4459" s="33" t="s">
        <v>10550</v>
      </c>
      <c r="E4459" s="33" t="s">
        <v>15015</v>
      </c>
      <c r="F4459" s="33">
        <v>251</v>
      </c>
      <c r="G4459" s="33">
        <v>234</v>
      </c>
      <c r="H4459" s="33">
        <v>83228</v>
      </c>
      <c r="I4459" t="s">
        <v>15683</v>
      </c>
      <c r="N4459" s="37"/>
      <c r="O4459" s="36"/>
      <c r="P4459" s="36"/>
      <c r="Q4459" s="36"/>
      <c r="R4459" s="37"/>
      <c r="S4459" s="36"/>
      <c r="T4459" s="36"/>
    </row>
    <row r="4460" spans="1:20" ht="14.4" x14ac:dyDescent="0.3">
      <c r="A4460" s="33" t="s">
        <v>10551</v>
      </c>
      <c r="B4460" s="33" t="s">
        <v>14833</v>
      </c>
      <c r="C4460" s="33" t="s">
        <v>18036</v>
      </c>
      <c r="D4460" s="33" t="s">
        <v>10552</v>
      </c>
      <c r="E4460" s="33" t="s">
        <v>15095</v>
      </c>
      <c r="F4460" s="33">
        <v>43</v>
      </c>
      <c r="G4460" s="33">
        <v>37</v>
      </c>
      <c r="H4460" s="33">
        <v>41631</v>
      </c>
      <c r="I4460" t="s">
        <v>8552</v>
      </c>
      <c r="N4460" s="37"/>
      <c r="O4460" s="36"/>
      <c r="P4460" s="36"/>
      <c r="Q4460" s="36"/>
      <c r="R4460" s="37"/>
      <c r="S4460" s="36"/>
      <c r="T4460" s="36"/>
    </row>
    <row r="4461" spans="1:20" ht="14.4" x14ac:dyDescent="0.3">
      <c r="A4461" s="33" t="s">
        <v>10553</v>
      </c>
      <c r="B4461" s="33" t="s">
        <v>14833</v>
      </c>
      <c r="C4461" s="33" t="s">
        <v>5793</v>
      </c>
      <c r="D4461" s="33" t="s">
        <v>10554</v>
      </c>
      <c r="E4461" s="33" t="s">
        <v>15028</v>
      </c>
      <c r="F4461" s="33">
        <v>215</v>
      </c>
      <c r="G4461" s="33">
        <v>207</v>
      </c>
      <c r="H4461" s="33">
        <v>41792</v>
      </c>
      <c r="I4461" t="s">
        <v>16929</v>
      </c>
      <c r="N4461" s="37"/>
      <c r="O4461" s="36"/>
      <c r="P4461" s="36"/>
      <c r="Q4461" s="36"/>
      <c r="R4461" s="37"/>
      <c r="S4461" s="36"/>
      <c r="T4461" s="36"/>
    </row>
    <row r="4462" spans="1:20" ht="14.4" x14ac:dyDescent="0.3">
      <c r="A4462" s="33" t="s">
        <v>10555</v>
      </c>
      <c r="B4462" s="33" t="s">
        <v>14833</v>
      </c>
      <c r="C4462" s="33" t="s">
        <v>18037</v>
      </c>
      <c r="D4462" s="33" t="s">
        <v>10556</v>
      </c>
      <c r="E4462" s="33" t="s">
        <v>14902</v>
      </c>
      <c r="F4462" s="33">
        <v>218</v>
      </c>
      <c r="G4462" s="33">
        <v>218</v>
      </c>
      <c r="H4462" s="33">
        <v>41639</v>
      </c>
      <c r="I4462" t="s">
        <v>9718</v>
      </c>
      <c r="N4462" s="37"/>
      <c r="O4462" s="36"/>
      <c r="P4462" s="36"/>
      <c r="Q4462" s="36"/>
      <c r="R4462" s="37"/>
      <c r="S4462" s="36"/>
      <c r="T4462" s="36"/>
    </row>
    <row r="4463" spans="1:20" ht="14.4" x14ac:dyDescent="0.3">
      <c r="A4463" s="33" t="s">
        <v>10557</v>
      </c>
      <c r="B4463" s="33" t="s">
        <v>14833</v>
      </c>
      <c r="C4463" s="33" t="s">
        <v>10558</v>
      </c>
      <c r="D4463" s="33" t="s">
        <v>10559</v>
      </c>
      <c r="E4463" s="33" t="s">
        <v>15138</v>
      </c>
      <c r="F4463" s="33">
        <v>91</v>
      </c>
      <c r="G4463" s="33">
        <v>92</v>
      </c>
      <c r="H4463" s="33">
        <v>41806</v>
      </c>
      <c r="I4463" t="s">
        <v>8665</v>
      </c>
      <c r="N4463" s="37"/>
      <c r="O4463" s="36"/>
      <c r="P4463" s="36"/>
      <c r="Q4463" s="36"/>
      <c r="R4463" s="37"/>
      <c r="S4463" s="36"/>
      <c r="T4463" s="36"/>
    </row>
    <row r="4464" spans="1:20" ht="14.4" x14ac:dyDescent="0.3">
      <c r="A4464" s="33" t="s">
        <v>10560</v>
      </c>
      <c r="B4464" s="33" t="s">
        <v>14833</v>
      </c>
      <c r="C4464" s="33" t="s">
        <v>10561</v>
      </c>
      <c r="D4464" s="33" t="s">
        <v>10562</v>
      </c>
      <c r="E4464" s="33" t="s">
        <v>15023</v>
      </c>
      <c r="F4464" s="33">
        <v>42</v>
      </c>
      <c r="G4464" s="33">
        <v>12</v>
      </c>
      <c r="H4464" s="33">
        <v>41777</v>
      </c>
      <c r="I4464" t="s">
        <v>17934</v>
      </c>
      <c r="N4464" s="37"/>
      <c r="O4464" s="36"/>
      <c r="P4464" s="36"/>
      <c r="Q4464" s="36"/>
      <c r="R4464" s="37"/>
      <c r="S4464" s="36"/>
      <c r="T4464" s="36"/>
    </row>
    <row r="4465" spans="1:20" ht="14.4" x14ac:dyDescent="0.3">
      <c r="A4465" s="33" t="s">
        <v>10563</v>
      </c>
      <c r="B4465" s="33" t="s">
        <v>14833</v>
      </c>
      <c r="C4465" s="33" t="s">
        <v>9419</v>
      </c>
      <c r="D4465" s="33" t="s">
        <v>10564</v>
      </c>
      <c r="E4465" s="33" t="s">
        <v>14909</v>
      </c>
      <c r="F4465" s="33">
        <v>343</v>
      </c>
      <c r="G4465" s="33">
        <v>370</v>
      </c>
      <c r="H4465" s="33">
        <v>40928</v>
      </c>
      <c r="I4465" t="s">
        <v>15413</v>
      </c>
      <c r="N4465" s="37"/>
      <c r="O4465" s="36"/>
      <c r="P4465" s="36"/>
      <c r="Q4465" s="36"/>
      <c r="R4465" s="37"/>
      <c r="S4465" s="36"/>
      <c r="T4465" s="36"/>
    </row>
    <row r="4466" spans="1:20" ht="14.4" x14ac:dyDescent="0.3">
      <c r="A4466" s="33" t="s">
        <v>10565</v>
      </c>
      <c r="B4466" s="33" t="s">
        <v>14833</v>
      </c>
      <c r="C4466" s="33" t="s">
        <v>18038</v>
      </c>
      <c r="D4466" s="33" t="s">
        <v>10566</v>
      </c>
      <c r="E4466" s="33" t="s">
        <v>15031</v>
      </c>
      <c r="F4466" s="33">
        <v>341</v>
      </c>
      <c r="G4466" s="33">
        <v>324</v>
      </c>
      <c r="H4466" s="33">
        <v>71488</v>
      </c>
      <c r="I4466" t="s">
        <v>15472</v>
      </c>
      <c r="N4466" s="37"/>
      <c r="O4466" s="36"/>
      <c r="P4466" s="36"/>
      <c r="Q4466" s="36"/>
      <c r="R4466" s="37"/>
      <c r="S4466" s="36"/>
      <c r="T4466" s="36"/>
    </row>
    <row r="4467" spans="1:20" ht="14.4" x14ac:dyDescent="0.3">
      <c r="A4467" s="33" t="s">
        <v>10567</v>
      </c>
      <c r="B4467" s="33" t="s">
        <v>14833</v>
      </c>
      <c r="C4467" s="33" t="s">
        <v>18039</v>
      </c>
      <c r="D4467" s="33" t="s">
        <v>10568</v>
      </c>
      <c r="E4467" s="33" t="s">
        <v>15309</v>
      </c>
      <c r="F4467" s="33">
        <v>117</v>
      </c>
      <c r="G4467" s="33">
        <v>116</v>
      </c>
      <c r="H4467" s="33">
        <v>74049</v>
      </c>
      <c r="I4467" t="s">
        <v>432</v>
      </c>
      <c r="N4467" s="37"/>
      <c r="O4467" s="36"/>
      <c r="P4467" s="36"/>
      <c r="Q4467" s="36"/>
      <c r="R4467" s="37"/>
      <c r="S4467" s="36"/>
      <c r="T4467" s="36"/>
    </row>
    <row r="4468" spans="1:20" ht="14.4" x14ac:dyDescent="0.3">
      <c r="A4468" s="33" t="s">
        <v>10569</v>
      </c>
      <c r="B4468" s="33" t="s">
        <v>14833</v>
      </c>
      <c r="C4468" s="33" t="s">
        <v>18040</v>
      </c>
      <c r="D4468" s="33" t="s">
        <v>10570</v>
      </c>
      <c r="E4468" s="33" t="s">
        <v>14997</v>
      </c>
      <c r="F4468" s="33">
        <v>158</v>
      </c>
      <c r="G4468" s="33">
        <v>157</v>
      </c>
      <c r="H4468" s="33">
        <v>29810</v>
      </c>
      <c r="I4468" t="s">
        <v>3984</v>
      </c>
      <c r="N4468" s="37"/>
      <c r="O4468" s="36"/>
      <c r="P4468" s="36"/>
      <c r="Q4468" s="36"/>
      <c r="R4468" s="37"/>
      <c r="S4468" s="36"/>
      <c r="T4468" s="36"/>
    </row>
    <row r="4469" spans="1:20" ht="14.4" x14ac:dyDescent="0.3">
      <c r="A4469" s="33" t="s">
        <v>10571</v>
      </c>
      <c r="B4469" s="33" t="s">
        <v>14833</v>
      </c>
      <c r="C4469" s="33" t="s">
        <v>18041</v>
      </c>
      <c r="D4469" s="33" t="s">
        <v>10572</v>
      </c>
      <c r="E4469" s="33" t="s">
        <v>14908</v>
      </c>
      <c r="F4469" s="33">
        <v>524</v>
      </c>
      <c r="G4469" s="33">
        <v>521</v>
      </c>
      <c r="H4469" s="33">
        <v>77195</v>
      </c>
      <c r="I4469" t="s">
        <v>16346</v>
      </c>
      <c r="N4469" s="37"/>
      <c r="O4469" s="36"/>
      <c r="P4469" s="36"/>
      <c r="Q4469" s="36"/>
      <c r="R4469" s="37"/>
      <c r="S4469" s="36"/>
      <c r="T4469" s="36"/>
    </row>
    <row r="4470" spans="1:20" ht="14.4" x14ac:dyDescent="0.3">
      <c r="A4470" s="33" t="s">
        <v>10573</v>
      </c>
      <c r="B4470" s="33" t="s">
        <v>14833</v>
      </c>
      <c r="C4470" s="33" t="s">
        <v>18042</v>
      </c>
      <c r="D4470" s="33" t="s">
        <v>10574</v>
      </c>
      <c r="E4470" s="33" t="s">
        <v>15029</v>
      </c>
      <c r="F4470" s="33">
        <v>226</v>
      </c>
      <c r="G4470" s="33">
        <v>233</v>
      </c>
      <c r="H4470" s="33">
        <v>41390</v>
      </c>
      <c r="I4470" t="s">
        <v>18043</v>
      </c>
      <c r="N4470" s="37"/>
      <c r="O4470" s="36"/>
      <c r="P4470" s="36"/>
      <c r="Q4470" s="36"/>
      <c r="R4470" s="37"/>
      <c r="S4470" s="36"/>
      <c r="T4470" s="36"/>
    </row>
    <row r="4471" spans="1:20" ht="14.4" x14ac:dyDescent="0.3">
      <c r="A4471" s="33" t="s">
        <v>10575</v>
      </c>
      <c r="B4471" s="33" t="s">
        <v>14833</v>
      </c>
      <c r="C4471" s="33" t="s">
        <v>10576</v>
      </c>
      <c r="D4471" s="33" t="s">
        <v>10577</v>
      </c>
      <c r="E4471" s="33" t="s">
        <v>15017</v>
      </c>
      <c r="F4471" s="33">
        <v>383</v>
      </c>
      <c r="G4471" s="33">
        <v>384</v>
      </c>
      <c r="H4471" s="33">
        <v>10426</v>
      </c>
      <c r="I4471" t="s">
        <v>17839</v>
      </c>
      <c r="N4471" s="37"/>
      <c r="O4471" s="36"/>
      <c r="P4471" s="36"/>
      <c r="Q4471" s="36"/>
      <c r="R4471" s="37"/>
      <c r="S4471" s="36"/>
      <c r="T4471" s="36"/>
    </row>
    <row r="4472" spans="1:20" ht="14.4" x14ac:dyDescent="0.3">
      <c r="A4472" s="33" t="s">
        <v>10578</v>
      </c>
      <c r="B4472" s="33" t="s">
        <v>14833</v>
      </c>
      <c r="C4472" s="33" t="s">
        <v>10579</v>
      </c>
      <c r="D4472" s="33" t="s">
        <v>10580</v>
      </c>
      <c r="E4472" s="33" t="s">
        <v>15024</v>
      </c>
      <c r="F4472" s="33">
        <v>728</v>
      </c>
      <c r="G4472" s="33">
        <v>681</v>
      </c>
      <c r="H4472" s="33">
        <v>41545</v>
      </c>
      <c r="I4472" t="s">
        <v>17897</v>
      </c>
      <c r="N4472" s="37"/>
      <c r="O4472" s="36"/>
      <c r="P4472" s="36"/>
      <c r="Q4472" s="36"/>
      <c r="R4472" s="37"/>
      <c r="S4472" s="36"/>
      <c r="T4472" s="36"/>
    </row>
    <row r="4473" spans="1:20" ht="14.4" x14ac:dyDescent="0.3">
      <c r="A4473" s="33" t="s">
        <v>10581</v>
      </c>
      <c r="B4473" s="33" t="s">
        <v>14833</v>
      </c>
      <c r="C4473" s="33" t="s">
        <v>18044</v>
      </c>
      <c r="D4473" s="33" t="s">
        <v>10582</v>
      </c>
      <c r="E4473" s="33" t="s">
        <v>15019</v>
      </c>
      <c r="F4473" s="33">
        <v>109</v>
      </c>
      <c r="G4473" s="33">
        <v>90</v>
      </c>
      <c r="H4473" s="33">
        <v>41617</v>
      </c>
      <c r="I4473" t="s">
        <v>15621</v>
      </c>
      <c r="N4473" s="37"/>
      <c r="O4473" s="36"/>
      <c r="P4473" s="36"/>
      <c r="Q4473" s="36"/>
      <c r="R4473" s="37"/>
      <c r="S4473" s="36"/>
      <c r="T4473" s="36"/>
    </row>
    <row r="4474" spans="1:20" ht="14.4" x14ac:dyDescent="0.3">
      <c r="A4474" s="33" t="s">
        <v>10583</v>
      </c>
      <c r="B4474" s="33" t="s">
        <v>14833</v>
      </c>
      <c r="C4474" s="33" t="s">
        <v>18045</v>
      </c>
      <c r="D4474" s="33" t="s">
        <v>10584</v>
      </c>
      <c r="E4474" s="33" t="s">
        <v>15018</v>
      </c>
      <c r="F4474" s="33">
        <v>268</v>
      </c>
      <c r="G4474" s="33">
        <v>285</v>
      </c>
      <c r="H4474" s="33">
        <v>41522</v>
      </c>
      <c r="I4474" t="s">
        <v>17842</v>
      </c>
      <c r="N4474" s="37"/>
      <c r="O4474" s="36"/>
      <c r="P4474" s="36"/>
      <c r="Q4474" s="36"/>
      <c r="R4474" s="37"/>
      <c r="S4474" s="36"/>
      <c r="T4474" s="36"/>
    </row>
    <row r="4475" spans="1:20" ht="14.4" x14ac:dyDescent="0.3">
      <c r="A4475" s="33" t="s">
        <v>10585</v>
      </c>
      <c r="B4475" s="33" t="s">
        <v>14833</v>
      </c>
      <c r="C4475" s="33" t="s">
        <v>18046</v>
      </c>
      <c r="D4475" s="33" t="s">
        <v>10586</v>
      </c>
      <c r="E4475" s="33" t="s">
        <v>15023</v>
      </c>
      <c r="F4475" s="33">
        <v>98</v>
      </c>
      <c r="G4475" s="33">
        <v>100</v>
      </c>
      <c r="H4475" s="33">
        <v>41573</v>
      </c>
      <c r="I4475" t="s">
        <v>17891</v>
      </c>
      <c r="N4475" s="37"/>
      <c r="O4475" s="36"/>
      <c r="P4475" s="36"/>
      <c r="Q4475" s="36"/>
      <c r="R4475" s="37"/>
      <c r="S4475" s="36"/>
      <c r="T4475" s="36"/>
    </row>
    <row r="4476" spans="1:20" ht="14.4" x14ac:dyDescent="0.3">
      <c r="A4476" s="33" t="s">
        <v>10587</v>
      </c>
      <c r="B4476" s="33" t="s">
        <v>14833</v>
      </c>
      <c r="C4476" s="33" t="s">
        <v>10588</v>
      </c>
      <c r="D4476" s="33" t="s">
        <v>10589</v>
      </c>
      <c r="E4476" s="33" t="s">
        <v>14903</v>
      </c>
      <c r="F4476" s="33">
        <v>475</v>
      </c>
      <c r="G4476" s="33">
        <v>481</v>
      </c>
      <c r="H4476" s="33">
        <v>42504</v>
      </c>
      <c r="I4476" t="s">
        <v>17943</v>
      </c>
      <c r="N4476" s="37"/>
      <c r="O4476" s="36"/>
      <c r="P4476" s="36"/>
      <c r="Q4476" s="36"/>
      <c r="R4476" s="37"/>
      <c r="S4476" s="36"/>
      <c r="T4476" s="36"/>
    </row>
    <row r="4477" spans="1:20" ht="14.4" x14ac:dyDescent="0.3">
      <c r="A4477" s="33" t="s">
        <v>10590</v>
      </c>
      <c r="B4477" s="33" t="s">
        <v>14833</v>
      </c>
      <c r="C4477" s="33" t="s">
        <v>10591</v>
      </c>
      <c r="D4477" s="33" t="s">
        <v>10592</v>
      </c>
      <c r="E4477" s="33" t="s">
        <v>15091</v>
      </c>
      <c r="F4477" s="33">
        <v>48</v>
      </c>
      <c r="G4477" s="33">
        <v>38</v>
      </c>
      <c r="H4477" s="33">
        <v>41631</v>
      </c>
      <c r="I4477" t="s">
        <v>8552</v>
      </c>
      <c r="N4477" s="37"/>
      <c r="O4477" s="36"/>
      <c r="P4477" s="36"/>
      <c r="Q4477" s="36"/>
      <c r="R4477" s="37"/>
      <c r="S4477" s="36"/>
      <c r="T4477" s="36"/>
    </row>
    <row r="4478" spans="1:20" ht="14.4" x14ac:dyDescent="0.3">
      <c r="A4478" s="33" t="s">
        <v>10593</v>
      </c>
      <c r="B4478" s="33" t="s">
        <v>14833</v>
      </c>
      <c r="C4478" s="33" t="s">
        <v>10594</v>
      </c>
      <c r="D4478" s="33" t="s">
        <v>10595</v>
      </c>
      <c r="E4478" s="33" t="s">
        <v>15015</v>
      </c>
      <c r="F4478" s="33">
        <v>170</v>
      </c>
      <c r="G4478" s="33">
        <v>161</v>
      </c>
      <c r="H4478" s="33">
        <v>41441</v>
      </c>
      <c r="I4478" t="s">
        <v>17591</v>
      </c>
      <c r="N4478" s="37"/>
      <c r="O4478" s="36"/>
      <c r="P4478" s="36"/>
      <c r="Q4478" s="36"/>
      <c r="R4478" s="37"/>
      <c r="S4478" s="36"/>
      <c r="T4478" s="36"/>
    </row>
    <row r="4479" spans="1:20" ht="14.4" x14ac:dyDescent="0.3">
      <c r="A4479" s="33" t="s">
        <v>10596</v>
      </c>
      <c r="B4479" s="33" t="s">
        <v>14833</v>
      </c>
      <c r="C4479" s="33" t="s">
        <v>18047</v>
      </c>
      <c r="D4479" s="33" t="s">
        <v>10597</v>
      </c>
      <c r="E4479" s="33" t="s">
        <v>15029</v>
      </c>
      <c r="F4479" s="33">
        <v>544</v>
      </c>
      <c r="G4479" s="33">
        <v>495</v>
      </c>
      <c r="H4479" s="33">
        <v>40377</v>
      </c>
      <c r="I4479" t="s">
        <v>17789</v>
      </c>
      <c r="N4479" s="37"/>
      <c r="O4479" s="36"/>
      <c r="P4479" s="36"/>
      <c r="Q4479" s="36"/>
      <c r="R4479" s="37"/>
      <c r="S4479" s="36"/>
      <c r="T4479" s="36"/>
    </row>
    <row r="4480" spans="1:20" ht="14.4" x14ac:dyDescent="0.3">
      <c r="A4480" s="33" t="s">
        <v>10598</v>
      </c>
      <c r="B4480" s="33" t="s">
        <v>14833</v>
      </c>
      <c r="C4480" s="33" t="s">
        <v>10599</v>
      </c>
      <c r="D4480" s="33" t="s">
        <v>10600</v>
      </c>
      <c r="E4480" s="33" t="s">
        <v>15182</v>
      </c>
      <c r="F4480" s="33">
        <v>146</v>
      </c>
      <c r="G4480" s="33">
        <v>151</v>
      </c>
      <c r="H4480" s="33">
        <v>42653</v>
      </c>
      <c r="I4480" t="s">
        <v>16843</v>
      </c>
      <c r="N4480" s="37"/>
      <c r="O4480" s="36"/>
      <c r="P4480" s="36"/>
      <c r="Q4480" s="36"/>
      <c r="R4480" s="37"/>
      <c r="S4480" s="36"/>
      <c r="T4480" s="36"/>
    </row>
    <row r="4481" spans="1:20" ht="14.4" x14ac:dyDescent="0.3">
      <c r="A4481" s="33" t="s">
        <v>10601</v>
      </c>
      <c r="B4481" s="33" t="s">
        <v>14833</v>
      </c>
      <c r="C4481" s="33" t="s">
        <v>18048</v>
      </c>
      <c r="D4481" s="33" t="s">
        <v>10602</v>
      </c>
      <c r="E4481" s="33" t="s">
        <v>15052</v>
      </c>
      <c r="F4481" s="33">
        <v>335</v>
      </c>
      <c r="G4481" s="33">
        <v>334</v>
      </c>
      <c r="H4481" s="33">
        <v>75753</v>
      </c>
      <c r="I4481" t="s">
        <v>16109</v>
      </c>
      <c r="N4481" s="37"/>
      <c r="O4481" s="36"/>
      <c r="P4481" s="36"/>
      <c r="Q4481" s="36"/>
      <c r="R4481" s="37"/>
      <c r="S4481" s="36"/>
      <c r="T4481" s="36"/>
    </row>
    <row r="4482" spans="1:20" ht="14.4" x14ac:dyDescent="0.3">
      <c r="A4482" s="33" t="s">
        <v>10603</v>
      </c>
      <c r="B4482" s="33" t="s">
        <v>14833</v>
      </c>
      <c r="C4482" s="33" t="s">
        <v>10604</v>
      </c>
      <c r="D4482" s="33" t="s">
        <v>10605</v>
      </c>
      <c r="E4482" s="33" t="s">
        <v>14906</v>
      </c>
      <c r="F4482" s="33">
        <v>159</v>
      </c>
      <c r="G4482" s="33">
        <v>160</v>
      </c>
      <c r="H4482" s="33">
        <v>41419</v>
      </c>
      <c r="I4482" t="s">
        <v>15588</v>
      </c>
      <c r="N4482" s="37"/>
      <c r="O4482" s="36"/>
      <c r="P4482" s="36"/>
      <c r="Q4482" s="36"/>
      <c r="R4482" s="37"/>
      <c r="S4482" s="36"/>
      <c r="T4482" s="36"/>
    </row>
    <row r="4483" spans="1:20" ht="14.4" x14ac:dyDescent="0.3">
      <c r="A4483" s="33" t="s">
        <v>10606</v>
      </c>
      <c r="B4483" s="33" t="s">
        <v>14833</v>
      </c>
      <c r="C4483" s="33" t="s">
        <v>398</v>
      </c>
      <c r="D4483" s="33" t="s">
        <v>10607</v>
      </c>
      <c r="E4483" s="33" t="s">
        <v>14904</v>
      </c>
      <c r="F4483" s="33">
        <v>132</v>
      </c>
      <c r="G4483" s="33">
        <v>129</v>
      </c>
      <c r="H4483" s="33">
        <v>79874</v>
      </c>
      <c r="I4483" t="s">
        <v>483</v>
      </c>
      <c r="N4483" s="37"/>
      <c r="O4483" s="36"/>
      <c r="P4483" s="36"/>
      <c r="Q4483" s="36"/>
      <c r="R4483" s="37"/>
      <c r="S4483" s="36"/>
      <c r="T4483" s="36"/>
    </row>
    <row r="4484" spans="1:20" ht="14.4" x14ac:dyDescent="0.3">
      <c r="A4484" s="33" t="s">
        <v>10608</v>
      </c>
      <c r="B4484" s="33" t="s">
        <v>14833</v>
      </c>
      <c r="C4484" s="33" t="s">
        <v>18049</v>
      </c>
      <c r="D4484" s="33" t="s">
        <v>10609</v>
      </c>
      <c r="E4484" s="33" t="s">
        <v>15030</v>
      </c>
      <c r="F4484" s="33">
        <v>201</v>
      </c>
      <c r="G4484" s="33">
        <v>209</v>
      </c>
      <c r="H4484" s="33">
        <v>41226</v>
      </c>
      <c r="I4484" t="s">
        <v>176</v>
      </c>
      <c r="N4484" s="37"/>
      <c r="O4484" s="36"/>
      <c r="P4484" s="36"/>
      <c r="Q4484" s="36"/>
      <c r="R4484" s="37"/>
      <c r="S4484" s="36"/>
      <c r="T4484" s="36"/>
    </row>
    <row r="4485" spans="1:20" ht="14.4" x14ac:dyDescent="0.3">
      <c r="A4485" s="33" t="s">
        <v>10610</v>
      </c>
      <c r="B4485" s="33" t="s">
        <v>14833</v>
      </c>
      <c r="C4485" s="33" t="s">
        <v>18050</v>
      </c>
      <c r="D4485" s="33" t="s">
        <v>10611</v>
      </c>
      <c r="E4485" s="33" t="s">
        <v>14895</v>
      </c>
      <c r="F4485" s="33">
        <v>190</v>
      </c>
      <c r="G4485" s="33">
        <v>180</v>
      </c>
      <c r="H4485" s="33">
        <v>80433</v>
      </c>
      <c r="I4485" t="s">
        <v>15657</v>
      </c>
      <c r="N4485" s="37"/>
      <c r="O4485" s="36"/>
      <c r="P4485" s="36"/>
      <c r="Q4485" s="36"/>
      <c r="R4485" s="37"/>
      <c r="S4485" s="36"/>
      <c r="T4485" s="36"/>
    </row>
    <row r="4486" spans="1:20" ht="14.4" x14ac:dyDescent="0.3">
      <c r="A4486" s="33" t="s">
        <v>10612</v>
      </c>
      <c r="B4486" s="33" t="s">
        <v>14833</v>
      </c>
      <c r="C4486" s="33" t="s">
        <v>10613</v>
      </c>
      <c r="D4486" s="33" t="s">
        <v>10614</v>
      </c>
      <c r="E4486" s="33" t="s">
        <v>14960</v>
      </c>
      <c r="F4486" s="33">
        <v>125</v>
      </c>
      <c r="G4486" s="33">
        <v>19</v>
      </c>
      <c r="H4486" s="33">
        <v>83280</v>
      </c>
      <c r="I4486" t="s">
        <v>15211</v>
      </c>
      <c r="N4486" s="37"/>
      <c r="O4486" s="36"/>
      <c r="P4486" s="36"/>
      <c r="Q4486" s="36"/>
      <c r="R4486" s="37"/>
      <c r="S4486" s="36"/>
      <c r="T4486" s="36"/>
    </row>
    <row r="4487" spans="1:20" ht="14.4" x14ac:dyDescent="0.3">
      <c r="A4487" s="33" t="s">
        <v>10615</v>
      </c>
      <c r="B4487" s="33" t="s">
        <v>14833</v>
      </c>
      <c r="C4487" s="33" t="s">
        <v>18051</v>
      </c>
      <c r="D4487" s="33" t="s">
        <v>1583</v>
      </c>
      <c r="E4487" s="33" t="s">
        <v>15095</v>
      </c>
      <c r="F4487" s="33">
        <v>104</v>
      </c>
      <c r="G4487" s="33">
        <v>112</v>
      </c>
      <c r="H4487" s="33">
        <v>41631</v>
      </c>
      <c r="I4487" t="s">
        <v>8552</v>
      </c>
      <c r="N4487" s="37"/>
      <c r="O4487" s="36"/>
      <c r="P4487" s="36"/>
      <c r="Q4487" s="36"/>
      <c r="R4487" s="37"/>
      <c r="S4487" s="36"/>
      <c r="T4487" s="36"/>
    </row>
    <row r="4488" spans="1:20" ht="14.4" x14ac:dyDescent="0.3">
      <c r="A4488" s="33" t="s">
        <v>10616</v>
      </c>
      <c r="B4488" s="33" t="s">
        <v>14833</v>
      </c>
      <c r="C4488" s="33" t="s">
        <v>10617</v>
      </c>
      <c r="D4488" s="33" t="s">
        <v>7875</v>
      </c>
      <c r="E4488" s="33" t="s">
        <v>15028</v>
      </c>
      <c r="F4488" s="33">
        <v>372</v>
      </c>
      <c r="G4488" s="33">
        <v>431</v>
      </c>
      <c r="H4488" s="33">
        <v>41792</v>
      </c>
      <c r="I4488" t="s">
        <v>16929</v>
      </c>
      <c r="N4488" s="37"/>
      <c r="O4488" s="36"/>
      <c r="P4488" s="36"/>
      <c r="Q4488" s="36"/>
      <c r="R4488" s="37"/>
      <c r="S4488" s="36"/>
      <c r="T4488" s="36"/>
    </row>
    <row r="4489" spans="1:20" ht="14.4" x14ac:dyDescent="0.3">
      <c r="A4489" s="33" t="s">
        <v>10618</v>
      </c>
      <c r="B4489" s="33" t="s">
        <v>14833</v>
      </c>
      <c r="C4489" s="33" t="s">
        <v>10619</v>
      </c>
      <c r="D4489" s="33" t="s">
        <v>10620</v>
      </c>
      <c r="E4489" s="33" t="s">
        <v>14902</v>
      </c>
      <c r="F4489" s="33">
        <v>295</v>
      </c>
      <c r="G4489" s="33">
        <v>285</v>
      </c>
      <c r="H4489" s="33">
        <v>41639</v>
      </c>
      <c r="I4489" t="s">
        <v>9718</v>
      </c>
      <c r="N4489" s="37"/>
      <c r="O4489" s="36"/>
      <c r="P4489" s="36"/>
      <c r="Q4489" s="36"/>
      <c r="R4489" s="37"/>
      <c r="S4489" s="36"/>
      <c r="T4489" s="36"/>
    </row>
    <row r="4490" spans="1:20" ht="14.4" x14ac:dyDescent="0.3">
      <c r="A4490" s="33" t="s">
        <v>10621</v>
      </c>
      <c r="B4490" s="33" t="s">
        <v>14833</v>
      </c>
      <c r="C4490" s="33" t="s">
        <v>18052</v>
      </c>
      <c r="D4490" s="33" t="s">
        <v>8318</v>
      </c>
      <c r="E4490" s="33" t="s">
        <v>14999</v>
      </c>
      <c r="F4490" s="33">
        <v>81</v>
      </c>
      <c r="G4490" s="33">
        <v>75</v>
      </c>
      <c r="H4490" s="33">
        <v>42610</v>
      </c>
      <c r="I4490" t="s">
        <v>246</v>
      </c>
      <c r="N4490" s="37"/>
      <c r="O4490" s="36"/>
      <c r="P4490" s="36"/>
      <c r="Q4490" s="36"/>
      <c r="R4490" s="37"/>
      <c r="S4490" s="36"/>
      <c r="T4490" s="36"/>
    </row>
    <row r="4491" spans="1:20" ht="14.4" x14ac:dyDescent="0.3">
      <c r="A4491" s="33" t="s">
        <v>10622</v>
      </c>
      <c r="B4491" s="33" t="s">
        <v>14833</v>
      </c>
      <c r="C4491" s="33" t="s">
        <v>10623</v>
      </c>
      <c r="D4491" s="33" t="s">
        <v>10219</v>
      </c>
      <c r="E4491" s="33" t="s">
        <v>15023</v>
      </c>
      <c r="F4491" s="33">
        <v>333</v>
      </c>
      <c r="G4491" s="33">
        <v>321</v>
      </c>
      <c r="H4491" s="33">
        <v>41573</v>
      </c>
      <c r="I4491" t="s">
        <v>17891</v>
      </c>
      <c r="N4491" s="37"/>
      <c r="O4491" s="36"/>
      <c r="P4491" s="36"/>
      <c r="Q4491" s="36"/>
      <c r="R4491" s="37"/>
      <c r="S4491" s="36"/>
      <c r="T4491" s="36"/>
    </row>
    <row r="4492" spans="1:20" ht="14.4" x14ac:dyDescent="0.3">
      <c r="A4492" s="33" t="s">
        <v>10624</v>
      </c>
      <c r="B4492" s="33" t="s">
        <v>14833</v>
      </c>
      <c r="C4492" s="33" t="s">
        <v>10625</v>
      </c>
      <c r="D4492" s="33" t="s">
        <v>10626</v>
      </c>
      <c r="E4492" s="33" t="s">
        <v>14985</v>
      </c>
      <c r="F4492" s="33">
        <v>153</v>
      </c>
      <c r="G4492" s="33">
        <v>181</v>
      </c>
      <c r="H4492" s="33">
        <v>13622</v>
      </c>
      <c r="I4492" t="s">
        <v>18011</v>
      </c>
      <c r="N4492" s="37"/>
      <c r="O4492" s="36"/>
      <c r="P4492" s="36"/>
      <c r="Q4492" s="36"/>
      <c r="R4492" s="37"/>
      <c r="S4492" s="36"/>
      <c r="T4492" s="36"/>
    </row>
    <row r="4493" spans="1:20" ht="14.4" x14ac:dyDescent="0.3">
      <c r="A4493" s="33" t="s">
        <v>10627</v>
      </c>
      <c r="B4493" s="33" t="s">
        <v>14833</v>
      </c>
      <c r="C4493" s="33" t="s">
        <v>18053</v>
      </c>
      <c r="D4493" s="33" t="s">
        <v>10628</v>
      </c>
      <c r="E4493" s="33" t="s">
        <v>15138</v>
      </c>
      <c r="F4493" s="33">
        <v>83</v>
      </c>
      <c r="G4493" s="33">
        <v>85</v>
      </c>
      <c r="H4493" s="33">
        <v>41806</v>
      </c>
      <c r="I4493" t="s">
        <v>8665</v>
      </c>
      <c r="N4493" s="37"/>
      <c r="O4493" s="36"/>
      <c r="P4493" s="36"/>
      <c r="Q4493" s="36"/>
      <c r="R4493" s="37"/>
      <c r="S4493" s="36"/>
      <c r="T4493" s="36"/>
    </row>
    <row r="4494" spans="1:20" ht="14.4" x14ac:dyDescent="0.3">
      <c r="A4494" s="33" t="s">
        <v>10629</v>
      </c>
      <c r="B4494" s="33" t="s">
        <v>14833</v>
      </c>
      <c r="C4494" s="33" t="s">
        <v>10630</v>
      </c>
      <c r="D4494" s="33" t="s">
        <v>10631</v>
      </c>
      <c r="E4494" s="33" t="s">
        <v>14957</v>
      </c>
      <c r="F4494" s="33">
        <v>51</v>
      </c>
      <c r="G4494" s="33">
        <v>52</v>
      </c>
      <c r="H4494" s="33">
        <v>41777</v>
      </c>
      <c r="I4494" t="s">
        <v>17934</v>
      </c>
      <c r="N4494" s="37"/>
      <c r="O4494" s="36"/>
      <c r="P4494" s="36"/>
      <c r="Q4494" s="36"/>
      <c r="R4494" s="37"/>
      <c r="S4494" s="36"/>
      <c r="T4494" s="36"/>
    </row>
    <row r="4495" spans="1:20" ht="14.4" x14ac:dyDescent="0.3">
      <c r="A4495" s="33" t="s">
        <v>10632</v>
      </c>
      <c r="B4495" s="33" t="s">
        <v>14833</v>
      </c>
      <c r="C4495" s="33" t="s">
        <v>18054</v>
      </c>
      <c r="D4495" s="33" t="s">
        <v>10633</v>
      </c>
      <c r="E4495" s="33" t="s">
        <v>14949</v>
      </c>
      <c r="F4495" s="33">
        <v>188</v>
      </c>
      <c r="G4495" s="33">
        <v>180</v>
      </c>
      <c r="H4495" s="33">
        <v>40530</v>
      </c>
      <c r="I4495" t="s">
        <v>16476</v>
      </c>
      <c r="N4495" s="37"/>
      <c r="O4495" s="36"/>
      <c r="P4495" s="36"/>
      <c r="Q4495" s="36"/>
      <c r="R4495" s="37"/>
      <c r="S4495" s="36"/>
      <c r="T4495" s="36"/>
    </row>
    <row r="4496" spans="1:20" ht="14.4" x14ac:dyDescent="0.3">
      <c r="A4496" s="33" t="s">
        <v>10634</v>
      </c>
      <c r="B4496" s="33" t="s">
        <v>14833</v>
      </c>
      <c r="C4496" s="33" t="s">
        <v>18055</v>
      </c>
      <c r="D4496" s="33" t="s">
        <v>10635</v>
      </c>
      <c r="E4496" s="33" t="s">
        <v>14879</v>
      </c>
      <c r="F4496" s="33">
        <v>312</v>
      </c>
      <c r="G4496" s="33">
        <v>301</v>
      </c>
      <c r="H4496" s="33">
        <v>40812</v>
      </c>
      <c r="I4496" t="s">
        <v>15512</v>
      </c>
      <c r="N4496" s="37"/>
      <c r="O4496" s="36"/>
      <c r="P4496" s="36"/>
      <c r="Q4496" s="36"/>
      <c r="R4496" s="37"/>
      <c r="S4496" s="36"/>
      <c r="T4496" s="36"/>
    </row>
    <row r="4497" spans="1:20" ht="14.4" x14ac:dyDescent="0.3">
      <c r="A4497" s="33" t="s">
        <v>10636</v>
      </c>
      <c r="B4497" s="33" t="s">
        <v>14833</v>
      </c>
      <c r="C4497" s="33" t="s">
        <v>18056</v>
      </c>
      <c r="D4497" s="33" t="s">
        <v>10637</v>
      </c>
      <c r="E4497" s="33" t="s">
        <v>15035</v>
      </c>
      <c r="F4497" s="33">
        <v>431</v>
      </c>
      <c r="G4497" s="33">
        <v>434</v>
      </c>
      <c r="H4497" s="33">
        <v>60997</v>
      </c>
      <c r="I4497" t="s">
        <v>17083</v>
      </c>
      <c r="N4497" s="37"/>
      <c r="O4497" s="36"/>
      <c r="P4497" s="36"/>
      <c r="Q4497" s="36"/>
      <c r="R4497" s="37"/>
      <c r="S4497" s="36"/>
      <c r="T4497" s="36"/>
    </row>
    <row r="4498" spans="1:20" ht="14.4" x14ac:dyDescent="0.3">
      <c r="A4498" s="33" t="s">
        <v>10638</v>
      </c>
      <c r="B4498" s="33" t="s">
        <v>14833</v>
      </c>
      <c r="C4498" s="33" t="s">
        <v>18057</v>
      </c>
      <c r="D4498" s="33" t="s">
        <v>169</v>
      </c>
      <c r="E4498" s="33" t="s">
        <v>15031</v>
      </c>
      <c r="F4498" s="33">
        <v>125</v>
      </c>
      <c r="G4498" s="33">
        <v>109</v>
      </c>
      <c r="H4498" s="33">
        <v>71488</v>
      </c>
      <c r="I4498" t="s">
        <v>15472</v>
      </c>
      <c r="N4498" s="37"/>
      <c r="O4498" s="36"/>
      <c r="P4498" s="36"/>
      <c r="Q4498" s="36"/>
      <c r="R4498" s="37"/>
      <c r="S4498" s="36"/>
      <c r="T4498" s="36"/>
    </row>
    <row r="4499" spans="1:20" ht="14.4" x14ac:dyDescent="0.3">
      <c r="A4499" s="33" t="s">
        <v>10639</v>
      </c>
      <c r="B4499" s="33" t="s">
        <v>14833</v>
      </c>
      <c r="C4499" s="33" t="s">
        <v>10640</v>
      </c>
      <c r="D4499" s="33" t="s">
        <v>3796</v>
      </c>
      <c r="E4499" s="33" t="s">
        <v>15309</v>
      </c>
      <c r="F4499" s="33">
        <v>79</v>
      </c>
      <c r="G4499" s="33">
        <v>78</v>
      </c>
      <c r="H4499" s="33">
        <v>74049</v>
      </c>
      <c r="I4499" t="s">
        <v>432</v>
      </c>
      <c r="N4499" s="37"/>
      <c r="O4499" s="36"/>
      <c r="P4499" s="36"/>
      <c r="Q4499" s="36"/>
      <c r="R4499" s="37"/>
      <c r="S4499" s="36"/>
      <c r="T4499" s="36"/>
    </row>
    <row r="4500" spans="1:20" ht="14.4" x14ac:dyDescent="0.3">
      <c r="A4500" s="33" t="s">
        <v>10641</v>
      </c>
      <c r="B4500" s="33" t="s">
        <v>14833</v>
      </c>
      <c r="C4500" s="33" t="s">
        <v>18058</v>
      </c>
      <c r="D4500" s="33" t="s">
        <v>10642</v>
      </c>
      <c r="E4500" s="33" t="s">
        <v>14908</v>
      </c>
      <c r="F4500" s="33">
        <v>221</v>
      </c>
      <c r="G4500" s="33">
        <v>190</v>
      </c>
      <c r="H4500" s="33">
        <v>77195</v>
      </c>
      <c r="I4500" t="s">
        <v>16346</v>
      </c>
      <c r="N4500" s="37"/>
      <c r="O4500" s="36"/>
      <c r="P4500" s="36"/>
      <c r="Q4500" s="36"/>
      <c r="R4500" s="37"/>
      <c r="S4500" s="36"/>
      <c r="T4500" s="36"/>
    </row>
    <row r="4501" spans="1:20" ht="14.4" x14ac:dyDescent="0.3">
      <c r="A4501" s="33" t="s">
        <v>10643</v>
      </c>
      <c r="B4501" s="33" t="s">
        <v>14833</v>
      </c>
      <c r="C4501" s="33" t="s">
        <v>17381</v>
      </c>
      <c r="D4501" s="33" t="s">
        <v>10644</v>
      </c>
      <c r="E4501" s="33" t="s">
        <v>15029</v>
      </c>
      <c r="F4501" s="33">
        <v>168</v>
      </c>
      <c r="G4501" s="33">
        <v>168</v>
      </c>
      <c r="H4501" s="33">
        <v>40377</v>
      </c>
      <c r="I4501" t="s">
        <v>17789</v>
      </c>
      <c r="N4501" s="37"/>
      <c r="O4501" s="36"/>
      <c r="P4501" s="36"/>
      <c r="Q4501" s="36"/>
      <c r="R4501" s="37"/>
      <c r="S4501" s="36"/>
      <c r="T4501" s="36"/>
    </row>
    <row r="4502" spans="1:20" ht="14.4" x14ac:dyDescent="0.3">
      <c r="A4502" s="33" t="s">
        <v>10645</v>
      </c>
      <c r="B4502" s="33" t="s">
        <v>14833</v>
      </c>
      <c r="C4502" s="33" t="s">
        <v>9791</v>
      </c>
      <c r="D4502" s="33" t="s">
        <v>10019</v>
      </c>
      <c r="E4502" s="33" t="s">
        <v>15030</v>
      </c>
      <c r="F4502" s="33">
        <v>186</v>
      </c>
      <c r="G4502" s="33">
        <v>168</v>
      </c>
      <c r="H4502" s="33">
        <v>42552</v>
      </c>
      <c r="I4502" t="s">
        <v>18059</v>
      </c>
      <c r="N4502" s="37"/>
      <c r="O4502" s="36"/>
      <c r="P4502" s="36"/>
      <c r="Q4502" s="36"/>
      <c r="R4502" s="37"/>
      <c r="S4502" s="36"/>
      <c r="T4502" s="36"/>
    </row>
    <row r="4503" spans="1:20" ht="14.4" x14ac:dyDescent="0.3">
      <c r="A4503" s="33" t="s">
        <v>10646</v>
      </c>
      <c r="B4503" s="33" t="s">
        <v>14833</v>
      </c>
      <c r="C4503" s="33" t="s">
        <v>18060</v>
      </c>
      <c r="D4503" s="33" t="s">
        <v>10647</v>
      </c>
      <c r="E4503" s="33" t="s">
        <v>15029</v>
      </c>
      <c r="F4503" s="33">
        <v>393</v>
      </c>
      <c r="G4503" s="33">
        <v>398</v>
      </c>
      <c r="H4503" s="33">
        <v>41390</v>
      </c>
      <c r="I4503" t="s">
        <v>18043</v>
      </c>
      <c r="N4503" s="37"/>
      <c r="O4503" s="36"/>
      <c r="P4503" s="36"/>
      <c r="Q4503" s="36"/>
      <c r="R4503" s="37"/>
      <c r="S4503" s="36"/>
      <c r="T4503" s="36"/>
    </row>
    <row r="4504" spans="1:20" ht="14.4" x14ac:dyDescent="0.3">
      <c r="A4504" s="33" t="s">
        <v>10648</v>
      </c>
      <c r="B4504" s="33" t="s">
        <v>14833</v>
      </c>
      <c r="C4504" s="33" t="s">
        <v>16287</v>
      </c>
      <c r="D4504" s="33" t="s">
        <v>10649</v>
      </c>
      <c r="E4504" s="33" t="s">
        <v>15017</v>
      </c>
      <c r="F4504" s="33">
        <v>94</v>
      </c>
      <c r="G4504" s="33">
        <v>83</v>
      </c>
      <c r="H4504" s="33">
        <v>10426</v>
      </c>
      <c r="I4504" t="s">
        <v>17839</v>
      </c>
      <c r="N4504" s="37"/>
      <c r="O4504" s="36"/>
      <c r="P4504" s="36"/>
      <c r="Q4504" s="36"/>
      <c r="R4504" s="37"/>
      <c r="S4504" s="36"/>
      <c r="T4504" s="36"/>
    </row>
    <row r="4505" spans="1:20" ht="14.4" x14ac:dyDescent="0.3">
      <c r="A4505" s="33" t="s">
        <v>10650</v>
      </c>
      <c r="B4505" s="33" t="s">
        <v>14833</v>
      </c>
      <c r="C4505" s="33" t="s">
        <v>10651</v>
      </c>
      <c r="D4505" s="33" t="s">
        <v>10652</v>
      </c>
      <c r="E4505" s="33" t="s">
        <v>15027</v>
      </c>
      <c r="F4505" s="33">
        <v>190</v>
      </c>
      <c r="G4505" s="33">
        <v>183</v>
      </c>
      <c r="H4505" s="33">
        <v>42719</v>
      </c>
      <c r="I4505" t="s">
        <v>17885</v>
      </c>
      <c r="N4505" s="37"/>
      <c r="O4505" s="36"/>
      <c r="P4505" s="36"/>
      <c r="Q4505" s="36"/>
      <c r="R4505" s="37"/>
      <c r="S4505" s="36"/>
      <c r="T4505" s="36"/>
    </row>
    <row r="4506" spans="1:20" ht="14.4" x14ac:dyDescent="0.3">
      <c r="A4506" s="33" t="s">
        <v>10653</v>
      </c>
      <c r="B4506" s="33" t="s">
        <v>14833</v>
      </c>
      <c r="C4506" s="33" t="s">
        <v>10654</v>
      </c>
      <c r="D4506" s="33" t="s">
        <v>10655</v>
      </c>
      <c r="E4506" s="33" t="s">
        <v>15024</v>
      </c>
      <c r="F4506" s="33">
        <v>130</v>
      </c>
      <c r="G4506" s="33">
        <v>122</v>
      </c>
      <c r="H4506" s="33">
        <v>41545</v>
      </c>
      <c r="I4506" t="s">
        <v>17897</v>
      </c>
      <c r="N4506" s="37"/>
      <c r="O4506" s="36"/>
      <c r="P4506" s="36"/>
      <c r="Q4506" s="36"/>
      <c r="R4506" s="37"/>
      <c r="S4506" s="36"/>
      <c r="T4506" s="36"/>
    </row>
    <row r="4507" spans="1:20" ht="14.4" x14ac:dyDescent="0.3">
      <c r="A4507" s="33" t="s">
        <v>10656</v>
      </c>
      <c r="B4507" s="33" t="s">
        <v>14833</v>
      </c>
      <c r="C4507" s="33" t="s">
        <v>8573</v>
      </c>
      <c r="D4507" s="33" t="s">
        <v>10657</v>
      </c>
      <c r="E4507" s="33" t="s">
        <v>15019</v>
      </c>
      <c r="F4507" s="33">
        <v>134</v>
      </c>
      <c r="G4507" s="33">
        <v>138</v>
      </c>
      <c r="H4507" s="33">
        <v>41617</v>
      </c>
      <c r="I4507" t="s">
        <v>15621</v>
      </c>
      <c r="N4507" s="37"/>
      <c r="O4507" s="36"/>
      <c r="P4507" s="36"/>
      <c r="Q4507" s="36"/>
      <c r="R4507" s="37"/>
      <c r="S4507" s="36"/>
      <c r="T4507" s="36"/>
    </row>
    <row r="4508" spans="1:20" ht="14.4" x14ac:dyDescent="0.3">
      <c r="A4508" s="33" t="s">
        <v>10658</v>
      </c>
      <c r="B4508" s="33" t="s">
        <v>14833</v>
      </c>
      <c r="C4508" s="33" t="s">
        <v>17582</v>
      </c>
      <c r="D4508" s="33" t="s">
        <v>10659</v>
      </c>
      <c r="E4508" s="33" t="s">
        <v>15031</v>
      </c>
      <c r="F4508" s="33">
        <v>218</v>
      </c>
      <c r="G4508" s="33">
        <v>243</v>
      </c>
      <c r="H4508" s="33">
        <v>41514</v>
      </c>
      <c r="I4508" t="s">
        <v>17941</v>
      </c>
      <c r="N4508" s="37"/>
      <c r="O4508" s="36"/>
      <c r="P4508" s="36"/>
      <c r="Q4508" s="36"/>
      <c r="R4508" s="37"/>
      <c r="S4508" s="36"/>
      <c r="T4508" s="36"/>
    </row>
    <row r="4509" spans="1:20" ht="14.4" x14ac:dyDescent="0.3">
      <c r="A4509" s="33" t="s">
        <v>10660</v>
      </c>
      <c r="B4509" s="33" t="s">
        <v>14833</v>
      </c>
      <c r="C4509" s="33" t="s">
        <v>18061</v>
      </c>
      <c r="D4509" s="33" t="s">
        <v>1383</v>
      </c>
      <c r="E4509" s="33" t="s">
        <v>15023</v>
      </c>
      <c r="F4509" s="33">
        <v>137</v>
      </c>
      <c r="G4509" s="33">
        <v>123</v>
      </c>
      <c r="H4509" s="33">
        <v>41573</v>
      </c>
      <c r="I4509" t="s">
        <v>17891</v>
      </c>
      <c r="N4509" s="37"/>
      <c r="O4509" s="36"/>
      <c r="P4509" s="36"/>
      <c r="Q4509" s="36"/>
      <c r="R4509" s="37"/>
      <c r="S4509" s="36"/>
      <c r="T4509" s="36"/>
    </row>
    <row r="4510" spans="1:20" ht="14.4" x14ac:dyDescent="0.3">
      <c r="A4510" s="33" t="s">
        <v>10661</v>
      </c>
      <c r="B4510" s="33" t="s">
        <v>14833</v>
      </c>
      <c r="C4510" s="33" t="s">
        <v>10662</v>
      </c>
      <c r="D4510" s="33" t="s">
        <v>10663</v>
      </c>
      <c r="E4510" s="33" t="s">
        <v>14903</v>
      </c>
      <c r="F4510" s="33">
        <v>122</v>
      </c>
      <c r="G4510" s="33">
        <v>124</v>
      </c>
      <c r="H4510" s="33">
        <v>42504</v>
      </c>
      <c r="I4510" t="s">
        <v>17943</v>
      </c>
      <c r="N4510" s="37"/>
      <c r="O4510" s="36"/>
      <c r="P4510" s="36"/>
      <c r="Q4510" s="36"/>
      <c r="R4510" s="37"/>
      <c r="S4510" s="36"/>
      <c r="T4510" s="36"/>
    </row>
    <row r="4511" spans="1:20" ht="14.4" x14ac:dyDescent="0.3">
      <c r="A4511" s="33" t="s">
        <v>10664</v>
      </c>
      <c r="B4511" s="33" t="s">
        <v>14833</v>
      </c>
      <c r="C4511" s="33" t="s">
        <v>10665</v>
      </c>
      <c r="D4511" s="33" t="s">
        <v>10666</v>
      </c>
      <c r="E4511" s="33" t="s">
        <v>15015</v>
      </c>
      <c r="F4511" s="33">
        <v>168</v>
      </c>
      <c r="G4511" s="33">
        <v>175</v>
      </c>
      <c r="H4511" s="33">
        <v>41441</v>
      </c>
      <c r="I4511" t="s">
        <v>17591</v>
      </c>
      <c r="N4511" s="37"/>
      <c r="O4511" s="36"/>
      <c r="P4511" s="36"/>
      <c r="Q4511" s="36"/>
      <c r="R4511" s="37"/>
      <c r="S4511" s="36"/>
      <c r="T4511" s="36"/>
    </row>
    <row r="4512" spans="1:20" ht="14.4" x14ac:dyDescent="0.3">
      <c r="A4512" s="33" t="s">
        <v>10667</v>
      </c>
      <c r="B4512" s="33" t="s">
        <v>14833</v>
      </c>
      <c r="C4512" s="33" t="s">
        <v>18062</v>
      </c>
      <c r="D4512" s="33" t="s">
        <v>7082</v>
      </c>
      <c r="E4512" s="33" t="s">
        <v>17235</v>
      </c>
      <c r="F4512" s="33">
        <v>363</v>
      </c>
      <c r="G4512" s="33">
        <v>341</v>
      </c>
      <c r="H4512" s="33">
        <v>41570</v>
      </c>
      <c r="I4512" t="s">
        <v>17183</v>
      </c>
      <c r="N4512" s="37"/>
      <c r="O4512" s="36"/>
      <c r="P4512" s="36"/>
      <c r="Q4512" s="36"/>
      <c r="R4512" s="37"/>
      <c r="S4512" s="36"/>
      <c r="T4512" s="36"/>
    </row>
    <row r="4513" spans="1:20" ht="14.4" x14ac:dyDescent="0.3">
      <c r="A4513" s="33" t="s">
        <v>10668</v>
      </c>
      <c r="B4513" s="33" t="s">
        <v>14833</v>
      </c>
      <c r="C4513" s="33" t="s">
        <v>10669</v>
      </c>
      <c r="D4513" s="33" t="s">
        <v>10670</v>
      </c>
      <c r="E4513" s="33" t="s">
        <v>15032</v>
      </c>
      <c r="F4513" s="33">
        <v>96</v>
      </c>
      <c r="G4513" s="33">
        <v>99</v>
      </c>
      <c r="H4513" s="33">
        <v>40662</v>
      </c>
      <c r="I4513" t="s">
        <v>704</v>
      </c>
      <c r="N4513" s="37"/>
      <c r="O4513" s="36"/>
      <c r="P4513" s="36"/>
      <c r="Q4513" s="36"/>
      <c r="R4513" s="37"/>
      <c r="S4513" s="36"/>
      <c r="T4513" s="36"/>
    </row>
    <row r="4514" spans="1:20" ht="14.4" x14ac:dyDescent="0.3">
      <c r="A4514" s="33" t="s">
        <v>10671</v>
      </c>
      <c r="B4514" s="33" t="s">
        <v>14833</v>
      </c>
      <c r="C4514" s="33" t="s">
        <v>6778</v>
      </c>
      <c r="D4514" s="33" t="s">
        <v>10672</v>
      </c>
      <c r="E4514" s="33" t="s">
        <v>15030</v>
      </c>
      <c r="F4514" s="33">
        <v>208</v>
      </c>
      <c r="G4514" s="33">
        <v>202</v>
      </c>
      <c r="H4514" s="33">
        <v>60985</v>
      </c>
      <c r="I4514" t="s">
        <v>17931</v>
      </c>
      <c r="N4514" s="37"/>
      <c r="O4514" s="36"/>
      <c r="P4514" s="36"/>
      <c r="Q4514" s="36"/>
      <c r="R4514" s="37"/>
      <c r="S4514" s="36"/>
      <c r="T4514" s="36"/>
    </row>
    <row r="4515" spans="1:20" ht="14.4" x14ac:dyDescent="0.3">
      <c r="A4515" s="33" t="s">
        <v>10673</v>
      </c>
      <c r="B4515" s="33" t="s">
        <v>14833</v>
      </c>
      <c r="C4515" s="33" t="s">
        <v>17381</v>
      </c>
      <c r="D4515" s="33" t="s">
        <v>10674</v>
      </c>
      <c r="E4515" s="33" t="s">
        <v>14906</v>
      </c>
      <c r="F4515" s="33">
        <v>351</v>
      </c>
      <c r="G4515" s="33">
        <v>351</v>
      </c>
      <c r="H4515" s="33">
        <v>41419</v>
      </c>
      <c r="I4515" t="s">
        <v>15588</v>
      </c>
      <c r="N4515" s="37"/>
      <c r="O4515" s="36"/>
      <c r="P4515" s="36"/>
      <c r="Q4515" s="36"/>
      <c r="R4515" s="37"/>
      <c r="S4515" s="36"/>
      <c r="T4515" s="36"/>
    </row>
    <row r="4516" spans="1:20" ht="14.4" x14ac:dyDescent="0.3">
      <c r="A4516" s="33" t="s">
        <v>10675</v>
      </c>
      <c r="B4516" s="33" t="s">
        <v>14833</v>
      </c>
      <c r="C4516" s="33" t="s">
        <v>17656</v>
      </c>
      <c r="D4516" s="33" t="s">
        <v>10676</v>
      </c>
      <c r="E4516" s="33" t="s">
        <v>14904</v>
      </c>
      <c r="F4516" s="33">
        <v>217</v>
      </c>
      <c r="G4516" s="33">
        <v>217</v>
      </c>
      <c r="H4516" s="33">
        <v>79874</v>
      </c>
      <c r="I4516" t="s">
        <v>483</v>
      </c>
      <c r="N4516" s="37"/>
      <c r="O4516" s="36"/>
      <c r="P4516" s="36"/>
      <c r="Q4516" s="36"/>
      <c r="R4516" s="37"/>
      <c r="S4516" s="36"/>
      <c r="T4516" s="36"/>
    </row>
    <row r="4517" spans="1:20" ht="14.4" x14ac:dyDescent="0.3">
      <c r="A4517" s="33" t="s">
        <v>10677</v>
      </c>
      <c r="B4517" s="33" t="s">
        <v>14833</v>
      </c>
      <c r="C4517" s="33" t="s">
        <v>18063</v>
      </c>
      <c r="D4517" s="33" t="s">
        <v>10678</v>
      </c>
      <c r="E4517" s="33" t="s">
        <v>15028</v>
      </c>
      <c r="F4517" s="33">
        <v>280</v>
      </c>
      <c r="G4517" s="33">
        <v>271</v>
      </c>
      <c r="H4517" s="33">
        <v>41226</v>
      </c>
      <c r="I4517" t="s">
        <v>176</v>
      </c>
      <c r="N4517" s="37"/>
      <c r="O4517" s="36"/>
      <c r="P4517" s="36"/>
      <c r="Q4517" s="36"/>
      <c r="R4517" s="37"/>
      <c r="S4517" s="36"/>
      <c r="T4517" s="36"/>
    </row>
    <row r="4518" spans="1:20" ht="14.4" x14ac:dyDescent="0.3">
      <c r="A4518" s="33" t="s">
        <v>10679</v>
      </c>
      <c r="B4518" s="33" t="s">
        <v>14833</v>
      </c>
      <c r="C4518" s="33" t="s">
        <v>18064</v>
      </c>
      <c r="D4518" s="33" t="s">
        <v>2806</v>
      </c>
      <c r="E4518" s="33" t="s">
        <v>15095</v>
      </c>
      <c r="F4518" s="33">
        <v>38</v>
      </c>
      <c r="G4518" s="33">
        <v>27</v>
      </c>
      <c r="H4518" s="33">
        <v>41631</v>
      </c>
      <c r="I4518" t="s">
        <v>8552</v>
      </c>
      <c r="N4518" s="37"/>
      <c r="O4518" s="36"/>
      <c r="P4518" s="36"/>
      <c r="Q4518" s="36"/>
      <c r="R4518" s="37"/>
      <c r="S4518" s="36"/>
      <c r="T4518" s="36"/>
    </row>
    <row r="4519" spans="1:20" ht="14.4" x14ac:dyDescent="0.3">
      <c r="A4519" s="33" t="s">
        <v>10680</v>
      </c>
      <c r="B4519" s="33" t="s">
        <v>14833</v>
      </c>
      <c r="C4519" s="33" t="s">
        <v>4736</v>
      </c>
      <c r="D4519" s="33" t="s">
        <v>10681</v>
      </c>
      <c r="E4519" s="33" t="s">
        <v>14957</v>
      </c>
      <c r="F4519" s="33">
        <v>92</v>
      </c>
      <c r="G4519" s="33">
        <v>79</v>
      </c>
      <c r="H4519" s="33">
        <v>41777</v>
      </c>
      <c r="I4519" t="s">
        <v>17934</v>
      </c>
      <c r="N4519" s="37"/>
      <c r="O4519" s="36"/>
      <c r="P4519" s="36"/>
      <c r="Q4519" s="36"/>
      <c r="R4519" s="37"/>
      <c r="S4519" s="36"/>
      <c r="T4519" s="36"/>
    </row>
    <row r="4520" spans="1:20" ht="14.4" x14ac:dyDescent="0.3">
      <c r="A4520" s="33" t="s">
        <v>10682</v>
      </c>
      <c r="B4520" s="33" t="s">
        <v>14833</v>
      </c>
      <c r="C4520" s="33" t="s">
        <v>18065</v>
      </c>
      <c r="D4520" s="33" t="s">
        <v>10683</v>
      </c>
      <c r="E4520" s="33" t="s">
        <v>14879</v>
      </c>
      <c r="F4520" s="33">
        <v>240</v>
      </c>
      <c r="G4520" s="33">
        <v>244</v>
      </c>
      <c r="H4520" s="33">
        <v>40812</v>
      </c>
      <c r="I4520" t="s">
        <v>15512</v>
      </c>
      <c r="N4520" s="37"/>
      <c r="O4520" s="36"/>
      <c r="P4520" s="36"/>
      <c r="Q4520" s="36"/>
      <c r="R4520" s="37"/>
      <c r="S4520" s="36"/>
      <c r="T4520" s="36"/>
    </row>
    <row r="4521" spans="1:20" ht="14.4" x14ac:dyDescent="0.3">
      <c r="A4521" s="33" t="s">
        <v>10684</v>
      </c>
      <c r="B4521" s="33" t="s">
        <v>14833</v>
      </c>
      <c r="C4521" s="33" t="s">
        <v>10685</v>
      </c>
      <c r="D4521" s="33" t="s">
        <v>10686</v>
      </c>
      <c r="E4521" s="33" t="s">
        <v>14885</v>
      </c>
      <c r="F4521" s="33">
        <v>440</v>
      </c>
      <c r="G4521" s="33">
        <v>434</v>
      </c>
      <c r="H4521" s="33">
        <v>41023</v>
      </c>
      <c r="I4521" t="s">
        <v>15485</v>
      </c>
      <c r="N4521" s="37"/>
      <c r="O4521" s="36"/>
      <c r="P4521" s="36"/>
      <c r="Q4521" s="36"/>
      <c r="R4521" s="37"/>
      <c r="S4521" s="36"/>
      <c r="T4521" s="36"/>
    </row>
    <row r="4522" spans="1:20" ht="14.4" x14ac:dyDescent="0.3">
      <c r="A4522" s="33" t="s">
        <v>10687</v>
      </c>
      <c r="B4522" s="33" t="s">
        <v>14833</v>
      </c>
      <c r="C4522" s="33" t="s">
        <v>18066</v>
      </c>
      <c r="D4522" s="33" t="s">
        <v>10688</v>
      </c>
      <c r="E4522" s="33" t="s">
        <v>15309</v>
      </c>
      <c r="F4522" s="33">
        <v>97</v>
      </c>
      <c r="G4522" s="33">
        <v>95</v>
      </c>
      <c r="H4522" s="33">
        <v>74049</v>
      </c>
      <c r="I4522" t="s">
        <v>432</v>
      </c>
      <c r="N4522" s="37"/>
      <c r="O4522" s="36"/>
      <c r="P4522" s="36"/>
      <c r="Q4522" s="36"/>
      <c r="R4522" s="37"/>
      <c r="S4522" s="36"/>
      <c r="T4522" s="36"/>
    </row>
    <row r="4523" spans="1:20" ht="14.4" x14ac:dyDescent="0.3">
      <c r="A4523" s="33" t="s">
        <v>10689</v>
      </c>
      <c r="B4523" s="33" t="s">
        <v>14833</v>
      </c>
      <c r="C4523" s="33" t="s">
        <v>10690</v>
      </c>
      <c r="D4523" s="33" t="s">
        <v>10691</v>
      </c>
      <c r="E4523" s="33" t="s">
        <v>14997</v>
      </c>
      <c r="F4523" s="33">
        <v>130</v>
      </c>
      <c r="G4523" s="33">
        <v>138</v>
      </c>
      <c r="H4523" s="33">
        <v>29810</v>
      </c>
      <c r="I4523" t="s">
        <v>3984</v>
      </c>
      <c r="N4523" s="37"/>
      <c r="O4523" s="36"/>
      <c r="P4523" s="36"/>
      <c r="Q4523" s="36"/>
      <c r="R4523" s="37"/>
      <c r="S4523" s="36"/>
      <c r="T4523" s="36"/>
    </row>
    <row r="4524" spans="1:20" ht="14.4" x14ac:dyDescent="0.3">
      <c r="A4524" s="33" t="s">
        <v>10692</v>
      </c>
      <c r="B4524" s="33" t="s">
        <v>14833</v>
      </c>
      <c r="C4524" s="33" t="s">
        <v>9747</v>
      </c>
      <c r="D4524" s="33" t="s">
        <v>10693</v>
      </c>
      <c r="E4524" s="33" t="s">
        <v>14908</v>
      </c>
      <c r="F4524" s="33">
        <v>259</v>
      </c>
      <c r="G4524" s="33">
        <v>289</v>
      </c>
      <c r="H4524" s="33">
        <v>77195</v>
      </c>
      <c r="I4524" t="s">
        <v>16346</v>
      </c>
      <c r="N4524" s="37"/>
      <c r="O4524" s="36"/>
      <c r="P4524" s="36"/>
      <c r="Q4524" s="36"/>
      <c r="R4524" s="37"/>
      <c r="S4524" s="36"/>
      <c r="T4524" s="36"/>
    </row>
    <row r="4525" spans="1:20" ht="14.4" x14ac:dyDescent="0.3">
      <c r="A4525" s="33" t="s">
        <v>10694</v>
      </c>
      <c r="B4525" s="33" t="s">
        <v>14833</v>
      </c>
      <c r="C4525" s="33" t="s">
        <v>18067</v>
      </c>
      <c r="D4525" s="33" t="s">
        <v>18068</v>
      </c>
      <c r="E4525" s="33" t="s">
        <v>15029</v>
      </c>
      <c r="F4525" s="33">
        <v>135</v>
      </c>
      <c r="G4525" s="33">
        <v>135</v>
      </c>
      <c r="H4525" s="33">
        <v>40377</v>
      </c>
      <c r="I4525" t="s">
        <v>17789</v>
      </c>
      <c r="N4525" s="37"/>
      <c r="O4525" s="36"/>
      <c r="P4525" s="36"/>
      <c r="Q4525" s="36"/>
      <c r="R4525" s="37"/>
      <c r="S4525" s="36"/>
      <c r="T4525" s="36"/>
    </row>
    <row r="4526" spans="1:20" ht="14.4" x14ac:dyDescent="0.3">
      <c r="A4526" s="33" t="s">
        <v>10695</v>
      </c>
      <c r="B4526" s="33" t="s">
        <v>14833</v>
      </c>
      <c r="C4526" s="33" t="s">
        <v>18069</v>
      </c>
      <c r="D4526" s="33" t="s">
        <v>10696</v>
      </c>
      <c r="E4526" s="33" t="s">
        <v>14904</v>
      </c>
      <c r="F4526" s="33">
        <v>191</v>
      </c>
      <c r="G4526" s="33">
        <v>281</v>
      </c>
      <c r="H4526" s="33">
        <v>41858</v>
      </c>
      <c r="I4526" t="s">
        <v>17813</v>
      </c>
      <c r="N4526" s="37"/>
      <c r="O4526" s="36"/>
      <c r="P4526" s="36"/>
      <c r="Q4526" s="36"/>
      <c r="R4526" s="37"/>
      <c r="S4526" s="36"/>
      <c r="T4526" s="36"/>
    </row>
    <row r="4527" spans="1:20" ht="14.4" x14ac:dyDescent="0.3">
      <c r="A4527" s="33" t="s">
        <v>10697</v>
      </c>
      <c r="B4527" s="33" t="s">
        <v>14833</v>
      </c>
      <c r="C4527" s="33" t="s">
        <v>10698</v>
      </c>
      <c r="D4527" s="33" t="s">
        <v>10699</v>
      </c>
      <c r="E4527" s="33" t="s">
        <v>15017</v>
      </c>
      <c r="F4527" s="33">
        <v>239</v>
      </c>
      <c r="G4527" s="33">
        <v>227</v>
      </c>
      <c r="H4527" s="33">
        <v>10426</v>
      </c>
      <c r="I4527" t="s">
        <v>17839</v>
      </c>
      <c r="N4527" s="37"/>
      <c r="O4527" s="36"/>
      <c r="P4527" s="36"/>
      <c r="Q4527" s="36"/>
      <c r="R4527" s="37"/>
      <c r="S4527" s="36"/>
      <c r="T4527" s="36"/>
    </row>
    <row r="4528" spans="1:20" ht="14.4" x14ac:dyDescent="0.3">
      <c r="A4528" s="33" t="s">
        <v>10700</v>
      </c>
      <c r="B4528" s="33" t="s">
        <v>14833</v>
      </c>
      <c r="C4528" s="33" t="s">
        <v>18070</v>
      </c>
      <c r="D4528" s="33" t="s">
        <v>10701</v>
      </c>
      <c r="E4528" s="33" t="s">
        <v>15018</v>
      </c>
      <c r="F4528" s="33">
        <v>185</v>
      </c>
      <c r="G4528" s="33">
        <v>141</v>
      </c>
      <c r="H4528" s="33">
        <v>41522</v>
      </c>
      <c r="I4528" t="s">
        <v>17842</v>
      </c>
      <c r="N4528" s="37"/>
      <c r="O4528" s="36"/>
      <c r="P4528" s="36"/>
      <c r="Q4528" s="36"/>
      <c r="R4528" s="37"/>
      <c r="S4528" s="36"/>
      <c r="T4528" s="36"/>
    </row>
    <row r="4529" spans="1:20" ht="14.4" x14ac:dyDescent="0.3">
      <c r="A4529" s="33" t="s">
        <v>10702</v>
      </c>
      <c r="B4529" s="33" t="s">
        <v>14833</v>
      </c>
      <c r="C4529" s="33" t="s">
        <v>18071</v>
      </c>
      <c r="D4529" s="33" t="s">
        <v>10703</v>
      </c>
      <c r="E4529" s="33" t="s">
        <v>15034</v>
      </c>
      <c r="F4529" s="33">
        <v>519</v>
      </c>
      <c r="G4529" s="33">
        <v>521</v>
      </c>
      <c r="H4529" s="33">
        <v>41853</v>
      </c>
      <c r="I4529" t="s">
        <v>10704</v>
      </c>
      <c r="N4529" s="37"/>
      <c r="O4529" s="36"/>
      <c r="P4529" s="36"/>
      <c r="Q4529" s="36"/>
      <c r="R4529" s="37"/>
      <c r="S4529" s="36"/>
      <c r="T4529" s="36"/>
    </row>
    <row r="4530" spans="1:20" ht="14.4" x14ac:dyDescent="0.3">
      <c r="A4530" s="33" t="s">
        <v>10705</v>
      </c>
      <c r="B4530" s="33" t="s">
        <v>14833</v>
      </c>
      <c r="C4530" s="33" t="s">
        <v>18072</v>
      </c>
      <c r="D4530" s="33" t="s">
        <v>169</v>
      </c>
      <c r="E4530" s="33" t="s">
        <v>15031</v>
      </c>
      <c r="F4530" s="33">
        <v>112</v>
      </c>
      <c r="G4530" s="33">
        <v>114</v>
      </c>
      <c r="H4530" s="33">
        <v>41514</v>
      </c>
      <c r="I4530" t="s">
        <v>17941</v>
      </c>
      <c r="N4530" s="37"/>
      <c r="O4530" s="36"/>
      <c r="P4530" s="36"/>
      <c r="Q4530" s="36"/>
      <c r="R4530" s="37"/>
      <c r="S4530" s="36"/>
      <c r="T4530" s="36"/>
    </row>
    <row r="4531" spans="1:20" ht="14.4" x14ac:dyDescent="0.3">
      <c r="A4531" s="33" t="s">
        <v>10706</v>
      </c>
      <c r="B4531" s="33" t="s">
        <v>14833</v>
      </c>
      <c r="C4531" s="33" t="s">
        <v>10707</v>
      </c>
      <c r="D4531" s="33" t="s">
        <v>10708</v>
      </c>
      <c r="E4531" s="33" t="s">
        <v>15023</v>
      </c>
      <c r="F4531" s="33">
        <v>77</v>
      </c>
      <c r="G4531" s="33">
        <v>69</v>
      </c>
      <c r="H4531" s="33">
        <v>41573</v>
      </c>
      <c r="I4531" t="s">
        <v>17891</v>
      </c>
      <c r="N4531" s="37"/>
      <c r="O4531" s="36"/>
      <c r="P4531" s="36"/>
      <c r="Q4531" s="36"/>
      <c r="R4531" s="37"/>
      <c r="S4531" s="36"/>
      <c r="T4531" s="36"/>
    </row>
    <row r="4532" spans="1:20" ht="14.4" x14ac:dyDescent="0.3">
      <c r="A4532" s="33" t="s">
        <v>10709</v>
      </c>
      <c r="B4532" s="33" t="s">
        <v>14833</v>
      </c>
      <c r="C4532" s="33" t="s">
        <v>10710</v>
      </c>
      <c r="D4532" s="33" t="s">
        <v>10711</v>
      </c>
      <c r="E4532" s="33" t="s">
        <v>14903</v>
      </c>
      <c r="F4532" s="33">
        <v>202</v>
      </c>
      <c r="G4532" s="33">
        <v>225</v>
      </c>
      <c r="H4532" s="33">
        <v>42504</v>
      </c>
      <c r="I4532" t="s">
        <v>17943</v>
      </c>
      <c r="N4532" s="37"/>
      <c r="O4532" s="36"/>
      <c r="P4532" s="36"/>
      <c r="Q4532" s="36"/>
      <c r="R4532" s="37"/>
      <c r="S4532" s="36"/>
      <c r="T4532" s="36"/>
    </row>
    <row r="4533" spans="1:20" ht="14.4" x14ac:dyDescent="0.3">
      <c r="A4533" s="33" t="s">
        <v>10712</v>
      </c>
      <c r="B4533" s="33" t="s">
        <v>14833</v>
      </c>
      <c r="C4533" s="33" t="s">
        <v>18073</v>
      </c>
      <c r="D4533" s="33" t="s">
        <v>8910</v>
      </c>
      <c r="E4533" s="33" t="s">
        <v>17235</v>
      </c>
      <c r="F4533" s="33">
        <v>291</v>
      </c>
      <c r="G4533" s="33">
        <v>366</v>
      </c>
      <c r="H4533" s="33">
        <v>41570</v>
      </c>
      <c r="I4533" t="s">
        <v>17183</v>
      </c>
      <c r="N4533" s="37"/>
      <c r="O4533" s="36"/>
      <c r="P4533" s="36"/>
      <c r="Q4533" s="36"/>
      <c r="R4533" s="37"/>
      <c r="S4533" s="36"/>
      <c r="T4533" s="36"/>
    </row>
    <row r="4534" spans="1:20" ht="14.4" x14ac:dyDescent="0.3">
      <c r="A4534" s="33" t="s">
        <v>10713</v>
      </c>
      <c r="B4534" s="33" t="s">
        <v>14833</v>
      </c>
      <c r="C4534" s="33" t="s">
        <v>10714</v>
      </c>
      <c r="D4534" s="33" t="s">
        <v>10715</v>
      </c>
      <c r="E4534" s="33" t="s">
        <v>14917</v>
      </c>
      <c r="F4534" s="33">
        <v>176</v>
      </c>
      <c r="G4534" s="33">
        <v>166</v>
      </c>
      <c r="H4534" s="33">
        <v>41862</v>
      </c>
      <c r="I4534" t="s">
        <v>17195</v>
      </c>
      <c r="N4534" s="37"/>
      <c r="O4534" s="36"/>
      <c r="P4534" s="36"/>
      <c r="Q4534" s="36"/>
      <c r="R4534" s="37"/>
      <c r="S4534" s="36"/>
      <c r="T4534" s="36"/>
    </row>
    <row r="4535" spans="1:20" ht="14.4" x14ac:dyDescent="0.3">
      <c r="A4535" s="33" t="s">
        <v>10716</v>
      </c>
      <c r="B4535" s="33" t="s">
        <v>14833</v>
      </c>
      <c r="C4535" s="33" t="s">
        <v>1719</v>
      </c>
      <c r="D4535" s="33" t="s">
        <v>10717</v>
      </c>
      <c r="E4535" s="33" t="s">
        <v>15032</v>
      </c>
      <c r="F4535" s="33">
        <v>70</v>
      </c>
      <c r="G4535" s="33">
        <v>71</v>
      </c>
      <c r="H4535" s="33">
        <v>40662</v>
      </c>
      <c r="I4535" t="s">
        <v>704</v>
      </c>
      <c r="N4535" s="37"/>
      <c r="O4535" s="36"/>
      <c r="P4535" s="36"/>
      <c r="Q4535" s="36"/>
      <c r="R4535" s="37"/>
      <c r="S4535" s="36"/>
      <c r="T4535" s="36"/>
    </row>
    <row r="4536" spans="1:20" ht="14.4" x14ac:dyDescent="0.3">
      <c r="A4536" s="33" t="s">
        <v>10718</v>
      </c>
      <c r="B4536" s="33" t="s">
        <v>14833</v>
      </c>
      <c r="C4536" s="33" t="s">
        <v>18074</v>
      </c>
      <c r="D4536" s="33" t="s">
        <v>10719</v>
      </c>
      <c r="E4536" s="33" t="s">
        <v>15182</v>
      </c>
      <c r="F4536" s="33">
        <v>512</v>
      </c>
      <c r="G4536" s="33">
        <v>507</v>
      </c>
      <c r="H4536" s="33">
        <v>42653</v>
      </c>
      <c r="I4536" t="s">
        <v>16843</v>
      </c>
      <c r="N4536" s="37"/>
      <c r="O4536" s="36"/>
      <c r="P4536" s="36"/>
      <c r="Q4536" s="36"/>
      <c r="R4536" s="37"/>
      <c r="S4536" s="36"/>
      <c r="T4536" s="36"/>
    </row>
    <row r="4537" spans="1:20" ht="14.4" x14ac:dyDescent="0.3">
      <c r="A4537" s="33" t="s">
        <v>10720</v>
      </c>
      <c r="B4537" s="33" t="s">
        <v>14833</v>
      </c>
      <c r="C4537" s="33" t="s">
        <v>4736</v>
      </c>
      <c r="D4537" s="33" t="s">
        <v>10721</v>
      </c>
      <c r="E4537" s="33" t="s">
        <v>15030</v>
      </c>
      <c r="F4537" s="33">
        <v>282</v>
      </c>
      <c r="G4537" s="33">
        <v>271</v>
      </c>
      <c r="H4537" s="33">
        <v>60985</v>
      </c>
      <c r="I4537" t="s">
        <v>17931</v>
      </c>
      <c r="N4537" s="37"/>
      <c r="O4537" s="36"/>
      <c r="P4537" s="36"/>
      <c r="Q4537" s="36"/>
      <c r="R4537" s="37"/>
      <c r="S4537" s="36"/>
      <c r="T4537" s="36"/>
    </row>
    <row r="4538" spans="1:20" ht="14.4" x14ac:dyDescent="0.3">
      <c r="A4538" s="33" t="s">
        <v>10722</v>
      </c>
      <c r="B4538" s="33" t="s">
        <v>14833</v>
      </c>
      <c r="C4538" s="33" t="s">
        <v>1452</v>
      </c>
      <c r="D4538" s="33" t="s">
        <v>10723</v>
      </c>
      <c r="E4538" s="33" t="s">
        <v>14906</v>
      </c>
      <c r="F4538" s="33">
        <v>251</v>
      </c>
      <c r="G4538" s="33">
        <v>246</v>
      </c>
      <c r="H4538" s="33">
        <v>41419</v>
      </c>
      <c r="I4538" t="s">
        <v>15588</v>
      </c>
      <c r="N4538" s="37"/>
      <c r="O4538" s="36"/>
      <c r="P4538" s="36"/>
      <c r="Q4538" s="36"/>
      <c r="R4538" s="37"/>
      <c r="S4538" s="36"/>
      <c r="T4538" s="36"/>
    </row>
    <row r="4539" spans="1:20" ht="14.4" x14ac:dyDescent="0.3">
      <c r="A4539" s="33" t="s">
        <v>10724</v>
      </c>
      <c r="B4539" s="33" t="s">
        <v>14833</v>
      </c>
      <c r="C4539" s="33" t="s">
        <v>18075</v>
      </c>
      <c r="D4539" s="33" t="s">
        <v>10725</v>
      </c>
      <c r="E4539" s="33" t="s">
        <v>14982</v>
      </c>
      <c r="F4539" s="33">
        <v>180</v>
      </c>
      <c r="G4539" s="33">
        <v>189</v>
      </c>
      <c r="H4539" s="33">
        <v>41167</v>
      </c>
      <c r="I4539" t="s">
        <v>15203</v>
      </c>
      <c r="N4539" s="37"/>
      <c r="O4539" s="36"/>
      <c r="P4539" s="36"/>
      <c r="Q4539" s="36"/>
      <c r="R4539" s="37"/>
      <c r="S4539" s="36"/>
      <c r="T4539" s="36"/>
    </row>
    <row r="4540" spans="1:20" ht="14.4" x14ac:dyDescent="0.3">
      <c r="A4540" s="33" t="s">
        <v>10726</v>
      </c>
      <c r="B4540" s="33" t="s">
        <v>14833</v>
      </c>
      <c r="C4540" s="33" t="s">
        <v>18076</v>
      </c>
      <c r="D4540" s="33" t="s">
        <v>10727</v>
      </c>
      <c r="E4540" s="33" t="s">
        <v>14895</v>
      </c>
      <c r="F4540" s="33">
        <v>425</v>
      </c>
      <c r="G4540" s="33">
        <v>407</v>
      </c>
      <c r="H4540" s="33">
        <v>80433</v>
      </c>
      <c r="I4540" t="s">
        <v>15657</v>
      </c>
      <c r="N4540" s="37"/>
      <c r="O4540" s="36"/>
      <c r="P4540" s="36"/>
      <c r="Q4540" s="36"/>
      <c r="R4540" s="37"/>
      <c r="S4540" s="36"/>
      <c r="T4540" s="36"/>
    </row>
    <row r="4541" spans="1:20" ht="14.4" x14ac:dyDescent="0.3">
      <c r="A4541" s="33" t="s">
        <v>10728</v>
      </c>
      <c r="B4541" s="33" t="s">
        <v>14833</v>
      </c>
      <c r="C4541" s="33" t="s">
        <v>18077</v>
      </c>
      <c r="D4541" s="33" t="s">
        <v>10729</v>
      </c>
      <c r="E4541" s="33" t="s">
        <v>14999</v>
      </c>
      <c r="F4541" s="33">
        <v>211</v>
      </c>
      <c r="G4541" s="33">
        <v>205</v>
      </c>
      <c r="H4541" s="33">
        <v>42610</v>
      </c>
      <c r="I4541" t="s">
        <v>246</v>
      </c>
      <c r="N4541" s="37"/>
      <c r="O4541" s="36"/>
      <c r="P4541" s="36"/>
      <c r="Q4541" s="36"/>
      <c r="R4541" s="37"/>
      <c r="S4541" s="36"/>
      <c r="T4541" s="36"/>
    </row>
    <row r="4542" spans="1:20" ht="14.4" x14ac:dyDescent="0.3">
      <c r="A4542" s="33" t="s">
        <v>10730</v>
      </c>
      <c r="B4542" s="33" t="s">
        <v>14833</v>
      </c>
      <c r="C4542" s="33" t="s">
        <v>18078</v>
      </c>
      <c r="D4542" s="33" t="s">
        <v>1385</v>
      </c>
      <c r="E4542" s="33" t="s">
        <v>14906</v>
      </c>
      <c r="F4542" s="33">
        <v>361</v>
      </c>
      <c r="G4542" s="33">
        <v>328</v>
      </c>
      <c r="H4542" s="33">
        <v>41850</v>
      </c>
      <c r="I4542" t="s">
        <v>17951</v>
      </c>
      <c r="N4542" s="37"/>
      <c r="O4542" s="36"/>
      <c r="P4542" s="36"/>
      <c r="Q4542" s="36"/>
      <c r="R4542" s="37"/>
      <c r="S4542" s="36"/>
      <c r="T4542" s="36"/>
    </row>
    <row r="4543" spans="1:20" ht="14.4" x14ac:dyDescent="0.3">
      <c r="A4543" s="33" t="s">
        <v>10731</v>
      </c>
      <c r="B4543" s="33" t="s">
        <v>14833</v>
      </c>
      <c r="C4543" s="33" t="s">
        <v>10732</v>
      </c>
      <c r="D4543" s="33" t="s">
        <v>10733</v>
      </c>
      <c r="E4543" s="33" t="s">
        <v>14957</v>
      </c>
      <c r="F4543" s="33">
        <v>81</v>
      </c>
      <c r="G4543" s="33">
        <v>70</v>
      </c>
      <c r="H4543" s="33">
        <v>41777</v>
      </c>
      <c r="I4543" t="s">
        <v>17934</v>
      </c>
      <c r="N4543" s="37"/>
      <c r="O4543" s="36"/>
      <c r="P4543" s="36"/>
      <c r="Q4543" s="36"/>
      <c r="R4543" s="37"/>
      <c r="S4543" s="36"/>
      <c r="T4543" s="36"/>
    </row>
    <row r="4544" spans="1:20" ht="14.4" x14ac:dyDescent="0.3">
      <c r="A4544" s="33" t="s">
        <v>10734</v>
      </c>
      <c r="B4544" s="33" t="s">
        <v>14833</v>
      </c>
      <c r="C4544" s="33" t="s">
        <v>10735</v>
      </c>
      <c r="D4544" s="33" t="s">
        <v>10736</v>
      </c>
      <c r="E4544" s="33" t="s">
        <v>14938</v>
      </c>
      <c r="F4544" s="33">
        <v>208</v>
      </c>
      <c r="G4544" s="33">
        <v>216</v>
      </c>
      <c r="H4544" s="33">
        <v>20281</v>
      </c>
      <c r="I4544" t="s">
        <v>665</v>
      </c>
      <c r="N4544" s="37"/>
      <c r="O4544" s="36"/>
      <c r="P4544" s="36"/>
      <c r="Q4544" s="36"/>
      <c r="R4544" s="37"/>
      <c r="S4544" s="36"/>
      <c r="T4544" s="36"/>
    </row>
    <row r="4545" spans="1:20" ht="14.4" x14ac:dyDescent="0.3">
      <c r="A4545" s="33" t="s">
        <v>10737</v>
      </c>
      <c r="B4545" s="33" t="s">
        <v>14833</v>
      </c>
      <c r="C4545" s="33" t="s">
        <v>10738</v>
      </c>
      <c r="D4545" s="33" t="s">
        <v>10739</v>
      </c>
      <c r="E4545" s="33" t="s">
        <v>14910</v>
      </c>
      <c r="F4545" s="33">
        <v>264</v>
      </c>
      <c r="G4545" s="33">
        <v>252</v>
      </c>
      <c r="H4545" s="33">
        <v>40378</v>
      </c>
      <c r="I4545" t="s">
        <v>16031</v>
      </c>
      <c r="N4545" s="37"/>
      <c r="O4545" s="36"/>
      <c r="P4545" s="36"/>
      <c r="Q4545" s="36"/>
      <c r="R4545" s="37"/>
      <c r="S4545" s="36"/>
      <c r="T4545" s="36"/>
    </row>
    <row r="4546" spans="1:20" ht="14.4" x14ac:dyDescent="0.3">
      <c r="A4546" s="33" t="s">
        <v>10740</v>
      </c>
      <c r="B4546" s="33" t="s">
        <v>14833</v>
      </c>
      <c r="C4546" s="33" t="s">
        <v>18079</v>
      </c>
      <c r="D4546" s="33" t="s">
        <v>10741</v>
      </c>
      <c r="E4546" s="33" t="s">
        <v>14879</v>
      </c>
      <c r="F4546" s="33">
        <v>119</v>
      </c>
      <c r="G4546" s="33">
        <v>138</v>
      </c>
      <c r="H4546" s="33">
        <v>40812</v>
      </c>
      <c r="I4546" t="s">
        <v>15512</v>
      </c>
      <c r="N4546" s="37"/>
      <c r="O4546" s="36"/>
      <c r="P4546" s="36"/>
      <c r="Q4546" s="36"/>
      <c r="R4546" s="37"/>
      <c r="S4546" s="36"/>
      <c r="T4546" s="36"/>
    </row>
    <row r="4547" spans="1:20" ht="14.4" x14ac:dyDescent="0.3">
      <c r="A4547" s="33" t="s">
        <v>10742</v>
      </c>
      <c r="B4547" s="33" t="s">
        <v>14833</v>
      </c>
      <c r="C4547" s="33" t="s">
        <v>18080</v>
      </c>
      <c r="D4547" s="33" t="s">
        <v>10743</v>
      </c>
      <c r="E4547" s="33" t="s">
        <v>15031</v>
      </c>
      <c r="F4547" s="33">
        <v>328</v>
      </c>
      <c r="G4547" s="33">
        <v>321</v>
      </c>
      <c r="H4547" s="33">
        <v>71488</v>
      </c>
      <c r="I4547" t="s">
        <v>15472</v>
      </c>
      <c r="N4547" s="37"/>
      <c r="O4547" s="36"/>
      <c r="P4547" s="36"/>
      <c r="Q4547" s="36"/>
      <c r="R4547" s="37"/>
      <c r="S4547" s="36"/>
      <c r="T4547" s="36"/>
    </row>
    <row r="4548" spans="1:20" ht="14.4" x14ac:dyDescent="0.3">
      <c r="A4548" s="33" t="s">
        <v>10744</v>
      </c>
      <c r="B4548" s="33" t="s">
        <v>14833</v>
      </c>
      <c r="C4548" s="33" t="s">
        <v>18081</v>
      </c>
      <c r="D4548" s="33" t="s">
        <v>10745</v>
      </c>
      <c r="E4548" s="33" t="s">
        <v>14997</v>
      </c>
      <c r="F4548" s="33">
        <v>145</v>
      </c>
      <c r="G4548" s="33">
        <v>156</v>
      </c>
      <c r="H4548" s="33">
        <v>29810</v>
      </c>
      <c r="I4548" t="s">
        <v>3984</v>
      </c>
      <c r="N4548" s="37"/>
      <c r="O4548" s="36"/>
      <c r="P4548" s="36"/>
      <c r="Q4548" s="36"/>
      <c r="R4548" s="37"/>
      <c r="S4548" s="36"/>
      <c r="T4548" s="36"/>
    </row>
    <row r="4549" spans="1:20" ht="14.4" x14ac:dyDescent="0.3">
      <c r="A4549" s="33" t="s">
        <v>10746</v>
      </c>
      <c r="B4549" s="33" t="s">
        <v>14833</v>
      </c>
      <c r="C4549" s="33" t="s">
        <v>18082</v>
      </c>
      <c r="D4549" s="33" t="s">
        <v>8448</v>
      </c>
      <c r="E4549" s="33" t="s">
        <v>14904</v>
      </c>
      <c r="F4549" s="33">
        <v>133</v>
      </c>
      <c r="G4549" s="33">
        <v>130</v>
      </c>
      <c r="H4549" s="33">
        <v>41858</v>
      </c>
      <c r="I4549" t="s">
        <v>17813</v>
      </c>
      <c r="N4549" s="37"/>
      <c r="O4549" s="36"/>
      <c r="P4549" s="36"/>
      <c r="Q4549" s="36"/>
      <c r="R4549" s="37"/>
      <c r="S4549" s="36"/>
      <c r="T4549" s="36"/>
    </row>
    <row r="4550" spans="1:20" ht="14.4" x14ac:dyDescent="0.3">
      <c r="A4550" s="33" t="s">
        <v>10747</v>
      </c>
      <c r="B4550" s="33" t="s">
        <v>14833</v>
      </c>
      <c r="C4550" s="33" t="s">
        <v>10748</v>
      </c>
      <c r="D4550" s="33" t="s">
        <v>10749</v>
      </c>
      <c r="E4550" s="33" t="s">
        <v>15138</v>
      </c>
      <c r="F4550" s="33">
        <v>258</v>
      </c>
      <c r="G4550" s="33">
        <v>250</v>
      </c>
      <c r="H4550" s="33">
        <v>41735</v>
      </c>
      <c r="I4550" t="s">
        <v>17587</v>
      </c>
      <c r="N4550" s="37"/>
      <c r="O4550" s="36"/>
      <c r="P4550" s="36"/>
      <c r="Q4550" s="36"/>
      <c r="R4550" s="37"/>
      <c r="S4550" s="36"/>
      <c r="T4550" s="36"/>
    </row>
    <row r="4551" spans="1:20" ht="14.4" x14ac:dyDescent="0.3">
      <c r="A4551" s="33" t="s">
        <v>10750</v>
      </c>
      <c r="B4551" s="33" t="s">
        <v>14833</v>
      </c>
      <c r="C4551" s="33" t="s">
        <v>10751</v>
      </c>
      <c r="D4551" s="33" t="s">
        <v>10752</v>
      </c>
      <c r="E4551" s="33" t="s">
        <v>15029</v>
      </c>
      <c r="F4551" s="33">
        <v>205</v>
      </c>
      <c r="G4551" s="33">
        <v>210</v>
      </c>
      <c r="H4551" s="33">
        <v>41390</v>
      </c>
      <c r="I4551" t="s">
        <v>18043</v>
      </c>
      <c r="N4551" s="37"/>
      <c r="O4551" s="36"/>
      <c r="P4551" s="36"/>
      <c r="Q4551" s="36"/>
      <c r="R4551" s="37"/>
      <c r="S4551" s="36"/>
      <c r="T4551" s="36"/>
    </row>
    <row r="4552" spans="1:20" ht="14.4" x14ac:dyDescent="0.3">
      <c r="A4552" s="33" t="s">
        <v>10753</v>
      </c>
      <c r="B4552" s="33" t="s">
        <v>14833</v>
      </c>
      <c r="C4552" s="33" t="s">
        <v>10754</v>
      </c>
      <c r="D4552" s="33" t="s">
        <v>10755</v>
      </c>
      <c r="E4552" s="33" t="s">
        <v>15093</v>
      </c>
      <c r="F4552" s="33">
        <v>134</v>
      </c>
      <c r="G4552" s="33">
        <v>136</v>
      </c>
      <c r="H4552" s="33">
        <v>42623</v>
      </c>
      <c r="I4552" t="s">
        <v>15606</v>
      </c>
      <c r="N4552" s="37"/>
      <c r="O4552" s="36"/>
      <c r="P4552" s="36"/>
      <c r="Q4552" s="36"/>
      <c r="R4552" s="37"/>
      <c r="S4552" s="36"/>
      <c r="T4552" s="36"/>
    </row>
    <row r="4553" spans="1:20" ht="14.4" x14ac:dyDescent="0.3">
      <c r="A4553" s="33" t="s">
        <v>10756</v>
      </c>
      <c r="B4553" s="33" t="s">
        <v>14833</v>
      </c>
      <c r="C4553" s="33" t="s">
        <v>18083</v>
      </c>
      <c r="D4553" s="33" t="s">
        <v>10757</v>
      </c>
      <c r="E4553" s="33" t="s">
        <v>15034</v>
      </c>
      <c r="F4553" s="33">
        <v>723</v>
      </c>
      <c r="G4553" s="33">
        <v>721</v>
      </c>
      <c r="H4553" s="33">
        <v>41853</v>
      </c>
      <c r="I4553" t="s">
        <v>10704</v>
      </c>
      <c r="N4553" s="37"/>
      <c r="O4553" s="36"/>
      <c r="P4553" s="36"/>
      <c r="Q4553" s="36"/>
      <c r="R4553" s="37"/>
      <c r="S4553" s="36"/>
      <c r="T4553" s="36"/>
    </row>
    <row r="4554" spans="1:20" ht="14.4" x14ac:dyDescent="0.3">
      <c r="A4554" s="33" t="s">
        <v>10758</v>
      </c>
      <c r="B4554" s="33" t="s">
        <v>14833</v>
      </c>
      <c r="C4554" s="33" t="s">
        <v>10759</v>
      </c>
      <c r="D4554" s="33" t="s">
        <v>10760</v>
      </c>
      <c r="E4554" s="33" t="s">
        <v>15023</v>
      </c>
      <c r="F4554" s="33">
        <v>101</v>
      </c>
      <c r="G4554" s="33">
        <v>84</v>
      </c>
      <c r="H4554" s="33">
        <v>41573</v>
      </c>
      <c r="I4554" t="s">
        <v>17891</v>
      </c>
      <c r="N4554" s="37"/>
      <c r="O4554" s="36"/>
      <c r="P4554" s="36"/>
      <c r="Q4554" s="36"/>
      <c r="R4554" s="37"/>
      <c r="S4554" s="36"/>
      <c r="T4554" s="36"/>
    </row>
    <row r="4555" spans="1:20" ht="14.4" x14ac:dyDescent="0.3">
      <c r="A4555" s="33" t="s">
        <v>10761</v>
      </c>
      <c r="B4555" s="33" t="s">
        <v>14833</v>
      </c>
      <c r="C4555" s="33" t="s">
        <v>10762</v>
      </c>
      <c r="D4555" s="33" t="s">
        <v>10763</v>
      </c>
      <c r="E4555" s="33" t="s">
        <v>14903</v>
      </c>
      <c r="F4555" s="33">
        <v>281</v>
      </c>
      <c r="G4555" s="33">
        <v>317</v>
      </c>
      <c r="H4555" s="33">
        <v>42504</v>
      </c>
      <c r="I4555" t="s">
        <v>17943</v>
      </c>
      <c r="N4555" s="37"/>
      <c r="O4555" s="36"/>
      <c r="P4555" s="36"/>
      <c r="Q4555" s="36"/>
      <c r="R4555" s="37"/>
      <c r="S4555" s="36"/>
      <c r="T4555" s="36"/>
    </row>
    <row r="4556" spans="1:20" ht="14.4" x14ac:dyDescent="0.3">
      <c r="A4556" s="33" t="s">
        <v>10764</v>
      </c>
      <c r="B4556" s="33" t="s">
        <v>14833</v>
      </c>
      <c r="C4556" s="33" t="s">
        <v>18084</v>
      </c>
      <c r="D4556" s="33" t="s">
        <v>10765</v>
      </c>
      <c r="E4556" s="33" t="s">
        <v>15035</v>
      </c>
      <c r="F4556" s="33">
        <v>319</v>
      </c>
      <c r="G4556" s="33">
        <v>333</v>
      </c>
      <c r="H4556" s="33">
        <v>42514</v>
      </c>
      <c r="I4556" t="s">
        <v>10531</v>
      </c>
      <c r="N4556" s="37"/>
      <c r="O4556" s="36"/>
      <c r="P4556" s="36"/>
      <c r="Q4556" s="36"/>
      <c r="R4556" s="37"/>
      <c r="S4556" s="36"/>
      <c r="T4556" s="36"/>
    </row>
    <row r="4557" spans="1:20" ht="14.4" x14ac:dyDescent="0.3">
      <c r="A4557" s="33" t="s">
        <v>10766</v>
      </c>
      <c r="B4557" s="33" t="s">
        <v>14833</v>
      </c>
      <c r="C4557" s="33" t="s">
        <v>15378</v>
      </c>
      <c r="D4557" s="33" t="s">
        <v>10768</v>
      </c>
      <c r="E4557" s="33" t="s">
        <v>15029</v>
      </c>
      <c r="F4557" s="33">
        <v>215</v>
      </c>
      <c r="G4557" s="33">
        <v>218</v>
      </c>
      <c r="H4557" s="33">
        <v>40377</v>
      </c>
      <c r="I4557" t="s">
        <v>17789</v>
      </c>
      <c r="N4557" s="37"/>
      <c r="O4557" s="36"/>
      <c r="P4557" s="36"/>
      <c r="Q4557" s="36"/>
      <c r="R4557" s="37"/>
      <c r="S4557" s="36"/>
      <c r="T4557" s="36"/>
    </row>
    <row r="4558" spans="1:20" ht="14.4" x14ac:dyDescent="0.3">
      <c r="A4558" s="33" t="s">
        <v>10769</v>
      </c>
      <c r="B4558" s="33" t="s">
        <v>14833</v>
      </c>
      <c r="C4558" s="33" t="s">
        <v>10770</v>
      </c>
      <c r="D4558" s="33" t="s">
        <v>10771</v>
      </c>
      <c r="E4558" s="33" t="s">
        <v>15182</v>
      </c>
      <c r="F4558" s="33">
        <v>187</v>
      </c>
      <c r="G4558" s="33">
        <v>187</v>
      </c>
      <c r="H4558" s="33">
        <v>42653</v>
      </c>
      <c r="I4558" t="s">
        <v>16843</v>
      </c>
      <c r="N4558" s="37"/>
      <c r="O4558" s="36"/>
      <c r="P4558" s="36"/>
      <c r="Q4558" s="36"/>
      <c r="R4558" s="37"/>
      <c r="S4558" s="36"/>
      <c r="T4558" s="36"/>
    </row>
    <row r="4559" spans="1:20" ht="14.4" x14ac:dyDescent="0.3">
      <c r="A4559" s="33" t="s">
        <v>10772</v>
      </c>
      <c r="B4559" s="33" t="s">
        <v>14833</v>
      </c>
      <c r="C4559" s="33" t="s">
        <v>16833</v>
      </c>
      <c r="D4559" s="33" t="s">
        <v>10749</v>
      </c>
      <c r="E4559" s="33" t="s">
        <v>15138</v>
      </c>
      <c r="F4559" s="33">
        <v>343</v>
      </c>
      <c r="G4559" s="33">
        <v>327</v>
      </c>
      <c r="H4559" s="33">
        <v>40342</v>
      </c>
      <c r="I4559" t="s">
        <v>15539</v>
      </c>
      <c r="N4559" s="37"/>
      <c r="O4559" s="36"/>
      <c r="P4559" s="36"/>
      <c r="Q4559" s="36"/>
      <c r="R4559" s="37"/>
      <c r="S4559" s="36"/>
      <c r="T4559" s="36"/>
    </row>
    <row r="4560" spans="1:20" ht="14.4" x14ac:dyDescent="0.3">
      <c r="A4560" s="33" t="s">
        <v>10773</v>
      </c>
      <c r="B4560" s="33" t="s">
        <v>14833</v>
      </c>
      <c r="C4560" s="33" t="s">
        <v>10774</v>
      </c>
      <c r="D4560" s="33" t="s">
        <v>10775</v>
      </c>
      <c r="E4560" s="33" t="s">
        <v>15030</v>
      </c>
      <c r="F4560" s="33">
        <v>183</v>
      </c>
      <c r="G4560" s="33">
        <v>187</v>
      </c>
      <c r="H4560" s="33">
        <v>60985</v>
      </c>
      <c r="I4560" t="s">
        <v>17931</v>
      </c>
      <c r="N4560" s="37"/>
      <c r="O4560" s="36"/>
      <c r="P4560" s="36"/>
      <c r="Q4560" s="36"/>
      <c r="R4560" s="37"/>
      <c r="S4560" s="36"/>
      <c r="T4560" s="36"/>
    </row>
    <row r="4561" spans="1:20" ht="14.4" x14ac:dyDescent="0.3">
      <c r="A4561" s="33" t="s">
        <v>10776</v>
      </c>
      <c r="B4561" s="33" t="s">
        <v>14833</v>
      </c>
      <c r="C4561" s="33" t="s">
        <v>5925</v>
      </c>
      <c r="D4561" s="33" t="s">
        <v>10777</v>
      </c>
      <c r="E4561" s="33" t="s">
        <v>14911</v>
      </c>
      <c r="F4561" s="33">
        <v>377</v>
      </c>
      <c r="G4561" s="33">
        <v>364</v>
      </c>
      <c r="H4561" s="33">
        <v>41251</v>
      </c>
      <c r="I4561" t="s">
        <v>15479</v>
      </c>
      <c r="N4561" s="37"/>
      <c r="O4561" s="36"/>
      <c r="P4561" s="36"/>
      <c r="Q4561" s="36"/>
      <c r="R4561" s="37"/>
      <c r="S4561" s="36"/>
      <c r="T4561" s="36"/>
    </row>
    <row r="4562" spans="1:20" ht="14.4" x14ac:dyDescent="0.3">
      <c r="A4562" s="33" t="s">
        <v>10778</v>
      </c>
      <c r="B4562" s="33" t="s">
        <v>14833</v>
      </c>
      <c r="C4562" s="33" t="s">
        <v>10779</v>
      </c>
      <c r="D4562" s="33" t="s">
        <v>10780</v>
      </c>
      <c r="E4562" s="33" t="s">
        <v>15052</v>
      </c>
      <c r="F4562" s="33">
        <v>164</v>
      </c>
      <c r="G4562" s="33">
        <v>176</v>
      </c>
      <c r="H4562" s="33">
        <v>75753</v>
      </c>
      <c r="I4562" t="s">
        <v>16109</v>
      </c>
      <c r="N4562" s="37"/>
      <c r="O4562" s="36"/>
      <c r="P4562" s="36"/>
      <c r="Q4562" s="36"/>
      <c r="R4562" s="37"/>
      <c r="S4562" s="36"/>
      <c r="T4562" s="36"/>
    </row>
    <row r="4563" spans="1:20" ht="14.4" x14ac:dyDescent="0.3">
      <c r="A4563" s="33" t="s">
        <v>10781</v>
      </c>
      <c r="B4563" s="33" t="s">
        <v>14833</v>
      </c>
      <c r="C4563" s="33" t="s">
        <v>18085</v>
      </c>
      <c r="D4563" s="33" t="s">
        <v>10782</v>
      </c>
      <c r="E4563" s="33" t="s">
        <v>15040</v>
      </c>
      <c r="F4563" s="33">
        <v>557</v>
      </c>
      <c r="G4563" s="33">
        <v>570</v>
      </c>
      <c r="H4563" s="33">
        <v>76806</v>
      </c>
      <c r="I4563" t="s">
        <v>15311</v>
      </c>
      <c r="N4563" s="37"/>
      <c r="O4563" s="36"/>
      <c r="P4563" s="36"/>
      <c r="Q4563" s="36"/>
      <c r="R4563" s="37"/>
      <c r="S4563" s="36"/>
      <c r="T4563" s="36"/>
    </row>
    <row r="4564" spans="1:20" ht="14.4" x14ac:dyDescent="0.3">
      <c r="A4564" s="33" t="s">
        <v>10783</v>
      </c>
      <c r="B4564" s="33" t="s">
        <v>14833</v>
      </c>
      <c r="C4564" s="33" t="s">
        <v>5372</v>
      </c>
      <c r="D4564" s="33" t="s">
        <v>10696</v>
      </c>
      <c r="E4564" s="33" t="s">
        <v>14904</v>
      </c>
      <c r="F4564" s="33">
        <v>273</v>
      </c>
      <c r="G4564" s="33">
        <v>253</v>
      </c>
      <c r="H4564" s="33">
        <v>79874</v>
      </c>
      <c r="I4564" t="s">
        <v>483</v>
      </c>
      <c r="N4564" s="37"/>
      <c r="O4564" s="36"/>
      <c r="P4564" s="36"/>
      <c r="Q4564" s="36"/>
      <c r="R4564" s="37"/>
      <c r="S4564" s="36"/>
      <c r="T4564" s="36"/>
    </row>
    <row r="4565" spans="1:20" ht="14.4" x14ac:dyDescent="0.3">
      <c r="A4565" s="33" t="s">
        <v>10784</v>
      </c>
      <c r="B4565" s="33" t="s">
        <v>14833</v>
      </c>
      <c r="C4565" s="33" t="s">
        <v>18086</v>
      </c>
      <c r="D4565" s="33" t="s">
        <v>10785</v>
      </c>
      <c r="E4565" s="33" t="s">
        <v>15033</v>
      </c>
      <c r="F4565" s="33">
        <v>361</v>
      </c>
      <c r="G4565" s="33">
        <v>363</v>
      </c>
      <c r="H4565" s="33">
        <v>40363</v>
      </c>
      <c r="I4565" t="s">
        <v>18087</v>
      </c>
      <c r="N4565" s="37"/>
      <c r="O4565" s="36"/>
      <c r="P4565" s="36"/>
      <c r="Q4565" s="36"/>
      <c r="R4565" s="37"/>
      <c r="S4565" s="36"/>
      <c r="T4565" s="36"/>
    </row>
    <row r="4566" spans="1:20" ht="14.4" x14ac:dyDescent="0.3">
      <c r="A4566" s="33" t="s">
        <v>10786</v>
      </c>
      <c r="B4566" s="33" t="s">
        <v>14833</v>
      </c>
      <c r="C4566" s="33" t="s">
        <v>18088</v>
      </c>
      <c r="D4566" s="33" t="s">
        <v>10787</v>
      </c>
      <c r="E4566" s="33" t="s">
        <v>15505</v>
      </c>
      <c r="F4566" s="33">
        <v>99</v>
      </c>
      <c r="G4566" s="33">
        <v>86</v>
      </c>
      <c r="H4566" s="33">
        <v>40278</v>
      </c>
      <c r="I4566" t="s">
        <v>902</v>
      </c>
      <c r="N4566" s="37"/>
      <c r="O4566" s="36"/>
      <c r="P4566" s="36"/>
      <c r="Q4566" s="36"/>
      <c r="R4566" s="37"/>
      <c r="S4566" s="36"/>
      <c r="T4566" s="36"/>
    </row>
    <row r="4567" spans="1:20" ht="14.4" x14ac:dyDescent="0.3">
      <c r="A4567" s="33" t="s">
        <v>10788</v>
      </c>
      <c r="B4567" s="33" t="s">
        <v>14833</v>
      </c>
      <c r="C4567" s="33" t="s">
        <v>18089</v>
      </c>
      <c r="D4567" s="33" t="s">
        <v>10789</v>
      </c>
      <c r="E4567" s="33" t="s">
        <v>14895</v>
      </c>
      <c r="F4567" s="33">
        <v>251</v>
      </c>
      <c r="G4567" s="33">
        <v>258</v>
      </c>
      <c r="H4567" s="33">
        <v>80433</v>
      </c>
      <c r="I4567" t="s">
        <v>15657</v>
      </c>
      <c r="N4567" s="37"/>
      <c r="O4567" s="36"/>
      <c r="P4567" s="36"/>
      <c r="Q4567" s="36"/>
      <c r="R4567" s="37"/>
      <c r="S4567" s="36"/>
      <c r="T4567" s="36"/>
    </row>
    <row r="4568" spans="1:20" ht="14.4" x14ac:dyDescent="0.3">
      <c r="A4568" s="33" t="s">
        <v>10790</v>
      </c>
      <c r="B4568" s="33" t="s">
        <v>14833</v>
      </c>
      <c r="C4568" s="33" t="s">
        <v>10791</v>
      </c>
      <c r="D4568" s="33" t="s">
        <v>10792</v>
      </c>
      <c r="E4568" s="33" t="s">
        <v>15028</v>
      </c>
      <c r="F4568" s="33">
        <v>225</v>
      </c>
      <c r="G4568" s="33">
        <v>246</v>
      </c>
      <c r="H4568" s="33">
        <v>41792</v>
      </c>
      <c r="I4568" t="s">
        <v>16929</v>
      </c>
      <c r="N4568" s="37"/>
      <c r="O4568" s="36"/>
      <c r="P4568" s="36"/>
      <c r="Q4568" s="36"/>
      <c r="R4568" s="37"/>
      <c r="S4568" s="36"/>
      <c r="T4568" s="36"/>
    </row>
    <row r="4569" spans="1:20" ht="14.4" x14ac:dyDescent="0.3">
      <c r="A4569" s="33" t="s">
        <v>10793</v>
      </c>
      <c r="B4569" s="33" t="s">
        <v>14833</v>
      </c>
      <c r="C4569" s="33" t="s">
        <v>10794</v>
      </c>
      <c r="D4569" s="33" t="s">
        <v>10795</v>
      </c>
      <c r="E4569" s="33" t="s">
        <v>14902</v>
      </c>
      <c r="F4569" s="33">
        <v>459</v>
      </c>
      <c r="G4569" s="33">
        <v>489</v>
      </c>
      <c r="H4569" s="33">
        <v>41639</v>
      </c>
      <c r="I4569" t="s">
        <v>9718</v>
      </c>
      <c r="N4569" s="37"/>
      <c r="O4569" s="36"/>
      <c r="P4569" s="36"/>
      <c r="Q4569" s="36"/>
      <c r="R4569" s="37"/>
      <c r="S4569" s="36"/>
      <c r="T4569" s="36"/>
    </row>
    <row r="4570" spans="1:20" ht="14.4" x14ac:dyDescent="0.3">
      <c r="A4570" s="33" t="s">
        <v>10796</v>
      </c>
      <c r="B4570" s="33" t="s">
        <v>14833</v>
      </c>
      <c r="C4570" s="33" t="s">
        <v>18090</v>
      </c>
      <c r="D4570" s="33" t="s">
        <v>7099</v>
      </c>
      <c r="E4570" s="33" t="s">
        <v>14999</v>
      </c>
      <c r="F4570" s="33">
        <v>215</v>
      </c>
      <c r="G4570" s="33">
        <v>219</v>
      </c>
      <c r="H4570" s="33">
        <v>42610</v>
      </c>
      <c r="I4570" t="s">
        <v>246</v>
      </c>
      <c r="N4570" s="37"/>
      <c r="O4570" s="36"/>
      <c r="P4570" s="36"/>
      <c r="Q4570" s="36"/>
      <c r="R4570" s="37"/>
      <c r="S4570" s="36"/>
      <c r="T4570" s="36"/>
    </row>
    <row r="4571" spans="1:20" ht="14.4" x14ac:dyDescent="0.3">
      <c r="A4571" s="33" t="s">
        <v>10797</v>
      </c>
      <c r="B4571" s="33" t="s">
        <v>14833</v>
      </c>
      <c r="C4571" s="33" t="s">
        <v>18091</v>
      </c>
      <c r="D4571" s="33" t="s">
        <v>10798</v>
      </c>
      <c r="E4571" s="33" t="s">
        <v>15286</v>
      </c>
      <c r="F4571" s="33">
        <v>79</v>
      </c>
      <c r="G4571" s="33">
        <v>75</v>
      </c>
      <c r="H4571" s="33">
        <v>42546</v>
      </c>
      <c r="I4571" t="s">
        <v>17718</v>
      </c>
      <c r="N4571" s="37"/>
      <c r="O4571" s="36"/>
      <c r="P4571" s="36"/>
      <c r="Q4571" s="36"/>
      <c r="R4571" s="37"/>
      <c r="S4571" s="36"/>
      <c r="T4571" s="36"/>
    </row>
    <row r="4572" spans="1:20" ht="14.4" x14ac:dyDescent="0.3">
      <c r="A4572" s="33" t="s">
        <v>10799</v>
      </c>
      <c r="B4572" s="33" t="s">
        <v>14833</v>
      </c>
      <c r="C4572" s="33" t="s">
        <v>10800</v>
      </c>
      <c r="D4572" s="33" t="s">
        <v>7324</v>
      </c>
      <c r="E4572" s="33" t="s">
        <v>14985</v>
      </c>
      <c r="F4572" s="33">
        <v>161</v>
      </c>
      <c r="G4572" s="33">
        <v>176</v>
      </c>
      <c r="H4572" s="33">
        <v>13622</v>
      </c>
      <c r="I4572" t="s">
        <v>18011</v>
      </c>
      <c r="N4572" s="37"/>
      <c r="O4572" s="36"/>
      <c r="P4572" s="36"/>
      <c r="Q4572" s="36"/>
      <c r="R4572" s="37"/>
      <c r="S4572" s="36"/>
      <c r="T4572" s="36"/>
    </row>
    <row r="4573" spans="1:20" ht="14.4" x14ac:dyDescent="0.3">
      <c r="A4573" s="33" t="s">
        <v>10801</v>
      </c>
      <c r="B4573" s="33" t="s">
        <v>14833</v>
      </c>
      <c r="C4573" s="33" t="s">
        <v>10802</v>
      </c>
      <c r="D4573" s="33" t="s">
        <v>10803</v>
      </c>
      <c r="E4573" s="33" t="s">
        <v>14957</v>
      </c>
      <c r="F4573" s="33">
        <v>70</v>
      </c>
      <c r="G4573" s="33">
        <v>64</v>
      </c>
      <c r="H4573" s="33">
        <v>41777</v>
      </c>
      <c r="I4573" t="s">
        <v>17934</v>
      </c>
      <c r="N4573" s="37"/>
      <c r="O4573" s="36"/>
      <c r="P4573" s="36"/>
      <c r="Q4573" s="36"/>
      <c r="R4573" s="37"/>
      <c r="S4573" s="36"/>
      <c r="T4573" s="36"/>
    </row>
    <row r="4574" spans="1:20" ht="14.4" x14ac:dyDescent="0.3">
      <c r="A4574" s="33" t="s">
        <v>10804</v>
      </c>
      <c r="B4574" s="33" t="s">
        <v>14833</v>
      </c>
      <c r="C4574" s="33" t="s">
        <v>5505</v>
      </c>
      <c r="D4574" s="33" t="s">
        <v>10805</v>
      </c>
      <c r="E4574" s="33" t="s">
        <v>14938</v>
      </c>
      <c r="F4574" s="33">
        <v>592</v>
      </c>
      <c r="G4574" s="33">
        <v>595</v>
      </c>
      <c r="H4574" s="33">
        <v>20281</v>
      </c>
      <c r="I4574" t="s">
        <v>665</v>
      </c>
      <c r="N4574" s="37"/>
      <c r="O4574" s="36"/>
      <c r="P4574" s="36"/>
      <c r="Q4574" s="36"/>
      <c r="R4574" s="37"/>
      <c r="S4574" s="36"/>
      <c r="T4574" s="36"/>
    </row>
    <row r="4575" spans="1:20" ht="14.4" x14ac:dyDescent="0.3">
      <c r="A4575" s="33" t="s">
        <v>10806</v>
      </c>
      <c r="B4575" s="33" t="s">
        <v>14833</v>
      </c>
      <c r="C4575" s="33" t="s">
        <v>18092</v>
      </c>
      <c r="D4575" s="33" t="s">
        <v>10807</v>
      </c>
      <c r="E4575" s="33" t="s">
        <v>14879</v>
      </c>
      <c r="F4575" s="33">
        <v>385</v>
      </c>
      <c r="G4575" s="33">
        <v>467</v>
      </c>
      <c r="H4575" s="33">
        <v>40812</v>
      </c>
      <c r="I4575" t="s">
        <v>15512</v>
      </c>
      <c r="N4575" s="37"/>
      <c r="O4575" s="36"/>
      <c r="P4575" s="36"/>
      <c r="Q4575" s="36"/>
      <c r="R4575" s="37"/>
      <c r="S4575" s="36"/>
      <c r="T4575" s="36"/>
    </row>
    <row r="4576" spans="1:20" ht="14.4" x14ac:dyDescent="0.3">
      <c r="A4576" s="33" t="s">
        <v>10808</v>
      </c>
      <c r="B4576" s="33" t="s">
        <v>14833</v>
      </c>
      <c r="C4576" s="33" t="s">
        <v>18093</v>
      </c>
      <c r="D4576" s="33" t="s">
        <v>10809</v>
      </c>
      <c r="E4576" s="33" t="s">
        <v>14992</v>
      </c>
      <c r="F4576" s="33">
        <v>243</v>
      </c>
      <c r="G4576" s="33">
        <v>244</v>
      </c>
      <c r="H4576" s="33">
        <v>41506</v>
      </c>
      <c r="I4576" t="s">
        <v>15267</v>
      </c>
      <c r="N4576" s="37"/>
      <c r="O4576" s="36"/>
      <c r="P4576" s="36"/>
      <c r="Q4576" s="36"/>
      <c r="R4576" s="37"/>
      <c r="S4576" s="36"/>
      <c r="T4576" s="36"/>
    </row>
    <row r="4577" spans="1:20" ht="14.4" x14ac:dyDescent="0.3">
      <c r="A4577" s="33" t="s">
        <v>10810</v>
      </c>
      <c r="B4577" s="33" t="s">
        <v>14833</v>
      </c>
      <c r="C4577" s="33" t="s">
        <v>18094</v>
      </c>
      <c r="D4577" s="33" t="s">
        <v>10811</v>
      </c>
      <c r="E4577" s="33" t="s">
        <v>15309</v>
      </c>
      <c r="F4577" s="33">
        <v>143</v>
      </c>
      <c r="G4577" s="33">
        <v>60</v>
      </c>
      <c r="H4577" s="33">
        <v>74049</v>
      </c>
      <c r="I4577" t="s">
        <v>432</v>
      </c>
      <c r="N4577" s="37"/>
      <c r="O4577" s="36"/>
      <c r="P4577" s="36"/>
      <c r="Q4577" s="36"/>
      <c r="R4577" s="37"/>
      <c r="S4577" s="36"/>
      <c r="T4577" s="36"/>
    </row>
    <row r="4578" spans="1:20" ht="14.4" x14ac:dyDescent="0.3">
      <c r="A4578" s="33" t="s">
        <v>10812</v>
      </c>
      <c r="B4578" s="33" t="s">
        <v>14833</v>
      </c>
      <c r="C4578" s="33" t="s">
        <v>18095</v>
      </c>
      <c r="D4578" s="33" t="s">
        <v>10813</v>
      </c>
      <c r="E4578" s="33" t="s">
        <v>14997</v>
      </c>
      <c r="F4578" s="33">
        <v>172</v>
      </c>
      <c r="G4578" s="33">
        <v>161</v>
      </c>
      <c r="H4578" s="33">
        <v>29810</v>
      </c>
      <c r="I4578" t="s">
        <v>3984</v>
      </c>
      <c r="N4578" s="37"/>
      <c r="O4578" s="36"/>
      <c r="P4578" s="36"/>
      <c r="Q4578" s="36"/>
      <c r="R4578" s="37"/>
      <c r="S4578" s="36"/>
      <c r="T4578" s="36"/>
    </row>
    <row r="4579" spans="1:20" ht="14.4" x14ac:dyDescent="0.3">
      <c r="A4579" s="33" t="s">
        <v>10814</v>
      </c>
      <c r="B4579" s="33" t="s">
        <v>14833</v>
      </c>
      <c r="C4579" s="33" t="s">
        <v>18096</v>
      </c>
      <c r="D4579" s="33" t="s">
        <v>10815</v>
      </c>
      <c r="E4579" s="33" t="s">
        <v>14908</v>
      </c>
      <c r="F4579" s="33">
        <v>665</v>
      </c>
      <c r="G4579" s="33">
        <v>668</v>
      </c>
      <c r="H4579" s="33">
        <v>77195</v>
      </c>
      <c r="I4579" t="s">
        <v>16346</v>
      </c>
      <c r="N4579" s="37"/>
      <c r="O4579" s="36"/>
      <c r="P4579" s="36"/>
      <c r="Q4579" s="36"/>
      <c r="R4579" s="37"/>
      <c r="S4579" s="36"/>
      <c r="T4579" s="36"/>
    </row>
    <row r="4580" spans="1:20" ht="14.4" x14ac:dyDescent="0.3">
      <c r="A4580" s="33" t="s">
        <v>10816</v>
      </c>
      <c r="B4580" s="33" t="s">
        <v>14833</v>
      </c>
      <c r="C4580" s="33" t="s">
        <v>18097</v>
      </c>
      <c r="D4580" s="33" t="s">
        <v>10644</v>
      </c>
      <c r="E4580" s="33" t="s">
        <v>15029</v>
      </c>
      <c r="F4580" s="33">
        <v>116</v>
      </c>
      <c r="G4580" s="33">
        <v>126</v>
      </c>
      <c r="H4580" s="33">
        <v>40377</v>
      </c>
      <c r="I4580" t="s">
        <v>17789</v>
      </c>
      <c r="N4580" s="37"/>
      <c r="O4580" s="36"/>
      <c r="P4580" s="36"/>
      <c r="Q4580" s="36"/>
      <c r="R4580" s="37"/>
      <c r="S4580" s="36"/>
      <c r="T4580" s="36"/>
    </row>
    <row r="4581" spans="1:20" ht="14.4" x14ac:dyDescent="0.3">
      <c r="A4581" s="33" t="s">
        <v>10817</v>
      </c>
      <c r="B4581" s="33" t="s">
        <v>14833</v>
      </c>
      <c r="C4581" s="33" t="s">
        <v>10818</v>
      </c>
      <c r="D4581" s="33" t="s">
        <v>10819</v>
      </c>
      <c r="E4581" s="33" t="s">
        <v>14906</v>
      </c>
      <c r="F4581" s="33">
        <v>106</v>
      </c>
      <c r="G4581" s="33">
        <v>111</v>
      </c>
      <c r="H4581" s="33">
        <v>41850</v>
      </c>
      <c r="I4581" t="s">
        <v>17951</v>
      </c>
      <c r="N4581" s="37"/>
      <c r="O4581" s="36"/>
      <c r="P4581" s="36"/>
      <c r="Q4581" s="36"/>
      <c r="R4581" s="37"/>
      <c r="S4581" s="36"/>
      <c r="T4581" s="36"/>
    </row>
    <row r="4582" spans="1:20" ht="14.4" x14ac:dyDescent="0.3">
      <c r="A4582" s="33" t="s">
        <v>10820</v>
      </c>
      <c r="B4582" s="33" t="s">
        <v>14833</v>
      </c>
      <c r="C4582" s="33" t="s">
        <v>18098</v>
      </c>
      <c r="D4582" s="33" t="s">
        <v>10821</v>
      </c>
      <c r="E4582" s="33" t="s">
        <v>14995</v>
      </c>
      <c r="F4582" s="33">
        <v>283</v>
      </c>
      <c r="G4582" s="33">
        <v>280</v>
      </c>
      <c r="H4582" s="33">
        <v>42558</v>
      </c>
      <c r="I4582" t="s">
        <v>18099</v>
      </c>
      <c r="N4582" s="37"/>
      <c r="O4582" s="36"/>
      <c r="P4582" s="36"/>
      <c r="Q4582" s="36"/>
      <c r="R4582" s="37"/>
      <c r="S4582" s="36"/>
      <c r="T4582" s="36"/>
    </row>
    <row r="4583" spans="1:20" ht="14.4" x14ac:dyDescent="0.3">
      <c r="A4583" s="33" t="s">
        <v>10822</v>
      </c>
      <c r="B4583" s="33" t="s">
        <v>14833</v>
      </c>
      <c r="C4583" s="33" t="s">
        <v>1498</v>
      </c>
      <c r="D4583" s="33" t="s">
        <v>10371</v>
      </c>
      <c r="E4583" s="33" t="s">
        <v>15030</v>
      </c>
      <c r="F4583" s="33">
        <v>266</v>
      </c>
      <c r="G4583" s="33">
        <v>275</v>
      </c>
      <c r="H4583" s="33">
        <v>42552</v>
      </c>
      <c r="I4583" t="s">
        <v>18059</v>
      </c>
      <c r="N4583" s="37"/>
      <c r="O4583" s="36"/>
      <c r="P4583" s="36"/>
      <c r="Q4583" s="36"/>
      <c r="R4583" s="37"/>
      <c r="S4583" s="36"/>
      <c r="T4583" s="36"/>
    </row>
    <row r="4584" spans="1:20" ht="14.4" x14ac:dyDescent="0.3">
      <c r="A4584" s="33" t="s">
        <v>10823</v>
      </c>
      <c r="B4584" s="33" t="s">
        <v>14833</v>
      </c>
      <c r="C4584" s="33" t="s">
        <v>18100</v>
      </c>
      <c r="D4584" s="33" t="s">
        <v>10824</v>
      </c>
      <c r="E4584" s="33" t="s">
        <v>15034</v>
      </c>
      <c r="F4584" s="33">
        <v>351</v>
      </c>
      <c r="G4584" s="33">
        <v>369</v>
      </c>
      <c r="H4584" s="33">
        <v>41853</v>
      </c>
      <c r="I4584" t="s">
        <v>10704</v>
      </c>
      <c r="N4584" s="37"/>
      <c r="O4584" s="36"/>
      <c r="P4584" s="36"/>
      <c r="Q4584" s="36"/>
      <c r="R4584" s="37"/>
      <c r="S4584" s="36"/>
      <c r="T4584" s="36"/>
    </row>
    <row r="4585" spans="1:20" ht="14.4" x14ac:dyDescent="0.3">
      <c r="A4585" s="33" t="s">
        <v>10825</v>
      </c>
      <c r="B4585" s="33" t="s">
        <v>14833</v>
      </c>
      <c r="C4585" s="33" t="s">
        <v>17292</v>
      </c>
      <c r="D4585" s="33" t="s">
        <v>7416</v>
      </c>
      <c r="E4585" s="33" t="s">
        <v>15031</v>
      </c>
      <c r="F4585" s="33">
        <v>238</v>
      </c>
      <c r="G4585" s="33">
        <v>262</v>
      </c>
      <c r="H4585" s="33">
        <v>41514</v>
      </c>
      <c r="I4585" t="s">
        <v>17941</v>
      </c>
      <c r="N4585" s="37"/>
      <c r="O4585" s="36"/>
      <c r="P4585" s="36"/>
      <c r="Q4585" s="36"/>
      <c r="R4585" s="37"/>
      <c r="S4585" s="36"/>
      <c r="T4585" s="36"/>
    </row>
    <row r="4586" spans="1:20" ht="14.4" x14ac:dyDescent="0.3">
      <c r="A4586" s="33" t="s">
        <v>10826</v>
      </c>
      <c r="B4586" s="33" t="s">
        <v>14833</v>
      </c>
      <c r="C4586" s="33" t="s">
        <v>10604</v>
      </c>
      <c r="D4586" s="33" t="s">
        <v>10827</v>
      </c>
      <c r="E4586" s="33" t="s">
        <v>15023</v>
      </c>
      <c r="F4586" s="33">
        <v>110</v>
      </c>
      <c r="G4586" s="33">
        <v>111</v>
      </c>
      <c r="H4586" s="33">
        <v>41573</v>
      </c>
      <c r="I4586" t="s">
        <v>17891</v>
      </c>
      <c r="N4586" s="37"/>
      <c r="O4586" s="36"/>
      <c r="P4586" s="36"/>
      <c r="Q4586" s="36"/>
      <c r="R4586" s="37"/>
      <c r="S4586" s="36"/>
      <c r="T4586" s="36"/>
    </row>
    <row r="4587" spans="1:20" ht="14.4" x14ac:dyDescent="0.3">
      <c r="A4587" s="33" t="s">
        <v>10828</v>
      </c>
      <c r="B4587" s="33" t="s">
        <v>14833</v>
      </c>
      <c r="C4587" s="33" t="s">
        <v>10829</v>
      </c>
      <c r="D4587" s="33" t="s">
        <v>10830</v>
      </c>
      <c r="E4587" s="33" t="s">
        <v>14903</v>
      </c>
      <c r="F4587" s="33">
        <v>210</v>
      </c>
      <c r="G4587" s="33">
        <v>212</v>
      </c>
      <c r="H4587" s="33">
        <v>42504</v>
      </c>
      <c r="I4587" t="s">
        <v>17943</v>
      </c>
      <c r="N4587" s="37"/>
      <c r="O4587" s="36"/>
      <c r="P4587" s="36"/>
      <c r="Q4587" s="36"/>
      <c r="R4587" s="37"/>
      <c r="S4587" s="36"/>
      <c r="T4587" s="36"/>
    </row>
    <row r="4588" spans="1:20" ht="14.4" x14ac:dyDescent="0.3">
      <c r="A4588" s="33" t="s">
        <v>10831</v>
      </c>
      <c r="B4588" s="33" t="s">
        <v>14833</v>
      </c>
      <c r="C4588" s="33" t="s">
        <v>18101</v>
      </c>
      <c r="D4588" s="33" t="s">
        <v>10832</v>
      </c>
      <c r="E4588" s="33" t="s">
        <v>15035</v>
      </c>
      <c r="F4588" s="33">
        <v>138</v>
      </c>
      <c r="G4588" s="33">
        <v>150</v>
      </c>
      <c r="H4588" s="33">
        <v>42514</v>
      </c>
      <c r="I4588" t="s">
        <v>10531</v>
      </c>
      <c r="N4588" s="37"/>
      <c r="O4588" s="36"/>
      <c r="P4588" s="36"/>
      <c r="Q4588" s="36"/>
      <c r="R4588" s="37"/>
      <c r="S4588" s="36"/>
      <c r="T4588" s="36"/>
    </row>
    <row r="4589" spans="1:20" ht="14.4" x14ac:dyDescent="0.3">
      <c r="A4589" s="33" t="s">
        <v>10833</v>
      </c>
      <c r="B4589" s="33" t="s">
        <v>14833</v>
      </c>
      <c r="C4589" s="33" t="s">
        <v>18102</v>
      </c>
      <c r="D4589" s="33" t="s">
        <v>8579</v>
      </c>
      <c r="E4589" s="33" t="s">
        <v>15527</v>
      </c>
      <c r="F4589" s="33">
        <v>453</v>
      </c>
      <c r="G4589" s="33">
        <v>483</v>
      </c>
      <c r="H4589" s="33">
        <v>42614</v>
      </c>
      <c r="I4589" t="s">
        <v>18103</v>
      </c>
      <c r="N4589" s="37"/>
      <c r="O4589" s="36"/>
      <c r="P4589" s="36"/>
      <c r="Q4589" s="36"/>
      <c r="R4589" s="37"/>
      <c r="S4589" s="36"/>
      <c r="T4589" s="36"/>
    </row>
    <row r="4590" spans="1:20" ht="14.4" x14ac:dyDescent="0.3">
      <c r="A4590" s="33" t="s">
        <v>10834</v>
      </c>
      <c r="B4590" s="33" t="s">
        <v>14833</v>
      </c>
      <c r="C4590" s="33" t="s">
        <v>10835</v>
      </c>
      <c r="D4590" s="33" t="s">
        <v>10836</v>
      </c>
      <c r="E4590" s="33" t="s">
        <v>15032</v>
      </c>
      <c r="F4590" s="33">
        <v>124</v>
      </c>
      <c r="G4590" s="33">
        <v>214</v>
      </c>
      <c r="H4590" s="33">
        <v>40662</v>
      </c>
      <c r="I4590" t="s">
        <v>704</v>
      </c>
      <c r="N4590" s="37"/>
      <c r="O4590" s="36"/>
      <c r="P4590" s="36"/>
      <c r="Q4590" s="36"/>
      <c r="R4590" s="37"/>
      <c r="S4590" s="36"/>
      <c r="T4590" s="36"/>
    </row>
    <row r="4591" spans="1:20" ht="14.4" x14ac:dyDescent="0.3">
      <c r="A4591" s="33" t="s">
        <v>10837</v>
      </c>
      <c r="B4591" s="33" t="s">
        <v>14833</v>
      </c>
      <c r="C4591" s="33" t="s">
        <v>16762</v>
      </c>
      <c r="D4591" s="33" t="s">
        <v>10838</v>
      </c>
      <c r="E4591" s="33" t="s">
        <v>15029</v>
      </c>
      <c r="F4591" s="33">
        <v>386</v>
      </c>
      <c r="G4591" s="33">
        <v>402</v>
      </c>
      <c r="H4591" s="33">
        <v>40377</v>
      </c>
      <c r="I4591" t="s">
        <v>17789</v>
      </c>
      <c r="N4591" s="37"/>
      <c r="O4591" s="36"/>
      <c r="P4591" s="36"/>
      <c r="Q4591" s="36"/>
      <c r="R4591" s="37"/>
      <c r="S4591" s="36"/>
      <c r="T4591" s="36"/>
    </row>
    <row r="4592" spans="1:20" ht="14.4" x14ac:dyDescent="0.3">
      <c r="A4592" s="33" t="s">
        <v>10839</v>
      </c>
      <c r="B4592" s="33" t="s">
        <v>14833</v>
      </c>
      <c r="C4592" s="33" t="s">
        <v>10840</v>
      </c>
      <c r="D4592" s="33" t="s">
        <v>832</v>
      </c>
      <c r="E4592" s="33" t="s">
        <v>15182</v>
      </c>
      <c r="F4592" s="33">
        <v>336</v>
      </c>
      <c r="G4592" s="33">
        <v>319</v>
      </c>
      <c r="H4592" s="33">
        <v>42653</v>
      </c>
      <c r="I4592" t="s">
        <v>16843</v>
      </c>
      <c r="N4592" s="37"/>
      <c r="O4592" s="36"/>
      <c r="P4592" s="36"/>
      <c r="Q4592" s="36"/>
      <c r="R4592" s="37"/>
      <c r="S4592" s="36"/>
      <c r="T4592" s="36"/>
    </row>
    <row r="4593" spans="1:20" ht="14.4" x14ac:dyDescent="0.3">
      <c r="A4593" s="33" t="s">
        <v>10841</v>
      </c>
      <c r="B4593" s="33" t="s">
        <v>14833</v>
      </c>
      <c r="C4593" s="33" t="s">
        <v>326</v>
      </c>
      <c r="D4593" s="33" t="s">
        <v>10125</v>
      </c>
      <c r="E4593" s="33" t="s">
        <v>15025</v>
      </c>
      <c r="F4593" s="33">
        <v>294</v>
      </c>
      <c r="G4593" s="33">
        <v>281</v>
      </c>
      <c r="H4593" s="33">
        <v>40342</v>
      </c>
      <c r="I4593" t="s">
        <v>15539</v>
      </c>
      <c r="N4593" s="37"/>
      <c r="O4593" s="36"/>
      <c r="P4593" s="36"/>
      <c r="Q4593" s="36"/>
      <c r="R4593" s="37"/>
      <c r="S4593" s="36"/>
      <c r="T4593" s="36"/>
    </row>
    <row r="4594" spans="1:20" ht="14.4" x14ac:dyDescent="0.3">
      <c r="A4594" s="33" t="s">
        <v>10842</v>
      </c>
      <c r="B4594" s="33" t="s">
        <v>14833</v>
      </c>
      <c r="C4594" s="33" t="s">
        <v>64</v>
      </c>
      <c r="D4594" s="33" t="s">
        <v>9554</v>
      </c>
      <c r="E4594" s="33" t="s">
        <v>14905</v>
      </c>
      <c r="F4594" s="33">
        <v>334</v>
      </c>
      <c r="G4594" s="33">
        <v>338</v>
      </c>
      <c r="H4594" s="33">
        <v>69877</v>
      </c>
      <c r="I4594" t="s">
        <v>18104</v>
      </c>
      <c r="N4594" s="37"/>
      <c r="O4594" s="36"/>
      <c r="P4594" s="36"/>
      <c r="Q4594" s="36"/>
      <c r="R4594" s="37"/>
      <c r="S4594" s="36"/>
      <c r="T4594" s="36"/>
    </row>
    <row r="4595" spans="1:20" ht="14.4" x14ac:dyDescent="0.3">
      <c r="A4595" s="33" t="s">
        <v>10843</v>
      </c>
      <c r="B4595" s="33" t="s">
        <v>14833</v>
      </c>
      <c r="C4595" s="33" t="s">
        <v>18105</v>
      </c>
      <c r="D4595" s="33" t="s">
        <v>10844</v>
      </c>
      <c r="E4595" s="33" t="s">
        <v>14911</v>
      </c>
      <c r="F4595" s="33">
        <v>144</v>
      </c>
      <c r="G4595" s="33">
        <v>143</v>
      </c>
      <c r="H4595" s="33">
        <v>41251</v>
      </c>
      <c r="I4595" t="s">
        <v>15479</v>
      </c>
      <c r="N4595" s="37"/>
      <c r="O4595" s="36"/>
      <c r="P4595" s="36"/>
      <c r="Q4595" s="36"/>
      <c r="R4595" s="37"/>
      <c r="S4595" s="36"/>
      <c r="T4595" s="36"/>
    </row>
    <row r="4596" spans="1:20" ht="14.4" x14ac:dyDescent="0.3">
      <c r="A4596" s="33" t="s">
        <v>10845</v>
      </c>
      <c r="B4596" s="33" t="s">
        <v>14833</v>
      </c>
      <c r="C4596" s="33" t="s">
        <v>834</v>
      </c>
      <c r="D4596" s="33" t="s">
        <v>10408</v>
      </c>
      <c r="E4596" s="33" t="s">
        <v>14879</v>
      </c>
      <c r="F4596" s="33">
        <v>312</v>
      </c>
      <c r="G4596" s="33">
        <v>316</v>
      </c>
      <c r="H4596" s="33">
        <v>40972</v>
      </c>
      <c r="I4596" t="s">
        <v>15511</v>
      </c>
      <c r="N4596" s="37"/>
      <c r="O4596" s="36"/>
      <c r="P4596" s="36"/>
      <c r="Q4596" s="36"/>
      <c r="R4596" s="37"/>
      <c r="S4596" s="36"/>
      <c r="T4596" s="36"/>
    </row>
    <row r="4597" spans="1:20" ht="14.4" x14ac:dyDescent="0.3">
      <c r="A4597" s="33" t="s">
        <v>10846</v>
      </c>
      <c r="B4597" s="33" t="s">
        <v>14833</v>
      </c>
      <c r="C4597" s="33" t="s">
        <v>15975</v>
      </c>
      <c r="D4597" s="33" t="s">
        <v>10847</v>
      </c>
      <c r="E4597" s="33" t="s">
        <v>15040</v>
      </c>
      <c r="F4597" s="33">
        <v>420</v>
      </c>
      <c r="G4597" s="33">
        <v>430</v>
      </c>
      <c r="H4597" s="33">
        <v>76806</v>
      </c>
      <c r="I4597" t="s">
        <v>15311</v>
      </c>
      <c r="N4597" s="37"/>
      <c r="O4597" s="36"/>
      <c r="P4597" s="36"/>
      <c r="Q4597" s="36"/>
      <c r="R4597" s="37"/>
      <c r="S4597" s="36"/>
      <c r="T4597" s="36"/>
    </row>
    <row r="4598" spans="1:20" ht="14.4" x14ac:dyDescent="0.3">
      <c r="A4598" s="33" t="s">
        <v>10848</v>
      </c>
      <c r="B4598" s="33" t="s">
        <v>14833</v>
      </c>
      <c r="C4598" s="33" t="s">
        <v>3042</v>
      </c>
      <c r="D4598" s="33" t="s">
        <v>8448</v>
      </c>
      <c r="E4598" s="33" t="s">
        <v>14904</v>
      </c>
      <c r="F4598" s="33">
        <v>263</v>
      </c>
      <c r="G4598" s="33">
        <v>261</v>
      </c>
      <c r="H4598" s="33">
        <v>79874</v>
      </c>
      <c r="I4598" t="s">
        <v>483</v>
      </c>
      <c r="N4598" s="37"/>
      <c r="O4598" s="36"/>
      <c r="P4598" s="36"/>
      <c r="Q4598" s="36"/>
      <c r="R4598" s="37"/>
      <c r="S4598" s="36"/>
      <c r="T4598" s="36"/>
    </row>
    <row r="4599" spans="1:20" ht="14.4" x14ac:dyDescent="0.3">
      <c r="A4599" s="33" t="s">
        <v>10849</v>
      </c>
      <c r="B4599" s="33" t="s">
        <v>14833</v>
      </c>
      <c r="C4599" s="33" t="s">
        <v>10850</v>
      </c>
      <c r="D4599" s="33" t="s">
        <v>10851</v>
      </c>
      <c r="E4599" s="33" t="s">
        <v>15093</v>
      </c>
      <c r="F4599" s="33">
        <v>312</v>
      </c>
      <c r="G4599" s="33">
        <v>310</v>
      </c>
      <c r="H4599" s="33">
        <v>41626</v>
      </c>
      <c r="I4599" t="s">
        <v>10852</v>
      </c>
      <c r="N4599" s="37"/>
      <c r="O4599" s="36"/>
      <c r="P4599" s="36"/>
      <c r="Q4599" s="36"/>
      <c r="R4599" s="37"/>
      <c r="S4599" s="36"/>
      <c r="T4599" s="36"/>
    </row>
    <row r="4600" spans="1:20" ht="14.4" x14ac:dyDescent="0.3">
      <c r="A4600" s="33" t="s">
        <v>10853</v>
      </c>
      <c r="B4600" s="33" t="s">
        <v>14833</v>
      </c>
      <c r="C4600" s="33" t="s">
        <v>18106</v>
      </c>
      <c r="D4600" s="33" t="s">
        <v>10854</v>
      </c>
      <c r="E4600" s="33" t="s">
        <v>14960</v>
      </c>
      <c r="F4600" s="33">
        <v>392</v>
      </c>
      <c r="G4600" s="33">
        <v>380</v>
      </c>
      <c r="H4600" s="33">
        <v>83280</v>
      </c>
      <c r="I4600" t="s">
        <v>15211</v>
      </c>
      <c r="N4600" s="37"/>
      <c r="O4600" s="36"/>
      <c r="P4600" s="36"/>
      <c r="Q4600" s="36"/>
      <c r="R4600" s="37"/>
      <c r="S4600" s="36"/>
      <c r="T4600" s="36"/>
    </row>
    <row r="4601" spans="1:20" ht="14.4" x14ac:dyDescent="0.3">
      <c r="A4601" s="33" t="s">
        <v>10855</v>
      </c>
      <c r="B4601" s="33" t="s">
        <v>14833</v>
      </c>
      <c r="C4601" s="33" t="s">
        <v>10856</v>
      </c>
      <c r="D4601" s="33" t="s">
        <v>10857</v>
      </c>
      <c r="E4601" s="33" t="s">
        <v>14901</v>
      </c>
      <c r="F4601" s="33">
        <v>464</v>
      </c>
      <c r="G4601" s="33">
        <v>475</v>
      </c>
      <c r="H4601" s="33">
        <v>41527</v>
      </c>
      <c r="I4601" t="s">
        <v>6666</v>
      </c>
      <c r="N4601" s="37"/>
      <c r="O4601" s="36"/>
      <c r="P4601" s="36"/>
      <c r="Q4601" s="36"/>
      <c r="R4601" s="37"/>
      <c r="S4601" s="36"/>
      <c r="T4601" s="36"/>
    </row>
    <row r="4602" spans="1:20" ht="14.4" x14ac:dyDescent="0.3">
      <c r="A4602" s="33" t="s">
        <v>10858</v>
      </c>
      <c r="B4602" s="33" t="s">
        <v>14833</v>
      </c>
      <c r="C4602" s="33" t="s">
        <v>18107</v>
      </c>
      <c r="D4602" s="33" t="s">
        <v>10859</v>
      </c>
      <c r="E4602" s="33" t="s">
        <v>14915</v>
      </c>
      <c r="F4602" s="33">
        <v>218</v>
      </c>
      <c r="G4602" s="33">
        <v>210</v>
      </c>
      <c r="H4602" s="33">
        <v>41814</v>
      </c>
      <c r="I4602" t="s">
        <v>10465</v>
      </c>
      <c r="N4602" s="37"/>
      <c r="O4602" s="36"/>
      <c r="P4602" s="36"/>
      <c r="Q4602" s="36"/>
      <c r="R4602" s="37"/>
      <c r="S4602" s="36"/>
      <c r="T4602" s="36"/>
    </row>
    <row r="4603" spans="1:20" ht="14.4" x14ac:dyDescent="0.3">
      <c r="A4603" s="33" t="s">
        <v>10860</v>
      </c>
      <c r="B4603" s="33" t="s">
        <v>14833</v>
      </c>
      <c r="C4603" s="33" t="s">
        <v>10861</v>
      </c>
      <c r="D4603" s="33" t="s">
        <v>10862</v>
      </c>
      <c r="E4603" s="33" t="s">
        <v>14906</v>
      </c>
      <c r="F4603" s="33">
        <v>128</v>
      </c>
      <c r="G4603" s="33">
        <v>118</v>
      </c>
      <c r="H4603" s="33">
        <v>41850</v>
      </c>
      <c r="I4603" t="s">
        <v>17951</v>
      </c>
      <c r="N4603" s="37"/>
      <c r="O4603" s="36"/>
      <c r="P4603" s="36"/>
      <c r="Q4603" s="36"/>
      <c r="R4603" s="37"/>
      <c r="S4603" s="36"/>
      <c r="T4603" s="36"/>
    </row>
    <row r="4604" spans="1:20" ht="14.4" x14ac:dyDescent="0.3">
      <c r="A4604" s="33" t="s">
        <v>10863</v>
      </c>
      <c r="B4604" s="33" t="s">
        <v>14833</v>
      </c>
      <c r="C4604" s="33" t="s">
        <v>10864</v>
      </c>
      <c r="D4604" s="33" t="s">
        <v>10865</v>
      </c>
      <c r="E4604" s="33" t="s">
        <v>14985</v>
      </c>
      <c r="F4604" s="33">
        <v>134</v>
      </c>
      <c r="G4604" s="33">
        <v>130</v>
      </c>
      <c r="H4604" s="33">
        <v>13622</v>
      </c>
      <c r="I4604" t="s">
        <v>18011</v>
      </c>
      <c r="N4604" s="37"/>
      <c r="O4604" s="36"/>
      <c r="P4604" s="36"/>
      <c r="Q4604" s="36"/>
      <c r="R4604" s="37"/>
      <c r="S4604" s="36"/>
      <c r="T4604" s="36"/>
    </row>
    <row r="4605" spans="1:20" ht="14.4" x14ac:dyDescent="0.3">
      <c r="A4605" s="33" t="s">
        <v>10866</v>
      </c>
      <c r="B4605" s="33" t="s">
        <v>14833</v>
      </c>
      <c r="C4605" s="33" t="s">
        <v>10867</v>
      </c>
      <c r="D4605" s="33" t="s">
        <v>10868</v>
      </c>
      <c r="E4605" s="33" t="s">
        <v>14957</v>
      </c>
      <c r="F4605" s="33">
        <v>75</v>
      </c>
      <c r="G4605" s="33">
        <v>74</v>
      </c>
      <c r="H4605" s="33">
        <v>41777</v>
      </c>
      <c r="I4605" t="s">
        <v>17934</v>
      </c>
      <c r="N4605" s="37"/>
      <c r="O4605" s="36"/>
      <c r="P4605" s="36"/>
      <c r="Q4605" s="36"/>
      <c r="R4605" s="37"/>
      <c r="S4605" s="36"/>
      <c r="T4605" s="36"/>
    </row>
    <row r="4606" spans="1:20" ht="14.4" x14ac:dyDescent="0.3">
      <c r="A4606" s="33" t="s">
        <v>10869</v>
      </c>
      <c r="B4606" s="33" t="s">
        <v>14833</v>
      </c>
      <c r="C4606" s="33" t="s">
        <v>10870</v>
      </c>
      <c r="D4606" s="33" t="s">
        <v>10871</v>
      </c>
      <c r="E4606" s="33" t="s">
        <v>14938</v>
      </c>
      <c r="F4606" s="33">
        <v>141</v>
      </c>
      <c r="G4606" s="33">
        <v>165</v>
      </c>
      <c r="H4606" s="33">
        <v>20281</v>
      </c>
      <c r="I4606" t="s">
        <v>665</v>
      </c>
      <c r="N4606" s="37"/>
      <c r="O4606" s="36"/>
      <c r="P4606" s="36"/>
      <c r="Q4606" s="36"/>
      <c r="R4606" s="37"/>
      <c r="S4606" s="36"/>
      <c r="T4606" s="36"/>
    </row>
    <row r="4607" spans="1:20" ht="14.4" x14ac:dyDescent="0.3">
      <c r="A4607" s="33" t="s">
        <v>10872</v>
      </c>
      <c r="B4607" s="33" t="s">
        <v>14833</v>
      </c>
      <c r="C4607" s="33" t="s">
        <v>18108</v>
      </c>
      <c r="D4607" s="33" t="s">
        <v>10873</v>
      </c>
      <c r="E4607" s="33" t="s">
        <v>14949</v>
      </c>
      <c r="F4607" s="33">
        <v>206</v>
      </c>
      <c r="G4607" s="33">
        <v>210</v>
      </c>
      <c r="H4607" s="33">
        <v>40530</v>
      </c>
      <c r="I4607" t="s">
        <v>16476</v>
      </c>
      <c r="N4607" s="37"/>
      <c r="O4607" s="36"/>
      <c r="P4607" s="36"/>
      <c r="Q4607" s="36"/>
      <c r="R4607" s="37"/>
      <c r="S4607" s="36"/>
      <c r="T4607" s="36"/>
    </row>
    <row r="4608" spans="1:20" ht="14.4" x14ac:dyDescent="0.3">
      <c r="A4608" s="33" t="s">
        <v>10874</v>
      </c>
      <c r="B4608" s="33" t="s">
        <v>14833</v>
      </c>
      <c r="C4608" s="33" t="s">
        <v>10875</v>
      </c>
      <c r="D4608" s="33" t="s">
        <v>10876</v>
      </c>
      <c r="E4608" s="33" t="s">
        <v>14992</v>
      </c>
      <c r="F4608" s="33">
        <v>126</v>
      </c>
      <c r="G4608" s="33">
        <v>125</v>
      </c>
      <c r="H4608" s="33">
        <v>41506</v>
      </c>
      <c r="I4608" t="s">
        <v>15267</v>
      </c>
      <c r="N4608" s="37"/>
      <c r="O4608" s="36"/>
      <c r="P4608" s="36"/>
      <c r="Q4608" s="36"/>
      <c r="R4608" s="37"/>
      <c r="S4608" s="36"/>
      <c r="T4608" s="36"/>
    </row>
    <row r="4609" spans="1:20" ht="14.4" x14ac:dyDescent="0.3">
      <c r="A4609" s="33" t="s">
        <v>10877</v>
      </c>
      <c r="B4609" s="33" t="s">
        <v>14833</v>
      </c>
      <c r="C4609" s="33" t="s">
        <v>10878</v>
      </c>
      <c r="D4609" s="33" t="s">
        <v>10879</v>
      </c>
      <c r="E4609" s="33" t="s">
        <v>14885</v>
      </c>
      <c r="F4609" s="33">
        <v>253</v>
      </c>
      <c r="G4609" s="33">
        <v>221</v>
      </c>
      <c r="H4609" s="33">
        <v>41023</v>
      </c>
      <c r="I4609" t="s">
        <v>15485</v>
      </c>
      <c r="N4609" s="37"/>
      <c r="O4609" s="36"/>
      <c r="P4609" s="36"/>
      <c r="Q4609" s="36"/>
      <c r="R4609" s="37"/>
      <c r="S4609" s="36"/>
      <c r="T4609" s="36"/>
    </row>
    <row r="4610" spans="1:20" ht="14.4" x14ac:dyDescent="0.3">
      <c r="A4610" s="33" t="s">
        <v>10880</v>
      </c>
      <c r="B4610" s="33" t="s">
        <v>14833</v>
      </c>
      <c r="C4610" s="33" t="s">
        <v>15378</v>
      </c>
      <c r="D4610" s="33" t="s">
        <v>10530</v>
      </c>
      <c r="E4610" s="33" t="s">
        <v>15035</v>
      </c>
      <c r="F4610" s="33">
        <v>636</v>
      </c>
      <c r="G4610" s="33">
        <v>626</v>
      </c>
      <c r="H4610" s="33">
        <v>60997</v>
      </c>
      <c r="I4610" t="s">
        <v>17083</v>
      </c>
      <c r="N4610" s="37"/>
      <c r="O4610" s="36"/>
      <c r="P4610" s="36"/>
      <c r="Q4610" s="36"/>
      <c r="R4610" s="37"/>
      <c r="S4610" s="36"/>
      <c r="T4610" s="36"/>
    </row>
    <row r="4611" spans="1:20" ht="14.4" x14ac:dyDescent="0.3">
      <c r="A4611" s="33" t="s">
        <v>10881</v>
      </c>
      <c r="B4611" s="33" t="s">
        <v>14833</v>
      </c>
      <c r="C4611" s="33" t="s">
        <v>18109</v>
      </c>
      <c r="D4611" s="33" t="s">
        <v>10882</v>
      </c>
      <c r="E4611" s="33" t="s">
        <v>15031</v>
      </c>
      <c r="F4611" s="33">
        <v>469</v>
      </c>
      <c r="G4611" s="33">
        <v>463</v>
      </c>
      <c r="H4611" s="33">
        <v>71488</v>
      </c>
      <c r="I4611" t="s">
        <v>15472</v>
      </c>
      <c r="N4611" s="37"/>
      <c r="O4611" s="36"/>
      <c r="P4611" s="36"/>
      <c r="Q4611" s="36"/>
      <c r="R4611" s="37"/>
      <c r="S4611" s="36"/>
      <c r="T4611" s="36"/>
    </row>
    <row r="4612" spans="1:20" ht="14.4" x14ac:dyDescent="0.3">
      <c r="A4612" s="33" t="s">
        <v>10883</v>
      </c>
      <c r="B4612" s="33" t="s">
        <v>14833</v>
      </c>
      <c r="C4612" s="33" t="s">
        <v>10884</v>
      </c>
      <c r="D4612" s="33" t="s">
        <v>10885</v>
      </c>
      <c r="E4612" s="33" t="s">
        <v>15029</v>
      </c>
      <c r="F4612" s="33">
        <v>228</v>
      </c>
      <c r="G4612" s="33">
        <v>239</v>
      </c>
      <c r="H4612" s="33">
        <v>40377</v>
      </c>
      <c r="I4612" t="s">
        <v>17789</v>
      </c>
      <c r="N4612" s="37"/>
      <c r="O4612" s="36"/>
      <c r="P4612" s="36"/>
      <c r="Q4612" s="36"/>
      <c r="R4612" s="37"/>
      <c r="S4612" s="36"/>
      <c r="T4612" s="36"/>
    </row>
    <row r="4613" spans="1:20" ht="14.4" x14ac:dyDescent="0.3">
      <c r="A4613" s="33" t="s">
        <v>10886</v>
      </c>
      <c r="B4613" s="33" t="s">
        <v>14833</v>
      </c>
      <c r="C4613" s="33" t="s">
        <v>10887</v>
      </c>
      <c r="D4613" s="33" t="s">
        <v>10888</v>
      </c>
      <c r="E4613" s="33" t="s">
        <v>15025</v>
      </c>
      <c r="F4613" s="33">
        <v>76</v>
      </c>
      <c r="G4613" s="33">
        <v>70</v>
      </c>
      <c r="H4613" s="33">
        <v>41735</v>
      </c>
      <c r="I4613" t="s">
        <v>17587</v>
      </c>
      <c r="N4613" s="37"/>
      <c r="O4613" s="36"/>
      <c r="P4613" s="36"/>
      <c r="Q4613" s="36"/>
      <c r="R4613" s="37"/>
      <c r="S4613" s="36"/>
      <c r="T4613" s="36"/>
    </row>
    <row r="4614" spans="1:20" ht="14.4" x14ac:dyDescent="0.3">
      <c r="A4614" s="33" t="s">
        <v>10889</v>
      </c>
      <c r="B4614" s="33" t="s">
        <v>14833</v>
      </c>
      <c r="C4614" s="33" t="s">
        <v>16281</v>
      </c>
      <c r="D4614" s="33" t="s">
        <v>10890</v>
      </c>
      <c r="E4614" s="33" t="s">
        <v>15029</v>
      </c>
      <c r="F4614" s="33">
        <v>292</v>
      </c>
      <c r="G4614" s="33">
        <v>332</v>
      </c>
      <c r="H4614" s="33">
        <v>41390</v>
      </c>
      <c r="I4614" t="s">
        <v>18043</v>
      </c>
      <c r="N4614" s="37"/>
      <c r="O4614" s="36"/>
      <c r="P4614" s="36"/>
      <c r="Q4614" s="36"/>
      <c r="R4614" s="37"/>
      <c r="S4614" s="36"/>
      <c r="T4614" s="36"/>
    </row>
    <row r="4615" spans="1:20" ht="14.4" x14ac:dyDescent="0.3">
      <c r="A4615" s="33" t="s">
        <v>10891</v>
      </c>
      <c r="B4615" s="33" t="s">
        <v>14833</v>
      </c>
      <c r="C4615" s="33" t="s">
        <v>10892</v>
      </c>
      <c r="D4615" s="33" t="s">
        <v>10893</v>
      </c>
      <c r="E4615" s="33" t="s">
        <v>15093</v>
      </c>
      <c r="F4615" s="33">
        <v>237</v>
      </c>
      <c r="G4615" s="33">
        <v>236</v>
      </c>
      <c r="H4615" s="33">
        <v>42623</v>
      </c>
      <c r="I4615" t="s">
        <v>15606</v>
      </c>
      <c r="N4615" s="37"/>
      <c r="O4615" s="36"/>
      <c r="P4615" s="36"/>
      <c r="Q4615" s="36"/>
      <c r="R4615" s="37"/>
      <c r="S4615" s="36"/>
      <c r="T4615" s="36"/>
    </row>
    <row r="4616" spans="1:20" ht="14.4" x14ac:dyDescent="0.3">
      <c r="A4616" s="33" t="s">
        <v>10894</v>
      </c>
      <c r="B4616" s="33" t="s">
        <v>14833</v>
      </c>
      <c r="C4616" s="33" t="s">
        <v>18110</v>
      </c>
      <c r="D4616" s="33" t="s">
        <v>10895</v>
      </c>
      <c r="E4616" s="33" t="s">
        <v>15020</v>
      </c>
      <c r="F4616" s="33">
        <v>363</v>
      </c>
      <c r="G4616" s="33">
        <v>363</v>
      </c>
      <c r="H4616" s="33">
        <v>41535</v>
      </c>
      <c r="I4616" t="s">
        <v>8249</v>
      </c>
      <c r="N4616" s="37"/>
      <c r="O4616" s="36"/>
      <c r="P4616" s="36"/>
      <c r="Q4616" s="36"/>
      <c r="R4616" s="37"/>
      <c r="S4616" s="36"/>
      <c r="T4616" s="36"/>
    </row>
    <row r="4617" spans="1:20" ht="14.4" x14ac:dyDescent="0.3">
      <c r="A4617" s="33" t="s">
        <v>10896</v>
      </c>
      <c r="B4617" s="33" t="s">
        <v>14833</v>
      </c>
      <c r="C4617" s="33" t="s">
        <v>10897</v>
      </c>
      <c r="D4617" s="33" t="s">
        <v>10898</v>
      </c>
      <c r="E4617" s="33" t="s">
        <v>15023</v>
      </c>
      <c r="F4617" s="33">
        <v>56</v>
      </c>
      <c r="G4617" s="33">
        <v>58</v>
      </c>
      <c r="H4617" s="33">
        <v>41573</v>
      </c>
      <c r="I4617" t="s">
        <v>17891</v>
      </c>
      <c r="N4617" s="37"/>
      <c r="O4617" s="36"/>
      <c r="P4617" s="36"/>
      <c r="Q4617" s="36"/>
      <c r="R4617" s="37"/>
      <c r="S4617" s="36"/>
      <c r="T4617" s="36"/>
    </row>
    <row r="4618" spans="1:20" ht="14.4" x14ac:dyDescent="0.3">
      <c r="A4618" s="33" t="s">
        <v>10899</v>
      </c>
      <c r="B4618" s="33" t="s">
        <v>14833</v>
      </c>
      <c r="C4618" s="33" t="s">
        <v>10900</v>
      </c>
      <c r="D4618" s="33" t="s">
        <v>10901</v>
      </c>
      <c r="E4618" s="33" t="s">
        <v>14903</v>
      </c>
      <c r="F4618" s="33">
        <v>248</v>
      </c>
      <c r="G4618" s="33">
        <v>237</v>
      </c>
      <c r="H4618" s="33">
        <v>42504</v>
      </c>
      <c r="I4618" t="s">
        <v>17943</v>
      </c>
      <c r="N4618" s="37"/>
      <c r="O4618" s="36"/>
      <c r="P4618" s="36"/>
      <c r="Q4618" s="36"/>
      <c r="R4618" s="37"/>
      <c r="S4618" s="36"/>
      <c r="T4618" s="36"/>
    </row>
    <row r="4619" spans="1:20" ht="14.4" x14ac:dyDescent="0.3">
      <c r="A4619" s="33" t="s">
        <v>10902</v>
      </c>
      <c r="B4619" s="33" t="s">
        <v>14833</v>
      </c>
      <c r="C4619" s="33" t="s">
        <v>18111</v>
      </c>
      <c r="D4619" s="33" t="s">
        <v>10903</v>
      </c>
      <c r="E4619" s="33" t="s">
        <v>14917</v>
      </c>
      <c r="F4619" s="33">
        <v>258</v>
      </c>
      <c r="G4619" s="33">
        <v>263</v>
      </c>
      <c r="H4619" s="33">
        <v>41862</v>
      </c>
      <c r="I4619" t="s">
        <v>17195</v>
      </c>
      <c r="N4619" s="37"/>
      <c r="O4619" s="36"/>
      <c r="P4619" s="36"/>
      <c r="Q4619" s="36"/>
      <c r="R4619" s="37"/>
      <c r="S4619" s="36"/>
      <c r="T4619" s="36"/>
    </row>
    <row r="4620" spans="1:20" ht="14.4" x14ac:dyDescent="0.3">
      <c r="A4620" s="33" t="s">
        <v>10904</v>
      </c>
      <c r="B4620" s="33" t="s">
        <v>14833</v>
      </c>
      <c r="C4620" s="33" t="s">
        <v>18112</v>
      </c>
      <c r="D4620" s="33" t="s">
        <v>9517</v>
      </c>
      <c r="E4620" s="33" t="s">
        <v>15032</v>
      </c>
      <c r="F4620" s="33">
        <v>47</v>
      </c>
      <c r="G4620" s="33">
        <v>100</v>
      </c>
      <c r="H4620" s="33">
        <v>40662</v>
      </c>
      <c r="I4620" t="s">
        <v>704</v>
      </c>
      <c r="N4620" s="37"/>
      <c r="O4620" s="36"/>
      <c r="P4620" s="36"/>
      <c r="Q4620" s="36"/>
      <c r="R4620" s="37"/>
      <c r="S4620" s="36"/>
      <c r="T4620" s="36"/>
    </row>
    <row r="4621" spans="1:20" ht="14.4" x14ac:dyDescent="0.3">
      <c r="A4621" s="33" t="s">
        <v>10905</v>
      </c>
      <c r="B4621" s="33" t="s">
        <v>14833</v>
      </c>
      <c r="C4621" s="33" t="s">
        <v>16000</v>
      </c>
      <c r="D4621" s="33" t="s">
        <v>10647</v>
      </c>
      <c r="E4621" s="33" t="s">
        <v>15029</v>
      </c>
      <c r="F4621" s="33">
        <v>132</v>
      </c>
      <c r="G4621" s="33">
        <v>109</v>
      </c>
      <c r="H4621" s="33">
        <v>40377</v>
      </c>
      <c r="I4621" t="s">
        <v>17789</v>
      </c>
      <c r="N4621" s="37"/>
      <c r="O4621" s="36"/>
      <c r="P4621" s="36"/>
      <c r="Q4621" s="36"/>
      <c r="R4621" s="37"/>
      <c r="S4621" s="36"/>
      <c r="T4621" s="36"/>
    </row>
    <row r="4622" spans="1:20" ht="14.4" x14ac:dyDescent="0.3">
      <c r="A4622" s="33" t="s">
        <v>10906</v>
      </c>
      <c r="B4622" s="33" t="s">
        <v>14833</v>
      </c>
      <c r="C4622" s="33" t="s">
        <v>10907</v>
      </c>
      <c r="D4622" s="33" t="s">
        <v>10908</v>
      </c>
      <c r="E4622" s="33" t="s">
        <v>15025</v>
      </c>
      <c r="F4622" s="33">
        <v>199</v>
      </c>
      <c r="G4622" s="33">
        <v>214</v>
      </c>
      <c r="H4622" s="33">
        <v>40342</v>
      </c>
      <c r="I4622" t="s">
        <v>15539</v>
      </c>
      <c r="N4622" s="37"/>
      <c r="O4622" s="36"/>
      <c r="P4622" s="36"/>
      <c r="Q4622" s="36"/>
      <c r="R4622" s="37"/>
      <c r="S4622" s="36"/>
      <c r="T4622" s="36"/>
    </row>
    <row r="4623" spans="1:20" ht="14.4" x14ac:dyDescent="0.3">
      <c r="A4623" s="33" t="s">
        <v>10909</v>
      </c>
      <c r="B4623" s="33" t="s">
        <v>14833</v>
      </c>
      <c r="C4623" s="33" t="s">
        <v>16146</v>
      </c>
      <c r="D4623" s="33" t="s">
        <v>10910</v>
      </c>
      <c r="E4623" s="33" t="s">
        <v>14905</v>
      </c>
      <c r="F4623" s="33">
        <v>121</v>
      </c>
      <c r="G4623" s="33">
        <v>151</v>
      </c>
      <c r="H4623" s="33">
        <v>69877</v>
      </c>
      <c r="I4623" t="s">
        <v>18104</v>
      </c>
      <c r="N4623" s="37"/>
      <c r="O4623" s="36"/>
      <c r="P4623" s="36"/>
      <c r="Q4623" s="36"/>
      <c r="R4623" s="37"/>
      <c r="S4623" s="36"/>
      <c r="T4623" s="36"/>
    </row>
    <row r="4624" spans="1:20" ht="14.4" x14ac:dyDescent="0.3">
      <c r="A4624" s="33" t="s">
        <v>10911</v>
      </c>
      <c r="B4624" s="33" t="s">
        <v>14833</v>
      </c>
      <c r="C4624" s="33" t="s">
        <v>6387</v>
      </c>
      <c r="D4624" s="33" t="s">
        <v>10912</v>
      </c>
      <c r="E4624" s="33" t="s">
        <v>15052</v>
      </c>
      <c r="F4624" s="33">
        <v>209</v>
      </c>
      <c r="G4624" s="33">
        <v>193</v>
      </c>
      <c r="H4624" s="33">
        <v>75753</v>
      </c>
      <c r="I4624" t="s">
        <v>16109</v>
      </c>
      <c r="N4624" s="37"/>
      <c r="O4624" s="36"/>
      <c r="P4624" s="36"/>
      <c r="Q4624" s="36"/>
      <c r="R4624" s="37"/>
      <c r="S4624" s="36"/>
      <c r="T4624" s="36"/>
    </row>
    <row r="4625" spans="1:20" ht="14.4" x14ac:dyDescent="0.3">
      <c r="A4625" s="33" t="s">
        <v>10913</v>
      </c>
      <c r="B4625" s="33" t="s">
        <v>14833</v>
      </c>
      <c r="C4625" s="33" t="s">
        <v>18113</v>
      </c>
      <c r="D4625" s="33" t="s">
        <v>10914</v>
      </c>
      <c r="E4625" s="33" t="s">
        <v>15040</v>
      </c>
      <c r="F4625" s="33">
        <v>187</v>
      </c>
      <c r="G4625" s="33">
        <v>193</v>
      </c>
      <c r="H4625" s="33">
        <v>76806</v>
      </c>
      <c r="I4625" t="s">
        <v>15311</v>
      </c>
      <c r="N4625" s="37"/>
      <c r="O4625" s="36"/>
      <c r="P4625" s="36"/>
      <c r="Q4625" s="36"/>
      <c r="R4625" s="37"/>
      <c r="S4625" s="36"/>
      <c r="T4625" s="36"/>
    </row>
    <row r="4626" spans="1:20" ht="14.4" x14ac:dyDescent="0.3">
      <c r="A4626" s="33" t="s">
        <v>10915</v>
      </c>
      <c r="B4626" s="33" t="s">
        <v>14833</v>
      </c>
      <c r="C4626" s="33" t="s">
        <v>15597</v>
      </c>
      <c r="D4626" s="33" t="s">
        <v>10916</v>
      </c>
      <c r="E4626" s="33" t="s">
        <v>14904</v>
      </c>
      <c r="F4626" s="33">
        <v>228</v>
      </c>
      <c r="G4626" s="33">
        <v>244</v>
      </c>
      <c r="H4626" s="33">
        <v>79874</v>
      </c>
      <c r="I4626" t="s">
        <v>483</v>
      </c>
      <c r="N4626" s="37"/>
      <c r="O4626" s="36"/>
      <c r="P4626" s="36"/>
      <c r="Q4626" s="36"/>
      <c r="R4626" s="37"/>
      <c r="S4626" s="36"/>
      <c r="T4626" s="36"/>
    </row>
    <row r="4627" spans="1:20" ht="14.4" x14ac:dyDescent="0.3">
      <c r="A4627" s="33" t="s">
        <v>10917</v>
      </c>
      <c r="B4627" s="33" t="s">
        <v>14833</v>
      </c>
      <c r="C4627" s="33" t="s">
        <v>10918</v>
      </c>
      <c r="D4627" s="33" t="s">
        <v>10919</v>
      </c>
      <c r="E4627" s="33" t="s">
        <v>15002</v>
      </c>
      <c r="F4627" s="33">
        <v>218</v>
      </c>
      <c r="G4627" s="33">
        <v>220</v>
      </c>
      <c r="H4627" s="33">
        <v>41407</v>
      </c>
      <c r="I4627" t="s">
        <v>15302</v>
      </c>
      <c r="N4627" s="37"/>
      <c r="O4627" s="36"/>
      <c r="P4627" s="36"/>
      <c r="Q4627" s="36"/>
      <c r="R4627" s="37"/>
      <c r="S4627" s="36"/>
      <c r="T4627" s="36"/>
    </row>
    <row r="4628" spans="1:20" ht="14.4" x14ac:dyDescent="0.3">
      <c r="A4628" s="33" t="s">
        <v>10920</v>
      </c>
      <c r="B4628" s="33" t="s">
        <v>14833</v>
      </c>
      <c r="C4628" s="33" t="s">
        <v>18114</v>
      </c>
      <c r="D4628" s="33" t="s">
        <v>10921</v>
      </c>
      <c r="E4628" s="33" t="s">
        <v>14915</v>
      </c>
      <c r="F4628" s="33">
        <v>286</v>
      </c>
      <c r="G4628" s="33">
        <v>248</v>
      </c>
      <c r="H4628" s="33">
        <v>41814</v>
      </c>
      <c r="I4628" t="s">
        <v>10465</v>
      </c>
      <c r="N4628" s="37"/>
      <c r="O4628" s="36"/>
      <c r="P4628" s="36"/>
      <c r="Q4628" s="36"/>
      <c r="R4628" s="37"/>
      <c r="S4628" s="36"/>
      <c r="T4628" s="36"/>
    </row>
    <row r="4629" spans="1:20" ht="14.4" x14ac:dyDescent="0.3">
      <c r="A4629" s="33" t="s">
        <v>10922</v>
      </c>
      <c r="B4629" s="33" t="s">
        <v>14833</v>
      </c>
      <c r="C4629" s="33" t="s">
        <v>10923</v>
      </c>
      <c r="D4629" s="33" t="s">
        <v>10924</v>
      </c>
      <c r="E4629" s="33" t="s">
        <v>15028</v>
      </c>
      <c r="F4629" s="33">
        <v>196</v>
      </c>
      <c r="G4629" s="33">
        <v>186</v>
      </c>
      <c r="H4629" s="33">
        <v>41792</v>
      </c>
      <c r="I4629" t="s">
        <v>16929</v>
      </c>
      <c r="N4629" s="37"/>
      <c r="O4629" s="36"/>
      <c r="P4629" s="36"/>
      <c r="Q4629" s="36"/>
      <c r="R4629" s="37"/>
      <c r="S4629" s="36"/>
      <c r="T4629" s="36"/>
    </row>
    <row r="4630" spans="1:20" ht="14.4" x14ac:dyDescent="0.3">
      <c r="A4630" s="33" t="s">
        <v>10925</v>
      </c>
      <c r="B4630" s="33" t="s">
        <v>14833</v>
      </c>
      <c r="C4630" s="33" t="s">
        <v>10926</v>
      </c>
      <c r="D4630" s="33" t="s">
        <v>4519</v>
      </c>
      <c r="E4630" s="33" t="s">
        <v>14985</v>
      </c>
      <c r="F4630" s="33">
        <v>86</v>
      </c>
      <c r="G4630" s="33">
        <v>98</v>
      </c>
      <c r="H4630" s="33">
        <v>13622</v>
      </c>
      <c r="I4630" t="s">
        <v>18011</v>
      </c>
      <c r="N4630" s="37"/>
      <c r="O4630" s="36"/>
      <c r="P4630" s="36"/>
      <c r="Q4630" s="36"/>
      <c r="R4630" s="37"/>
      <c r="S4630" s="36"/>
      <c r="T4630" s="36"/>
    </row>
    <row r="4631" spans="1:20" ht="14.4" x14ac:dyDescent="0.3">
      <c r="A4631" s="33" t="s">
        <v>10927</v>
      </c>
      <c r="B4631" s="33" t="s">
        <v>14833</v>
      </c>
      <c r="C4631" s="33" t="s">
        <v>10928</v>
      </c>
      <c r="D4631" s="33" t="s">
        <v>10929</v>
      </c>
      <c r="E4631" s="33" t="s">
        <v>14957</v>
      </c>
      <c r="F4631" s="33">
        <v>72</v>
      </c>
      <c r="G4631" s="33">
        <v>67</v>
      </c>
      <c r="H4631" s="33">
        <v>41777</v>
      </c>
      <c r="I4631" t="s">
        <v>17934</v>
      </c>
      <c r="N4631" s="37"/>
      <c r="O4631" s="36"/>
      <c r="P4631" s="36"/>
      <c r="Q4631" s="36"/>
      <c r="R4631" s="37"/>
      <c r="S4631" s="36"/>
      <c r="T4631" s="36"/>
    </row>
    <row r="4632" spans="1:20" ht="14.4" x14ac:dyDescent="0.3">
      <c r="A4632" s="33" t="s">
        <v>10930</v>
      </c>
      <c r="B4632" s="33" t="s">
        <v>14833</v>
      </c>
      <c r="C4632" s="33" t="s">
        <v>3299</v>
      </c>
      <c r="D4632" s="33" t="s">
        <v>10931</v>
      </c>
      <c r="E4632" s="33" t="s">
        <v>14938</v>
      </c>
      <c r="F4632" s="33">
        <v>158</v>
      </c>
      <c r="G4632" s="33">
        <v>177</v>
      </c>
      <c r="H4632" s="33">
        <v>20281</v>
      </c>
      <c r="I4632" t="s">
        <v>665</v>
      </c>
      <c r="N4632" s="37"/>
      <c r="O4632" s="36"/>
      <c r="P4632" s="36"/>
      <c r="Q4632" s="36"/>
      <c r="R4632" s="37"/>
      <c r="S4632" s="36"/>
      <c r="T4632" s="36"/>
    </row>
    <row r="4633" spans="1:20" ht="14.4" x14ac:dyDescent="0.3">
      <c r="A4633" s="33" t="s">
        <v>10932</v>
      </c>
      <c r="B4633" s="33" t="s">
        <v>14833</v>
      </c>
      <c r="C4633" s="33" t="s">
        <v>18115</v>
      </c>
      <c r="D4633" s="33" t="s">
        <v>10933</v>
      </c>
      <c r="E4633" s="33" t="s">
        <v>14949</v>
      </c>
      <c r="F4633" s="33">
        <v>378</v>
      </c>
      <c r="G4633" s="33">
        <v>399</v>
      </c>
      <c r="H4633" s="33">
        <v>40530</v>
      </c>
      <c r="I4633" t="s">
        <v>16476</v>
      </c>
      <c r="N4633" s="37"/>
      <c r="O4633" s="36"/>
      <c r="P4633" s="36"/>
      <c r="Q4633" s="36"/>
      <c r="R4633" s="37"/>
      <c r="S4633" s="36"/>
      <c r="T4633" s="36"/>
    </row>
    <row r="4634" spans="1:20" ht="14.4" x14ac:dyDescent="0.3">
      <c r="A4634" s="33" t="s">
        <v>10934</v>
      </c>
      <c r="B4634" s="33" t="s">
        <v>14833</v>
      </c>
      <c r="C4634" s="33" t="s">
        <v>18116</v>
      </c>
      <c r="D4634" s="33" t="s">
        <v>10935</v>
      </c>
      <c r="E4634" s="33" t="s">
        <v>14879</v>
      </c>
      <c r="F4634" s="33">
        <v>199</v>
      </c>
      <c r="G4634" s="33">
        <v>204</v>
      </c>
      <c r="H4634" s="33">
        <v>40812</v>
      </c>
      <c r="I4634" t="s">
        <v>15512</v>
      </c>
      <c r="N4634" s="37"/>
      <c r="O4634" s="36"/>
      <c r="P4634" s="36"/>
      <c r="Q4634" s="36"/>
      <c r="R4634" s="37"/>
      <c r="S4634" s="36"/>
      <c r="T4634" s="36"/>
    </row>
    <row r="4635" spans="1:20" ht="14.4" x14ac:dyDescent="0.3">
      <c r="A4635" s="33" t="s">
        <v>10936</v>
      </c>
      <c r="B4635" s="33" t="s">
        <v>14833</v>
      </c>
      <c r="C4635" s="33" t="s">
        <v>9772</v>
      </c>
      <c r="D4635" s="33" t="s">
        <v>10937</v>
      </c>
      <c r="E4635" s="33" t="s">
        <v>14885</v>
      </c>
      <c r="F4635" s="33">
        <v>217</v>
      </c>
      <c r="G4635" s="33">
        <v>237</v>
      </c>
      <c r="H4635" s="33">
        <v>41023</v>
      </c>
      <c r="I4635" t="s">
        <v>15485</v>
      </c>
      <c r="N4635" s="37"/>
      <c r="O4635" s="36"/>
      <c r="P4635" s="36"/>
      <c r="Q4635" s="36"/>
      <c r="R4635" s="37"/>
      <c r="S4635" s="36"/>
      <c r="T4635" s="36"/>
    </row>
    <row r="4636" spans="1:20" ht="14.4" x14ac:dyDescent="0.3">
      <c r="A4636" s="33" t="s">
        <v>10938</v>
      </c>
      <c r="B4636" s="33" t="s">
        <v>14833</v>
      </c>
      <c r="C4636" s="33" t="s">
        <v>10939</v>
      </c>
      <c r="D4636" s="33" t="s">
        <v>10940</v>
      </c>
      <c r="E4636" s="33" t="s">
        <v>14908</v>
      </c>
      <c r="F4636" s="33">
        <v>385</v>
      </c>
      <c r="G4636" s="33">
        <v>400</v>
      </c>
      <c r="H4636" s="33">
        <v>77195</v>
      </c>
      <c r="I4636" t="s">
        <v>16346</v>
      </c>
      <c r="N4636" s="37"/>
      <c r="O4636" s="36"/>
      <c r="P4636" s="36"/>
      <c r="Q4636" s="36"/>
      <c r="R4636" s="37"/>
      <c r="S4636" s="36"/>
      <c r="T4636" s="36"/>
    </row>
    <row r="4637" spans="1:20" ht="14.4" x14ac:dyDescent="0.3">
      <c r="A4637" s="33" t="s">
        <v>10941</v>
      </c>
      <c r="B4637" s="33" t="s">
        <v>14833</v>
      </c>
      <c r="C4637" s="33" t="s">
        <v>18117</v>
      </c>
      <c r="D4637" s="33" t="s">
        <v>10942</v>
      </c>
      <c r="E4637" s="33" t="s">
        <v>15037</v>
      </c>
      <c r="F4637" s="33">
        <v>243</v>
      </c>
      <c r="G4637" s="33">
        <v>248</v>
      </c>
      <c r="H4637" s="33">
        <v>10249</v>
      </c>
      <c r="I4637" t="s">
        <v>10943</v>
      </c>
      <c r="N4637" s="37"/>
      <c r="O4637" s="36"/>
      <c r="P4637" s="36"/>
      <c r="Q4637" s="36"/>
      <c r="R4637" s="37"/>
      <c r="S4637" s="36"/>
      <c r="T4637" s="36"/>
    </row>
    <row r="4638" spans="1:20" ht="14.4" x14ac:dyDescent="0.3">
      <c r="A4638" s="33" t="s">
        <v>10944</v>
      </c>
      <c r="B4638" s="33" t="s">
        <v>14833</v>
      </c>
      <c r="C4638" s="33" t="s">
        <v>18118</v>
      </c>
      <c r="D4638" s="33" t="s">
        <v>10945</v>
      </c>
      <c r="E4638" s="33" t="s">
        <v>14995</v>
      </c>
      <c r="F4638" s="33">
        <v>414</v>
      </c>
      <c r="G4638" s="33">
        <v>394</v>
      </c>
      <c r="H4638" s="33">
        <v>42558</v>
      </c>
      <c r="I4638" t="s">
        <v>18099</v>
      </c>
      <c r="N4638" s="37"/>
      <c r="O4638" s="36"/>
      <c r="P4638" s="36"/>
      <c r="Q4638" s="36"/>
      <c r="R4638" s="37"/>
      <c r="S4638" s="36"/>
      <c r="T4638" s="36"/>
    </row>
    <row r="4639" spans="1:20" ht="14.4" x14ac:dyDescent="0.3">
      <c r="A4639" s="33" t="s">
        <v>10946</v>
      </c>
      <c r="B4639" s="33" t="s">
        <v>14833</v>
      </c>
      <c r="C4639" s="33" t="s">
        <v>10947</v>
      </c>
      <c r="D4639" s="33" t="s">
        <v>10948</v>
      </c>
      <c r="E4639" s="33" t="s">
        <v>15030</v>
      </c>
      <c r="F4639" s="33">
        <v>220</v>
      </c>
      <c r="G4639" s="33">
        <v>223</v>
      </c>
      <c r="H4639" s="33">
        <v>42552</v>
      </c>
      <c r="I4639" t="s">
        <v>18059</v>
      </c>
      <c r="N4639" s="37"/>
      <c r="O4639" s="36"/>
      <c r="P4639" s="36"/>
      <c r="Q4639" s="36"/>
      <c r="R4639" s="37"/>
      <c r="S4639" s="36"/>
      <c r="T4639" s="36"/>
    </row>
    <row r="4640" spans="1:20" ht="14.4" x14ac:dyDescent="0.3">
      <c r="A4640" s="33" t="s">
        <v>10949</v>
      </c>
      <c r="B4640" s="33" t="s">
        <v>14833</v>
      </c>
      <c r="C4640" s="33" t="s">
        <v>10950</v>
      </c>
      <c r="D4640" s="33" t="s">
        <v>10951</v>
      </c>
      <c r="E4640" s="33" t="s">
        <v>15025</v>
      </c>
      <c r="F4640" s="33">
        <v>57</v>
      </c>
      <c r="G4640" s="33">
        <v>43</v>
      </c>
      <c r="H4640" s="33">
        <v>41735</v>
      </c>
      <c r="I4640" t="s">
        <v>17587</v>
      </c>
      <c r="N4640" s="37"/>
      <c r="O4640" s="36"/>
      <c r="P4640" s="36"/>
      <c r="Q4640" s="36"/>
      <c r="R4640" s="37"/>
      <c r="S4640" s="36"/>
      <c r="T4640" s="36"/>
    </row>
    <row r="4641" spans="1:20" ht="14.4" x14ac:dyDescent="0.3">
      <c r="A4641" s="33" t="s">
        <v>10952</v>
      </c>
      <c r="B4641" s="33" t="s">
        <v>14833</v>
      </c>
      <c r="C4641" s="33" t="s">
        <v>10953</v>
      </c>
      <c r="D4641" s="33" t="s">
        <v>10954</v>
      </c>
      <c r="E4641" s="33" t="s">
        <v>15093</v>
      </c>
      <c r="F4641" s="33">
        <v>167</v>
      </c>
      <c r="G4641" s="33">
        <v>151</v>
      </c>
      <c r="H4641" s="33">
        <v>42623</v>
      </c>
      <c r="I4641" t="s">
        <v>15606</v>
      </c>
      <c r="N4641" s="37"/>
      <c r="O4641" s="36"/>
      <c r="P4641" s="36"/>
      <c r="Q4641" s="36"/>
      <c r="R4641" s="37"/>
      <c r="S4641" s="36"/>
      <c r="T4641" s="36"/>
    </row>
    <row r="4642" spans="1:20" ht="14.4" x14ac:dyDescent="0.3">
      <c r="A4642" s="33" t="s">
        <v>10955</v>
      </c>
      <c r="B4642" s="33" t="s">
        <v>14833</v>
      </c>
      <c r="C4642" s="33" t="s">
        <v>18119</v>
      </c>
      <c r="D4642" s="33" t="s">
        <v>10956</v>
      </c>
      <c r="E4642" s="33" t="s">
        <v>15034</v>
      </c>
      <c r="F4642" s="33">
        <v>641</v>
      </c>
      <c r="G4642" s="33">
        <v>667</v>
      </c>
      <c r="H4642" s="33">
        <v>41853</v>
      </c>
      <c r="I4642" t="s">
        <v>10704</v>
      </c>
      <c r="N4642" s="37"/>
      <c r="O4642" s="36"/>
      <c r="P4642" s="36"/>
      <c r="Q4642" s="36"/>
      <c r="R4642" s="37"/>
      <c r="S4642" s="36"/>
      <c r="T4642" s="36"/>
    </row>
    <row r="4643" spans="1:20" ht="14.4" x14ac:dyDescent="0.3">
      <c r="A4643" s="33" t="s">
        <v>10957</v>
      </c>
      <c r="B4643" s="33" t="s">
        <v>14833</v>
      </c>
      <c r="C4643" s="33" t="s">
        <v>10958</v>
      </c>
      <c r="D4643" s="33" t="s">
        <v>10959</v>
      </c>
      <c r="E4643" s="33" t="s">
        <v>14903</v>
      </c>
      <c r="F4643" s="33">
        <v>907</v>
      </c>
      <c r="G4643" s="33">
        <v>911</v>
      </c>
      <c r="H4643" s="33">
        <v>42504</v>
      </c>
      <c r="I4643" t="s">
        <v>17943</v>
      </c>
      <c r="N4643" s="37"/>
      <c r="O4643" s="36"/>
      <c r="P4643" s="36"/>
      <c r="Q4643" s="36"/>
      <c r="R4643" s="37"/>
      <c r="S4643" s="36"/>
      <c r="T4643" s="36"/>
    </row>
    <row r="4644" spans="1:20" ht="14.4" x14ac:dyDescent="0.3">
      <c r="A4644" s="33" t="s">
        <v>10960</v>
      </c>
      <c r="B4644" s="33" t="s">
        <v>14833</v>
      </c>
      <c r="C4644" s="33" t="s">
        <v>10961</v>
      </c>
      <c r="D4644" s="33" t="s">
        <v>10962</v>
      </c>
      <c r="E4644" s="33" t="s">
        <v>15025</v>
      </c>
      <c r="F4644" s="33">
        <v>200</v>
      </c>
      <c r="G4644" s="33">
        <v>183</v>
      </c>
      <c r="H4644" s="33">
        <v>40342</v>
      </c>
      <c r="I4644" t="s">
        <v>15539</v>
      </c>
      <c r="N4644" s="37"/>
      <c r="O4644" s="36"/>
      <c r="P4644" s="36"/>
      <c r="Q4644" s="36"/>
      <c r="R4644" s="37"/>
      <c r="S4644" s="36"/>
      <c r="T4644" s="36"/>
    </row>
    <row r="4645" spans="1:20" ht="14.4" x14ac:dyDescent="0.3">
      <c r="A4645" s="33" t="s">
        <v>10963</v>
      </c>
      <c r="B4645" s="33" t="s">
        <v>14833</v>
      </c>
      <c r="C4645" s="33" t="s">
        <v>10964</v>
      </c>
      <c r="D4645" s="33" t="s">
        <v>9143</v>
      </c>
      <c r="E4645" s="33" t="s">
        <v>14905</v>
      </c>
      <c r="F4645" s="33">
        <v>506</v>
      </c>
      <c r="G4645" s="33">
        <v>519</v>
      </c>
      <c r="H4645" s="33">
        <v>69877</v>
      </c>
      <c r="I4645" t="s">
        <v>18104</v>
      </c>
      <c r="N4645" s="37"/>
      <c r="O4645" s="36"/>
      <c r="P4645" s="36"/>
      <c r="Q4645" s="36"/>
      <c r="R4645" s="37"/>
      <c r="S4645" s="36"/>
      <c r="T4645" s="36"/>
    </row>
    <row r="4646" spans="1:20" ht="14.4" x14ac:dyDescent="0.3">
      <c r="A4646" s="33" t="s">
        <v>10965</v>
      </c>
      <c r="B4646" s="33" t="s">
        <v>14833</v>
      </c>
      <c r="C4646" s="33" t="s">
        <v>18120</v>
      </c>
      <c r="D4646" s="33" t="s">
        <v>10966</v>
      </c>
      <c r="E4646" s="33" t="s">
        <v>14911</v>
      </c>
      <c r="F4646" s="33">
        <v>283</v>
      </c>
      <c r="G4646" s="33">
        <v>271</v>
      </c>
      <c r="H4646" s="33">
        <v>41251</v>
      </c>
      <c r="I4646" t="s">
        <v>15479</v>
      </c>
      <c r="N4646" s="37"/>
      <c r="O4646" s="36"/>
      <c r="P4646" s="36"/>
      <c r="Q4646" s="36"/>
      <c r="R4646" s="37"/>
      <c r="S4646" s="36"/>
      <c r="T4646" s="36"/>
    </row>
    <row r="4647" spans="1:20" ht="14.4" x14ac:dyDescent="0.3">
      <c r="A4647" s="33" t="s">
        <v>10967</v>
      </c>
      <c r="B4647" s="33" t="s">
        <v>14833</v>
      </c>
      <c r="C4647" s="33" t="s">
        <v>5355</v>
      </c>
      <c r="D4647" s="33" t="s">
        <v>10968</v>
      </c>
      <c r="E4647" s="33" t="s">
        <v>14904</v>
      </c>
      <c r="F4647" s="33">
        <v>149</v>
      </c>
      <c r="G4647" s="33">
        <v>132</v>
      </c>
      <c r="H4647" s="33">
        <v>55238</v>
      </c>
      <c r="I4647" t="s">
        <v>955</v>
      </c>
      <c r="N4647" s="37"/>
      <c r="O4647" s="36"/>
      <c r="P4647" s="36"/>
      <c r="Q4647" s="36"/>
      <c r="R4647" s="37"/>
      <c r="S4647" s="36"/>
      <c r="T4647" s="36"/>
    </row>
    <row r="4648" spans="1:20" ht="14.4" x14ac:dyDescent="0.3">
      <c r="A4648" s="33" t="s">
        <v>10969</v>
      </c>
      <c r="B4648" s="33" t="s">
        <v>14833</v>
      </c>
      <c r="C4648" s="33" t="s">
        <v>18121</v>
      </c>
      <c r="D4648" s="33" t="s">
        <v>10970</v>
      </c>
      <c r="E4648" s="33" t="s">
        <v>15916</v>
      </c>
      <c r="F4648" s="33">
        <v>106</v>
      </c>
      <c r="G4648" s="33">
        <v>97</v>
      </c>
      <c r="H4648" s="33">
        <v>40558</v>
      </c>
      <c r="I4648" t="s">
        <v>18122</v>
      </c>
      <c r="N4648" s="37"/>
      <c r="O4648" s="36"/>
      <c r="P4648" s="36"/>
      <c r="Q4648" s="36"/>
      <c r="R4648" s="37"/>
      <c r="S4648" s="36"/>
      <c r="T4648" s="36"/>
    </row>
    <row r="4649" spans="1:20" ht="14.4" x14ac:dyDescent="0.3">
      <c r="A4649" s="33" t="s">
        <v>10971</v>
      </c>
      <c r="B4649" s="33" t="s">
        <v>14833</v>
      </c>
      <c r="C4649" s="33" t="s">
        <v>18123</v>
      </c>
      <c r="D4649" s="33" t="s">
        <v>10972</v>
      </c>
      <c r="E4649" s="33" t="s">
        <v>15505</v>
      </c>
      <c r="F4649" s="33">
        <v>348</v>
      </c>
      <c r="G4649" s="33">
        <v>340</v>
      </c>
      <c r="H4649" s="33">
        <v>40278</v>
      </c>
      <c r="I4649" t="s">
        <v>902</v>
      </c>
      <c r="N4649" s="37"/>
      <c r="O4649" s="36"/>
      <c r="P4649" s="36"/>
      <c r="Q4649" s="36"/>
      <c r="R4649" s="37"/>
      <c r="S4649" s="36"/>
      <c r="T4649" s="36"/>
    </row>
    <row r="4650" spans="1:20" ht="14.4" x14ac:dyDescent="0.3">
      <c r="A4650" s="33" t="s">
        <v>10973</v>
      </c>
      <c r="B4650" s="33" t="s">
        <v>14833</v>
      </c>
      <c r="C4650" s="33" t="s">
        <v>10974</v>
      </c>
      <c r="D4650" s="33" t="s">
        <v>10975</v>
      </c>
      <c r="E4650" s="33" t="s">
        <v>14915</v>
      </c>
      <c r="F4650" s="33">
        <v>324</v>
      </c>
      <c r="G4650" s="33">
        <v>277</v>
      </c>
      <c r="H4650" s="33">
        <v>41814</v>
      </c>
      <c r="I4650" t="s">
        <v>10465</v>
      </c>
      <c r="N4650" s="37"/>
      <c r="O4650" s="36"/>
      <c r="P4650" s="36"/>
      <c r="Q4650" s="36"/>
      <c r="R4650" s="37"/>
      <c r="S4650" s="36"/>
      <c r="T4650" s="36"/>
    </row>
    <row r="4651" spans="1:20" ht="14.4" x14ac:dyDescent="0.3">
      <c r="A4651" s="33" t="s">
        <v>10976</v>
      </c>
      <c r="B4651" s="33" t="s">
        <v>14833</v>
      </c>
      <c r="C4651" s="33" t="s">
        <v>18100</v>
      </c>
      <c r="D4651" s="33" t="s">
        <v>10977</v>
      </c>
      <c r="E4651" s="33" t="s">
        <v>14908</v>
      </c>
      <c r="F4651" s="33">
        <v>369</v>
      </c>
      <c r="G4651" s="33">
        <v>402</v>
      </c>
      <c r="H4651" s="33">
        <v>41400</v>
      </c>
      <c r="I4651" t="s">
        <v>16924</v>
      </c>
      <c r="N4651" s="37"/>
      <c r="O4651" s="36"/>
      <c r="P4651" s="36"/>
      <c r="Q4651" s="36"/>
      <c r="R4651" s="37"/>
      <c r="S4651" s="36"/>
      <c r="T4651" s="36"/>
    </row>
    <row r="4652" spans="1:20" ht="14.4" x14ac:dyDescent="0.3">
      <c r="A4652" s="33" t="s">
        <v>10978</v>
      </c>
      <c r="B4652" s="33" t="s">
        <v>14833</v>
      </c>
      <c r="C4652" s="33" t="s">
        <v>10979</v>
      </c>
      <c r="D4652" s="33" t="s">
        <v>10980</v>
      </c>
      <c r="E4652" s="33" t="s">
        <v>14957</v>
      </c>
      <c r="F4652" s="33">
        <v>68</v>
      </c>
      <c r="G4652" s="33">
        <v>62</v>
      </c>
      <c r="H4652" s="33">
        <v>41777</v>
      </c>
      <c r="I4652" t="s">
        <v>17934</v>
      </c>
      <c r="N4652" s="37"/>
      <c r="O4652" s="36"/>
      <c r="P4652" s="36"/>
      <c r="Q4652" s="36"/>
      <c r="R4652" s="37"/>
      <c r="S4652" s="36"/>
      <c r="T4652" s="36"/>
    </row>
    <row r="4653" spans="1:20" ht="14.4" x14ac:dyDescent="0.3">
      <c r="A4653" s="33" t="s">
        <v>10981</v>
      </c>
      <c r="B4653" s="33" t="s">
        <v>14833</v>
      </c>
      <c r="C4653" s="33" t="s">
        <v>10982</v>
      </c>
      <c r="D4653" s="33" t="s">
        <v>10983</v>
      </c>
      <c r="E4653" s="33" t="s">
        <v>15102</v>
      </c>
      <c r="F4653" s="33">
        <v>680</v>
      </c>
      <c r="G4653" s="33">
        <v>713</v>
      </c>
      <c r="H4653" s="33">
        <v>24597</v>
      </c>
      <c r="I4653" t="s">
        <v>15364</v>
      </c>
      <c r="N4653" s="37"/>
      <c r="O4653" s="36"/>
      <c r="P4653" s="36"/>
      <c r="Q4653" s="36"/>
      <c r="R4653" s="37"/>
      <c r="S4653" s="36"/>
      <c r="T4653" s="36"/>
    </row>
    <row r="4654" spans="1:20" ht="14.4" x14ac:dyDescent="0.3">
      <c r="A4654" s="33" t="s">
        <v>10984</v>
      </c>
      <c r="B4654" s="33" t="s">
        <v>14833</v>
      </c>
      <c r="C4654" s="33" t="s">
        <v>15404</v>
      </c>
      <c r="D4654" s="33" t="s">
        <v>10985</v>
      </c>
      <c r="E4654" s="33" t="s">
        <v>14879</v>
      </c>
      <c r="F4654" s="33">
        <v>172</v>
      </c>
      <c r="G4654" s="33">
        <v>178</v>
      </c>
      <c r="H4654" s="33">
        <v>40812</v>
      </c>
      <c r="I4654" t="s">
        <v>15512</v>
      </c>
      <c r="N4654" s="37"/>
      <c r="O4654" s="36"/>
      <c r="P4654" s="36"/>
      <c r="Q4654" s="36"/>
      <c r="R4654" s="37"/>
      <c r="S4654" s="36"/>
      <c r="T4654" s="36"/>
    </row>
    <row r="4655" spans="1:20" ht="14.4" x14ac:dyDescent="0.3">
      <c r="A4655" s="33" t="s">
        <v>10986</v>
      </c>
      <c r="B4655" s="33" t="s">
        <v>14833</v>
      </c>
      <c r="C4655" s="33" t="s">
        <v>18124</v>
      </c>
      <c r="D4655" s="33" t="s">
        <v>10987</v>
      </c>
      <c r="E4655" s="33" t="s">
        <v>15035</v>
      </c>
      <c r="F4655" s="33">
        <v>291</v>
      </c>
      <c r="G4655" s="33">
        <v>254</v>
      </c>
      <c r="H4655" s="33">
        <v>60997</v>
      </c>
      <c r="I4655" t="s">
        <v>17083</v>
      </c>
      <c r="N4655" s="37"/>
      <c r="O4655" s="36"/>
      <c r="P4655" s="36"/>
      <c r="Q4655" s="36"/>
      <c r="R4655" s="37"/>
      <c r="S4655" s="36"/>
      <c r="T4655" s="36"/>
    </row>
    <row r="4656" spans="1:20" ht="14.4" x14ac:dyDescent="0.3">
      <c r="A4656" s="33" t="s">
        <v>10988</v>
      </c>
      <c r="B4656" s="33" t="s">
        <v>14833</v>
      </c>
      <c r="C4656" s="33" t="s">
        <v>18125</v>
      </c>
      <c r="D4656" s="33" t="s">
        <v>10989</v>
      </c>
      <c r="E4656" s="33" t="s">
        <v>15037</v>
      </c>
      <c r="F4656" s="33">
        <v>70</v>
      </c>
      <c r="G4656" s="33">
        <v>73</v>
      </c>
      <c r="H4656" s="33">
        <v>10249</v>
      </c>
      <c r="I4656" t="s">
        <v>10943</v>
      </c>
      <c r="N4656" s="37"/>
      <c r="O4656" s="36"/>
      <c r="P4656" s="36"/>
      <c r="Q4656" s="36"/>
      <c r="R4656" s="37"/>
      <c r="S4656" s="36"/>
      <c r="T4656" s="36"/>
    </row>
    <row r="4657" spans="1:20" ht="14.4" x14ac:dyDescent="0.3">
      <c r="A4657" s="33" t="s">
        <v>10990</v>
      </c>
      <c r="B4657" s="33" t="s">
        <v>14833</v>
      </c>
      <c r="C4657" s="33" t="s">
        <v>18126</v>
      </c>
      <c r="D4657" s="33" t="s">
        <v>10991</v>
      </c>
      <c r="E4657" s="33" t="s">
        <v>14995</v>
      </c>
      <c r="F4657" s="33">
        <v>168</v>
      </c>
      <c r="G4657" s="33">
        <v>152</v>
      </c>
      <c r="H4657" s="33">
        <v>42558</v>
      </c>
      <c r="I4657" t="s">
        <v>18099</v>
      </c>
      <c r="N4657" s="37"/>
      <c r="O4657" s="36"/>
      <c r="P4657" s="36"/>
      <c r="Q4657" s="36"/>
      <c r="R4657" s="37"/>
      <c r="S4657" s="36"/>
      <c r="T4657" s="36"/>
    </row>
    <row r="4658" spans="1:20" ht="14.4" x14ac:dyDescent="0.3">
      <c r="A4658" s="33" t="s">
        <v>10992</v>
      </c>
      <c r="B4658" s="33" t="s">
        <v>14833</v>
      </c>
      <c r="C4658" s="33" t="s">
        <v>10993</v>
      </c>
      <c r="D4658" s="33" t="s">
        <v>10994</v>
      </c>
      <c r="E4658" s="33" t="s">
        <v>15030</v>
      </c>
      <c r="F4658" s="33">
        <v>172</v>
      </c>
      <c r="G4658" s="33">
        <v>169</v>
      </c>
      <c r="H4658" s="33">
        <v>42552</v>
      </c>
      <c r="I4658" t="s">
        <v>18059</v>
      </c>
      <c r="N4658" s="37"/>
      <c r="O4658" s="36"/>
      <c r="P4658" s="36"/>
      <c r="Q4658" s="36"/>
      <c r="R4658" s="37"/>
      <c r="S4658" s="36"/>
      <c r="T4658" s="36"/>
    </row>
    <row r="4659" spans="1:20" ht="14.4" x14ac:dyDescent="0.3">
      <c r="A4659" s="33" t="s">
        <v>10995</v>
      </c>
      <c r="B4659" s="33" t="s">
        <v>14833</v>
      </c>
      <c r="C4659" s="33" t="s">
        <v>10996</v>
      </c>
      <c r="D4659" s="33" t="s">
        <v>10997</v>
      </c>
      <c r="E4659" s="33" t="s">
        <v>15025</v>
      </c>
      <c r="F4659" s="33">
        <v>60</v>
      </c>
      <c r="G4659" s="33">
        <v>60</v>
      </c>
      <c r="H4659" s="33">
        <v>41735</v>
      </c>
      <c r="I4659" t="s">
        <v>17587</v>
      </c>
      <c r="N4659" s="37"/>
      <c r="O4659" s="36"/>
      <c r="P4659" s="36"/>
      <c r="Q4659" s="36"/>
      <c r="R4659" s="37"/>
      <c r="S4659" s="36"/>
      <c r="T4659" s="36"/>
    </row>
    <row r="4660" spans="1:20" ht="14.4" x14ac:dyDescent="0.3">
      <c r="A4660" s="33" t="s">
        <v>10998</v>
      </c>
      <c r="B4660" s="33" t="s">
        <v>14833</v>
      </c>
      <c r="C4660" s="33" t="s">
        <v>18127</v>
      </c>
      <c r="D4660" s="33" t="s">
        <v>10999</v>
      </c>
      <c r="E4660" s="33" t="s">
        <v>15029</v>
      </c>
      <c r="F4660" s="33">
        <v>152</v>
      </c>
      <c r="G4660" s="33">
        <v>176</v>
      </c>
      <c r="H4660" s="33">
        <v>41390</v>
      </c>
      <c r="I4660" t="s">
        <v>18043</v>
      </c>
      <c r="N4660" s="37"/>
      <c r="O4660" s="36"/>
      <c r="P4660" s="36"/>
      <c r="Q4660" s="36"/>
      <c r="R4660" s="37"/>
      <c r="S4660" s="36"/>
      <c r="T4660" s="36"/>
    </row>
    <row r="4661" spans="1:20" ht="14.4" x14ac:dyDescent="0.3">
      <c r="A4661" s="33" t="s">
        <v>11000</v>
      </c>
      <c r="B4661" s="33" t="s">
        <v>14833</v>
      </c>
      <c r="C4661" s="33" t="s">
        <v>11001</v>
      </c>
      <c r="D4661" s="33" t="s">
        <v>11002</v>
      </c>
      <c r="E4661" s="33" t="s">
        <v>15093</v>
      </c>
      <c r="F4661" s="33">
        <v>272</v>
      </c>
      <c r="G4661" s="33">
        <v>282</v>
      </c>
      <c r="H4661" s="33">
        <v>42623</v>
      </c>
      <c r="I4661" t="s">
        <v>15606</v>
      </c>
      <c r="N4661" s="37"/>
      <c r="O4661" s="36"/>
      <c r="P4661" s="36"/>
      <c r="Q4661" s="36"/>
      <c r="R4661" s="37"/>
      <c r="S4661" s="36"/>
      <c r="T4661" s="36"/>
    </row>
    <row r="4662" spans="1:20" ht="14.4" x14ac:dyDescent="0.3">
      <c r="A4662" s="33" t="s">
        <v>11003</v>
      </c>
      <c r="B4662" s="33" t="s">
        <v>14833</v>
      </c>
      <c r="C4662" s="33" t="s">
        <v>18128</v>
      </c>
      <c r="D4662" s="33" t="s">
        <v>11004</v>
      </c>
      <c r="E4662" s="33" t="s">
        <v>15034</v>
      </c>
      <c r="F4662" s="33">
        <v>219</v>
      </c>
      <c r="G4662" s="33">
        <v>208</v>
      </c>
      <c r="H4662" s="33">
        <v>41853</v>
      </c>
      <c r="I4662" t="s">
        <v>10704</v>
      </c>
      <c r="N4662" s="37"/>
      <c r="O4662" s="36"/>
      <c r="P4662" s="36"/>
      <c r="Q4662" s="36"/>
      <c r="R4662" s="37"/>
      <c r="S4662" s="36"/>
      <c r="T4662" s="36"/>
    </row>
    <row r="4663" spans="1:20" ht="14.4" x14ac:dyDescent="0.3">
      <c r="A4663" s="33" t="s">
        <v>11005</v>
      </c>
      <c r="B4663" s="33" t="s">
        <v>14833</v>
      </c>
      <c r="C4663" s="33" t="s">
        <v>18129</v>
      </c>
      <c r="D4663" s="33" t="s">
        <v>11006</v>
      </c>
      <c r="E4663" s="33" t="s">
        <v>15031</v>
      </c>
      <c r="F4663" s="33">
        <v>236</v>
      </c>
      <c r="G4663" s="33">
        <v>229</v>
      </c>
      <c r="H4663" s="33">
        <v>41514</v>
      </c>
      <c r="I4663" t="s">
        <v>17941</v>
      </c>
      <c r="N4663" s="37"/>
      <c r="O4663" s="36"/>
      <c r="P4663" s="36"/>
      <c r="Q4663" s="36"/>
      <c r="R4663" s="37"/>
      <c r="S4663" s="36"/>
      <c r="T4663" s="36"/>
    </row>
    <row r="4664" spans="1:20" ht="14.4" x14ac:dyDescent="0.3">
      <c r="A4664" s="33" t="s">
        <v>11007</v>
      </c>
      <c r="B4664" s="33" t="s">
        <v>14833</v>
      </c>
      <c r="C4664" s="33" t="s">
        <v>1196</v>
      </c>
      <c r="D4664" s="33" t="s">
        <v>11008</v>
      </c>
      <c r="E4664" s="33" t="s">
        <v>14905</v>
      </c>
      <c r="F4664" s="33">
        <v>412</v>
      </c>
      <c r="G4664" s="33">
        <v>388</v>
      </c>
      <c r="H4664" s="33">
        <v>69877</v>
      </c>
      <c r="I4664" t="s">
        <v>18104</v>
      </c>
      <c r="N4664" s="37"/>
      <c r="O4664" s="36"/>
      <c r="P4664" s="36"/>
      <c r="Q4664" s="36"/>
      <c r="R4664" s="37"/>
      <c r="S4664" s="36"/>
      <c r="T4664" s="36"/>
    </row>
    <row r="4665" spans="1:20" ht="14.4" x14ac:dyDescent="0.3">
      <c r="A4665" s="33" t="s">
        <v>11009</v>
      </c>
      <c r="B4665" s="33" t="s">
        <v>14833</v>
      </c>
      <c r="C4665" s="33" t="s">
        <v>6342</v>
      </c>
      <c r="D4665" s="33" t="s">
        <v>11010</v>
      </c>
      <c r="E4665" s="33" t="s">
        <v>15052</v>
      </c>
      <c r="F4665" s="33">
        <v>596</v>
      </c>
      <c r="G4665" s="33">
        <v>633</v>
      </c>
      <c r="H4665" s="33">
        <v>75753</v>
      </c>
      <c r="I4665" t="s">
        <v>16109</v>
      </c>
      <c r="N4665" s="37"/>
      <c r="O4665" s="36"/>
      <c r="P4665" s="36"/>
      <c r="Q4665" s="36"/>
      <c r="R4665" s="37"/>
      <c r="S4665" s="36"/>
      <c r="T4665" s="36"/>
    </row>
    <row r="4666" spans="1:20" ht="14.4" x14ac:dyDescent="0.3">
      <c r="A4666" s="33" t="s">
        <v>11011</v>
      </c>
      <c r="B4666" s="33" t="s">
        <v>14833</v>
      </c>
      <c r="C4666" s="33" t="s">
        <v>18130</v>
      </c>
      <c r="D4666" s="33" t="s">
        <v>11012</v>
      </c>
      <c r="E4666" s="33" t="s">
        <v>15040</v>
      </c>
      <c r="F4666" s="33">
        <v>171</v>
      </c>
      <c r="G4666" s="33">
        <v>173</v>
      </c>
      <c r="H4666" s="33">
        <v>76806</v>
      </c>
      <c r="I4666" t="s">
        <v>15311</v>
      </c>
      <c r="N4666" s="37"/>
      <c r="O4666" s="36"/>
      <c r="P4666" s="36"/>
      <c r="Q4666" s="36"/>
      <c r="R4666" s="37"/>
      <c r="S4666" s="36"/>
      <c r="T4666" s="36"/>
    </row>
    <row r="4667" spans="1:20" ht="14.4" x14ac:dyDescent="0.3">
      <c r="A4667" s="33" t="s">
        <v>11013</v>
      </c>
      <c r="B4667" s="33" t="s">
        <v>14833</v>
      </c>
      <c r="C4667" s="33" t="s">
        <v>18131</v>
      </c>
      <c r="D4667" s="33" t="s">
        <v>11014</v>
      </c>
      <c r="E4667" s="33" t="s">
        <v>14957</v>
      </c>
      <c r="F4667" s="33">
        <v>119</v>
      </c>
      <c r="G4667" s="33">
        <v>112</v>
      </c>
      <c r="H4667" s="33">
        <v>41777</v>
      </c>
      <c r="I4667" t="s">
        <v>17934</v>
      </c>
      <c r="N4667" s="37"/>
      <c r="O4667" s="36"/>
      <c r="P4667" s="36"/>
      <c r="Q4667" s="36"/>
      <c r="R4667" s="37"/>
      <c r="S4667" s="36"/>
      <c r="T4667" s="36"/>
    </row>
    <row r="4668" spans="1:20" ht="14.4" x14ac:dyDescent="0.3">
      <c r="A4668" s="33" t="s">
        <v>11015</v>
      </c>
      <c r="B4668" s="33" t="s">
        <v>14833</v>
      </c>
      <c r="C4668" s="33" t="s">
        <v>11016</v>
      </c>
      <c r="D4668" s="33" t="s">
        <v>11017</v>
      </c>
      <c r="E4668" s="33" t="s">
        <v>14938</v>
      </c>
      <c r="F4668" s="33">
        <v>352</v>
      </c>
      <c r="G4668" s="33">
        <v>362</v>
      </c>
      <c r="H4668" s="33">
        <v>20281</v>
      </c>
      <c r="I4668" t="s">
        <v>665</v>
      </c>
      <c r="N4668" s="37"/>
      <c r="O4668" s="36"/>
      <c r="P4668" s="36"/>
      <c r="Q4668" s="36"/>
      <c r="R4668" s="37"/>
      <c r="S4668" s="36"/>
      <c r="T4668" s="36"/>
    </row>
    <row r="4669" spans="1:20" ht="14.4" x14ac:dyDescent="0.3">
      <c r="A4669" s="33" t="s">
        <v>11018</v>
      </c>
      <c r="B4669" s="33" t="s">
        <v>14833</v>
      </c>
      <c r="C4669" s="33" t="s">
        <v>18132</v>
      </c>
      <c r="D4669" s="33" t="s">
        <v>2369</v>
      </c>
      <c r="E4669" s="33" t="s">
        <v>14909</v>
      </c>
      <c r="F4669" s="33">
        <v>181</v>
      </c>
      <c r="G4669" s="33">
        <v>194</v>
      </c>
      <c r="H4669" s="33">
        <v>24597</v>
      </c>
      <c r="I4669" t="s">
        <v>15364</v>
      </c>
      <c r="N4669" s="37"/>
      <c r="O4669" s="36"/>
      <c r="P4669" s="36"/>
      <c r="Q4669" s="36"/>
      <c r="R4669" s="37"/>
      <c r="S4669" s="36"/>
      <c r="T4669" s="36"/>
    </row>
    <row r="4670" spans="1:20" ht="14.4" x14ac:dyDescent="0.3">
      <c r="A4670" s="33" t="s">
        <v>11019</v>
      </c>
      <c r="B4670" s="33" t="s">
        <v>14833</v>
      </c>
      <c r="C4670" s="33" t="s">
        <v>18133</v>
      </c>
      <c r="D4670" s="33" t="s">
        <v>11020</v>
      </c>
      <c r="E4670" s="33" t="s">
        <v>14949</v>
      </c>
      <c r="F4670" s="33">
        <v>326</v>
      </c>
      <c r="G4670" s="33">
        <v>328</v>
      </c>
      <c r="H4670" s="33">
        <v>40530</v>
      </c>
      <c r="I4670" t="s">
        <v>16476</v>
      </c>
      <c r="N4670" s="37"/>
      <c r="O4670" s="36"/>
      <c r="P4670" s="36"/>
      <c r="Q4670" s="36"/>
      <c r="R4670" s="37"/>
      <c r="S4670" s="36"/>
      <c r="T4670" s="36"/>
    </row>
    <row r="4671" spans="1:20" ht="14.4" x14ac:dyDescent="0.3">
      <c r="A4671" s="33" t="s">
        <v>11021</v>
      </c>
      <c r="B4671" s="33" t="s">
        <v>14833</v>
      </c>
      <c r="C4671" s="33" t="s">
        <v>18134</v>
      </c>
      <c r="D4671" s="33" t="s">
        <v>11022</v>
      </c>
      <c r="E4671" s="33" t="s">
        <v>14992</v>
      </c>
      <c r="F4671" s="33">
        <v>109</v>
      </c>
      <c r="G4671" s="33">
        <v>116</v>
      </c>
      <c r="H4671" s="33">
        <v>41506</v>
      </c>
      <c r="I4671" t="s">
        <v>15267</v>
      </c>
      <c r="N4671" s="37"/>
      <c r="O4671" s="36"/>
      <c r="P4671" s="36"/>
      <c r="Q4671" s="36"/>
      <c r="R4671" s="37"/>
      <c r="S4671" s="36"/>
      <c r="T4671" s="36"/>
    </row>
    <row r="4672" spans="1:20" ht="14.4" x14ac:dyDescent="0.3">
      <c r="A4672" s="33" t="s">
        <v>11023</v>
      </c>
      <c r="B4672" s="33" t="s">
        <v>14833</v>
      </c>
      <c r="C4672" s="33" t="s">
        <v>1484</v>
      </c>
      <c r="D4672" s="33" t="s">
        <v>11024</v>
      </c>
      <c r="E4672" s="33" t="s">
        <v>14885</v>
      </c>
      <c r="F4672" s="33">
        <v>240</v>
      </c>
      <c r="G4672" s="33">
        <v>243</v>
      </c>
      <c r="H4672" s="33">
        <v>41023</v>
      </c>
      <c r="I4672" t="s">
        <v>15485</v>
      </c>
      <c r="N4672" s="37"/>
      <c r="O4672" s="36"/>
      <c r="P4672" s="36"/>
      <c r="Q4672" s="36"/>
      <c r="R4672" s="37"/>
      <c r="S4672" s="36"/>
      <c r="T4672" s="36"/>
    </row>
    <row r="4673" spans="1:20" ht="14.4" x14ac:dyDescent="0.3">
      <c r="A4673" s="33" t="s">
        <v>11025</v>
      </c>
      <c r="B4673" s="33" t="s">
        <v>14833</v>
      </c>
      <c r="C4673" s="33" t="s">
        <v>17695</v>
      </c>
      <c r="D4673" s="33" t="s">
        <v>11026</v>
      </c>
      <c r="E4673" s="33" t="s">
        <v>15035</v>
      </c>
      <c r="F4673" s="33">
        <v>351</v>
      </c>
      <c r="G4673" s="33">
        <v>374</v>
      </c>
      <c r="H4673" s="33">
        <v>60997</v>
      </c>
      <c r="I4673" t="s">
        <v>17083</v>
      </c>
      <c r="N4673" s="37"/>
      <c r="O4673" s="36"/>
      <c r="P4673" s="36"/>
      <c r="Q4673" s="36"/>
      <c r="R4673" s="37"/>
      <c r="S4673" s="36"/>
      <c r="T4673" s="36"/>
    </row>
    <row r="4674" spans="1:20" ht="14.4" x14ac:dyDescent="0.3">
      <c r="A4674" s="33" t="s">
        <v>11027</v>
      </c>
      <c r="B4674" s="33" t="s">
        <v>14833</v>
      </c>
      <c r="C4674" s="33" t="s">
        <v>11028</v>
      </c>
      <c r="D4674" s="33" t="s">
        <v>11029</v>
      </c>
      <c r="E4674" s="33" t="s">
        <v>14908</v>
      </c>
      <c r="F4674" s="33">
        <v>127</v>
      </c>
      <c r="G4674" s="33">
        <v>146</v>
      </c>
      <c r="H4674" s="33">
        <v>77195</v>
      </c>
      <c r="I4674" t="s">
        <v>16346</v>
      </c>
      <c r="N4674" s="37"/>
      <c r="O4674" s="36"/>
      <c r="P4674" s="36"/>
      <c r="Q4674" s="36"/>
      <c r="R4674" s="37"/>
      <c r="S4674" s="36"/>
      <c r="T4674" s="36"/>
    </row>
    <row r="4675" spans="1:20" ht="14.4" x14ac:dyDescent="0.3">
      <c r="A4675" s="33" t="s">
        <v>11030</v>
      </c>
      <c r="B4675" s="33" t="s">
        <v>14833</v>
      </c>
      <c r="C4675" s="33" t="s">
        <v>1857</v>
      </c>
      <c r="D4675" s="33" t="s">
        <v>60</v>
      </c>
      <c r="E4675" s="33" t="s">
        <v>15029</v>
      </c>
      <c r="F4675" s="33">
        <v>206</v>
      </c>
      <c r="G4675" s="33">
        <v>187</v>
      </c>
      <c r="H4675" s="33">
        <v>40377</v>
      </c>
      <c r="I4675" t="s">
        <v>17789</v>
      </c>
      <c r="N4675" s="37"/>
      <c r="O4675" s="36"/>
      <c r="P4675" s="36"/>
      <c r="Q4675" s="36"/>
      <c r="R4675" s="37"/>
      <c r="S4675" s="36"/>
      <c r="T4675" s="36"/>
    </row>
    <row r="4676" spans="1:20" ht="14.4" x14ac:dyDescent="0.3">
      <c r="A4676" s="33" t="s">
        <v>11031</v>
      </c>
      <c r="B4676" s="33" t="s">
        <v>14833</v>
      </c>
      <c r="C4676" s="33" t="s">
        <v>18135</v>
      </c>
      <c r="D4676" s="33" t="s">
        <v>11032</v>
      </c>
      <c r="E4676" s="33" t="s">
        <v>15037</v>
      </c>
      <c r="F4676" s="33">
        <v>100</v>
      </c>
      <c r="G4676" s="33">
        <v>89</v>
      </c>
      <c r="H4676" s="33">
        <v>10249</v>
      </c>
      <c r="I4676" t="s">
        <v>10943</v>
      </c>
      <c r="N4676" s="37"/>
      <c r="O4676" s="36"/>
      <c r="P4676" s="36"/>
      <c r="Q4676" s="36"/>
      <c r="R4676" s="37"/>
      <c r="S4676" s="36"/>
      <c r="T4676" s="36"/>
    </row>
    <row r="4677" spans="1:20" ht="14.4" x14ac:dyDescent="0.3">
      <c r="A4677" s="33" t="s">
        <v>11033</v>
      </c>
      <c r="B4677" s="33" t="s">
        <v>14833</v>
      </c>
      <c r="C4677" s="33" t="s">
        <v>18136</v>
      </c>
      <c r="D4677" s="33" t="s">
        <v>11034</v>
      </c>
      <c r="E4677" s="33" t="s">
        <v>14906</v>
      </c>
      <c r="F4677" s="33">
        <v>245</v>
      </c>
      <c r="G4677" s="33">
        <v>211</v>
      </c>
      <c r="H4677" s="33">
        <v>41850</v>
      </c>
      <c r="I4677" t="s">
        <v>17951</v>
      </c>
      <c r="N4677" s="37"/>
      <c r="O4677" s="36"/>
      <c r="P4677" s="36"/>
      <c r="Q4677" s="36"/>
      <c r="R4677" s="37"/>
      <c r="S4677" s="36"/>
      <c r="T4677" s="36"/>
    </row>
    <row r="4678" spans="1:20" ht="14.4" x14ac:dyDescent="0.3">
      <c r="A4678" s="33" t="s">
        <v>11035</v>
      </c>
      <c r="B4678" s="33" t="s">
        <v>14833</v>
      </c>
      <c r="C4678" s="33" t="s">
        <v>18137</v>
      </c>
      <c r="D4678" s="33" t="s">
        <v>11036</v>
      </c>
      <c r="E4678" s="33" t="s">
        <v>15030</v>
      </c>
      <c r="F4678" s="33">
        <v>198</v>
      </c>
      <c r="G4678" s="33">
        <v>185</v>
      </c>
      <c r="H4678" s="33">
        <v>42552</v>
      </c>
      <c r="I4678" t="s">
        <v>18059</v>
      </c>
      <c r="N4678" s="37"/>
      <c r="O4678" s="36"/>
      <c r="P4678" s="36"/>
      <c r="Q4678" s="36"/>
      <c r="R4678" s="37"/>
      <c r="S4678" s="36"/>
      <c r="T4678" s="36"/>
    </row>
    <row r="4679" spans="1:20" ht="14.4" x14ac:dyDescent="0.3">
      <c r="A4679" s="33" t="s">
        <v>11037</v>
      </c>
      <c r="B4679" s="33" t="s">
        <v>14833</v>
      </c>
      <c r="C4679" s="33" t="s">
        <v>18138</v>
      </c>
      <c r="D4679" s="33" t="s">
        <v>11038</v>
      </c>
      <c r="E4679" s="33" t="s">
        <v>15034</v>
      </c>
      <c r="F4679" s="33">
        <v>458</v>
      </c>
      <c r="G4679" s="33">
        <v>461</v>
      </c>
      <c r="H4679" s="33">
        <v>41853</v>
      </c>
      <c r="I4679" t="s">
        <v>10704</v>
      </c>
      <c r="N4679" s="37"/>
      <c r="O4679" s="36"/>
      <c r="P4679" s="36"/>
      <c r="Q4679" s="36"/>
      <c r="R4679" s="37"/>
      <c r="S4679" s="36"/>
      <c r="T4679" s="36"/>
    </row>
    <row r="4680" spans="1:20" ht="14.4" x14ac:dyDescent="0.3">
      <c r="A4680" s="33" t="s">
        <v>11039</v>
      </c>
      <c r="B4680" s="33" t="s">
        <v>14833</v>
      </c>
      <c r="C4680" s="33" t="s">
        <v>18139</v>
      </c>
      <c r="D4680" s="33" t="s">
        <v>11040</v>
      </c>
      <c r="E4680" s="33" t="s">
        <v>14917</v>
      </c>
      <c r="F4680" s="33">
        <v>125</v>
      </c>
      <c r="G4680" s="33">
        <v>150</v>
      </c>
      <c r="H4680" s="33">
        <v>41862</v>
      </c>
      <c r="I4680" t="s">
        <v>17195</v>
      </c>
      <c r="N4680" s="37"/>
      <c r="O4680" s="36"/>
      <c r="P4680" s="36"/>
      <c r="Q4680" s="36"/>
      <c r="R4680" s="37"/>
      <c r="S4680" s="36"/>
      <c r="T4680" s="36"/>
    </row>
    <row r="4681" spans="1:20" ht="14.4" x14ac:dyDescent="0.3">
      <c r="A4681" s="33" t="s">
        <v>11041</v>
      </c>
      <c r="B4681" s="33" t="s">
        <v>14833</v>
      </c>
      <c r="C4681" s="33" t="s">
        <v>18140</v>
      </c>
      <c r="D4681" s="33" t="s">
        <v>11042</v>
      </c>
      <c r="E4681" s="33" t="s">
        <v>15025</v>
      </c>
      <c r="F4681" s="33">
        <v>316</v>
      </c>
      <c r="G4681" s="33">
        <v>307</v>
      </c>
      <c r="H4681" s="33">
        <v>40342</v>
      </c>
      <c r="I4681" t="s">
        <v>15539</v>
      </c>
      <c r="N4681" s="37"/>
      <c r="O4681" s="36"/>
      <c r="P4681" s="36"/>
      <c r="Q4681" s="36"/>
      <c r="R4681" s="37"/>
      <c r="S4681" s="36"/>
      <c r="T4681" s="36"/>
    </row>
    <row r="4682" spans="1:20" ht="14.4" x14ac:dyDescent="0.3">
      <c r="A4682" s="33" t="s">
        <v>11043</v>
      </c>
      <c r="B4682" s="33" t="s">
        <v>14833</v>
      </c>
      <c r="C4682" s="33" t="s">
        <v>6419</v>
      </c>
      <c r="D4682" s="33" t="s">
        <v>11044</v>
      </c>
      <c r="E4682" s="33" t="s">
        <v>14905</v>
      </c>
      <c r="F4682" s="33">
        <v>102</v>
      </c>
      <c r="G4682" s="33">
        <v>91</v>
      </c>
      <c r="H4682" s="33">
        <v>69877</v>
      </c>
      <c r="I4682" t="s">
        <v>18104</v>
      </c>
      <c r="N4682" s="37"/>
      <c r="O4682" s="36"/>
      <c r="P4682" s="36"/>
      <c r="Q4682" s="36"/>
      <c r="R4682" s="37"/>
      <c r="S4682" s="36"/>
      <c r="T4682" s="36"/>
    </row>
    <row r="4683" spans="1:20" ht="14.4" x14ac:dyDescent="0.3">
      <c r="A4683" s="33" t="s">
        <v>11045</v>
      </c>
      <c r="B4683" s="33" t="s">
        <v>14833</v>
      </c>
      <c r="C4683" s="33" t="s">
        <v>18141</v>
      </c>
      <c r="D4683" s="33" t="s">
        <v>11046</v>
      </c>
      <c r="E4683" s="33" t="s">
        <v>14911</v>
      </c>
      <c r="F4683" s="33">
        <v>409</v>
      </c>
      <c r="G4683" s="33">
        <v>402</v>
      </c>
      <c r="H4683" s="33">
        <v>41251</v>
      </c>
      <c r="I4683" t="s">
        <v>15479</v>
      </c>
      <c r="N4683" s="37"/>
      <c r="O4683" s="36"/>
      <c r="P4683" s="36"/>
      <c r="Q4683" s="36"/>
      <c r="R4683" s="37"/>
      <c r="S4683" s="36"/>
      <c r="T4683" s="36"/>
    </row>
    <row r="4684" spans="1:20" ht="14.4" x14ac:dyDescent="0.3">
      <c r="A4684" s="33" t="s">
        <v>11047</v>
      </c>
      <c r="B4684" s="33" t="s">
        <v>14833</v>
      </c>
      <c r="C4684" s="33" t="s">
        <v>18142</v>
      </c>
      <c r="D4684" s="33" t="s">
        <v>11048</v>
      </c>
      <c r="E4684" s="33" t="s">
        <v>15040</v>
      </c>
      <c r="F4684" s="33">
        <v>272</v>
      </c>
      <c r="G4684" s="33">
        <v>293</v>
      </c>
      <c r="H4684" s="33">
        <v>76806</v>
      </c>
      <c r="I4684" t="s">
        <v>15311</v>
      </c>
      <c r="N4684" s="37"/>
      <c r="O4684" s="36"/>
      <c r="P4684" s="36"/>
      <c r="Q4684" s="36"/>
      <c r="R4684" s="37"/>
      <c r="S4684" s="36"/>
      <c r="T4684" s="36"/>
    </row>
    <row r="4685" spans="1:20" ht="14.4" x14ac:dyDescent="0.3">
      <c r="A4685" s="33" t="s">
        <v>11049</v>
      </c>
      <c r="B4685" s="33" t="s">
        <v>14833</v>
      </c>
      <c r="C4685" s="33" t="s">
        <v>11050</v>
      </c>
      <c r="D4685" s="33" t="s">
        <v>6140</v>
      </c>
      <c r="E4685" s="33" t="s">
        <v>14959</v>
      </c>
      <c r="F4685" s="33">
        <v>248</v>
      </c>
      <c r="G4685" s="33">
        <v>226</v>
      </c>
      <c r="H4685" s="33">
        <v>40144</v>
      </c>
      <c r="I4685" t="s">
        <v>18143</v>
      </c>
      <c r="N4685" s="37"/>
      <c r="O4685" s="36"/>
      <c r="P4685" s="36"/>
      <c r="Q4685" s="36"/>
      <c r="R4685" s="37"/>
      <c r="S4685" s="36"/>
      <c r="T4685" s="36"/>
    </row>
    <row r="4686" spans="1:20" ht="14.4" x14ac:dyDescent="0.3">
      <c r="A4686" s="33" t="s">
        <v>11051</v>
      </c>
      <c r="B4686" s="33" t="s">
        <v>14833</v>
      </c>
      <c r="C4686" s="33" t="s">
        <v>18144</v>
      </c>
      <c r="D4686" s="33" t="s">
        <v>11052</v>
      </c>
      <c r="E4686" s="33" t="s">
        <v>15041</v>
      </c>
      <c r="F4686" s="33">
        <v>258</v>
      </c>
      <c r="G4686" s="33">
        <v>273</v>
      </c>
      <c r="H4686" s="33">
        <v>40517</v>
      </c>
      <c r="I4686" t="s">
        <v>324</v>
      </c>
      <c r="N4686" s="37"/>
      <c r="O4686" s="36"/>
      <c r="P4686" s="36"/>
      <c r="Q4686" s="36"/>
      <c r="R4686" s="37"/>
      <c r="S4686" s="36"/>
      <c r="T4686" s="36"/>
    </row>
    <row r="4687" spans="1:20" ht="14.4" x14ac:dyDescent="0.3">
      <c r="A4687" s="33" t="s">
        <v>11053</v>
      </c>
      <c r="B4687" s="33" t="s">
        <v>14833</v>
      </c>
      <c r="C4687" s="33" t="s">
        <v>18145</v>
      </c>
      <c r="D4687" s="33" t="s">
        <v>11054</v>
      </c>
      <c r="E4687" s="33" t="s">
        <v>14895</v>
      </c>
      <c r="F4687" s="33">
        <v>425</v>
      </c>
      <c r="G4687" s="33">
        <v>420</v>
      </c>
      <c r="H4687" s="33">
        <v>80433</v>
      </c>
      <c r="I4687" t="s">
        <v>15657</v>
      </c>
      <c r="N4687" s="37"/>
      <c r="O4687" s="36"/>
      <c r="P4687" s="36"/>
      <c r="Q4687" s="36"/>
      <c r="R4687" s="37"/>
      <c r="S4687" s="36"/>
      <c r="T4687" s="36"/>
    </row>
    <row r="4688" spans="1:20" ht="14.4" x14ac:dyDescent="0.3">
      <c r="A4688" s="33" t="s">
        <v>11055</v>
      </c>
      <c r="B4688" s="33" t="s">
        <v>14833</v>
      </c>
      <c r="C4688" s="33" t="s">
        <v>17469</v>
      </c>
      <c r="D4688" s="33" t="s">
        <v>11056</v>
      </c>
      <c r="E4688" s="33" t="s">
        <v>14908</v>
      </c>
      <c r="F4688" s="33">
        <v>263</v>
      </c>
      <c r="G4688" s="33">
        <v>252</v>
      </c>
      <c r="H4688" s="33">
        <v>41400</v>
      </c>
      <c r="I4688" t="s">
        <v>16924</v>
      </c>
      <c r="N4688" s="37"/>
      <c r="O4688" s="36"/>
      <c r="P4688" s="36"/>
      <c r="Q4688" s="36"/>
      <c r="R4688" s="37"/>
      <c r="S4688" s="36"/>
      <c r="T4688" s="36"/>
    </row>
    <row r="4689" spans="1:20" ht="14.4" x14ac:dyDescent="0.3">
      <c r="A4689" s="33" t="s">
        <v>11057</v>
      </c>
      <c r="B4689" s="33" t="s">
        <v>14833</v>
      </c>
      <c r="C4689" s="33" t="s">
        <v>11058</v>
      </c>
      <c r="D4689" s="33" t="s">
        <v>11059</v>
      </c>
      <c r="E4689" s="33" t="s">
        <v>14909</v>
      </c>
      <c r="F4689" s="33">
        <v>251</v>
      </c>
      <c r="G4689" s="33">
        <v>229</v>
      </c>
      <c r="H4689" s="33">
        <v>24597</v>
      </c>
      <c r="I4689" t="s">
        <v>15364</v>
      </c>
      <c r="N4689" s="37"/>
      <c r="O4689" s="36"/>
      <c r="P4689" s="36"/>
      <c r="Q4689" s="36"/>
      <c r="R4689" s="37"/>
      <c r="S4689" s="36"/>
      <c r="T4689" s="36"/>
    </row>
    <row r="4690" spans="1:20" ht="14.4" x14ac:dyDescent="0.3">
      <c r="A4690" s="33" t="s">
        <v>11060</v>
      </c>
      <c r="B4690" s="33" t="s">
        <v>14833</v>
      </c>
      <c r="C4690" s="33" t="s">
        <v>16143</v>
      </c>
      <c r="D4690" s="33" t="s">
        <v>7825</v>
      </c>
      <c r="E4690" s="33" t="s">
        <v>14949</v>
      </c>
      <c r="F4690" s="33">
        <v>238</v>
      </c>
      <c r="G4690" s="33">
        <v>262</v>
      </c>
      <c r="H4690" s="33">
        <v>40530</v>
      </c>
      <c r="I4690" t="s">
        <v>16476</v>
      </c>
      <c r="N4690" s="37"/>
      <c r="O4690" s="36"/>
      <c r="P4690" s="36"/>
      <c r="Q4690" s="36"/>
      <c r="R4690" s="37"/>
      <c r="S4690" s="36"/>
      <c r="T4690" s="36"/>
    </row>
    <row r="4691" spans="1:20" ht="14.4" x14ac:dyDescent="0.3">
      <c r="A4691" s="33" t="s">
        <v>11061</v>
      </c>
      <c r="B4691" s="33" t="s">
        <v>14833</v>
      </c>
      <c r="C4691" s="33" t="s">
        <v>15434</v>
      </c>
      <c r="D4691" s="33" t="s">
        <v>11062</v>
      </c>
      <c r="E4691" s="33" t="s">
        <v>14992</v>
      </c>
      <c r="F4691" s="33">
        <v>297</v>
      </c>
      <c r="G4691" s="33">
        <v>268</v>
      </c>
      <c r="H4691" s="33">
        <v>41506</v>
      </c>
      <c r="I4691" t="s">
        <v>15267</v>
      </c>
      <c r="N4691" s="37"/>
      <c r="O4691" s="36"/>
      <c r="P4691" s="36"/>
      <c r="Q4691" s="36"/>
      <c r="R4691" s="37"/>
      <c r="S4691" s="36"/>
      <c r="T4691" s="36"/>
    </row>
    <row r="4692" spans="1:20" ht="14.4" x14ac:dyDescent="0.3">
      <c r="A4692" s="33" t="s">
        <v>11063</v>
      </c>
      <c r="B4692" s="33" t="s">
        <v>14833</v>
      </c>
      <c r="C4692" s="33" t="s">
        <v>11064</v>
      </c>
      <c r="D4692" s="33" t="s">
        <v>11065</v>
      </c>
      <c r="E4692" s="33" t="s">
        <v>14885</v>
      </c>
      <c r="F4692" s="33">
        <v>387</v>
      </c>
      <c r="G4692" s="33">
        <v>400</v>
      </c>
      <c r="H4692" s="33">
        <v>41023</v>
      </c>
      <c r="I4692" t="s">
        <v>15485</v>
      </c>
      <c r="N4692" s="37"/>
      <c r="O4692" s="36"/>
      <c r="P4692" s="36"/>
      <c r="Q4692" s="36"/>
      <c r="R4692" s="37"/>
      <c r="S4692" s="36"/>
      <c r="T4692" s="36"/>
    </row>
    <row r="4693" spans="1:20" ht="14.4" x14ac:dyDescent="0.3">
      <c r="A4693" s="33" t="s">
        <v>11066</v>
      </c>
      <c r="B4693" s="33" t="s">
        <v>14833</v>
      </c>
      <c r="C4693" s="33" t="s">
        <v>18146</v>
      </c>
      <c r="D4693" s="33" t="s">
        <v>18147</v>
      </c>
      <c r="E4693" s="33" t="s">
        <v>15035</v>
      </c>
      <c r="F4693" s="33">
        <v>117</v>
      </c>
      <c r="G4693" s="33">
        <v>126</v>
      </c>
      <c r="H4693" s="33">
        <v>60997</v>
      </c>
      <c r="I4693" t="s">
        <v>17083</v>
      </c>
      <c r="N4693" s="37"/>
      <c r="O4693" s="36"/>
      <c r="P4693" s="36"/>
      <c r="Q4693" s="36"/>
      <c r="R4693" s="37"/>
      <c r="S4693" s="36"/>
      <c r="T4693" s="36"/>
    </row>
    <row r="4694" spans="1:20" ht="14.4" x14ac:dyDescent="0.3">
      <c r="A4694" s="33" t="s">
        <v>11067</v>
      </c>
      <c r="B4694" s="33" t="s">
        <v>14833</v>
      </c>
      <c r="C4694" s="33" t="s">
        <v>18148</v>
      </c>
      <c r="D4694" s="33" t="s">
        <v>11068</v>
      </c>
      <c r="E4694" s="33" t="s">
        <v>14906</v>
      </c>
      <c r="F4694" s="33">
        <v>98</v>
      </c>
      <c r="G4694" s="33">
        <v>98</v>
      </c>
      <c r="H4694" s="33">
        <v>41850</v>
      </c>
      <c r="I4694" t="s">
        <v>17951</v>
      </c>
      <c r="N4694" s="37"/>
      <c r="O4694" s="36"/>
      <c r="P4694" s="36"/>
      <c r="Q4694" s="36"/>
      <c r="R4694" s="37"/>
      <c r="S4694" s="36"/>
      <c r="T4694" s="36"/>
    </row>
    <row r="4695" spans="1:20" ht="14.4" x14ac:dyDescent="0.3">
      <c r="A4695" s="33" t="s">
        <v>11069</v>
      </c>
      <c r="B4695" s="33" t="s">
        <v>14833</v>
      </c>
      <c r="C4695" s="33" t="s">
        <v>11070</v>
      </c>
      <c r="D4695" s="33" t="s">
        <v>11071</v>
      </c>
      <c r="E4695" s="33" t="s">
        <v>15025</v>
      </c>
      <c r="F4695" s="33">
        <v>33</v>
      </c>
      <c r="G4695" s="33">
        <v>31</v>
      </c>
      <c r="H4695" s="33">
        <v>41735</v>
      </c>
      <c r="I4695" t="s">
        <v>17587</v>
      </c>
      <c r="N4695" s="37"/>
      <c r="O4695" s="36"/>
      <c r="P4695" s="36"/>
      <c r="Q4695" s="36"/>
      <c r="R4695" s="37"/>
      <c r="S4695" s="36"/>
      <c r="T4695" s="36"/>
    </row>
    <row r="4696" spans="1:20" ht="14.4" x14ac:dyDescent="0.3">
      <c r="A4696" s="33" t="s">
        <v>11072</v>
      </c>
      <c r="B4696" s="33" t="s">
        <v>14833</v>
      </c>
      <c r="C4696" s="33" t="s">
        <v>11073</v>
      </c>
      <c r="D4696" s="33" t="s">
        <v>11074</v>
      </c>
      <c r="E4696" s="33" t="s">
        <v>14905</v>
      </c>
      <c r="F4696" s="33">
        <v>255</v>
      </c>
      <c r="G4696" s="33">
        <v>310</v>
      </c>
      <c r="H4696" s="33">
        <v>69877</v>
      </c>
      <c r="I4696" t="s">
        <v>18104</v>
      </c>
      <c r="N4696" s="37"/>
      <c r="O4696" s="36"/>
      <c r="P4696" s="36"/>
      <c r="Q4696" s="36"/>
      <c r="R4696" s="37"/>
      <c r="S4696" s="36"/>
      <c r="T4696" s="36"/>
    </row>
    <row r="4697" spans="1:20" ht="14.4" x14ac:dyDescent="0.3">
      <c r="A4697" s="33" t="s">
        <v>11075</v>
      </c>
      <c r="B4697" s="33" t="s">
        <v>14833</v>
      </c>
      <c r="C4697" s="33" t="s">
        <v>18149</v>
      </c>
      <c r="D4697" s="33" t="s">
        <v>11076</v>
      </c>
      <c r="E4697" s="33" t="s">
        <v>15040</v>
      </c>
      <c r="F4697" s="33">
        <v>141</v>
      </c>
      <c r="G4697" s="33">
        <v>153</v>
      </c>
      <c r="H4697" s="33">
        <v>76806</v>
      </c>
      <c r="I4697" t="s">
        <v>15311</v>
      </c>
      <c r="N4697" s="37"/>
      <c r="O4697" s="36"/>
      <c r="P4697" s="36"/>
      <c r="Q4697" s="36"/>
      <c r="R4697" s="37"/>
      <c r="S4697" s="36"/>
      <c r="T4697" s="36"/>
    </row>
    <row r="4698" spans="1:20" ht="14.4" x14ac:dyDescent="0.3">
      <c r="A4698" s="33" t="s">
        <v>11077</v>
      </c>
      <c r="B4698" s="33" t="s">
        <v>14833</v>
      </c>
      <c r="C4698" s="33" t="s">
        <v>18150</v>
      </c>
      <c r="D4698" s="33" t="s">
        <v>11078</v>
      </c>
      <c r="E4698" s="33" t="s">
        <v>15041</v>
      </c>
      <c r="F4698" s="33">
        <v>109</v>
      </c>
      <c r="G4698" s="33">
        <v>83</v>
      </c>
      <c r="H4698" s="33">
        <v>40517</v>
      </c>
      <c r="I4698" t="s">
        <v>324</v>
      </c>
      <c r="N4698" s="37"/>
      <c r="O4698" s="36"/>
      <c r="P4698" s="36"/>
      <c r="Q4698" s="36"/>
      <c r="R4698" s="37"/>
      <c r="S4698" s="36"/>
      <c r="T4698" s="36"/>
    </row>
    <row r="4699" spans="1:20" ht="14.4" x14ac:dyDescent="0.3">
      <c r="A4699" s="33" t="s">
        <v>11079</v>
      </c>
      <c r="B4699" s="33" t="s">
        <v>14833</v>
      </c>
      <c r="C4699" s="33" t="s">
        <v>6642</v>
      </c>
      <c r="D4699" s="33" t="s">
        <v>5803</v>
      </c>
      <c r="E4699" s="33" t="s">
        <v>14985</v>
      </c>
      <c r="F4699" s="33">
        <v>215</v>
      </c>
      <c r="G4699" s="33">
        <v>193</v>
      </c>
      <c r="H4699" s="33">
        <v>13622</v>
      </c>
      <c r="I4699" t="s">
        <v>18011</v>
      </c>
      <c r="N4699" s="37"/>
      <c r="O4699" s="36"/>
      <c r="P4699" s="36"/>
      <c r="Q4699" s="36"/>
      <c r="R4699" s="37"/>
      <c r="S4699" s="36"/>
      <c r="T4699" s="36"/>
    </row>
    <row r="4700" spans="1:20" ht="14.4" x14ac:dyDescent="0.3">
      <c r="A4700" s="33" t="s">
        <v>11080</v>
      </c>
      <c r="B4700" s="33" t="s">
        <v>14833</v>
      </c>
      <c r="C4700" s="33" t="s">
        <v>4875</v>
      </c>
      <c r="D4700" s="33" t="s">
        <v>11081</v>
      </c>
      <c r="E4700" s="33" t="s">
        <v>14938</v>
      </c>
      <c r="F4700" s="33">
        <v>317</v>
      </c>
      <c r="G4700" s="33">
        <v>296</v>
      </c>
      <c r="H4700" s="33">
        <v>20281</v>
      </c>
      <c r="I4700" t="s">
        <v>665</v>
      </c>
      <c r="N4700" s="37"/>
      <c r="O4700" s="36"/>
      <c r="P4700" s="36"/>
      <c r="Q4700" s="36"/>
      <c r="R4700" s="37"/>
      <c r="S4700" s="36"/>
      <c r="T4700" s="36"/>
    </row>
    <row r="4701" spans="1:20" ht="14.4" x14ac:dyDescent="0.3">
      <c r="A4701" s="33" t="s">
        <v>11082</v>
      </c>
      <c r="B4701" s="33" t="s">
        <v>14833</v>
      </c>
      <c r="C4701" s="33" t="s">
        <v>11083</v>
      </c>
      <c r="D4701" s="33" t="s">
        <v>11084</v>
      </c>
      <c r="E4701" s="33" t="s">
        <v>15024</v>
      </c>
      <c r="F4701" s="33">
        <v>502</v>
      </c>
      <c r="G4701" s="33">
        <v>524</v>
      </c>
      <c r="H4701" s="33">
        <v>24597</v>
      </c>
      <c r="I4701" t="s">
        <v>15364</v>
      </c>
      <c r="N4701" s="37"/>
      <c r="O4701" s="36"/>
      <c r="P4701" s="36"/>
      <c r="Q4701" s="36"/>
      <c r="R4701" s="37"/>
      <c r="S4701" s="36"/>
      <c r="T4701" s="36"/>
    </row>
    <row r="4702" spans="1:20" ht="14.4" x14ac:dyDescent="0.3">
      <c r="A4702" s="33" t="s">
        <v>11085</v>
      </c>
      <c r="B4702" s="33" t="s">
        <v>14833</v>
      </c>
      <c r="C4702" s="33" t="s">
        <v>18151</v>
      </c>
      <c r="D4702" s="33" t="s">
        <v>11086</v>
      </c>
      <c r="E4702" s="33" t="s">
        <v>14992</v>
      </c>
      <c r="F4702" s="33">
        <v>81</v>
      </c>
      <c r="G4702" s="33">
        <v>81</v>
      </c>
      <c r="H4702" s="33">
        <v>41506</v>
      </c>
      <c r="I4702" t="s">
        <v>15267</v>
      </c>
      <c r="N4702" s="37"/>
      <c r="O4702" s="36"/>
      <c r="P4702" s="36"/>
      <c r="Q4702" s="36"/>
      <c r="R4702" s="37"/>
      <c r="S4702" s="36"/>
      <c r="T4702" s="36"/>
    </row>
    <row r="4703" spans="1:20" ht="14.4" x14ac:dyDescent="0.3">
      <c r="A4703" s="33" t="s">
        <v>11087</v>
      </c>
      <c r="B4703" s="33" t="s">
        <v>14833</v>
      </c>
      <c r="C4703" s="33" t="s">
        <v>11088</v>
      </c>
      <c r="D4703" s="33" t="s">
        <v>11089</v>
      </c>
      <c r="E4703" s="33" t="s">
        <v>14885</v>
      </c>
      <c r="F4703" s="33">
        <v>182</v>
      </c>
      <c r="G4703" s="33">
        <v>149</v>
      </c>
      <c r="H4703" s="33">
        <v>41023</v>
      </c>
      <c r="I4703" t="s">
        <v>15485</v>
      </c>
      <c r="N4703" s="37"/>
      <c r="O4703" s="36"/>
      <c r="P4703" s="36"/>
      <c r="Q4703" s="36"/>
      <c r="R4703" s="37"/>
      <c r="S4703" s="36"/>
      <c r="T4703" s="36"/>
    </row>
    <row r="4704" spans="1:20" ht="14.4" x14ac:dyDescent="0.3">
      <c r="A4704" s="33" t="s">
        <v>11090</v>
      </c>
      <c r="B4704" s="33" t="s">
        <v>14833</v>
      </c>
      <c r="C4704" s="33" t="s">
        <v>18152</v>
      </c>
      <c r="D4704" s="33" t="s">
        <v>11091</v>
      </c>
      <c r="E4704" s="33" t="s">
        <v>15035</v>
      </c>
      <c r="F4704" s="33">
        <v>319</v>
      </c>
      <c r="G4704" s="33">
        <v>315</v>
      </c>
      <c r="H4704" s="33">
        <v>60997</v>
      </c>
      <c r="I4704" t="s">
        <v>17083</v>
      </c>
      <c r="N4704" s="37"/>
      <c r="O4704" s="36"/>
      <c r="P4704" s="36"/>
      <c r="Q4704" s="36"/>
      <c r="R4704" s="37"/>
      <c r="S4704" s="36"/>
      <c r="T4704" s="36"/>
    </row>
    <row r="4705" spans="1:20" ht="14.4" x14ac:dyDescent="0.3">
      <c r="A4705" s="33" t="s">
        <v>11092</v>
      </c>
      <c r="B4705" s="33" t="s">
        <v>14833</v>
      </c>
      <c r="C4705" s="33" t="s">
        <v>11093</v>
      </c>
      <c r="D4705" s="33" t="s">
        <v>11094</v>
      </c>
      <c r="E4705" s="33" t="s">
        <v>15030</v>
      </c>
      <c r="F4705" s="33">
        <v>470</v>
      </c>
      <c r="G4705" s="33">
        <v>468</v>
      </c>
      <c r="H4705" s="33">
        <v>42552</v>
      </c>
      <c r="I4705" t="s">
        <v>18059</v>
      </c>
      <c r="N4705" s="37"/>
      <c r="O4705" s="36"/>
      <c r="P4705" s="36"/>
      <c r="Q4705" s="36"/>
      <c r="R4705" s="37"/>
      <c r="S4705" s="36"/>
      <c r="T4705" s="36"/>
    </row>
    <row r="4706" spans="1:20" ht="14.4" x14ac:dyDescent="0.3">
      <c r="A4706" s="33" t="s">
        <v>11095</v>
      </c>
      <c r="B4706" s="33" t="s">
        <v>14833</v>
      </c>
      <c r="C4706" s="33" t="s">
        <v>11096</v>
      </c>
      <c r="D4706" s="33" t="s">
        <v>11097</v>
      </c>
      <c r="E4706" s="33" t="s">
        <v>15025</v>
      </c>
      <c r="F4706" s="33">
        <v>55</v>
      </c>
      <c r="G4706" s="33">
        <v>54</v>
      </c>
      <c r="H4706" s="33">
        <v>41735</v>
      </c>
      <c r="I4706" t="s">
        <v>17587</v>
      </c>
      <c r="N4706" s="37"/>
      <c r="O4706" s="36"/>
      <c r="P4706" s="36"/>
      <c r="Q4706" s="36"/>
      <c r="R4706" s="37"/>
      <c r="S4706" s="36"/>
      <c r="T4706" s="36"/>
    </row>
    <row r="4707" spans="1:20" ht="14.4" x14ac:dyDescent="0.3">
      <c r="A4707" s="33" t="s">
        <v>11098</v>
      </c>
      <c r="B4707" s="33" t="s">
        <v>14833</v>
      </c>
      <c r="C4707" s="33" t="s">
        <v>18153</v>
      </c>
      <c r="D4707" s="33" t="s">
        <v>11099</v>
      </c>
      <c r="E4707" s="33" t="s">
        <v>15029</v>
      </c>
      <c r="F4707" s="33">
        <v>295</v>
      </c>
      <c r="G4707" s="33">
        <v>330</v>
      </c>
      <c r="H4707" s="33">
        <v>41390</v>
      </c>
      <c r="I4707" t="s">
        <v>18043</v>
      </c>
      <c r="N4707" s="37"/>
      <c r="O4707" s="36"/>
      <c r="P4707" s="36"/>
      <c r="Q4707" s="36"/>
      <c r="R4707" s="37"/>
      <c r="S4707" s="36"/>
      <c r="T4707" s="36"/>
    </row>
    <row r="4708" spans="1:20" ht="14.4" x14ac:dyDescent="0.3">
      <c r="A4708" s="33" t="s">
        <v>11100</v>
      </c>
      <c r="B4708" s="33" t="s">
        <v>14833</v>
      </c>
      <c r="C4708" s="33" t="s">
        <v>11101</v>
      </c>
      <c r="D4708" s="33" t="s">
        <v>9340</v>
      </c>
      <c r="E4708" s="33" t="s">
        <v>15093</v>
      </c>
      <c r="F4708" s="33">
        <v>113</v>
      </c>
      <c r="G4708" s="33">
        <v>98</v>
      </c>
      <c r="H4708" s="33">
        <v>42623</v>
      </c>
      <c r="I4708" t="s">
        <v>15606</v>
      </c>
      <c r="N4708" s="37"/>
      <c r="O4708" s="36"/>
      <c r="P4708" s="36"/>
      <c r="Q4708" s="36"/>
      <c r="R4708" s="37"/>
      <c r="S4708" s="36"/>
      <c r="T4708" s="36"/>
    </row>
    <row r="4709" spans="1:20" ht="14.4" x14ac:dyDescent="0.3">
      <c r="A4709" s="33" t="s">
        <v>11102</v>
      </c>
      <c r="B4709" s="33" t="s">
        <v>14833</v>
      </c>
      <c r="C4709" s="33" t="s">
        <v>18154</v>
      </c>
      <c r="D4709" s="33" t="s">
        <v>11103</v>
      </c>
      <c r="E4709" s="33" t="s">
        <v>15034</v>
      </c>
      <c r="F4709" s="33">
        <v>275</v>
      </c>
      <c r="G4709" s="33">
        <v>282</v>
      </c>
      <c r="H4709" s="33">
        <v>41853</v>
      </c>
      <c r="I4709" t="s">
        <v>10704</v>
      </c>
      <c r="N4709" s="37"/>
      <c r="O4709" s="36"/>
      <c r="P4709" s="36"/>
      <c r="Q4709" s="36"/>
      <c r="R4709" s="37"/>
      <c r="S4709" s="36"/>
      <c r="T4709" s="36"/>
    </row>
    <row r="4710" spans="1:20" ht="14.4" x14ac:dyDescent="0.3">
      <c r="A4710" s="33" t="s">
        <v>11104</v>
      </c>
      <c r="B4710" s="33" t="s">
        <v>14833</v>
      </c>
      <c r="C4710" s="33" t="s">
        <v>18155</v>
      </c>
      <c r="D4710" s="33" t="s">
        <v>11105</v>
      </c>
      <c r="E4710" s="33" t="s">
        <v>15031</v>
      </c>
      <c r="F4710" s="33">
        <v>406</v>
      </c>
      <c r="G4710" s="33">
        <v>428</v>
      </c>
      <c r="H4710" s="33">
        <v>41514</v>
      </c>
      <c r="I4710" t="s">
        <v>17941</v>
      </c>
      <c r="N4710" s="37"/>
      <c r="O4710" s="36"/>
      <c r="P4710" s="36"/>
      <c r="Q4710" s="36"/>
      <c r="R4710" s="37"/>
      <c r="S4710" s="36"/>
      <c r="T4710" s="36"/>
    </row>
    <row r="4711" spans="1:20" ht="14.4" x14ac:dyDescent="0.3">
      <c r="A4711" s="33" t="s">
        <v>11106</v>
      </c>
      <c r="B4711" s="33" t="s">
        <v>14833</v>
      </c>
      <c r="C4711" s="33" t="s">
        <v>11107</v>
      </c>
      <c r="D4711" s="33" t="s">
        <v>11108</v>
      </c>
      <c r="E4711" s="33" t="s">
        <v>15033</v>
      </c>
      <c r="F4711" s="33">
        <v>412</v>
      </c>
      <c r="G4711" s="33">
        <v>395</v>
      </c>
      <c r="H4711" s="33">
        <v>41772</v>
      </c>
      <c r="I4711" t="s">
        <v>18156</v>
      </c>
      <c r="N4711" s="37"/>
      <c r="O4711" s="36"/>
      <c r="P4711" s="36"/>
      <c r="Q4711" s="36"/>
      <c r="R4711" s="37"/>
      <c r="S4711" s="36"/>
      <c r="T4711" s="36"/>
    </row>
    <row r="4712" spans="1:20" ht="14.4" x14ac:dyDescent="0.3">
      <c r="A4712" s="33" t="s">
        <v>11109</v>
      </c>
      <c r="B4712" s="33" t="s">
        <v>14833</v>
      </c>
      <c r="C4712" s="33" t="s">
        <v>10791</v>
      </c>
      <c r="D4712" s="33" t="s">
        <v>11110</v>
      </c>
      <c r="E4712" s="33" t="s">
        <v>14905</v>
      </c>
      <c r="F4712" s="33">
        <v>258</v>
      </c>
      <c r="G4712" s="33">
        <v>255</v>
      </c>
      <c r="H4712" s="33">
        <v>69877</v>
      </c>
      <c r="I4712" t="s">
        <v>18104</v>
      </c>
      <c r="N4712" s="37"/>
      <c r="O4712" s="36"/>
      <c r="P4712" s="36"/>
      <c r="Q4712" s="36"/>
      <c r="R4712" s="37"/>
      <c r="S4712" s="36"/>
      <c r="T4712" s="36"/>
    </row>
    <row r="4713" spans="1:20" ht="14.4" x14ac:dyDescent="0.3">
      <c r="A4713" s="33" t="s">
        <v>11111</v>
      </c>
      <c r="B4713" s="33" t="s">
        <v>14833</v>
      </c>
      <c r="C4713" s="33" t="s">
        <v>18157</v>
      </c>
      <c r="D4713" s="33" t="s">
        <v>11112</v>
      </c>
      <c r="E4713" s="33" t="s">
        <v>15040</v>
      </c>
      <c r="F4713" s="33">
        <v>370</v>
      </c>
      <c r="G4713" s="33">
        <v>354</v>
      </c>
      <c r="H4713" s="33">
        <v>76806</v>
      </c>
      <c r="I4713" t="s">
        <v>15311</v>
      </c>
      <c r="N4713" s="37"/>
      <c r="O4713" s="36"/>
      <c r="P4713" s="36"/>
      <c r="Q4713" s="36"/>
      <c r="R4713" s="37"/>
      <c r="S4713" s="36"/>
      <c r="T4713" s="36"/>
    </row>
    <row r="4714" spans="1:20" ht="14.4" x14ac:dyDescent="0.3">
      <c r="A4714" s="33" t="s">
        <v>11113</v>
      </c>
      <c r="B4714" s="33" t="s">
        <v>14833</v>
      </c>
      <c r="C4714" s="33" t="s">
        <v>18158</v>
      </c>
      <c r="D4714" s="33" t="s">
        <v>11114</v>
      </c>
      <c r="E4714" s="33" t="s">
        <v>15505</v>
      </c>
      <c r="F4714" s="33">
        <v>281</v>
      </c>
      <c r="G4714" s="33">
        <v>304</v>
      </c>
      <c r="H4714" s="33">
        <v>40278</v>
      </c>
      <c r="I4714" t="s">
        <v>902</v>
      </c>
      <c r="N4714" s="37"/>
      <c r="O4714" s="36"/>
      <c r="P4714" s="36"/>
      <c r="Q4714" s="36"/>
      <c r="R4714" s="37"/>
      <c r="S4714" s="36"/>
      <c r="T4714" s="36"/>
    </row>
    <row r="4715" spans="1:20" ht="14.4" x14ac:dyDescent="0.3">
      <c r="A4715" s="33" t="s">
        <v>11115</v>
      </c>
      <c r="B4715" s="33" t="s">
        <v>14833</v>
      </c>
      <c r="C4715" s="33" t="s">
        <v>16343</v>
      </c>
      <c r="D4715" s="33" t="s">
        <v>11116</v>
      </c>
      <c r="E4715" s="33" t="s">
        <v>15034</v>
      </c>
      <c r="F4715" s="33">
        <v>318</v>
      </c>
      <c r="G4715" s="33">
        <v>317</v>
      </c>
      <c r="H4715" s="33">
        <v>83163</v>
      </c>
      <c r="I4715" t="s">
        <v>15932</v>
      </c>
      <c r="N4715" s="37"/>
      <c r="O4715" s="36"/>
      <c r="P4715" s="36"/>
      <c r="Q4715" s="36"/>
      <c r="R4715" s="37"/>
      <c r="S4715" s="36"/>
      <c r="T4715" s="36"/>
    </row>
    <row r="4716" spans="1:20" ht="14.4" x14ac:dyDescent="0.3">
      <c r="A4716" s="33" t="s">
        <v>11117</v>
      </c>
      <c r="B4716" s="33" t="s">
        <v>14833</v>
      </c>
      <c r="C4716" s="33" t="s">
        <v>18159</v>
      </c>
      <c r="D4716" s="33" t="s">
        <v>11118</v>
      </c>
      <c r="E4716" s="33" t="s">
        <v>14985</v>
      </c>
      <c r="F4716" s="33">
        <v>236</v>
      </c>
      <c r="G4716" s="33">
        <v>244</v>
      </c>
      <c r="H4716" s="33">
        <v>13622</v>
      </c>
      <c r="I4716" t="s">
        <v>18011</v>
      </c>
      <c r="N4716" s="37"/>
      <c r="O4716" s="36"/>
      <c r="P4716" s="36"/>
      <c r="Q4716" s="36"/>
      <c r="R4716" s="37"/>
      <c r="S4716" s="36"/>
      <c r="T4716" s="36"/>
    </row>
    <row r="4717" spans="1:20" ht="14.4" x14ac:dyDescent="0.3">
      <c r="A4717" s="33" t="s">
        <v>11119</v>
      </c>
      <c r="B4717" s="33" t="s">
        <v>14833</v>
      </c>
      <c r="C4717" s="33" t="s">
        <v>18160</v>
      </c>
      <c r="D4717" s="33" t="s">
        <v>11120</v>
      </c>
      <c r="E4717" s="33" t="s">
        <v>15024</v>
      </c>
      <c r="F4717" s="33">
        <v>726</v>
      </c>
      <c r="G4717" s="33">
        <v>735</v>
      </c>
      <c r="H4717" s="33">
        <v>24597</v>
      </c>
      <c r="I4717" t="s">
        <v>15364</v>
      </c>
      <c r="N4717" s="37"/>
      <c r="O4717" s="36"/>
      <c r="P4717" s="36"/>
      <c r="Q4717" s="36"/>
      <c r="R4717" s="37"/>
      <c r="S4717" s="36"/>
      <c r="T4717" s="36"/>
    </row>
    <row r="4718" spans="1:20" ht="14.4" x14ac:dyDescent="0.3">
      <c r="A4718" s="33" t="s">
        <v>11121</v>
      </c>
      <c r="B4718" s="33" t="s">
        <v>14833</v>
      </c>
      <c r="C4718" s="33" t="s">
        <v>15975</v>
      </c>
      <c r="D4718" s="33" t="s">
        <v>11122</v>
      </c>
      <c r="E4718" s="33" t="s">
        <v>14992</v>
      </c>
      <c r="F4718" s="33">
        <v>257</v>
      </c>
      <c r="G4718" s="33">
        <v>255</v>
      </c>
      <c r="H4718" s="33">
        <v>41506</v>
      </c>
      <c r="I4718" t="s">
        <v>15267</v>
      </c>
      <c r="N4718" s="37"/>
      <c r="O4718" s="36"/>
      <c r="P4718" s="36"/>
      <c r="Q4718" s="36"/>
      <c r="R4718" s="37"/>
      <c r="S4718" s="36"/>
      <c r="T4718" s="36"/>
    </row>
    <row r="4719" spans="1:20" ht="14.4" x14ac:dyDescent="0.3">
      <c r="A4719" s="33" t="s">
        <v>11123</v>
      </c>
      <c r="B4719" s="33" t="s">
        <v>14833</v>
      </c>
      <c r="C4719" s="33" t="s">
        <v>11124</v>
      </c>
      <c r="D4719" s="33" t="s">
        <v>11125</v>
      </c>
      <c r="E4719" s="33" t="s">
        <v>14885</v>
      </c>
      <c r="F4719" s="33">
        <v>432</v>
      </c>
      <c r="G4719" s="33">
        <v>429</v>
      </c>
      <c r="H4719" s="33">
        <v>41023</v>
      </c>
      <c r="I4719" t="s">
        <v>15485</v>
      </c>
      <c r="N4719" s="37"/>
      <c r="O4719" s="36"/>
      <c r="P4719" s="36"/>
      <c r="Q4719" s="36"/>
      <c r="R4719" s="37"/>
      <c r="S4719" s="36"/>
      <c r="T4719" s="36"/>
    </row>
    <row r="4720" spans="1:20" ht="14.4" x14ac:dyDescent="0.3">
      <c r="A4720" s="33" t="s">
        <v>11126</v>
      </c>
      <c r="B4720" s="33" t="s">
        <v>14833</v>
      </c>
      <c r="C4720" s="33" t="s">
        <v>18161</v>
      </c>
      <c r="D4720" s="33" t="s">
        <v>11127</v>
      </c>
      <c r="E4720" s="33" t="s">
        <v>15037</v>
      </c>
      <c r="F4720" s="33">
        <v>90</v>
      </c>
      <c r="G4720" s="33">
        <v>84</v>
      </c>
      <c r="H4720" s="33">
        <v>10249</v>
      </c>
      <c r="I4720" t="s">
        <v>10943</v>
      </c>
      <c r="N4720" s="37"/>
      <c r="O4720" s="36"/>
      <c r="P4720" s="36"/>
      <c r="Q4720" s="36"/>
      <c r="R4720" s="37"/>
      <c r="S4720" s="36"/>
      <c r="T4720" s="36"/>
    </row>
    <row r="4721" spans="1:20" ht="14.4" x14ac:dyDescent="0.3">
      <c r="A4721" s="33" t="s">
        <v>11128</v>
      </c>
      <c r="B4721" s="33" t="s">
        <v>14833</v>
      </c>
      <c r="C4721" s="33" t="s">
        <v>18162</v>
      </c>
      <c r="D4721" s="33" t="s">
        <v>11129</v>
      </c>
      <c r="E4721" s="33" t="s">
        <v>14906</v>
      </c>
      <c r="F4721" s="33">
        <v>159</v>
      </c>
      <c r="G4721" s="33">
        <v>151</v>
      </c>
      <c r="H4721" s="33">
        <v>41850</v>
      </c>
      <c r="I4721" t="s">
        <v>17951</v>
      </c>
      <c r="N4721" s="37"/>
      <c r="O4721" s="36"/>
      <c r="P4721" s="36"/>
      <c r="Q4721" s="36"/>
      <c r="R4721" s="37"/>
      <c r="S4721" s="36"/>
      <c r="T4721" s="36"/>
    </row>
    <row r="4722" spans="1:20" ht="14.4" x14ac:dyDescent="0.3">
      <c r="A4722" s="33" t="s">
        <v>11130</v>
      </c>
      <c r="B4722" s="33" t="s">
        <v>14833</v>
      </c>
      <c r="C4722" s="33" t="s">
        <v>18163</v>
      </c>
      <c r="D4722" s="33" t="s">
        <v>11131</v>
      </c>
      <c r="E4722" s="33" t="s">
        <v>14995</v>
      </c>
      <c r="F4722" s="33">
        <v>278</v>
      </c>
      <c r="G4722" s="33">
        <v>247</v>
      </c>
      <c r="H4722" s="33">
        <v>42558</v>
      </c>
      <c r="I4722" t="s">
        <v>18099</v>
      </c>
      <c r="N4722" s="37"/>
      <c r="O4722" s="36"/>
      <c r="P4722" s="36"/>
      <c r="Q4722" s="36"/>
      <c r="R4722" s="37"/>
      <c r="S4722" s="36"/>
      <c r="T4722" s="36"/>
    </row>
    <row r="4723" spans="1:20" ht="14.4" x14ac:dyDescent="0.3">
      <c r="A4723" s="33" t="s">
        <v>11132</v>
      </c>
      <c r="B4723" s="33" t="s">
        <v>14833</v>
      </c>
      <c r="C4723" s="33" t="s">
        <v>11133</v>
      </c>
      <c r="D4723" s="33" t="s">
        <v>11134</v>
      </c>
      <c r="E4723" s="33" t="s">
        <v>15030</v>
      </c>
      <c r="F4723" s="33">
        <v>213</v>
      </c>
      <c r="G4723" s="33">
        <v>212</v>
      </c>
      <c r="H4723" s="33">
        <v>42552</v>
      </c>
      <c r="I4723" t="s">
        <v>18059</v>
      </c>
      <c r="N4723" s="37"/>
      <c r="O4723" s="36"/>
      <c r="P4723" s="36"/>
      <c r="Q4723" s="36"/>
      <c r="R4723" s="37"/>
      <c r="S4723" s="36"/>
      <c r="T4723" s="36"/>
    </row>
    <row r="4724" spans="1:20" ht="14.4" x14ac:dyDescent="0.3">
      <c r="A4724" s="33" t="s">
        <v>11135</v>
      </c>
      <c r="B4724" s="33" t="s">
        <v>14833</v>
      </c>
      <c r="C4724" s="33" t="s">
        <v>11136</v>
      </c>
      <c r="D4724" s="33" t="s">
        <v>11137</v>
      </c>
      <c r="E4724" s="33" t="s">
        <v>15025</v>
      </c>
      <c r="F4724" s="33">
        <v>51</v>
      </c>
      <c r="G4724" s="33">
        <v>50</v>
      </c>
      <c r="H4724" s="33">
        <v>41735</v>
      </c>
      <c r="I4724" t="s">
        <v>17587</v>
      </c>
      <c r="N4724" s="37"/>
      <c r="O4724" s="36"/>
      <c r="P4724" s="36"/>
      <c r="Q4724" s="36"/>
      <c r="R4724" s="37"/>
      <c r="S4724" s="36"/>
      <c r="T4724" s="36"/>
    </row>
    <row r="4725" spans="1:20" ht="14.4" x14ac:dyDescent="0.3">
      <c r="A4725" s="33" t="s">
        <v>11138</v>
      </c>
      <c r="B4725" s="33" t="s">
        <v>14833</v>
      </c>
      <c r="C4725" s="33" t="s">
        <v>18164</v>
      </c>
      <c r="D4725" s="33" t="s">
        <v>11139</v>
      </c>
      <c r="E4725" s="33" t="s">
        <v>15029</v>
      </c>
      <c r="F4725" s="33">
        <v>334</v>
      </c>
      <c r="G4725" s="33">
        <v>373</v>
      </c>
      <c r="H4725" s="33">
        <v>41390</v>
      </c>
      <c r="I4725" t="s">
        <v>18043</v>
      </c>
      <c r="N4725" s="37"/>
      <c r="O4725" s="36"/>
      <c r="P4725" s="36"/>
      <c r="Q4725" s="36"/>
      <c r="R4725" s="37"/>
      <c r="S4725" s="36"/>
      <c r="T4725" s="36"/>
    </row>
    <row r="4726" spans="1:20" ht="14.4" x14ac:dyDescent="0.3">
      <c r="A4726" s="33" t="s">
        <v>11140</v>
      </c>
      <c r="B4726" s="33" t="s">
        <v>14833</v>
      </c>
      <c r="C4726" s="33" t="s">
        <v>18165</v>
      </c>
      <c r="D4726" s="33" t="s">
        <v>11141</v>
      </c>
      <c r="E4726" s="33" t="s">
        <v>15034</v>
      </c>
      <c r="F4726" s="33">
        <v>474</v>
      </c>
      <c r="G4726" s="33">
        <v>485</v>
      </c>
      <c r="H4726" s="33">
        <v>41853</v>
      </c>
      <c r="I4726" t="s">
        <v>10704</v>
      </c>
      <c r="N4726" s="37"/>
      <c r="O4726" s="36"/>
      <c r="P4726" s="36"/>
      <c r="Q4726" s="36"/>
      <c r="R4726" s="37"/>
      <c r="S4726" s="36"/>
      <c r="T4726" s="36"/>
    </row>
    <row r="4727" spans="1:20" ht="14.4" x14ac:dyDescent="0.3">
      <c r="A4727" s="33" t="s">
        <v>11142</v>
      </c>
      <c r="B4727" s="33" t="s">
        <v>14833</v>
      </c>
      <c r="C4727" s="33" t="s">
        <v>18166</v>
      </c>
      <c r="D4727" s="33" t="s">
        <v>3272</v>
      </c>
      <c r="E4727" s="33" t="s">
        <v>15031</v>
      </c>
      <c r="F4727" s="33">
        <v>634</v>
      </c>
      <c r="G4727" s="33">
        <v>575</v>
      </c>
      <c r="H4727" s="33">
        <v>41514</v>
      </c>
      <c r="I4727" t="s">
        <v>17941</v>
      </c>
      <c r="N4727" s="37"/>
      <c r="O4727" s="36"/>
      <c r="P4727" s="36"/>
      <c r="Q4727" s="36"/>
      <c r="R4727" s="37"/>
      <c r="S4727" s="36"/>
      <c r="T4727" s="36"/>
    </row>
    <row r="4728" spans="1:20" ht="14.4" x14ac:dyDescent="0.3">
      <c r="A4728" s="33" t="s">
        <v>11143</v>
      </c>
      <c r="B4728" s="33" t="s">
        <v>14833</v>
      </c>
      <c r="C4728" s="33" t="s">
        <v>18167</v>
      </c>
      <c r="D4728" s="33" t="s">
        <v>11144</v>
      </c>
      <c r="E4728" s="33" t="s">
        <v>15035</v>
      </c>
      <c r="F4728" s="33">
        <v>451</v>
      </c>
      <c r="G4728" s="33">
        <v>444</v>
      </c>
      <c r="H4728" s="33">
        <v>42514</v>
      </c>
      <c r="I4728" t="s">
        <v>10531</v>
      </c>
      <c r="N4728" s="37"/>
      <c r="O4728" s="36"/>
      <c r="P4728" s="36"/>
      <c r="Q4728" s="36"/>
      <c r="R4728" s="37"/>
      <c r="S4728" s="36"/>
      <c r="T4728" s="36"/>
    </row>
    <row r="4729" spans="1:20" ht="14.4" x14ac:dyDescent="0.3">
      <c r="A4729" s="33" t="s">
        <v>11145</v>
      </c>
      <c r="B4729" s="33" t="s">
        <v>14833</v>
      </c>
      <c r="C4729" s="33" t="s">
        <v>18168</v>
      </c>
      <c r="D4729" s="33" t="s">
        <v>11146</v>
      </c>
      <c r="E4729" s="33" t="s">
        <v>15033</v>
      </c>
      <c r="F4729" s="33">
        <v>194</v>
      </c>
      <c r="G4729" s="33">
        <v>170</v>
      </c>
      <c r="H4729" s="33">
        <v>41772</v>
      </c>
      <c r="I4729" t="s">
        <v>18156</v>
      </c>
      <c r="N4729" s="37"/>
      <c r="O4729" s="36"/>
      <c r="P4729" s="36"/>
      <c r="Q4729" s="36"/>
      <c r="R4729" s="37"/>
      <c r="S4729" s="36"/>
      <c r="T4729" s="36"/>
    </row>
    <row r="4730" spans="1:20" ht="14.4" x14ac:dyDescent="0.3">
      <c r="A4730" s="33" t="s">
        <v>11147</v>
      </c>
      <c r="B4730" s="33" t="s">
        <v>14833</v>
      </c>
      <c r="C4730" s="33" t="s">
        <v>18169</v>
      </c>
      <c r="D4730" s="33" t="s">
        <v>11148</v>
      </c>
      <c r="E4730" s="33" t="s">
        <v>15040</v>
      </c>
      <c r="F4730" s="33">
        <v>244</v>
      </c>
      <c r="G4730" s="33">
        <v>266</v>
      </c>
      <c r="H4730" s="33">
        <v>76806</v>
      </c>
      <c r="I4730" t="s">
        <v>15311</v>
      </c>
      <c r="N4730" s="37"/>
      <c r="O4730" s="36"/>
      <c r="P4730" s="36"/>
      <c r="Q4730" s="36"/>
      <c r="R4730" s="37"/>
      <c r="S4730" s="36"/>
      <c r="T4730" s="36"/>
    </row>
    <row r="4731" spans="1:20" ht="14.4" x14ac:dyDescent="0.3">
      <c r="A4731" s="33" t="s">
        <v>11149</v>
      </c>
      <c r="B4731" s="33" t="s">
        <v>14833</v>
      </c>
      <c r="C4731" s="33" t="s">
        <v>18170</v>
      </c>
      <c r="D4731" s="33" t="s">
        <v>11150</v>
      </c>
      <c r="E4731" s="33" t="s">
        <v>15505</v>
      </c>
      <c r="F4731" s="33">
        <v>89</v>
      </c>
      <c r="G4731" s="33">
        <v>80</v>
      </c>
      <c r="H4731" s="33">
        <v>40278</v>
      </c>
      <c r="I4731" t="s">
        <v>902</v>
      </c>
      <c r="N4731" s="37"/>
      <c r="O4731" s="36"/>
      <c r="P4731" s="36"/>
      <c r="Q4731" s="36"/>
      <c r="R4731" s="37"/>
      <c r="S4731" s="36"/>
      <c r="T4731" s="36"/>
    </row>
    <row r="4732" spans="1:20" ht="14.4" x14ac:dyDescent="0.3">
      <c r="A4732" s="33" t="s">
        <v>11151</v>
      </c>
      <c r="B4732" s="33" t="s">
        <v>14833</v>
      </c>
      <c r="C4732" s="33" t="s">
        <v>16005</v>
      </c>
      <c r="D4732" s="33" t="s">
        <v>11152</v>
      </c>
      <c r="E4732" s="33" t="s">
        <v>15034</v>
      </c>
      <c r="F4732" s="33">
        <v>277</v>
      </c>
      <c r="G4732" s="33">
        <v>331</v>
      </c>
      <c r="H4732" s="33">
        <v>83163</v>
      </c>
      <c r="I4732" t="s">
        <v>15932</v>
      </c>
      <c r="N4732" s="37"/>
      <c r="O4732" s="36"/>
      <c r="P4732" s="36"/>
      <c r="Q4732" s="36"/>
      <c r="R4732" s="37"/>
      <c r="S4732" s="36"/>
      <c r="T4732" s="36"/>
    </row>
    <row r="4733" spans="1:20" ht="14.4" x14ac:dyDescent="0.3">
      <c r="A4733" s="33" t="s">
        <v>11153</v>
      </c>
      <c r="B4733" s="33" t="s">
        <v>14833</v>
      </c>
      <c r="C4733" s="33" t="s">
        <v>16281</v>
      </c>
      <c r="D4733" s="33" t="s">
        <v>11154</v>
      </c>
      <c r="E4733" s="33" t="s">
        <v>14915</v>
      </c>
      <c r="F4733" s="33">
        <v>421</v>
      </c>
      <c r="G4733" s="33">
        <v>426</v>
      </c>
      <c r="H4733" s="33">
        <v>41814</v>
      </c>
      <c r="I4733" t="s">
        <v>10465</v>
      </c>
      <c r="N4733" s="37"/>
      <c r="O4733" s="36"/>
      <c r="P4733" s="36"/>
      <c r="Q4733" s="36"/>
      <c r="R4733" s="37"/>
      <c r="S4733" s="36"/>
      <c r="T4733" s="36"/>
    </row>
    <row r="4734" spans="1:20" ht="14.4" x14ac:dyDescent="0.3">
      <c r="A4734" s="33" t="s">
        <v>11155</v>
      </c>
      <c r="B4734" s="33" t="s">
        <v>14833</v>
      </c>
      <c r="C4734" s="33" t="s">
        <v>11156</v>
      </c>
      <c r="D4734" s="33" t="s">
        <v>11157</v>
      </c>
      <c r="E4734" s="33" t="s">
        <v>14908</v>
      </c>
      <c r="F4734" s="33">
        <v>165</v>
      </c>
      <c r="G4734" s="33">
        <v>199</v>
      </c>
      <c r="H4734" s="33">
        <v>41400</v>
      </c>
      <c r="I4734" t="s">
        <v>16924</v>
      </c>
      <c r="N4734" s="37"/>
      <c r="O4734" s="36"/>
      <c r="P4734" s="36"/>
      <c r="Q4734" s="36"/>
      <c r="R4734" s="37"/>
      <c r="S4734" s="36"/>
      <c r="T4734" s="36"/>
    </row>
    <row r="4735" spans="1:20" ht="14.4" x14ac:dyDescent="0.3">
      <c r="A4735" s="33" t="s">
        <v>11158</v>
      </c>
      <c r="B4735" s="33" t="s">
        <v>14833</v>
      </c>
      <c r="C4735" s="33" t="s">
        <v>17582</v>
      </c>
      <c r="D4735" s="33" t="s">
        <v>11159</v>
      </c>
      <c r="E4735" s="33" t="s">
        <v>14985</v>
      </c>
      <c r="F4735" s="33">
        <v>163</v>
      </c>
      <c r="G4735" s="33">
        <v>162</v>
      </c>
      <c r="H4735" s="33">
        <v>13622</v>
      </c>
      <c r="I4735" t="s">
        <v>18011</v>
      </c>
      <c r="N4735" s="37"/>
      <c r="O4735" s="36"/>
      <c r="P4735" s="36"/>
      <c r="Q4735" s="36"/>
      <c r="R4735" s="37"/>
      <c r="S4735" s="36"/>
      <c r="T4735" s="36"/>
    </row>
    <row r="4736" spans="1:20" ht="14.4" x14ac:dyDescent="0.3">
      <c r="A4736" s="33" t="s">
        <v>11160</v>
      </c>
      <c r="B4736" s="33" t="s">
        <v>14833</v>
      </c>
      <c r="C4736" s="33" t="s">
        <v>2002</v>
      </c>
      <c r="D4736" s="33" t="s">
        <v>11161</v>
      </c>
      <c r="E4736" s="33" t="s">
        <v>14907</v>
      </c>
      <c r="F4736" s="33">
        <v>248</v>
      </c>
      <c r="G4736" s="33">
        <v>241</v>
      </c>
      <c r="H4736" s="33">
        <v>24597</v>
      </c>
      <c r="I4736" t="s">
        <v>15364</v>
      </c>
      <c r="N4736" s="37"/>
      <c r="O4736" s="36"/>
      <c r="P4736" s="36"/>
      <c r="Q4736" s="36"/>
      <c r="R4736" s="37"/>
      <c r="S4736" s="36"/>
      <c r="T4736" s="36"/>
    </row>
    <row r="4737" spans="1:20" ht="14.4" x14ac:dyDescent="0.3">
      <c r="A4737" s="33" t="s">
        <v>11162</v>
      </c>
      <c r="B4737" s="33" t="s">
        <v>14833</v>
      </c>
      <c r="C4737" s="33" t="s">
        <v>18171</v>
      </c>
      <c r="D4737" s="33" t="s">
        <v>11163</v>
      </c>
      <c r="E4737" s="33" t="s">
        <v>14885</v>
      </c>
      <c r="F4737" s="33">
        <v>387</v>
      </c>
      <c r="G4737" s="33">
        <v>379</v>
      </c>
      <c r="H4737" s="33">
        <v>41023</v>
      </c>
      <c r="I4737" t="s">
        <v>15485</v>
      </c>
      <c r="N4737" s="37"/>
      <c r="O4737" s="36"/>
      <c r="P4737" s="36"/>
      <c r="Q4737" s="36"/>
      <c r="R4737" s="37"/>
      <c r="S4737" s="36"/>
      <c r="T4737" s="36"/>
    </row>
    <row r="4738" spans="1:20" ht="14.4" x14ac:dyDescent="0.3">
      <c r="A4738" s="33" t="s">
        <v>11164</v>
      </c>
      <c r="B4738" s="33" t="s">
        <v>14833</v>
      </c>
      <c r="C4738" s="33" t="s">
        <v>15406</v>
      </c>
      <c r="D4738" s="33" t="s">
        <v>11165</v>
      </c>
      <c r="E4738" s="33" t="s">
        <v>15035</v>
      </c>
      <c r="F4738" s="33">
        <v>143</v>
      </c>
      <c r="G4738" s="33">
        <v>143</v>
      </c>
      <c r="H4738" s="33">
        <v>60997</v>
      </c>
      <c r="I4738" t="s">
        <v>17083</v>
      </c>
      <c r="N4738" s="37"/>
      <c r="O4738" s="36"/>
      <c r="P4738" s="36"/>
      <c r="Q4738" s="36"/>
      <c r="R4738" s="37"/>
      <c r="S4738" s="36"/>
      <c r="T4738" s="36"/>
    </row>
    <row r="4739" spans="1:20" ht="14.4" x14ac:dyDescent="0.3">
      <c r="A4739" s="33" t="s">
        <v>11166</v>
      </c>
      <c r="B4739" s="33" t="s">
        <v>14833</v>
      </c>
      <c r="C4739" s="33" t="s">
        <v>18172</v>
      </c>
      <c r="D4739" s="33" t="s">
        <v>10574</v>
      </c>
      <c r="E4739" s="33" t="s">
        <v>15029</v>
      </c>
      <c r="F4739" s="33">
        <v>371</v>
      </c>
      <c r="G4739" s="33">
        <v>314</v>
      </c>
      <c r="H4739" s="33">
        <v>40377</v>
      </c>
      <c r="I4739" t="s">
        <v>17789</v>
      </c>
      <c r="N4739" s="37"/>
      <c r="O4739" s="36"/>
      <c r="P4739" s="36"/>
      <c r="Q4739" s="36"/>
      <c r="R4739" s="37"/>
      <c r="S4739" s="36"/>
      <c r="T4739" s="36"/>
    </row>
    <row r="4740" spans="1:20" ht="14.4" x14ac:dyDescent="0.3">
      <c r="A4740" s="33" t="s">
        <v>11167</v>
      </c>
      <c r="B4740" s="33" t="s">
        <v>14833</v>
      </c>
      <c r="C4740" s="33" t="s">
        <v>18173</v>
      </c>
      <c r="D4740" s="33" t="s">
        <v>2677</v>
      </c>
      <c r="E4740" s="33" t="s">
        <v>14906</v>
      </c>
      <c r="F4740" s="33">
        <v>71</v>
      </c>
      <c r="G4740" s="33">
        <v>73</v>
      </c>
      <c r="H4740" s="33">
        <v>41850</v>
      </c>
      <c r="I4740" t="s">
        <v>17951</v>
      </c>
      <c r="N4740" s="37"/>
      <c r="O4740" s="36"/>
      <c r="P4740" s="36"/>
      <c r="Q4740" s="36"/>
      <c r="R4740" s="37"/>
      <c r="S4740" s="36"/>
      <c r="T4740" s="36"/>
    </row>
    <row r="4741" spans="1:20" ht="14.4" x14ac:dyDescent="0.3">
      <c r="A4741" s="33" t="s">
        <v>11168</v>
      </c>
      <c r="B4741" s="33" t="s">
        <v>14833</v>
      </c>
      <c r="C4741" s="33" t="s">
        <v>5793</v>
      </c>
      <c r="D4741" s="33" t="s">
        <v>10544</v>
      </c>
      <c r="E4741" s="33" t="s">
        <v>15030</v>
      </c>
      <c r="F4741" s="33">
        <v>391</v>
      </c>
      <c r="G4741" s="33">
        <v>372</v>
      </c>
      <c r="H4741" s="33">
        <v>42552</v>
      </c>
      <c r="I4741" t="s">
        <v>18059</v>
      </c>
      <c r="N4741" s="37"/>
      <c r="O4741" s="36"/>
      <c r="P4741" s="36"/>
      <c r="Q4741" s="36"/>
      <c r="R4741" s="37"/>
      <c r="S4741" s="36"/>
      <c r="T4741" s="36"/>
    </row>
    <row r="4742" spans="1:20" ht="14.4" x14ac:dyDescent="0.3">
      <c r="A4742" s="33" t="s">
        <v>11169</v>
      </c>
      <c r="B4742" s="33" t="s">
        <v>14833</v>
      </c>
      <c r="C4742" s="33" t="s">
        <v>18174</v>
      </c>
      <c r="D4742" s="33" t="s">
        <v>11170</v>
      </c>
      <c r="E4742" s="33" t="s">
        <v>15034</v>
      </c>
      <c r="F4742" s="33">
        <v>424</v>
      </c>
      <c r="G4742" s="33">
        <v>412</v>
      </c>
      <c r="H4742" s="33">
        <v>41853</v>
      </c>
      <c r="I4742" t="s">
        <v>10704</v>
      </c>
      <c r="N4742" s="37"/>
      <c r="O4742" s="36"/>
      <c r="P4742" s="36"/>
      <c r="Q4742" s="36"/>
      <c r="R4742" s="37"/>
      <c r="S4742" s="36"/>
      <c r="T4742" s="36"/>
    </row>
    <row r="4743" spans="1:20" ht="14.4" x14ac:dyDescent="0.3">
      <c r="A4743" s="33" t="s">
        <v>11171</v>
      </c>
      <c r="B4743" s="33" t="s">
        <v>14833</v>
      </c>
      <c r="C4743" s="33" t="s">
        <v>5603</v>
      </c>
      <c r="D4743" s="33" t="s">
        <v>11172</v>
      </c>
      <c r="E4743" s="33" t="s">
        <v>14907</v>
      </c>
      <c r="F4743" s="33">
        <v>238</v>
      </c>
      <c r="G4743" s="33">
        <v>240</v>
      </c>
      <c r="H4743" s="33">
        <v>41775</v>
      </c>
      <c r="I4743" t="s">
        <v>108</v>
      </c>
      <c r="N4743" s="37"/>
      <c r="O4743" s="36"/>
      <c r="P4743" s="36"/>
      <c r="Q4743" s="36"/>
      <c r="R4743" s="37"/>
      <c r="S4743" s="36"/>
      <c r="T4743" s="36"/>
    </row>
    <row r="4744" spans="1:20" ht="14.4" x14ac:dyDescent="0.3">
      <c r="A4744" s="33" t="s">
        <v>11173</v>
      </c>
      <c r="B4744" s="33" t="s">
        <v>14833</v>
      </c>
      <c r="C4744" s="33" t="s">
        <v>11174</v>
      </c>
      <c r="D4744" s="33" t="s">
        <v>11175</v>
      </c>
      <c r="E4744" s="33" t="s">
        <v>15025</v>
      </c>
      <c r="F4744" s="33">
        <v>205</v>
      </c>
      <c r="G4744" s="33">
        <v>192</v>
      </c>
      <c r="H4744" s="33">
        <v>40342</v>
      </c>
      <c r="I4744" t="s">
        <v>15539</v>
      </c>
      <c r="N4744" s="37"/>
      <c r="O4744" s="36"/>
      <c r="P4744" s="36"/>
      <c r="Q4744" s="36"/>
      <c r="R4744" s="37"/>
      <c r="S4744" s="36"/>
      <c r="T4744" s="36"/>
    </row>
    <row r="4745" spans="1:20" ht="14.4" x14ac:dyDescent="0.3">
      <c r="A4745" s="33" t="s">
        <v>11176</v>
      </c>
      <c r="B4745" s="33" t="s">
        <v>14833</v>
      </c>
      <c r="C4745" s="33" t="s">
        <v>18175</v>
      </c>
      <c r="D4745" s="33" t="s">
        <v>11177</v>
      </c>
      <c r="E4745" s="33" t="s">
        <v>14911</v>
      </c>
      <c r="F4745" s="33">
        <v>92</v>
      </c>
      <c r="G4745" s="33">
        <v>89</v>
      </c>
      <c r="H4745" s="33">
        <v>41251</v>
      </c>
      <c r="I4745" t="s">
        <v>15479</v>
      </c>
      <c r="N4745" s="37"/>
      <c r="O4745" s="36"/>
      <c r="P4745" s="36"/>
      <c r="Q4745" s="36"/>
      <c r="R4745" s="37"/>
      <c r="S4745" s="36"/>
      <c r="T4745" s="36"/>
    </row>
    <row r="4746" spans="1:20" ht="14.4" x14ac:dyDescent="0.3">
      <c r="A4746" s="33" t="s">
        <v>11178</v>
      </c>
      <c r="B4746" s="33" t="s">
        <v>14833</v>
      </c>
      <c r="C4746" s="33" t="s">
        <v>18176</v>
      </c>
      <c r="D4746" s="33" t="s">
        <v>11179</v>
      </c>
      <c r="E4746" s="33" t="s">
        <v>14908</v>
      </c>
      <c r="F4746" s="33">
        <v>200</v>
      </c>
      <c r="G4746" s="33">
        <v>196</v>
      </c>
      <c r="H4746" s="33">
        <v>41400</v>
      </c>
      <c r="I4746" t="s">
        <v>16924</v>
      </c>
      <c r="N4746" s="37"/>
      <c r="O4746" s="36"/>
      <c r="P4746" s="36"/>
      <c r="Q4746" s="36"/>
      <c r="R4746" s="37"/>
      <c r="S4746" s="36"/>
      <c r="T4746" s="36"/>
    </row>
    <row r="4747" spans="1:20" ht="14.4" x14ac:dyDescent="0.3">
      <c r="A4747" s="33" t="s">
        <v>11180</v>
      </c>
      <c r="B4747" s="33" t="s">
        <v>14833</v>
      </c>
      <c r="C4747" s="33" t="s">
        <v>11181</v>
      </c>
      <c r="D4747" s="33" t="s">
        <v>11182</v>
      </c>
      <c r="E4747" s="33" t="s">
        <v>14985</v>
      </c>
      <c r="F4747" s="33">
        <v>115</v>
      </c>
      <c r="G4747" s="33">
        <v>123</v>
      </c>
      <c r="H4747" s="33">
        <v>13622</v>
      </c>
      <c r="I4747" t="s">
        <v>18011</v>
      </c>
      <c r="N4747" s="37"/>
      <c r="O4747" s="36"/>
      <c r="P4747" s="36"/>
      <c r="Q4747" s="36"/>
      <c r="R4747" s="37"/>
      <c r="S4747" s="36"/>
      <c r="T4747" s="36"/>
    </row>
    <row r="4748" spans="1:20" ht="14.4" x14ac:dyDescent="0.3">
      <c r="A4748" s="33" t="s">
        <v>11183</v>
      </c>
      <c r="B4748" s="33" t="s">
        <v>14833</v>
      </c>
      <c r="C4748" s="33" t="s">
        <v>18177</v>
      </c>
      <c r="D4748" s="33" t="s">
        <v>11184</v>
      </c>
      <c r="E4748" s="33" t="s">
        <v>14992</v>
      </c>
      <c r="F4748" s="33">
        <v>150</v>
      </c>
      <c r="G4748" s="33">
        <v>128</v>
      </c>
      <c r="H4748" s="33">
        <v>41506</v>
      </c>
      <c r="I4748" t="s">
        <v>15267</v>
      </c>
      <c r="N4748" s="37"/>
      <c r="O4748" s="36"/>
      <c r="P4748" s="36"/>
      <c r="Q4748" s="36"/>
      <c r="R4748" s="37"/>
      <c r="S4748" s="36"/>
      <c r="T4748" s="36"/>
    </row>
    <row r="4749" spans="1:20" ht="14.4" x14ac:dyDescent="0.3">
      <c r="A4749" s="33" t="s">
        <v>11185</v>
      </c>
      <c r="B4749" s="33" t="s">
        <v>14833</v>
      </c>
      <c r="C4749" s="33" t="s">
        <v>16020</v>
      </c>
      <c r="D4749" s="33" t="s">
        <v>11186</v>
      </c>
      <c r="E4749" s="33" t="s">
        <v>14885</v>
      </c>
      <c r="F4749" s="33">
        <v>160</v>
      </c>
      <c r="G4749" s="33">
        <v>150</v>
      </c>
      <c r="H4749" s="33">
        <v>41023</v>
      </c>
      <c r="I4749" t="s">
        <v>15485</v>
      </c>
      <c r="N4749" s="37"/>
      <c r="O4749" s="36"/>
      <c r="P4749" s="36"/>
      <c r="Q4749" s="36"/>
      <c r="R4749" s="37"/>
      <c r="S4749" s="36"/>
      <c r="T4749" s="36"/>
    </row>
    <row r="4750" spans="1:20" ht="14.4" x14ac:dyDescent="0.3">
      <c r="A4750" s="33" t="s">
        <v>11187</v>
      </c>
      <c r="B4750" s="33" t="s">
        <v>14833</v>
      </c>
      <c r="C4750" s="33" t="s">
        <v>18178</v>
      </c>
      <c r="D4750" s="33" t="s">
        <v>11188</v>
      </c>
      <c r="E4750" s="33" t="s">
        <v>15035</v>
      </c>
      <c r="F4750" s="33">
        <v>319</v>
      </c>
      <c r="G4750" s="33">
        <v>356</v>
      </c>
      <c r="H4750" s="33">
        <v>60997</v>
      </c>
      <c r="I4750" t="s">
        <v>17083</v>
      </c>
      <c r="N4750" s="37"/>
      <c r="O4750" s="36"/>
      <c r="P4750" s="36"/>
      <c r="Q4750" s="36"/>
      <c r="R4750" s="37"/>
      <c r="S4750" s="36"/>
      <c r="T4750" s="36"/>
    </row>
    <row r="4751" spans="1:20" ht="14.4" x14ac:dyDescent="0.3">
      <c r="A4751" s="33" t="s">
        <v>11189</v>
      </c>
      <c r="B4751" s="33" t="s">
        <v>14833</v>
      </c>
      <c r="C4751" s="33" t="s">
        <v>8573</v>
      </c>
      <c r="D4751" s="33" t="s">
        <v>11190</v>
      </c>
      <c r="E4751" s="33" t="s">
        <v>15029</v>
      </c>
      <c r="F4751" s="33">
        <v>247</v>
      </c>
      <c r="G4751" s="33">
        <v>240</v>
      </c>
      <c r="H4751" s="33">
        <v>40377</v>
      </c>
      <c r="I4751" t="s">
        <v>17789</v>
      </c>
      <c r="N4751" s="37"/>
      <c r="O4751" s="36"/>
      <c r="P4751" s="36"/>
      <c r="Q4751" s="36"/>
      <c r="R4751" s="37"/>
      <c r="S4751" s="36"/>
      <c r="T4751" s="36"/>
    </row>
    <row r="4752" spans="1:20" ht="14.4" x14ac:dyDescent="0.3">
      <c r="A4752" s="33" t="s">
        <v>11191</v>
      </c>
      <c r="B4752" s="33" t="s">
        <v>14833</v>
      </c>
      <c r="C4752" s="33" t="s">
        <v>11192</v>
      </c>
      <c r="D4752" s="33" t="s">
        <v>11193</v>
      </c>
      <c r="E4752" s="33" t="s">
        <v>14906</v>
      </c>
      <c r="F4752" s="33">
        <v>364</v>
      </c>
      <c r="G4752" s="33">
        <v>390</v>
      </c>
      <c r="H4752" s="33">
        <v>41850</v>
      </c>
      <c r="I4752" t="s">
        <v>17951</v>
      </c>
      <c r="N4752" s="37"/>
      <c r="O4752" s="36"/>
      <c r="P4752" s="36"/>
      <c r="Q4752" s="36"/>
      <c r="R4752" s="37"/>
      <c r="S4752" s="36"/>
      <c r="T4752" s="36"/>
    </row>
    <row r="4753" spans="1:20" ht="14.4" x14ac:dyDescent="0.3">
      <c r="A4753" s="33" t="s">
        <v>11194</v>
      </c>
      <c r="B4753" s="33" t="s">
        <v>14833</v>
      </c>
      <c r="C4753" s="33" t="s">
        <v>11195</v>
      </c>
      <c r="D4753" s="33" t="s">
        <v>11196</v>
      </c>
      <c r="E4753" s="33" t="s">
        <v>15030</v>
      </c>
      <c r="F4753" s="33">
        <v>154</v>
      </c>
      <c r="G4753" s="33">
        <v>155</v>
      </c>
      <c r="H4753" s="33">
        <v>42552</v>
      </c>
      <c r="I4753" t="s">
        <v>18059</v>
      </c>
      <c r="N4753" s="37"/>
      <c r="O4753" s="36"/>
      <c r="P4753" s="36"/>
      <c r="Q4753" s="36"/>
      <c r="R4753" s="37"/>
      <c r="S4753" s="36"/>
      <c r="T4753" s="36"/>
    </row>
    <row r="4754" spans="1:20" ht="14.4" x14ac:dyDescent="0.3">
      <c r="A4754" s="33" t="s">
        <v>11197</v>
      </c>
      <c r="B4754" s="33" t="s">
        <v>14833</v>
      </c>
      <c r="C4754" s="33" t="s">
        <v>11198</v>
      </c>
      <c r="D4754" s="33" t="s">
        <v>10362</v>
      </c>
      <c r="E4754" s="33" t="s">
        <v>15029</v>
      </c>
      <c r="F4754" s="33">
        <v>370</v>
      </c>
      <c r="G4754" s="33">
        <v>391</v>
      </c>
      <c r="H4754" s="33">
        <v>41390</v>
      </c>
      <c r="I4754" t="s">
        <v>18043</v>
      </c>
      <c r="N4754" s="37"/>
      <c r="O4754" s="36"/>
      <c r="P4754" s="36"/>
      <c r="Q4754" s="36"/>
      <c r="R4754" s="37"/>
      <c r="S4754" s="36"/>
      <c r="T4754" s="36"/>
    </row>
    <row r="4755" spans="1:20" ht="14.4" x14ac:dyDescent="0.3">
      <c r="A4755" s="33" t="s">
        <v>11199</v>
      </c>
      <c r="B4755" s="33" t="s">
        <v>14833</v>
      </c>
      <c r="C4755" s="33" t="s">
        <v>11200</v>
      </c>
      <c r="D4755" s="33" t="s">
        <v>11201</v>
      </c>
      <c r="E4755" s="33" t="s">
        <v>15093</v>
      </c>
      <c r="F4755" s="33">
        <v>276</v>
      </c>
      <c r="G4755" s="33">
        <v>273</v>
      </c>
      <c r="H4755" s="33">
        <v>42623</v>
      </c>
      <c r="I4755" t="s">
        <v>15606</v>
      </c>
      <c r="N4755" s="37"/>
      <c r="O4755" s="36"/>
      <c r="P4755" s="36"/>
      <c r="Q4755" s="36"/>
      <c r="R4755" s="37"/>
      <c r="S4755" s="36"/>
      <c r="T4755" s="36"/>
    </row>
    <row r="4756" spans="1:20" ht="14.4" x14ac:dyDescent="0.3">
      <c r="A4756" s="33" t="s">
        <v>11202</v>
      </c>
      <c r="B4756" s="33" t="s">
        <v>14833</v>
      </c>
      <c r="C4756" s="33" t="s">
        <v>18179</v>
      </c>
      <c r="D4756" s="33" t="s">
        <v>11203</v>
      </c>
      <c r="E4756" s="33" t="s">
        <v>15034</v>
      </c>
      <c r="F4756" s="33">
        <v>180</v>
      </c>
      <c r="G4756" s="33">
        <v>211</v>
      </c>
      <c r="H4756" s="33">
        <v>41853</v>
      </c>
      <c r="I4756" t="s">
        <v>10704</v>
      </c>
      <c r="N4756" s="37"/>
      <c r="O4756" s="36"/>
      <c r="P4756" s="36"/>
      <c r="Q4756" s="36"/>
      <c r="R4756" s="37"/>
      <c r="S4756" s="36"/>
      <c r="T4756" s="36"/>
    </row>
    <row r="4757" spans="1:20" ht="14.4" x14ac:dyDescent="0.3">
      <c r="A4757" s="33" t="s">
        <v>11204</v>
      </c>
      <c r="B4757" s="33" t="s">
        <v>14833</v>
      </c>
      <c r="C4757" s="33" t="s">
        <v>17269</v>
      </c>
      <c r="D4757" s="33" t="s">
        <v>11205</v>
      </c>
      <c r="E4757" s="33" t="s">
        <v>15035</v>
      </c>
      <c r="F4757" s="33">
        <v>238</v>
      </c>
      <c r="G4757" s="33">
        <v>263</v>
      </c>
      <c r="H4757" s="33">
        <v>42514</v>
      </c>
      <c r="I4757" t="s">
        <v>10531</v>
      </c>
      <c r="N4757" s="37"/>
      <c r="O4757" s="36"/>
      <c r="P4757" s="36"/>
      <c r="Q4757" s="36"/>
      <c r="R4757" s="37"/>
      <c r="S4757" s="36"/>
      <c r="T4757" s="36"/>
    </row>
    <row r="4758" spans="1:20" ht="14.4" x14ac:dyDescent="0.3">
      <c r="A4758" s="33" t="s">
        <v>11206</v>
      </c>
      <c r="B4758" s="33" t="s">
        <v>14833</v>
      </c>
      <c r="C4758" s="33" t="s">
        <v>7890</v>
      </c>
      <c r="D4758" s="33" t="s">
        <v>11207</v>
      </c>
      <c r="E4758" s="33" t="s">
        <v>15061</v>
      </c>
      <c r="F4758" s="33">
        <v>263</v>
      </c>
      <c r="G4758" s="33">
        <v>275</v>
      </c>
      <c r="H4758" s="33">
        <v>41676</v>
      </c>
      <c r="I4758" t="s">
        <v>17949</v>
      </c>
      <c r="N4758" s="37"/>
      <c r="O4758" s="36"/>
      <c r="P4758" s="36"/>
      <c r="Q4758" s="36"/>
      <c r="R4758" s="37"/>
      <c r="S4758" s="36"/>
      <c r="T4758" s="36"/>
    </row>
    <row r="4759" spans="1:20" ht="14.4" x14ac:dyDescent="0.3">
      <c r="A4759" s="33" t="s">
        <v>11208</v>
      </c>
      <c r="B4759" s="33" t="s">
        <v>14833</v>
      </c>
      <c r="C4759" s="33" t="s">
        <v>11209</v>
      </c>
      <c r="D4759" s="33" t="s">
        <v>11210</v>
      </c>
      <c r="E4759" s="33" t="s">
        <v>15033</v>
      </c>
      <c r="F4759" s="33">
        <v>299</v>
      </c>
      <c r="G4759" s="33">
        <v>308</v>
      </c>
      <c r="H4759" s="33">
        <v>41772</v>
      </c>
      <c r="I4759" t="s">
        <v>18156</v>
      </c>
      <c r="N4759" s="37"/>
      <c r="O4759" s="36"/>
      <c r="P4759" s="36"/>
      <c r="Q4759" s="36"/>
      <c r="R4759" s="37"/>
      <c r="S4759" s="36"/>
      <c r="T4759" s="36"/>
    </row>
    <row r="4760" spans="1:20" ht="14.4" x14ac:dyDescent="0.3">
      <c r="A4760" s="33" t="s">
        <v>11211</v>
      </c>
      <c r="B4760" s="33" t="s">
        <v>14833</v>
      </c>
      <c r="C4760" s="33" t="s">
        <v>18180</v>
      </c>
      <c r="D4760" s="33" t="s">
        <v>11212</v>
      </c>
      <c r="E4760" s="33" t="s">
        <v>14915</v>
      </c>
      <c r="F4760" s="33">
        <v>210</v>
      </c>
      <c r="G4760" s="33">
        <v>169</v>
      </c>
      <c r="H4760" s="33">
        <v>41814</v>
      </c>
      <c r="I4760" t="s">
        <v>10465</v>
      </c>
      <c r="N4760" s="37"/>
      <c r="O4760" s="36"/>
      <c r="P4760" s="36"/>
      <c r="Q4760" s="36"/>
      <c r="R4760" s="37"/>
      <c r="S4760" s="36"/>
      <c r="T4760" s="36"/>
    </row>
    <row r="4761" spans="1:20" ht="14.4" x14ac:dyDescent="0.3">
      <c r="A4761" s="33" t="s">
        <v>11213</v>
      </c>
      <c r="B4761" s="33" t="s">
        <v>14833</v>
      </c>
      <c r="C4761" s="33" t="s">
        <v>11214</v>
      </c>
      <c r="D4761" s="33" t="s">
        <v>11215</v>
      </c>
      <c r="E4761" s="33" t="s">
        <v>14985</v>
      </c>
      <c r="F4761" s="33">
        <v>191</v>
      </c>
      <c r="G4761" s="33">
        <v>197</v>
      </c>
      <c r="H4761" s="33">
        <v>13622</v>
      </c>
      <c r="I4761" t="s">
        <v>18011</v>
      </c>
      <c r="N4761" s="37"/>
      <c r="O4761" s="36"/>
      <c r="P4761" s="36"/>
      <c r="Q4761" s="36"/>
      <c r="R4761" s="37"/>
      <c r="S4761" s="36"/>
      <c r="T4761" s="36"/>
    </row>
    <row r="4762" spans="1:20" ht="14.4" x14ac:dyDescent="0.3">
      <c r="A4762" s="33" t="s">
        <v>11216</v>
      </c>
      <c r="B4762" s="33" t="s">
        <v>14833</v>
      </c>
      <c r="C4762" s="33" t="s">
        <v>11217</v>
      </c>
      <c r="D4762" s="33" t="s">
        <v>11218</v>
      </c>
      <c r="E4762" s="33" t="s">
        <v>15779</v>
      </c>
      <c r="F4762" s="33">
        <v>720</v>
      </c>
      <c r="G4762" s="33">
        <v>735</v>
      </c>
      <c r="H4762" s="33">
        <v>24597</v>
      </c>
      <c r="I4762" t="s">
        <v>15364</v>
      </c>
      <c r="N4762" s="37"/>
      <c r="O4762" s="36"/>
      <c r="P4762" s="36"/>
      <c r="Q4762" s="36"/>
      <c r="R4762" s="37"/>
      <c r="S4762" s="36"/>
      <c r="T4762" s="36"/>
    </row>
    <row r="4763" spans="1:20" ht="14.4" x14ac:dyDescent="0.3">
      <c r="A4763" s="33" t="s">
        <v>11219</v>
      </c>
      <c r="B4763" s="33" t="s">
        <v>14833</v>
      </c>
      <c r="C4763" s="33" t="s">
        <v>11220</v>
      </c>
      <c r="D4763" s="33" t="s">
        <v>11221</v>
      </c>
      <c r="E4763" s="33" t="s">
        <v>14885</v>
      </c>
      <c r="F4763" s="33">
        <v>168</v>
      </c>
      <c r="G4763" s="33">
        <v>151</v>
      </c>
      <c r="H4763" s="33">
        <v>41023</v>
      </c>
      <c r="I4763" t="s">
        <v>15485</v>
      </c>
      <c r="N4763" s="37"/>
      <c r="O4763" s="36"/>
      <c r="P4763" s="36"/>
      <c r="Q4763" s="36"/>
      <c r="R4763" s="37"/>
      <c r="S4763" s="36"/>
      <c r="T4763" s="36"/>
    </row>
    <row r="4764" spans="1:20" ht="14.4" x14ac:dyDescent="0.3">
      <c r="A4764" s="33" t="s">
        <v>11222</v>
      </c>
      <c r="B4764" s="33" t="s">
        <v>14833</v>
      </c>
      <c r="C4764" s="33" t="s">
        <v>18181</v>
      </c>
      <c r="D4764" s="33" t="s">
        <v>11223</v>
      </c>
      <c r="E4764" s="33" t="s">
        <v>15035</v>
      </c>
      <c r="F4764" s="33">
        <v>243</v>
      </c>
      <c r="G4764" s="33">
        <v>238</v>
      </c>
      <c r="H4764" s="33">
        <v>60997</v>
      </c>
      <c r="I4764" t="s">
        <v>17083</v>
      </c>
      <c r="N4764" s="37"/>
      <c r="O4764" s="36"/>
      <c r="P4764" s="36"/>
      <c r="Q4764" s="36"/>
      <c r="R4764" s="37"/>
      <c r="S4764" s="36"/>
      <c r="T4764" s="36"/>
    </row>
    <row r="4765" spans="1:20" ht="14.4" x14ac:dyDescent="0.3">
      <c r="A4765" s="33" t="s">
        <v>11224</v>
      </c>
      <c r="B4765" s="33" t="s">
        <v>14833</v>
      </c>
      <c r="C4765" s="33" t="s">
        <v>18182</v>
      </c>
      <c r="D4765" s="33" t="s">
        <v>11225</v>
      </c>
      <c r="E4765" s="33" t="s">
        <v>14906</v>
      </c>
      <c r="F4765" s="33">
        <v>154</v>
      </c>
      <c r="G4765" s="33">
        <v>150</v>
      </c>
      <c r="H4765" s="33">
        <v>41850</v>
      </c>
      <c r="I4765" t="s">
        <v>17951</v>
      </c>
      <c r="N4765" s="37"/>
      <c r="O4765" s="36"/>
      <c r="P4765" s="36"/>
      <c r="Q4765" s="36"/>
      <c r="R4765" s="37"/>
      <c r="S4765" s="36"/>
      <c r="T4765" s="36"/>
    </row>
    <row r="4766" spans="1:20" ht="14.4" x14ac:dyDescent="0.3">
      <c r="A4766" s="33" t="s">
        <v>11226</v>
      </c>
      <c r="B4766" s="33" t="s">
        <v>14833</v>
      </c>
      <c r="C4766" s="33" t="s">
        <v>11227</v>
      </c>
      <c r="D4766" s="33" t="s">
        <v>11228</v>
      </c>
      <c r="E4766" s="33" t="s">
        <v>15093</v>
      </c>
      <c r="F4766" s="33">
        <v>115</v>
      </c>
      <c r="G4766" s="33">
        <v>118</v>
      </c>
      <c r="H4766" s="33">
        <v>42623</v>
      </c>
      <c r="I4766" t="s">
        <v>15606</v>
      </c>
      <c r="N4766" s="37"/>
      <c r="O4766" s="36"/>
      <c r="P4766" s="36"/>
      <c r="Q4766" s="36"/>
      <c r="R4766" s="37"/>
      <c r="S4766" s="36"/>
      <c r="T4766" s="36"/>
    </row>
    <row r="4767" spans="1:20" ht="14.4" x14ac:dyDescent="0.3">
      <c r="A4767" s="33" t="s">
        <v>11229</v>
      </c>
      <c r="B4767" s="33" t="s">
        <v>14833</v>
      </c>
      <c r="C4767" s="33" t="s">
        <v>18183</v>
      </c>
      <c r="D4767" s="33" t="s">
        <v>11230</v>
      </c>
      <c r="E4767" s="33" t="s">
        <v>15034</v>
      </c>
      <c r="F4767" s="33">
        <v>240</v>
      </c>
      <c r="G4767" s="33">
        <v>220</v>
      </c>
      <c r="H4767" s="33">
        <v>41853</v>
      </c>
      <c r="I4767" t="s">
        <v>10704</v>
      </c>
      <c r="N4767" s="37"/>
      <c r="O4767" s="36"/>
      <c r="P4767" s="36"/>
      <c r="Q4767" s="36"/>
      <c r="R4767" s="37"/>
      <c r="S4767" s="36"/>
      <c r="T4767" s="36"/>
    </row>
    <row r="4768" spans="1:20" ht="14.4" x14ac:dyDescent="0.3">
      <c r="A4768" s="33" t="s">
        <v>11231</v>
      </c>
      <c r="B4768" s="33" t="s">
        <v>14833</v>
      </c>
      <c r="C4768" s="33" t="s">
        <v>18184</v>
      </c>
      <c r="D4768" s="33" t="s">
        <v>11223</v>
      </c>
      <c r="E4768" s="33" t="s">
        <v>15035</v>
      </c>
      <c r="F4768" s="33">
        <v>161</v>
      </c>
      <c r="G4768" s="33">
        <v>158</v>
      </c>
      <c r="H4768" s="33">
        <v>42514</v>
      </c>
      <c r="I4768" t="s">
        <v>10531</v>
      </c>
      <c r="N4768" s="37"/>
      <c r="O4768" s="36"/>
      <c r="P4768" s="36"/>
      <c r="Q4768" s="36"/>
      <c r="R4768" s="37"/>
      <c r="S4768" s="36"/>
      <c r="T4768" s="36"/>
    </row>
    <row r="4769" spans="1:20" ht="14.4" x14ac:dyDescent="0.3">
      <c r="A4769" s="33" t="s">
        <v>11232</v>
      </c>
      <c r="B4769" s="33" t="s">
        <v>14833</v>
      </c>
      <c r="C4769" s="33" t="s">
        <v>17914</v>
      </c>
      <c r="D4769" s="33" t="s">
        <v>11233</v>
      </c>
      <c r="E4769" s="33" t="s">
        <v>15034</v>
      </c>
      <c r="F4769" s="33">
        <v>320</v>
      </c>
      <c r="G4769" s="33">
        <v>283</v>
      </c>
      <c r="H4769" s="33">
        <v>83163</v>
      </c>
      <c r="I4769" t="s">
        <v>15932</v>
      </c>
      <c r="N4769" s="37"/>
      <c r="O4769" s="36"/>
      <c r="P4769" s="36"/>
      <c r="Q4769" s="36"/>
      <c r="R4769" s="37"/>
      <c r="S4769" s="36"/>
      <c r="T4769" s="36"/>
    </row>
    <row r="4770" spans="1:20" ht="14.4" x14ac:dyDescent="0.3">
      <c r="A4770" s="33" t="s">
        <v>11234</v>
      </c>
      <c r="B4770" s="33" t="s">
        <v>14833</v>
      </c>
      <c r="C4770" s="33" t="s">
        <v>2005</v>
      </c>
      <c r="D4770" s="33" t="s">
        <v>11235</v>
      </c>
      <c r="E4770" s="33" t="s">
        <v>14985</v>
      </c>
      <c r="F4770" s="33">
        <v>190</v>
      </c>
      <c r="G4770" s="33">
        <v>190</v>
      </c>
      <c r="H4770" s="33">
        <v>13622</v>
      </c>
      <c r="I4770" t="s">
        <v>18011</v>
      </c>
      <c r="N4770" s="37"/>
      <c r="O4770" s="36"/>
      <c r="P4770" s="36"/>
      <c r="Q4770" s="36"/>
      <c r="R4770" s="37"/>
      <c r="S4770" s="36"/>
      <c r="T4770" s="36"/>
    </row>
    <row r="4771" spans="1:20" ht="14.4" x14ac:dyDescent="0.3">
      <c r="A4771" s="33" t="s">
        <v>11236</v>
      </c>
      <c r="B4771" s="33" t="s">
        <v>14833</v>
      </c>
      <c r="C4771" s="33" t="s">
        <v>11237</v>
      </c>
      <c r="D4771" s="33" t="s">
        <v>11238</v>
      </c>
      <c r="E4771" s="33" t="s">
        <v>14885</v>
      </c>
      <c r="F4771" s="33">
        <v>175</v>
      </c>
      <c r="G4771" s="33">
        <v>177</v>
      </c>
      <c r="H4771" s="33">
        <v>41023</v>
      </c>
      <c r="I4771" t="s">
        <v>15485</v>
      </c>
      <c r="N4771" s="37"/>
      <c r="O4771" s="36"/>
      <c r="P4771" s="36"/>
      <c r="Q4771" s="36"/>
      <c r="R4771" s="37"/>
      <c r="S4771" s="36"/>
      <c r="T4771" s="36"/>
    </row>
    <row r="4772" spans="1:20" ht="14.4" x14ac:dyDescent="0.3">
      <c r="A4772" s="33" t="s">
        <v>11239</v>
      </c>
      <c r="B4772" s="33" t="s">
        <v>14833</v>
      </c>
      <c r="C4772" s="33" t="s">
        <v>18185</v>
      </c>
      <c r="D4772" s="33" t="s">
        <v>11240</v>
      </c>
      <c r="E4772" s="33" t="s">
        <v>15037</v>
      </c>
      <c r="F4772" s="33">
        <v>361</v>
      </c>
      <c r="G4772" s="33">
        <v>343</v>
      </c>
      <c r="H4772" s="33">
        <v>10249</v>
      </c>
      <c r="I4772" t="s">
        <v>10943</v>
      </c>
      <c r="N4772" s="37"/>
      <c r="O4772" s="36"/>
      <c r="P4772" s="36"/>
      <c r="Q4772" s="36"/>
      <c r="R4772" s="37"/>
      <c r="S4772" s="36"/>
      <c r="T4772" s="36"/>
    </row>
    <row r="4773" spans="1:20" ht="14.4" x14ac:dyDescent="0.3">
      <c r="A4773" s="33" t="s">
        <v>11241</v>
      </c>
      <c r="B4773" s="33" t="s">
        <v>14833</v>
      </c>
      <c r="C4773" s="33" t="s">
        <v>17945</v>
      </c>
      <c r="D4773" s="33" t="s">
        <v>11242</v>
      </c>
      <c r="E4773" s="33" t="s">
        <v>14906</v>
      </c>
      <c r="F4773" s="33">
        <v>190</v>
      </c>
      <c r="G4773" s="33">
        <v>204</v>
      </c>
      <c r="H4773" s="33">
        <v>41850</v>
      </c>
      <c r="I4773" t="s">
        <v>17951</v>
      </c>
      <c r="N4773" s="37"/>
      <c r="O4773" s="36"/>
      <c r="P4773" s="36"/>
      <c r="Q4773" s="36"/>
      <c r="R4773" s="37"/>
      <c r="S4773" s="36"/>
      <c r="T4773" s="36"/>
    </row>
    <row r="4774" spans="1:20" ht="14.4" x14ac:dyDescent="0.3">
      <c r="A4774" s="33" t="s">
        <v>11243</v>
      </c>
      <c r="B4774" s="33" t="s">
        <v>14833</v>
      </c>
      <c r="C4774" s="33" t="s">
        <v>11244</v>
      </c>
      <c r="D4774" s="33" t="s">
        <v>11245</v>
      </c>
      <c r="E4774" s="33" t="s">
        <v>14995</v>
      </c>
      <c r="F4774" s="33">
        <v>224</v>
      </c>
      <c r="G4774" s="33">
        <v>414</v>
      </c>
      <c r="H4774" s="33">
        <v>42558</v>
      </c>
      <c r="I4774" t="s">
        <v>18099</v>
      </c>
      <c r="N4774" s="37"/>
      <c r="O4774" s="36"/>
      <c r="P4774" s="36"/>
      <c r="Q4774" s="36"/>
      <c r="R4774" s="37"/>
      <c r="S4774" s="36"/>
      <c r="T4774" s="36"/>
    </row>
    <row r="4775" spans="1:20" ht="14.4" x14ac:dyDescent="0.3">
      <c r="A4775" s="33" t="s">
        <v>11246</v>
      </c>
      <c r="B4775" s="33" t="s">
        <v>14833</v>
      </c>
      <c r="C4775" s="33" t="s">
        <v>11247</v>
      </c>
      <c r="D4775" s="33" t="s">
        <v>11248</v>
      </c>
      <c r="E4775" s="33" t="s">
        <v>15030</v>
      </c>
      <c r="F4775" s="33">
        <v>259</v>
      </c>
      <c r="G4775" s="33">
        <v>257</v>
      </c>
      <c r="H4775" s="33">
        <v>42552</v>
      </c>
      <c r="I4775" t="s">
        <v>18059</v>
      </c>
      <c r="N4775" s="37"/>
      <c r="O4775" s="36"/>
      <c r="P4775" s="36"/>
      <c r="Q4775" s="36"/>
      <c r="R4775" s="37"/>
      <c r="S4775" s="36"/>
      <c r="T4775" s="36"/>
    </row>
    <row r="4776" spans="1:20" ht="14.4" x14ac:dyDescent="0.3">
      <c r="A4776" s="33" t="s">
        <v>11249</v>
      </c>
      <c r="B4776" s="33" t="s">
        <v>14833</v>
      </c>
      <c r="C4776" s="33" t="s">
        <v>11250</v>
      </c>
      <c r="D4776" s="33" t="s">
        <v>7844</v>
      </c>
      <c r="E4776" s="33" t="s">
        <v>15093</v>
      </c>
      <c r="F4776" s="33">
        <v>160</v>
      </c>
      <c r="G4776" s="33">
        <v>153</v>
      </c>
      <c r="H4776" s="33">
        <v>42623</v>
      </c>
      <c r="I4776" t="s">
        <v>15606</v>
      </c>
      <c r="N4776" s="37"/>
      <c r="O4776" s="36"/>
      <c r="P4776" s="36"/>
      <c r="Q4776" s="36"/>
      <c r="R4776" s="37"/>
      <c r="S4776" s="36"/>
      <c r="T4776" s="36"/>
    </row>
    <row r="4777" spans="1:20" ht="14.4" x14ac:dyDescent="0.3">
      <c r="A4777" s="33" t="s">
        <v>11251</v>
      </c>
      <c r="B4777" s="33" t="s">
        <v>14833</v>
      </c>
      <c r="C4777" s="33" t="s">
        <v>18186</v>
      </c>
      <c r="D4777" s="33" t="s">
        <v>11252</v>
      </c>
      <c r="E4777" s="33" t="s">
        <v>15061</v>
      </c>
      <c r="F4777" s="33">
        <v>239</v>
      </c>
      <c r="G4777" s="33">
        <v>237</v>
      </c>
      <c r="H4777" s="33">
        <v>41676</v>
      </c>
      <c r="I4777" t="s">
        <v>17949</v>
      </c>
      <c r="N4777" s="37"/>
      <c r="O4777" s="36"/>
      <c r="P4777" s="36"/>
      <c r="Q4777" s="36"/>
      <c r="R4777" s="37"/>
      <c r="S4777" s="36"/>
      <c r="T4777" s="36"/>
    </row>
    <row r="4778" spans="1:20" ht="14.4" x14ac:dyDescent="0.3">
      <c r="A4778" s="33" t="s">
        <v>11253</v>
      </c>
      <c r="B4778" s="33" t="s">
        <v>14833</v>
      </c>
      <c r="C4778" s="33" t="s">
        <v>18187</v>
      </c>
      <c r="D4778" s="33" t="s">
        <v>11254</v>
      </c>
      <c r="E4778" s="33" t="s">
        <v>15034</v>
      </c>
      <c r="F4778" s="33">
        <v>222</v>
      </c>
      <c r="G4778" s="33">
        <v>249</v>
      </c>
      <c r="H4778" s="33">
        <v>83163</v>
      </c>
      <c r="I4778" t="s">
        <v>15932</v>
      </c>
      <c r="N4778" s="37"/>
      <c r="O4778" s="36"/>
      <c r="P4778" s="36"/>
      <c r="Q4778" s="36"/>
      <c r="R4778" s="37"/>
      <c r="S4778" s="36"/>
      <c r="T4778" s="36"/>
    </row>
    <row r="4779" spans="1:20" ht="14.4" x14ac:dyDescent="0.3">
      <c r="A4779" s="33" t="s">
        <v>11255</v>
      </c>
      <c r="B4779" s="33" t="s">
        <v>14833</v>
      </c>
      <c r="C4779" s="33" t="s">
        <v>18188</v>
      </c>
      <c r="D4779" s="33" t="s">
        <v>4517</v>
      </c>
      <c r="E4779" s="33" t="s">
        <v>14985</v>
      </c>
      <c r="F4779" s="33">
        <v>69</v>
      </c>
      <c r="G4779" s="33">
        <v>78</v>
      </c>
      <c r="H4779" s="33">
        <v>13622</v>
      </c>
      <c r="I4779" t="s">
        <v>18011</v>
      </c>
      <c r="N4779" s="37"/>
      <c r="O4779" s="36"/>
      <c r="P4779" s="36"/>
      <c r="Q4779" s="36"/>
      <c r="R4779" s="37"/>
      <c r="S4779" s="36"/>
      <c r="T4779" s="36"/>
    </row>
    <row r="4780" spans="1:20" ht="14.4" x14ac:dyDescent="0.3">
      <c r="A4780" s="33" t="s">
        <v>11256</v>
      </c>
      <c r="B4780" s="33" t="s">
        <v>14833</v>
      </c>
      <c r="C4780" s="33" t="s">
        <v>11257</v>
      </c>
      <c r="D4780" s="33" t="s">
        <v>11258</v>
      </c>
      <c r="E4780" s="33" t="s">
        <v>14885</v>
      </c>
      <c r="F4780" s="33">
        <v>205</v>
      </c>
      <c r="G4780" s="33">
        <v>159</v>
      </c>
      <c r="H4780" s="33">
        <v>41023</v>
      </c>
      <c r="I4780" t="s">
        <v>15485</v>
      </c>
      <c r="N4780" s="37"/>
      <c r="O4780" s="36"/>
      <c r="P4780" s="36"/>
      <c r="Q4780" s="36"/>
      <c r="R4780" s="37"/>
      <c r="S4780" s="36"/>
      <c r="T4780" s="36"/>
    </row>
    <row r="4781" spans="1:20" ht="14.4" x14ac:dyDescent="0.3">
      <c r="A4781" s="33" t="s">
        <v>11259</v>
      </c>
      <c r="B4781" s="33" t="s">
        <v>14833</v>
      </c>
      <c r="C4781" s="33" t="s">
        <v>16757</v>
      </c>
      <c r="D4781" s="33" t="s">
        <v>11260</v>
      </c>
      <c r="E4781" s="33" t="s">
        <v>15035</v>
      </c>
      <c r="F4781" s="33">
        <v>636</v>
      </c>
      <c r="G4781" s="33">
        <v>626</v>
      </c>
      <c r="H4781" s="33">
        <v>60997</v>
      </c>
      <c r="I4781" t="s">
        <v>17083</v>
      </c>
      <c r="N4781" s="37"/>
      <c r="O4781" s="36"/>
      <c r="P4781" s="36"/>
      <c r="Q4781" s="36"/>
      <c r="R4781" s="37"/>
      <c r="S4781" s="36"/>
      <c r="T4781" s="36"/>
    </row>
    <row r="4782" spans="1:20" ht="14.4" x14ac:dyDescent="0.3">
      <c r="A4782" s="33" t="s">
        <v>11261</v>
      </c>
      <c r="B4782" s="33" t="s">
        <v>14833</v>
      </c>
      <c r="C4782" s="33" t="s">
        <v>11262</v>
      </c>
      <c r="D4782" s="33" t="s">
        <v>11263</v>
      </c>
      <c r="E4782" s="33" t="s">
        <v>15030</v>
      </c>
      <c r="F4782" s="33">
        <v>515</v>
      </c>
      <c r="G4782" s="33">
        <v>488</v>
      </c>
      <c r="H4782" s="33">
        <v>42552</v>
      </c>
      <c r="I4782" t="s">
        <v>18059</v>
      </c>
      <c r="N4782" s="37"/>
      <c r="O4782" s="36"/>
      <c r="P4782" s="36"/>
      <c r="Q4782" s="36"/>
      <c r="R4782" s="37"/>
      <c r="S4782" s="36"/>
      <c r="T4782" s="36"/>
    </row>
    <row r="4783" spans="1:20" ht="14.4" x14ac:dyDescent="0.3">
      <c r="A4783" s="33" t="s">
        <v>11264</v>
      </c>
      <c r="B4783" s="33" t="s">
        <v>14833</v>
      </c>
      <c r="C4783" s="33" t="s">
        <v>18189</v>
      </c>
      <c r="D4783" s="33" t="s">
        <v>11265</v>
      </c>
      <c r="E4783" s="33" t="s">
        <v>15055</v>
      </c>
      <c r="F4783" s="33">
        <v>251</v>
      </c>
      <c r="G4783" s="33">
        <v>251</v>
      </c>
      <c r="H4783" s="33">
        <v>41565</v>
      </c>
      <c r="I4783" t="s">
        <v>221</v>
      </c>
      <c r="N4783" s="37"/>
      <c r="O4783" s="36"/>
      <c r="P4783" s="36"/>
      <c r="Q4783" s="36"/>
      <c r="R4783" s="37"/>
      <c r="S4783" s="36"/>
      <c r="T4783" s="36"/>
    </row>
    <row r="4784" spans="1:20" ht="14.4" x14ac:dyDescent="0.3">
      <c r="A4784" s="33" t="s">
        <v>11266</v>
      </c>
      <c r="B4784" s="33" t="s">
        <v>14833</v>
      </c>
      <c r="C4784" s="33" t="s">
        <v>18190</v>
      </c>
      <c r="D4784" s="33" t="s">
        <v>9334</v>
      </c>
      <c r="E4784" s="33" t="s">
        <v>15029</v>
      </c>
      <c r="F4784" s="33">
        <v>248</v>
      </c>
      <c r="G4784" s="33">
        <v>288</v>
      </c>
      <c r="H4784" s="33">
        <v>41390</v>
      </c>
      <c r="I4784" t="s">
        <v>18043</v>
      </c>
      <c r="N4784" s="37"/>
      <c r="O4784" s="36"/>
      <c r="P4784" s="36"/>
      <c r="Q4784" s="36"/>
      <c r="R4784" s="37"/>
      <c r="S4784" s="36"/>
      <c r="T4784" s="36"/>
    </row>
    <row r="4785" spans="1:20" ht="14.4" x14ac:dyDescent="0.3">
      <c r="A4785" s="33" t="s">
        <v>11267</v>
      </c>
      <c r="B4785" s="33" t="s">
        <v>14833</v>
      </c>
      <c r="C4785" s="33" t="s">
        <v>11268</v>
      </c>
      <c r="D4785" s="33" t="s">
        <v>11269</v>
      </c>
      <c r="E4785" s="33" t="s">
        <v>14868</v>
      </c>
      <c r="F4785" s="33">
        <v>149</v>
      </c>
      <c r="G4785" s="33">
        <v>119</v>
      </c>
      <c r="H4785" s="33">
        <v>42510</v>
      </c>
      <c r="I4785" t="s">
        <v>18191</v>
      </c>
      <c r="N4785" s="37"/>
      <c r="O4785" s="36"/>
      <c r="P4785" s="36"/>
      <c r="Q4785" s="36"/>
      <c r="R4785" s="37"/>
      <c r="S4785" s="36"/>
      <c r="T4785" s="36"/>
    </row>
    <row r="4786" spans="1:20" ht="14.4" x14ac:dyDescent="0.3">
      <c r="A4786" s="33" t="s">
        <v>11270</v>
      </c>
      <c r="B4786" s="33" t="s">
        <v>14833</v>
      </c>
      <c r="C4786" s="33" t="s">
        <v>11271</v>
      </c>
      <c r="D4786" s="33" t="s">
        <v>11272</v>
      </c>
      <c r="E4786" s="33" t="s">
        <v>15034</v>
      </c>
      <c r="F4786" s="33">
        <v>516</v>
      </c>
      <c r="G4786" s="33">
        <v>529</v>
      </c>
      <c r="H4786" s="33">
        <v>41853</v>
      </c>
      <c r="I4786" t="s">
        <v>10704</v>
      </c>
      <c r="N4786" s="37"/>
      <c r="O4786" s="36"/>
      <c r="P4786" s="36"/>
      <c r="Q4786" s="36"/>
      <c r="R4786" s="37"/>
      <c r="S4786" s="36"/>
      <c r="T4786" s="36"/>
    </row>
    <row r="4787" spans="1:20" ht="14.4" x14ac:dyDescent="0.3">
      <c r="A4787" s="33" t="s">
        <v>11273</v>
      </c>
      <c r="B4787" s="33" t="s">
        <v>14833</v>
      </c>
      <c r="C4787" s="33" t="s">
        <v>18192</v>
      </c>
      <c r="D4787" s="33" t="s">
        <v>11274</v>
      </c>
      <c r="E4787" s="33" t="s">
        <v>14908</v>
      </c>
      <c r="F4787" s="33">
        <v>607</v>
      </c>
      <c r="G4787" s="33">
        <v>626</v>
      </c>
      <c r="H4787" s="33">
        <v>41400</v>
      </c>
      <c r="I4787" t="s">
        <v>16924</v>
      </c>
      <c r="N4787" s="37"/>
      <c r="O4787" s="36"/>
      <c r="P4787" s="36"/>
      <c r="Q4787" s="36"/>
      <c r="R4787" s="37"/>
      <c r="S4787" s="36"/>
      <c r="T4787" s="36"/>
    </row>
    <row r="4788" spans="1:20" ht="14.4" x14ac:dyDescent="0.3">
      <c r="A4788" s="33" t="s">
        <v>11275</v>
      </c>
      <c r="B4788" s="33" t="s">
        <v>14833</v>
      </c>
      <c r="C4788" s="33" t="s">
        <v>18193</v>
      </c>
      <c r="D4788" s="33" t="s">
        <v>7722</v>
      </c>
      <c r="E4788" s="33" t="s">
        <v>14985</v>
      </c>
      <c r="F4788" s="33">
        <v>118</v>
      </c>
      <c r="G4788" s="33">
        <v>114</v>
      </c>
      <c r="H4788" s="33">
        <v>13622</v>
      </c>
      <c r="I4788" t="s">
        <v>18011</v>
      </c>
      <c r="N4788" s="37"/>
      <c r="O4788" s="36"/>
      <c r="P4788" s="36"/>
      <c r="Q4788" s="36"/>
      <c r="R4788" s="37"/>
      <c r="S4788" s="36"/>
      <c r="T4788" s="36"/>
    </row>
    <row r="4789" spans="1:20" ht="14.4" x14ac:dyDescent="0.3">
      <c r="A4789" s="33" t="s">
        <v>11276</v>
      </c>
      <c r="B4789" s="33" t="s">
        <v>14833</v>
      </c>
      <c r="C4789" s="33" t="s">
        <v>11277</v>
      </c>
      <c r="D4789" s="33" t="s">
        <v>11278</v>
      </c>
      <c r="E4789" s="33" t="s">
        <v>14885</v>
      </c>
      <c r="F4789" s="33">
        <v>109</v>
      </c>
      <c r="G4789" s="33">
        <v>94</v>
      </c>
      <c r="H4789" s="33">
        <v>41023</v>
      </c>
      <c r="I4789" t="s">
        <v>15485</v>
      </c>
      <c r="N4789" s="37"/>
      <c r="O4789" s="36"/>
      <c r="P4789" s="36"/>
      <c r="Q4789" s="36"/>
      <c r="R4789" s="37"/>
      <c r="S4789" s="36"/>
      <c r="T4789" s="36"/>
    </row>
    <row r="4790" spans="1:20" ht="14.4" x14ac:dyDescent="0.3">
      <c r="A4790" s="33" t="s">
        <v>11279</v>
      </c>
      <c r="B4790" s="33" t="s">
        <v>14833</v>
      </c>
      <c r="C4790" s="33" t="s">
        <v>11280</v>
      </c>
      <c r="D4790" s="33" t="s">
        <v>11281</v>
      </c>
      <c r="E4790" s="33" t="s">
        <v>15037</v>
      </c>
      <c r="F4790" s="33">
        <v>252</v>
      </c>
      <c r="G4790" s="33">
        <v>251</v>
      </c>
      <c r="H4790" s="33">
        <v>10249</v>
      </c>
      <c r="I4790" t="s">
        <v>10943</v>
      </c>
      <c r="N4790" s="37"/>
      <c r="O4790" s="36"/>
      <c r="P4790" s="36"/>
      <c r="Q4790" s="36"/>
      <c r="R4790" s="37"/>
      <c r="S4790" s="36"/>
      <c r="T4790" s="36"/>
    </row>
    <row r="4791" spans="1:20" ht="14.4" x14ac:dyDescent="0.3">
      <c r="A4791" s="33" t="s">
        <v>11282</v>
      </c>
      <c r="B4791" s="33" t="s">
        <v>14833</v>
      </c>
      <c r="C4791" s="33" t="s">
        <v>11283</v>
      </c>
      <c r="D4791" s="33" t="s">
        <v>11284</v>
      </c>
      <c r="E4791" s="33" t="s">
        <v>14906</v>
      </c>
      <c r="F4791" s="33">
        <v>220</v>
      </c>
      <c r="G4791" s="33">
        <v>230</v>
      </c>
      <c r="H4791" s="33">
        <v>41850</v>
      </c>
      <c r="I4791" t="s">
        <v>17951</v>
      </c>
      <c r="N4791" s="37"/>
      <c r="O4791" s="36"/>
      <c r="P4791" s="36"/>
      <c r="Q4791" s="36"/>
      <c r="R4791" s="37"/>
      <c r="S4791" s="36"/>
      <c r="T4791" s="36"/>
    </row>
    <row r="4792" spans="1:20" ht="14.4" x14ac:dyDescent="0.3">
      <c r="A4792" s="33" t="s">
        <v>11285</v>
      </c>
      <c r="B4792" s="33" t="s">
        <v>14833</v>
      </c>
      <c r="C4792" s="33" t="s">
        <v>11286</v>
      </c>
      <c r="D4792" s="33" t="s">
        <v>11287</v>
      </c>
      <c r="E4792" s="33" t="s">
        <v>15030</v>
      </c>
      <c r="F4792" s="33">
        <v>117</v>
      </c>
      <c r="G4792" s="33">
        <v>120</v>
      </c>
      <c r="H4792" s="33">
        <v>42552</v>
      </c>
      <c r="I4792" t="s">
        <v>18059</v>
      </c>
      <c r="N4792" s="37"/>
      <c r="O4792" s="36"/>
      <c r="P4792" s="36"/>
      <c r="Q4792" s="36"/>
      <c r="R4792" s="37"/>
      <c r="S4792" s="36"/>
      <c r="T4792" s="36"/>
    </row>
    <row r="4793" spans="1:20" ht="14.4" x14ac:dyDescent="0.3">
      <c r="A4793" s="33" t="s">
        <v>11288</v>
      </c>
      <c r="B4793" s="33" t="s">
        <v>14833</v>
      </c>
      <c r="C4793" s="33" t="s">
        <v>18194</v>
      </c>
      <c r="D4793" s="33" t="s">
        <v>11289</v>
      </c>
      <c r="E4793" s="33" t="s">
        <v>15055</v>
      </c>
      <c r="F4793" s="33">
        <v>154</v>
      </c>
      <c r="G4793" s="33">
        <v>161</v>
      </c>
      <c r="H4793" s="33">
        <v>41565</v>
      </c>
      <c r="I4793" t="s">
        <v>221</v>
      </c>
      <c r="N4793" s="37"/>
      <c r="O4793" s="36"/>
      <c r="P4793" s="36"/>
      <c r="Q4793" s="36"/>
      <c r="R4793" s="37"/>
      <c r="S4793" s="36"/>
      <c r="T4793" s="36"/>
    </row>
    <row r="4794" spans="1:20" ht="14.4" x14ac:dyDescent="0.3">
      <c r="A4794" s="33" t="s">
        <v>11290</v>
      </c>
      <c r="B4794" s="33" t="s">
        <v>14833</v>
      </c>
      <c r="C4794" s="33" t="s">
        <v>18195</v>
      </c>
      <c r="D4794" s="33" t="s">
        <v>11291</v>
      </c>
      <c r="E4794" s="33" t="s">
        <v>15061</v>
      </c>
      <c r="F4794" s="33">
        <v>417</v>
      </c>
      <c r="G4794" s="33">
        <v>423</v>
      </c>
      <c r="H4794" s="33">
        <v>41676</v>
      </c>
      <c r="I4794" t="s">
        <v>17949</v>
      </c>
      <c r="N4794" s="37"/>
      <c r="O4794" s="36"/>
      <c r="P4794" s="36"/>
      <c r="Q4794" s="36"/>
      <c r="R4794" s="37"/>
      <c r="S4794" s="36"/>
      <c r="T4794" s="36"/>
    </row>
    <row r="4795" spans="1:20" ht="14.4" x14ac:dyDescent="0.3">
      <c r="A4795" s="33" t="s">
        <v>11292</v>
      </c>
      <c r="B4795" s="33" t="s">
        <v>14833</v>
      </c>
      <c r="C4795" s="33" t="s">
        <v>18196</v>
      </c>
      <c r="D4795" s="33" t="s">
        <v>11293</v>
      </c>
      <c r="E4795" s="33" t="s">
        <v>15037</v>
      </c>
      <c r="F4795" s="33">
        <v>157</v>
      </c>
      <c r="G4795" s="33">
        <v>179</v>
      </c>
      <c r="H4795" s="33">
        <v>10249</v>
      </c>
      <c r="I4795" t="s">
        <v>10943</v>
      </c>
      <c r="N4795" s="37"/>
      <c r="O4795" s="36"/>
      <c r="P4795" s="36"/>
      <c r="Q4795" s="36"/>
      <c r="R4795" s="37"/>
      <c r="S4795" s="36"/>
      <c r="T4795" s="36"/>
    </row>
    <row r="4796" spans="1:20" ht="14.4" x14ac:dyDescent="0.3">
      <c r="A4796" s="33" t="s">
        <v>11294</v>
      </c>
      <c r="B4796" s="33" t="s">
        <v>14833</v>
      </c>
      <c r="C4796" s="33" t="s">
        <v>18197</v>
      </c>
      <c r="D4796" s="33" t="s">
        <v>11295</v>
      </c>
      <c r="E4796" s="33" t="s">
        <v>14906</v>
      </c>
      <c r="F4796" s="33">
        <v>218</v>
      </c>
      <c r="G4796" s="33">
        <v>233</v>
      </c>
      <c r="H4796" s="33">
        <v>41850</v>
      </c>
      <c r="I4796" t="s">
        <v>17951</v>
      </c>
      <c r="N4796" s="37"/>
      <c r="O4796" s="36"/>
      <c r="P4796" s="36"/>
      <c r="Q4796" s="36"/>
      <c r="R4796" s="37"/>
      <c r="S4796" s="36"/>
      <c r="T4796" s="36"/>
    </row>
    <row r="4797" spans="1:20" ht="14.4" x14ac:dyDescent="0.3">
      <c r="A4797" s="33" t="s">
        <v>11296</v>
      </c>
      <c r="B4797" s="33" t="s">
        <v>14833</v>
      </c>
      <c r="C4797" s="33" t="s">
        <v>18198</v>
      </c>
      <c r="D4797" s="33" t="s">
        <v>18199</v>
      </c>
      <c r="E4797" s="33" t="s">
        <v>14995</v>
      </c>
      <c r="F4797" s="33">
        <v>161</v>
      </c>
      <c r="G4797" s="33">
        <v>154</v>
      </c>
      <c r="H4797" s="33">
        <v>42558</v>
      </c>
      <c r="I4797" t="s">
        <v>18099</v>
      </c>
      <c r="N4797" s="37"/>
      <c r="O4797" s="36"/>
      <c r="P4797" s="36"/>
      <c r="Q4797" s="36"/>
      <c r="R4797" s="37"/>
      <c r="S4797" s="36"/>
      <c r="T4797" s="36"/>
    </row>
    <row r="4798" spans="1:20" ht="14.4" x14ac:dyDescent="0.3">
      <c r="A4798" s="33" t="s">
        <v>11297</v>
      </c>
      <c r="B4798" s="33" t="s">
        <v>14833</v>
      </c>
      <c r="C4798" s="33" t="s">
        <v>4875</v>
      </c>
      <c r="D4798" s="33" t="s">
        <v>10721</v>
      </c>
      <c r="E4798" s="33" t="s">
        <v>15030</v>
      </c>
      <c r="F4798" s="33">
        <v>132</v>
      </c>
      <c r="G4798" s="33">
        <v>129</v>
      </c>
      <c r="H4798" s="33">
        <v>42552</v>
      </c>
      <c r="I4798" t="s">
        <v>18059</v>
      </c>
      <c r="N4798" s="37"/>
      <c r="O4798" s="36"/>
      <c r="P4798" s="36"/>
      <c r="Q4798" s="36"/>
      <c r="R4798" s="37"/>
      <c r="S4798" s="36"/>
      <c r="T4798" s="36"/>
    </row>
    <row r="4799" spans="1:20" ht="14.4" x14ac:dyDescent="0.3">
      <c r="A4799" s="33" t="s">
        <v>11298</v>
      </c>
      <c r="B4799" s="33" t="s">
        <v>14833</v>
      </c>
      <c r="C4799" s="33" t="s">
        <v>18200</v>
      </c>
      <c r="D4799" s="33" t="s">
        <v>11299</v>
      </c>
      <c r="E4799" s="33" t="s">
        <v>15055</v>
      </c>
      <c r="F4799" s="33">
        <v>253</v>
      </c>
      <c r="G4799" s="33">
        <v>240</v>
      </c>
      <c r="H4799" s="33">
        <v>41565</v>
      </c>
      <c r="I4799" t="s">
        <v>221</v>
      </c>
      <c r="N4799" s="37"/>
      <c r="O4799" s="36"/>
      <c r="P4799" s="36"/>
      <c r="Q4799" s="36"/>
      <c r="R4799" s="37"/>
      <c r="S4799" s="36"/>
      <c r="T4799" s="36"/>
    </row>
    <row r="4800" spans="1:20" ht="14.4" x14ac:dyDescent="0.3">
      <c r="A4800" s="33" t="s">
        <v>11300</v>
      </c>
      <c r="B4800" s="33" t="s">
        <v>14833</v>
      </c>
      <c r="C4800" s="33" t="s">
        <v>11301</v>
      </c>
      <c r="D4800" s="33" t="s">
        <v>11302</v>
      </c>
      <c r="E4800" s="33" t="s">
        <v>14868</v>
      </c>
      <c r="F4800" s="33">
        <v>220</v>
      </c>
      <c r="G4800" s="33">
        <v>210</v>
      </c>
      <c r="H4800" s="33">
        <v>42510</v>
      </c>
      <c r="I4800" t="s">
        <v>18191</v>
      </c>
      <c r="N4800" s="37"/>
      <c r="O4800" s="36"/>
      <c r="P4800" s="36"/>
      <c r="Q4800" s="36"/>
      <c r="R4800" s="37"/>
      <c r="S4800" s="36"/>
      <c r="T4800" s="36"/>
    </row>
    <row r="4801" spans="1:20" ht="14.4" x14ac:dyDescent="0.3">
      <c r="A4801" s="33" t="s">
        <v>11303</v>
      </c>
      <c r="B4801" s="33" t="s">
        <v>14833</v>
      </c>
      <c r="C4801" s="33" t="s">
        <v>18201</v>
      </c>
      <c r="D4801" s="33" t="s">
        <v>11304</v>
      </c>
      <c r="E4801" s="33" t="s">
        <v>15035</v>
      </c>
      <c r="F4801" s="33">
        <v>303</v>
      </c>
      <c r="G4801" s="33">
        <v>301</v>
      </c>
      <c r="H4801" s="33">
        <v>42514</v>
      </c>
      <c r="I4801" t="s">
        <v>10531</v>
      </c>
      <c r="N4801" s="37"/>
      <c r="O4801" s="36"/>
      <c r="P4801" s="36"/>
      <c r="Q4801" s="36"/>
      <c r="R4801" s="37"/>
      <c r="S4801" s="36"/>
      <c r="T4801" s="36"/>
    </row>
    <row r="4802" spans="1:20" ht="14.4" x14ac:dyDescent="0.3">
      <c r="A4802" s="33" t="s">
        <v>11305</v>
      </c>
      <c r="B4802" s="33" t="s">
        <v>14833</v>
      </c>
      <c r="C4802" s="33" t="s">
        <v>18202</v>
      </c>
      <c r="D4802" s="33" t="s">
        <v>11306</v>
      </c>
      <c r="E4802" s="33" t="s">
        <v>15061</v>
      </c>
      <c r="F4802" s="33">
        <v>155</v>
      </c>
      <c r="G4802" s="33">
        <v>156</v>
      </c>
      <c r="H4802" s="33">
        <v>41676</v>
      </c>
      <c r="I4802" t="s">
        <v>17949</v>
      </c>
      <c r="N4802" s="37"/>
      <c r="O4802" s="36"/>
      <c r="P4802" s="36"/>
      <c r="Q4802" s="36"/>
      <c r="R4802" s="37"/>
      <c r="S4802" s="36"/>
      <c r="T4802" s="36"/>
    </row>
    <row r="4803" spans="1:20" ht="14.4" x14ac:dyDescent="0.3">
      <c r="A4803" s="33" t="s">
        <v>11307</v>
      </c>
      <c r="B4803" s="33" t="s">
        <v>14833</v>
      </c>
      <c r="C4803" s="33" t="s">
        <v>18203</v>
      </c>
      <c r="D4803" s="33" t="s">
        <v>11308</v>
      </c>
      <c r="E4803" s="33" t="s">
        <v>15501</v>
      </c>
      <c r="F4803" s="33">
        <v>233</v>
      </c>
      <c r="G4803" s="33">
        <v>224</v>
      </c>
      <c r="H4803" s="33">
        <v>41223</v>
      </c>
      <c r="I4803" t="s">
        <v>15502</v>
      </c>
      <c r="N4803" s="37"/>
      <c r="O4803" s="36"/>
      <c r="P4803" s="36"/>
      <c r="Q4803" s="36"/>
      <c r="R4803" s="37"/>
      <c r="S4803" s="36"/>
      <c r="T4803" s="36"/>
    </row>
    <row r="4804" spans="1:20" ht="14.4" x14ac:dyDescent="0.3">
      <c r="A4804" s="33" t="s">
        <v>11309</v>
      </c>
      <c r="B4804" s="33" t="s">
        <v>14833</v>
      </c>
      <c r="C4804" s="33" t="s">
        <v>11310</v>
      </c>
      <c r="D4804" s="33" t="s">
        <v>11311</v>
      </c>
      <c r="E4804" s="33" t="s">
        <v>14916</v>
      </c>
      <c r="F4804" s="33">
        <v>156</v>
      </c>
      <c r="G4804" s="33">
        <v>155</v>
      </c>
      <c r="H4804" s="33">
        <v>41373</v>
      </c>
      <c r="I4804" t="s">
        <v>15297</v>
      </c>
      <c r="N4804" s="37"/>
      <c r="O4804" s="36"/>
      <c r="P4804" s="36"/>
      <c r="Q4804" s="36"/>
      <c r="R4804" s="37"/>
      <c r="S4804" s="36"/>
      <c r="T4804" s="36"/>
    </row>
    <row r="4805" spans="1:20" ht="14.4" x14ac:dyDescent="0.3">
      <c r="A4805" s="33" t="s">
        <v>11312</v>
      </c>
      <c r="B4805" s="33" t="s">
        <v>14833</v>
      </c>
      <c r="C4805" s="33" t="s">
        <v>5355</v>
      </c>
      <c r="D4805" s="33" t="s">
        <v>11313</v>
      </c>
      <c r="E4805" s="33" t="s">
        <v>14908</v>
      </c>
      <c r="F4805" s="33">
        <v>356</v>
      </c>
      <c r="G4805" s="33">
        <v>324</v>
      </c>
      <c r="H4805" s="33">
        <v>77195</v>
      </c>
      <c r="I4805" t="s">
        <v>16346</v>
      </c>
      <c r="N4805" s="37"/>
      <c r="O4805" s="36"/>
      <c r="P4805" s="36"/>
      <c r="Q4805" s="36"/>
      <c r="R4805" s="37"/>
      <c r="S4805" s="36"/>
      <c r="T4805" s="36"/>
    </row>
    <row r="4806" spans="1:20" ht="14.4" x14ac:dyDescent="0.3">
      <c r="A4806" s="33" t="s">
        <v>11314</v>
      </c>
      <c r="B4806" s="33" t="s">
        <v>14833</v>
      </c>
      <c r="C4806" s="33" t="s">
        <v>11315</v>
      </c>
      <c r="D4806" s="33" t="s">
        <v>2824</v>
      </c>
      <c r="E4806" s="33" t="s">
        <v>14934</v>
      </c>
      <c r="F4806" s="33">
        <v>216</v>
      </c>
      <c r="G4806" s="33">
        <v>211</v>
      </c>
      <c r="H4806" s="33">
        <v>48348</v>
      </c>
      <c r="I4806" t="s">
        <v>15151</v>
      </c>
      <c r="N4806" s="37"/>
      <c r="O4806" s="36"/>
      <c r="P4806" s="36"/>
      <c r="Q4806" s="36"/>
      <c r="R4806" s="37"/>
      <c r="S4806" s="36"/>
      <c r="T4806" s="36"/>
    </row>
    <row r="4807" spans="1:20" ht="14.4" x14ac:dyDescent="0.3">
      <c r="A4807" s="33" t="s">
        <v>11316</v>
      </c>
      <c r="B4807" s="33" t="s">
        <v>14833</v>
      </c>
      <c r="C4807" s="33" t="s">
        <v>6426</v>
      </c>
      <c r="D4807" s="33" t="s">
        <v>11317</v>
      </c>
      <c r="E4807" s="33" t="s">
        <v>15362</v>
      </c>
      <c r="F4807" s="33">
        <v>110</v>
      </c>
      <c r="G4807" s="33">
        <v>106</v>
      </c>
      <c r="H4807" s="33">
        <v>37299</v>
      </c>
      <c r="I4807" t="s">
        <v>15363</v>
      </c>
      <c r="N4807" s="37"/>
      <c r="O4807" s="36"/>
      <c r="P4807" s="36"/>
      <c r="Q4807" s="36"/>
      <c r="R4807" s="37"/>
      <c r="S4807" s="36"/>
      <c r="T4807" s="36"/>
    </row>
    <row r="4808" spans="1:20" ht="14.4" x14ac:dyDescent="0.3">
      <c r="A4808" s="33" t="s">
        <v>11318</v>
      </c>
      <c r="B4808" s="33" t="s">
        <v>14833</v>
      </c>
      <c r="C4808" s="33" t="s">
        <v>18204</v>
      </c>
      <c r="D4808" s="33" t="s">
        <v>11319</v>
      </c>
      <c r="E4808" s="33" t="s">
        <v>15053</v>
      </c>
      <c r="F4808" s="33">
        <v>46</v>
      </c>
      <c r="G4808" s="33">
        <v>47</v>
      </c>
      <c r="H4808" s="33">
        <v>41558</v>
      </c>
      <c r="I4808" t="s">
        <v>15616</v>
      </c>
      <c r="N4808" s="37"/>
      <c r="O4808" s="36"/>
      <c r="P4808" s="36"/>
      <c r="Q4808" s="36"/>
      <c r="R4808" s="37"/>
      <c r="S4808" s="36"/>
      <c r="T4808" s="36"/>
    </row>
    <row r="4809" spans="1:20" ht="14.4" x14ac:dyDescent="0.3">
      <c r="A4809" s="33" t="s">
        <v>11320</v>
      </c>
      <c r="B4809" s="33" t="s">
        <v>14833</v>
      </c>
      <c r="C4809" s="33" t="s">
        <v>11321</v>
      </c>
      <c r="D4809" s="33" t="s">
        <v>11322</v>
      </c>
      <c r="E4809" s="33" t="s">
        <v>15501</v>
      </c>
      <c r="F4809" s="33">
        <v>277</v>
      </c>
      <c r="G4809" s="33">
        <v>279</v>
      </c>
      <c r="H4809" s="33">
        <v>41223</v>
      </c>
      <c r="I4809" t="s">
        <v>15502</v>
      </c>
      <c r="N4809" s="37"/>
      <c r="O4809" s="36"/>
      <c r="P4809" s="36"/>
      <c r="Q4809" s="36"/>
      <c r="R4809" s="37"/>
      <c r="S4809" s="36"/>
      <c r="T4809" s="36"/>
    </row>
    <row r="4810" spans="1:20" ht="14.4" x14ac:dyDescent="0.3">
      <c r="A4810" s="33" t="s">
        <v>11323</v>
      </c>
      <c r="B4810" s="33" t="s">
        <v>14833</v>
      </c>
      <c r="C4810" s="33" t="s">
        <v>18205</v>
      </c>
      <c r="D4810" s="33" t="s">
        <v>11324</v>
      </c>
      <c r="E4810" s="33" t="s">
        <v>15059</v>
      </c>
      <c r="F4810" s="33">
        <v>233</v>
      </c>
      <c r="G4810" s="33">
        <v>249</v>
      </c>
      <c r="H4810" s="33">
        <v>41516</v>
      </c>
      <c r="I4810" t="s">
        <v>78</v>
      </c>
      <c r="N4810" s="37"/>
      <c r="O4810" s="36"/>
      <c r="P4810" s="36"/>
      <c r="Q4810" s="36"/>
      <c r="R4810" s="37"/>
      <c r="S4810" s="36"/>
      <c r="T4810" s="36"/>
    </row>
    <row r="4811" spans="1:20" ht="14.4" x14ac:dyDescent="0.3">
      <c r="A4811" s="33" t="s">
        <v>11325</v>
      </c>
      <c r="B4811" s="33" t="s">
        <v>14833</v>
      </c>
      <c r="C4811" s="33" t="s">
        <v>11326</v>
      </c>
      <c r="D4811" s="33" t="s">
        <v>11327</v>
      </c>
      <c r="E4811" s="33" t="s">
        <v>14907</v>
      </c>
      <c r="F4811" s="33">
        <v>217</v>
      </c>
      <c r="G4811" s="33">
        <v>250</v>
      </c>
      <c r="H4811" s="33">
        <v>47595</v>
      </c>
      <c r="I4811" t="s">
        <v>15863</v>
      </c>
      <c r="N4811" s="37"/>
      <c r="O4811" s="36"/>
      <c r="P4811" s="36"/>
      <c r="Q4811" s="36"/>
      <c r="R4811" s="37"/>
      <c r="S4811" s="36"/>
      <c r="T4811" s="36"/>
    </row>
    <row r="4812" spans="1:20" ht="14.4" x14ac:dyDescent="0.3">
      <c r="A4812" s="33" t="s">
        <v>11328</v>
      </c>
      <c r="B4812" s="33" t="s">
        <v>14833</v>
      </c>
      <c r="C4812" s="33" t="s">
        <v>18206</v>
      </c>
      <c r="D4812" s="33" t="s">
        <v>11329</v>
      </c>
      <c r="E4812" s="33" t="s">
        <v>15286</v>
      </c>
      <c r="F4812" s="33">
        <v>459</v>
      </c>
      <c r="G4812" s="33">
        <v>455</v>
      </c>
      <c r="H4812" s="33">
        <v>41000</v>
      </c>
      <c r="I4812" t="s">
        <v>796</v>
      </c>
      <c r="N4812" s="37"/>
      <c r="O4812" s="36"/>
      <c r="P4812" s="36"/>
      <c r="Q4812" s="36"/>
      <c r="R4812" s="37"/>
      <c r="S4812" s="36"/>
      <c r="T4812" s="36"/>
    </row>
    <row r="4813" spans="1:20" ht="14.4" x14ac:dyDescent="0.3">
      <c r="A4813" s="33" t="s">
        <v>11330</v>
      </c>
      <c r="B4813" s="33" t="s">
        <v>14833</v>
      </c>
      <c r="C4813" s="33" t="s">
        <v>11331</v>
      </c>
      <c r="D4813" s="33" t="s">
        <v>11332</v>
      </c>
      <c r="E4813" s="33" t="s">
        <v>15110</v>
      </c>
      <c r="F4813" s="33">
        <v>414</v>
      </c>
      <c r="G4813" s="33">
        <v>414</v>
      </c>
      <c r="H4813" s="33">
        <v>34230</v>
      </c>
      <c r="I4813" t="s">
        <v>18207</v>
      </c>
      <c r="N4813" s="37"/>
      <c r="O4813" s="36"/>
      <c r="P4813" s="36"/>
      <c r="Q4813" s="36"/>
      <c r="R4813" s="37"/>
      <c r="S4813" s="36"/>
      <c r="T4813" s="36"/>
    </row>
    <row r="4814" spans="1:20" ht="14.4" x14ac:dyDescent="0.3">
      <c r="A4814" s="33" t="s">
        <v>11333</v>
      </c>
      <c r="B4814" s="33" t="s">
        <v>14833</v>
      </c>
      <c r="C4814" s="33" t="s">
        <v>15554</v>
      </c>
      <c r="D4814" s="33" t="s">
        <v>11334</v>
      </c>
      <c r="E4814" s="33" t="s">
        <v>15083</v>
      </c>
      <c r="F4814" s="33">
        <v>291</v>
      </c>
      <c r="G4814" s="33">
        <v>277</v>
      </c>
      <c r="H4814" s="33">
        <v>40941</v>
      </c>
      <c r="I4814" t="s">
        <v>15550</v>
      </c>
      <c r="N4814" s="37"/>
      <c r="O4814" s="36"/>
      <c r="P4814" s="36"/>
      <c r="Q4814" s="36"/>
      <c r="R4814" s="37"/>
      <c r="S4814" s="36"/>
      <c r="T4814" s="36"/>
    </row>
    <row r="4815" spans="1:20" ht="14.4" x14ac:dyDescent="0.3">
      <c r="A4815" s="33" t="s">
        <v>11335</v>
      </c>
      <c r="B4815" s="33" t="s">
        <v>14833</v>
      </c>
      <c r="C4815" s="33" t="s">
        <v>18208</v>
      </c>
      <c r="D4815" s="33" t="s">
        <v>11336</v>
      </c>
      <c r="E4815" s="33" t="s">
        <v>15077</v>
      </c>
      <c r="F4815" s="33">
        <v>189</v>
      </c>
      <c r="G4815" s="33">
        <v>193</v>
      </c>
      <c r="H4815" s="33">
        <v>40888</v>
      </c>
      <c r="I4815" t="s">
        <v>863</v>
      </c>
      <c r="N4815" s="37"/>
      <c r="O4815" s="36"/>
      <c r="P4815" s="36"/>
      <c r="Q4815" s="36"/>
      <c r="R4815" s="37"/>
      <c r="S4815" s="36"/>
      <c r="T4815" s="36"/>
    </row>
    <row r="4816" spans="1:20" ht="14.4" x14ac:dyDescent="0.3">
      <c r="A4816" s="33" t="s">
        <v>11337</v>
      </c>
      <c r="B4816" s="33" t="s">
        <v>14833</v>
      </c>
      <c r="C4816" s="33" t="s">
        <v>4128</v>
      </c>
      <c r="D4816" s="33" t="s">
        <v>11338</v>
      </c>
      <c r="E4816" s="33" t="s">
        <v>14916</v>
      </c>
      <c r="F4816" s="33">
        <v>217</v>
      </c>
      <c r="G4816" s="33">
        <v>197</v>
      </c>
      <c r="H4816" s="33">
        <v>41373</v>
      </c>
      <c r="I4816" t="s">
        <v>15297</v>
      </c>
      <c r="N4816" s="37"/>
      <c r="O4816" s="36"/>
      <c r="P4816" s="36"/>
      <c r="Q4816" s="36"/>
      <c r="R4816" s="37"/>
      <c r="S4816" s="36"/>
      <c r="T4816" s="36"/>
    </row>
    <row r="4817" spans="1:20" ht="14.4" x14ac:dyDescent="0.3">
      <c r="A4817" s="33" t="s">
        <v>11339</v>
      </c>
      <c r="B4817" s="33" t="s">
        <v>14833</v>
      </c>
      <c r="C4817" s="33" t="s">
        <v>11340</v>
      </c>
      <c r="D4817" s="33" t="s">
        <v>11341</v>
      </c>
      <c r="E4817" s="33" t="s">
        <v>16435</v>
      </c>
      <c r="F4817" s="33">
        <v>170</v>
      </c>
      <c r="G4817" s="33">
        <v>162</v>
      </c>
      <c r="H4817" s="33">
        <v>65768</v>
      </c>
      <c r="I4817" t="s">
        <v>18209</v>
      </c>
      <c r="N4817" s="37"/>
      <c r="O4817" s="36"/>
      <c r="P4817" s="36"/>
      <c r="Q4817" s="36"/>
      <c r="R4817" s="37"/>
      <c r="S4817" s="36"/>
      <c r="T4817" s="36"/>
    </row>
    <row r="4818" spans="1:20" ht="14.4" x14ac:dyDescent="0.3">
      <c r="A4818" s="33" t="s">
        <v>11342</v>
      </c>
      <c r="B4818" s="33" t="s">
        <v>14833</v>
      </c>
      <c r="C4818" s="33" t="s">
        <v>11343</v>
      </c>
      <c r="D4818" s="33" t="s">
        <v>11344</v>
      </c>
      <c r="E4818" s="33" t="s">
        <v>14960</v>
      </c>
      <c r="F4818" s="33">
        <v>193</v>
      </c>
      <c r="G4818" s="33">
        <v>187</v>
      </c>
      <c r="H4818" s="33">
        <v>40987</v>
      </c>
      <c r="I4818" t="s">
        <v>16385</v>
      </c>
      <c r="N4818" s="37"/>
      <c r="O4818" s="36"/>
      <c r="P4818" s="36"/>
      <c r="Q4818" s="36"/>
      <c r="R4818" s="37"/>
      <c r="S4818" s="36"/>
      <c r="T4818" s="36"/>
    </row>
    <row r="4819" spans="1:20" ht="14.4" x14ac:dyDescent="0.3">
      <c r="A4819" s="33" t="s">
        <v>11345</v>
      </c>
      <c r="B4819" s="33" t="s">
        <v>14833</v>
      </c>
      <c r="C4819" s="33" t="s">
        <v>2623</v>
      </c>
      <c r="D4819" s="33" t="s">
        <v>11346</v>
      </c>
      <c r="E4819" s="33" t="s">
        <v>15048</v>
      </c>
      <c r="F4819" s="33">
        <v>232</v>
      </c>
      <c r="G4819" s="33">
        <v>220</v>
      </c>
      <c r="H4819" s="33">
        <v>83864</v>
      </c>
      <c r="I4819" t="s">
        <v>15855</v>
      </c>
      <c r="N4819" s="37"/>
      <c r="O4819" s="36"/>
      <c r="P4819" s="36"/>
      <c r="Q4819" s="36"/>
      <c r="R4819" s="37"/>
      <c r="S4819" s="36"/>
      <c r="T4819" s="36"/>
    </row>
    <row r="4820" spans="1:20" ht="14.4" x14ac:dyDescent="0.3">
      <c r="A4820" s="33" t="s">
        <v>11347</v>
      </c>
      <c r="B4820" s="33" t="s">
        <v>14833</v>
      </c>
      <c r="C4820" s="33" t="s">
        <v>11348</v>
      </c>
      <c r="D4820" s="33" t="s">
        <v>11349</v>
      </c>
      <c r="E4820" s="33" t="s">
        <v>14938</v>
      </c>
      <c r="F4820" s="33">
        <v>159</v>
      </c>
      <c r="G4820" s="33">
        <v>161</v>
      </c>
      <c r="H4820" s="33">
        <v>70176</v>
      </c>
      <c r="I4820" t="s">
        <v>16090</v>
      </c>
      <c r="N4820" s="37"/>
      <c r="O4820" s="36"/>
      <c r="P4820" s="36"/>
      <c r="Q4820" s="36"/>
      <c r="R4820" s="37"/>
      <c r="S4820" s="36"/>
      <c r="T4820" s="36"/>
    </row>
    <row r="4821" spans="1:20" ht="14.4" x14ac:dyDescent="0.3">
      <c r="A4821" s="33" t="s">
        <v>11350</v>
      </c>
      <c r="B4821" s="33" t="s">
        <v>14833</v>
      </c>
      <c r="C4821" s="33" t="s">
        <v>18210</v>
      </c>
      <c r="D4821" s="33" t="s">
        <v>11351</v>
      </c>
      <c r="E4821" s="33" t="s">
        <v>14946</v>
      </c>
      <c r="F4821" s="33">
        <v>288</v>
      </c>
      <c r="G4821" s="33">
        <v>299</v>
      </c>
      <c r="H4821" s="33">
        <v>42596</v>
      </c>
      <c r="I4821" t="s">
        <v>16826</v>
      </c>
      <c r="N4821" s="37"/>
      <c r="O4821" s="36"/>
      <c r="P4821" s="36"/>
      <c r="Q4821" s="36"/>
      <c r="R4821" s="37"/>
      <c r="S4821" s="36"/>
      <c r="T4821" s="36"/>
    </row>
    <row r="4822" spans="1:20" ht="14.4" x14ac:dyDescent="0.3">
      <c r="A4822" s="33" t="s">
        <v>11352</v>
      </c>
      <c r="B4822" s="33" t="s">
        <v>14833</v>
      </c>
      <c r="C4822" s="33" t="s">
        <v>11353</v>
      </c>
      <c r="D4822" s="33" t="s">
        <v>11354</v>
      </c>
      <c r="E4822" s="33" t="s">
        <v>16288</v>
      </c>
      <c r="F4822" s="33">
        <v>126</v>
      </c>
      <c r="G4822" s="33">
        <v>116</v>
      </c>
      <c r="H4822" s="33">
        <v>99594</v>
      </c>
      <c r="I4822" t="s">
        <v>18211</v>
      </c>
      <c r="N4822" s="37"/>
      <c r="O4822" s="36"/>
      <c r="P4822" s="36"/>
      <c r="Q4822" s="36"/>
      <c r="R4822" s="37"/>
      <c r="S4822" s="36"/>
      <c r="T4822" s="36"/>
    </row>
    <row r="4823" spans="1:20" ht="14.4" x14ac:dyDescent="0.3">
      <c r="A4823" s="33" t="s">
        <v>11355</v>
      </c>
      <c r="B4823" s="33" t="s">
        <v>14833</v>
      </c>
      <c r="C4823" s="33" t="s">
        <v>18212</v>
      </c>
      <c r="D4823" s="33" t="s">
        <v>11356</v>
      </c>
      <c r="E4823" s="33" t="s">
        <v>15037</v>
      </c>
      <c r="F4823" s="33">
        <v>67</v>
      </c>
      <c r="G4823" s="33">
        <v>62</v>
      </c>
      <c r="H4823" s="33">
        <v>10249</v>
      </c>
      <c r="I4823" t="s">
        <v>10943</v>
      </c>
      <c r="N4823" s="37"/>
      <c r="O4823" s="36"/>
      <c r="P4823" s="36"/>
      <c r="Q4823" s="36"/>
      <c r="R4823" s="37"/>
      <c r="S4823" s="36"/>
      <c r="T4823" s="36"/>
    </row>
    <row r="4824" spans="1:20" ht="14.4" x14ac:dyDescent="0.3">
      <c r="A4824" s="33" t="s">
        <v>11357</v>
      </c>
      <c r="B4824" s="33" t="s">
        <v>14833</v>
      </c>
      <c r="C4824" s="33" t="s">
        <v>3104</v>
      </c>
      <c r="D4824" s="33" t="s">
        <v>11358</v>
      </c>
      <c r="E4824" s="33" t="s">
        <v>15030</v>
      </c>
      <c r="F4824" s="33">
        <v>80</v>
      </c>
      <c r="G4824" s="33">
        <v>77</v>
      </c>
      <c r="H4824" s="33">
        <v>42552</v>
      </c>
      <c r="I4824" t="s">
        <v>18059</v>
      </c>
      <c r="N4824" s="37"/>
      <c r="O4824" s="36"/>
      <c r="P4824" s="36"/>
      <c r="Q4824" s="36"/>
      <c r="R4824" s="37"/>
      <c r="S4824" s="36"/>
      <c r="T4824" s="36"/>
    </row>
    <row r="4825" spans="1:20" ht="14.4" x14ac:dyDescent="0.3">
      <c r="A4825" s="33" t="s">
        <v>11359</v>
      </c>
      <c r="B4825" s="33" t="s">
        <v>14833</v>
      </c>
      <c r="C4825" s="33" t="s">
        <v>18213</v>
      </c>
      <c r="D4825" s="33" t="s">
        <v>9242</v>
      </c>
      <c r="E4825" s="33" t="s">
        <v>15055</v>
      </c>
      <c r="F4825" s="33">
        <v>228</v>
      </c>
      <c r="G4825" s="33">
        <v>220</v>
      </c>
      <c r="H4825" s="33">
        <v>41565</v>
      </c>
      <c r="I4825" t="s">
        <v>221</v>
      </c>
      <c r="N4825" s="37"/>
      <c r="O4825" s="36"/>
      <c r="P4825" s="36"/>
      <c r="Q4825" s="36"/>
      <c r="R4825" s="37"/>
      <c r="S4825" s="36"/>
      <c r="T4825" s="36"/>
    </row>
    <row r="4826" spans="1:20" ht="14.4" x14ac:dyDescent="0.3">
      <c r="A4826" s="33" t="s">
        <v>11360</v>
      </c>
      <c r="B4826" s="33" t="s">
        <v>14833</v>
      </c>
      <c r="C4826" s="33" t="s">
        <v>11361</v>
      </c>
      <c r="D4826" s="33" t="s">
        <v>11362</v>
      </c>
      <c r="E4826" s="33" t="s">
        <v>15034</v>
      </c>
      <c r="F4826" s="33">
        <v>661</v>
      </c>
      <c r="G4826" s="33">
        <v>655</v>
      </c>
      <c r="H4826" s="33">
        <v>41853</v>
      </c>
      <c r="I4826" t="s">
        <v>10704</v>
      </c>
      <c r="N4826" s="37"/>
      <c r="O4826" s="36"/>
      <c r="P4826" s="36"/>
      <c r="Q4826" s="36"/>
      <c r="R4826" s="37"/>
      <c r="S4826" s="36"/>
      <c r="T4826" s="36"/>
    </row>
    <row r="4827" spans="1:20" ht="14.4" x14ac:dyDescent="0.3">
      <c r="A4827" s="33" t="s">
        <v>11363</v>
      </c>
      <c r="B4827" s="33" t="s">
        <v>14833</v>
      </c>
      <c r="C4827" s="33" t="s">
        <v>18214</v>
      </c>
      <c r="D4827" s="33" t="s">
        <v>11364</v>
      </c>
      <c r="E4827" s="33" t="s">
        <v>15035</v>
      </c>
      <c r="F4827" s="33">
        <v>654</v>
      </c>
      <c r="G4827" s="33">
        <v>669</v>
      </c>
      <c r="H4827" s="33">
        <v>42514</v>
      </c>
      <c r="I4827" t="s">
        <v>10531</v>
      </c>
      <c r="N4827" s="37"/>
      <c r="O4827" s="36"/>
      <c r="P4827" s="36"/>
      <c r="Q4827" s="36"/>
      <c r="R4827" s="37"/>
      <c r="S4827" s="36"/>
      <c r="T4827" s="36"/>
    </row>
    <row r="4828" spans="1:20" ht="14.4" x14ac:dyDescent="0.3">
      <c r="A4828" s="33" t="s">
        <v>11365</v>
      </c>
      <c r="B4828" s="33" t="s">
        <v>14833</v>
      </c>
      <c r="C4828" s="33" t="s">
        <v>11366</v>
      </c>
      <c r="D4828" s="33" t="s">
        <v>11367</v>
      </c>
      <c r="E4828" s="33" t="s">
        <v>15033</v>
      </c>
      <c r="F4828" s="33">
        <v>89</v>
      </c>
      <c r="G4828" s="33">
        <v>99</v>
      </c>
      <c r="H4828" s="33">
        <v>41772</v>
      </c>
      <c r="I4828" t="s">
        <v>18156</v>
      </c>
      <c r="N4828" s="37"/>
      <c r="O4828" s="36"/>
      <c r="P4828" s="36"/>
      <c r="Q4828" s="36"/>
      <c r="R4828" s="37"/>
      <c r="S4828" s="36"/>
      <c r="T4828" s="36"/>
    </row>
    <row r="4829" spans="1:20" ht="14.4" x14ac:dyDescent="0.3">
      <c r="A4829" s="33" t="s">
        <v>11368</v>
      </c>
      <c r="B4829" s="33" t="s">
        <v>14833</v>
      </c>
      <c r="C4829" s="33" t="s">
        <v>18215</v>
      </c>
      <c r="D4829" s="33" t="s">
        <v>11369</v>
      </c>
      <c r="E4829" s="33" t="s">
        <v>14907</v>
      </c>
      <c r="F4829" s="33">
        <v>461</v>
      </c>
      <c r="G4829" s="33">
        <v>457</v>
      </c>
      <c r="H4829" s="33">
        <v>47595</v>
      </c>
      <c r="I4829" t="s">
        <v>15863</v>
      </c>
      <c r="N4829" s="37"/>
      <c r="O4829" s="36"/>
      <c r="P4829" s="36"/>
      <c r="Q4829" s="36"/>
      <c r="R4829" s="37"/>
      <c r="S4829" s="36"/>
      <c r="T4829" s="36"/>
    </row>
    <row r="4830" spans="1:20" ht="14.4" x14ac:dyDescent="0.3">
      <c r="A4830" s="33" t="s">
        <v>11370</v>
      </c>
      <c r="B4830" s="33" t="s">
        <v>14833</v>
      </c>
      <c r="C4830" s="33" t="s">
        <v>18216</v>
      </c>
      <c r="D4830" s="33" t="s">
        <v>11371</v>
      </c>
      <c r="E4830" s="33" t="s">
        <v>15034</v>
      </c>
      <c r="F4830" s="33">
        <v>335</v>
      </c>
      <c r="G4830" s="33">
        <v>323</v>
      </c>
      <c r="H4830" s="33">
        <v>83163</v>
      </c>
      <c r="I4830" t="s">
        <v>15932</v>
      </c>
      <c r="N4830" s="37"/>
      <c r="O4830" s="36"/>
      <c r="P4830" s="36"/>
      <c r="Q4830" s="36"/>
      <c r="R4830" s="37"/>
      <c r="S4830" s="36"/>
      <c r="T4830" s="36"/>
    </row>
    <row r="4831" spans="1:20" ht="14.4" x14ac:dyDescent="0.3">
      <c r="A4831" s="33" t="s">
        <v>11372</v>
      </c>
      <c r="B4831" s="33" t="s">
        <v>14833</v>
      </c>
      <c r="C4831" s="33" t="s">
        <v>18217</v>
      </c>
      <c r="D4831" s="33" t="s">
        <v>11373</v>
      </c>
      <c r="E4831" s="33" t="s">
        <v>15036</v>
      </c>
      <c r="F4831" s="33">
        <v>289</v>
      </c>
      <c r="G4831" s="33">
        <v>262</v>
      </c>
      <c r="H4831" s="33">
        <v>71008</v>
      </c>
      <c r="I4831" t="s">
        <v>624</v>
      </c>
      <c r="N4831" s="37"/>
      <c r="O4831" s="36"/>
      <c r="P4831" s="36"/>
      <c r="Q4831" s="36"/>
      <c r="R4831" s="37"/>
      <c r="S4831" s="36"/>
      <c r="T4831" s="36"/>
    </row>
    <row r="4832" spans="1:20" ht="14.4" x14ac:dyDescent="0.3">
      <c r="A4832" s="33" t="s">
        <v>11374</v>
      </c>
      <c r="B4832" s="33" t="s">
        <v>14833</v>
      </c>
      <c r="C4832" s="33" t="s">
        <v>3361</v>
      </c>
      <c r="D4832" s="33" t="s">
        <v>11375</v>
      </c>
      <c r="E4832" s="33" t="s">
        <v>15048</v>
      </c>
      <c r="F4832" s="33">
        <v>280</v>
      </c>
      <c r="G4832" s="33">
        <v>295</v>
      </c>
      <c r="H4832" s="33">
        <v>83864</v>
      </c>
      <c r="I4832" t="s">
        <v>15855</v>
      </c>
      <c r="N4832" s="37"/>
      <c r="O4832" s="36"/>
      <c r="P4832" s="36"/>
      <c r="Q4832" s="36"/>
      <c r="R4832" s="37"/>
      <c r="S4832" s="36"/>
      <c r="T4832" s="36"/>
    </row>
    <row r="4833" spans="1:20" ht="14.4" x14ac:dyDescent="0.3">
      <c r="A4833" s="33" t="s">
        <v>11376</v>
      </c>
      <c r="B4833" s="33" t="s">
        <v>14833</v>
      </c>
      <c r="C4833" s="33" t="s">
        <v>18218</v>
      </c>
      <c r="D4833" s="33" t="s">
        <v>11377</v>
      </c>
      <c r="E4833" s="33" t="s">
        <v>14938</v>
      </c>
      <c r="F4833" s="33">
        <v>354</v>
      </c>
      <c r="G4833" s="33">
        <v>387</v>
      </c>
      <c r="H4833" s="33">
        <v>70176</v>
      </c>
      <c r="I4833" t="s">
        <v>16090</v>
      </c>
      <c r="N4833" s="37"/>
      <c r="O4833" s="36"/>
      <c r="P4833" s="36"/>
      <c r="Q4833" s="36"/>
      <c r="R4833" s="37"/>
      <c r="S4833" s="36"/>
      <c r="T4833" s="36"/>
    </row>
    <row r="4834" spans="1:20" ht="14.4" x14ac:dyDescent="0.3">
      <c r="A4834" s="33" t="s">
        <v>11378</v>
      </c>
      <c r="B4834" s="33" t="s">
        <v>14833</v>
      </c>
      <c r="C4834" s="33" t="s">
        <v>7022</v>
      </c>
      <c r="D4834" s="33" t="s">
        <v>11379</v>
      </c>
      <c r="E4834" s="33" t="s">
        <v>16288</v>
      </c>
      <c r="F4834" s="33">
        <v>255</v>
      </c>
      <c r="G4834" s="33">
        <v>257</v>
      </c>
      <c r="H4834" s="33">
        <v>99594</v>
      </c>
      <c r="I4834" t="s">
        <v>18211</v>
      </c>
      <c r="N4834" s="37"/>
      <c r="O4834" s="36"/>
      <c r="P4834" s="36"/>
      <c r="Q4834" s="36"/>
      <c r="R4834" s="37"/>
      <c r="S4834" s="36"/>
      <c r="T4834" s="36"/>
    </row>
    <row r="4835" spans="1:20" ht="14.4" x14ac:dyDescent="0.3">
      <c r="A4835" s="33" t="s">
        <v>11380</v>
      </c>
      <c r="B4835" s="33" t="s">
        <v>14833</v>
      </c>
      <c r="C4835" s="33" t="s">
        <v>16235</v>
      </c>
      <c r="D4835" s="33" t="s">
        <v>11381</v>
      </c>
      <c r="E4835" s="33" t="s">
        <v>15037</v>
      </c>
      <c r="F4835" s="33">
        <v>258</v>
      </c>
      <c r="G4835" s="33">
        <v>252</v>
      </c>
      <c r="H4835" s="33">
        <v>10249</v>
      </c>
      <c r="I4835" t="s">
        <v>10943</v>
      </c>
      <c r="N4835" s="37"/>
      <c r="O4835" s="36"/>
      <c r="P4835" s="36"/>
      <c r="Q4835" s="36"/>
      <c r="R4835" s="37"/>
      <c r="S4835" s="36"/>
      <c r="T4835" s="36"/>
    </row>
    <row r="4836" spans="1:20" ht="14.4" x14ac:dyDescent="0.3">
      <c r="A4836" s="33" t="s">
        <v>11382</v>
      </c>
      <c r="B4836" s="33" t="s">
        <v>14833</v>
      </c>
      <c r="C4836" s="33" t="s">
        <v>11383</v>
      </c>
      <c r="D4836" s="33" t="s">
        <v>11384</v>
      </c>
      <c r="E4836" s="33" t="s">
        <v>15030</v>
      </c>
      <c r="F4836" s="33">
        <v>376</v>
      </c>
      <c r="G4836" s="33">
        <v>344</v>
      </c>
      <c r="H4836" s="33">
        <v>42552</v>
      </c>
      <c r="I4836" t="s">
        <v>18059</v>
      </c>
      <c r="N4836" s="37"/>
      <c r="O4836" s="36"/>
      <c r="P4836" s="36"/>
      <c r="Q4836" s="36"/>
      <c r="R4836" s="37"/>
      <c r="S4836" s="36"/>
      <c r="T4836" s="36"/>
    </row>
    <row r="4837" spans="1:20" ht="14.4" x14ac:dyDescent="0.3">
      <c r="A4837" s="33" t="s">
        <v>11385</v>
      </c>
      <c r="B4837" s="33" t="s">
        <v>14833</v>
      </c>
      <c r="C4837" s="33" t="s">
        <v>18219</v>
      </c>
      <c r="D4837" s="33" t="s">
        <v>11386</v>
      </c>
      <c r="E4837" s="33" t="s">
        <v>15055</v>
      </c>
      <c r="F4837" s="33">
        <v>126</v>
      </c>
      <c r="G4837" s="33">
        <v>115</v>
      </c>
      <c r="H4837" s="33">
        <v>41565</v>
      </c>
      <c r="I4837" t="s">
        <v>221</v>
      </c>
      <c r="N4837" s="37"/>
      <c r="O4837" s="36"/>
      <c r="P4837" s="36"/>
      <c r="Q4837" s="36"/>
      <c r="R4837" s="37"/>
      <c r="S4837" s="36"/>
      <c r="T4837" s="36"/>
    </row>
    <row r="4838" spans="1:20" ht="14.4" x14ac:dyDescent="0.3">
      <c r="A4838" s="33" t="s">
        <v>11387</v>
      </c>
      <c r="B4838" s="33" t="s">
        <v>14833</v>
      </c>
      <c r="C4838" s="33" t="s">
        <v>18220</v>
      </c>
      <c r="D4838" s="33" t="s">
        <v>11388</v>
      </c>
      <c r="E4838" s="33" t="s">
        <v>14907</v>
      </c>
      <c r="F4838" s="33">
        <v>107</v>
      </c>
      <c r="G4838" s="33">
        <v>114</v>
      </c>
      <c r="H4838" s="33">
        <v>41775</v>
      </c>
      <c r="I4838" t="s">
        <v>108</v>
      </c>
      <c r="N4838" s="37"/>
      <c r="O4838" s="36"/>
      <c r="P4838" s="36"/>
      <c r="Q4838" s="36"/>
      <c r="R4838" s="37"/>
      <c r="S4838" s="36"/>
      <c r="T4838" s="36"/>
    </row>
    <row r="4839" spans="1:20" ht="14.4" x14ac:dyDescent="0.3">
      <c r="A4839" s="33" t="s">
        <v>11389</v>
      </c>
      <c r="B4839" s="33" t="s">
        <v>14833</v>
      </c>
      <c r="C4839" s="33" t="s">
        <v>18221</v>
      </c>
      <c r="D4839" s="33" t="s">
        <v>213</v>
      </c>
      <c r="E4839" s="33" t="s">
        <v>15035</v>
      </c>
      <c r="F4839" s="33">
        <v>455</v>
      </c>
      <c r="G4839" s="33">
        <v>464</v>
      </c>
      <c r="H4839" s="33">
        <v>42514</v>
      </c>
      <c r="I4839" t="s">
        <v>10531</v>
      </c>
      <c r="N4839" s="37"/>
      <c r="O4839" s="36"/>
      <c r="P4839" s="36"/>
      <c r="Q4839" s="36"/>
      <c r="R4839" s="37"/>
      <c r="S4839" s="36"/>
      <c r="T4839" s="36"/>
    </row>
    <row r="4840" spans="1:20" ht="14.4" x14ac:dyDescent="0.3">
      <c r="A4840" s="33" t="s">
        <v>11390</v>
      </c>
      <c r="B4840" s="33" t="s">
        <v>14833</v>
      </c>
      <c r="C4840" s="33" t="s">
        <v>11391</v>
      </c>
      <c r="D4840" s="33" t="s">
        <v>11392</v>
      </c>
      <c r="E4840" s="33" t="s">
        <v>15033</v>
      </c>
      <c r="F4840" s="33">
        <v>439</v>
      </c>
      <c r="G4840" s="33">
        <v>468</v>
      </c>
      <c r="H4840" s="33">
        <v>41772</v>
      </c>
      <c r="I4840" t="s">
        <v>18156</v>
      </c>
      <c r="N4840" s="37"/>
      <c r="O4840" s="36"/>
      <c r="P4840" s="36"/>
      <c r="Q4840" s="36"/>
      <c r="R4840" s="37"/>
      <c r="S4840" s="36"/>
      <c r="T4840" s="36"/>
    </row>
    <row r="4841" spans="1:20" ht="14.4" x14ac:dyDescent="0.3">
      <c r="A4841" s="33" t="s">
        <v>11393</v>
      </c>
      <c r="B4841" s="33" t="s">
        <v>14833</v>
      </c>
      <c r="C4841" s="33" t="s">
        <v>11394</v>
      </c>
      <c r="D4841" s="33" t="s">
        <v>11395</v>
      </c>
      <c r="E4841" s="33" t="s">
        <v>14907</v>
      </c>
      <c r="F4841" s="33">
        <v>202</v>
      </c>
      <c r="G4841" s="33">
        <v>239</v>
      </c>
      <c r="H4841" s="33">
        <v>47595</v>
      </c>
      <c r="I4841" t="s">
        <v>15863</v>
      </c>
      <c r="N4841" s="37"/>
      <c r="O4841" s="36"/>
      <c r="P4841" s="36"/>
      <c r="Q4841" s="36"/>
      <c r="R4841" s="37"/>
      <c r="S4841" s="36"/>
      <c r="T4841" s="36"/>
    </row>
    <row r="4842" spans="1:20" ht="14.4" x14ac:dyDescent="0.3">
      <c r="A4842" s="33" t="s">
        <v>11396</v>
      </c>
      <c r="B4842" s="33" t="s">
        <v>14833</v>
      </c>
      <c r="C4842" s="33" t="s">
        <v>18222</v>
      </c>
      <c r="D4842" s="33" t="s">
        <v>11397</v>
      </c>
      <c r="E4842" s="33" t="s">
        <v>15623</v>
      </c>
      <c r="F4842" s="33">
        <v>255</v>
      </c>
      <c r="G4842" s="33">
        <v>212</v>
      </c>
      <c r="H4842" s="33">
        <v>41251</v>
      </c>
      <c r="I4842" t="s">
        <v>15479</v>
      </c>
      <c r="N4842" s="37"/>
      <c r="O4842" s="36"/>
      <c r="P4842" s="36"/>
      <c r="Q4842" s="36"/>
      <c r="R4842" s="37"/>
      <c r="S4842" s="36"/>
      <c r="T4842" s="36"/>
    </row>
    <row r="4843" spans="1:20" ht="14.4" x14ac:dyDescent="0.3">
      <c r="A4843" s="33" t="s">
        <v>11398</v>
      </c>
      <c r="B4843" s="33" t="s">
        <v>14833</v>
      </c>
      <c r="C4843" s="33" t="s">
        <v>18223</v>
      </c>
      <c r="D4843" s="33" t="s">
        <v>11399</v>
      </c>
      <c r="E4843" s="33" t="s">
        <v>15038</v>
      </c>
      <c r="F4843" s="33">
        <v>171</v>
      </c>
      <c r="G4843" s="33">
        <v>169</v>
      </c>
      <c r="H4843" s="33">
        <v>40967</v>
      </c>
      <c r="I4843" t="s">
        <v>15628</v>
      </c>
      <c r="N4843" s="37"/>
      <c r="O4843" s="36"/>
      <c r="P4843" s="36"/>
      <c r="Q4843" s="36"/>
      <c r="R4843" s="37"/>
      <c r="S4843" s="36"/>
      <c r="T4843" s="36"/>
    </row>
    <row r="4844" spans="1:20" ht="14.4" x14ac:dyDescent="0.3">
      <c r="A4844" s="33" t="s">
        <v>11400</v>
      </c>
      <c r="B4844" s="33" t="s">
        <v>14833</v>
      </c>
      <c r="C4844" s="33" t="s">
        <v>6990</v>
      </c>
      <c r="D4844" s="33" t="s">
        <v>11401</v>
      </c>
      <c r="E4844" s="33" t="s">
        <v>15048</v>
      </c>
      <c r="F4844" s="33">
        <v>357</v>
      </c>
      <c r="G4844" s="33">
        <v>329</v>
      </c>
      <c r="H4844" s="33">
        <v>83864</v>
      </c>
      <c r="I4844" t="s">
        <v>15855</v>
      </c>
      <c r="N4844" s="37"/>
      <c r="O4844" s="36"/>
      <c r="P4844" s="36"/>
      <c r="Q4844" s="36"/>
      <c r="R4844" s="37"/>
      <c r="S4844" s="36"/>
      <c r="T4844" s="36"/>
    </row>
    <row r="4845" spans="1:20" ht="14.4" x14ac:dyDescent="0.3">
      <c r="A4845" s="33" t="s">
        <v>11402</v>
      </c>
      <c r="B4845" s="33" t="s">
        <v>14833</v>
      </c>
      <c r="C4845" s="33" t="s">
        <v>5010</v>
      </c>
      <c r="D4845" s="33" t="s">
        <v>11403</v>
      </c>
      <c r="E4845" s="33" t="s">
        <v>16288</v>
      </c>
      <c r="F4845" s="33">
        <v>56</v>
      </c>
      <c r="G4845" s="33">
        <v>55</v>
      </c>
      <c r="H4845" s="33">
        <v>99594</v>
      </c>
      <c r="I4845" t="s">
        <v>18211</v>
      </c>
      <c r="N4845" s="37"/>
      <c r="O4845" s="36"/>
      <c r="P4845" s="36"/>
      <c r="Q4845" s="36"/>
      <c r="R4845" s="37"/>
      <c r="S4845" s="36"/>
      <c r="T4845" s="36"/>
    </row>
    <row r="4846" spans="1:20" ht="14.4" x14ac:dyDescent="0.3">
      <c r="A4846" s="33" t="s">
        <v>11404</v>
      </c>
      <c r="B4846" s="33" t="s">
        <v>14833</v>
      </c>
      <c r="C4846" s="33" t="s">
        <v>18224</v>
      </c>
      <c r="D4846" s="33" t="s">
        <v>11405</v>
      </c>
      <c r="E4846" s="33" t="s">
        <v>15037</v>
      </c>
      <c r="F4846" s="33">
        <v>105</v>
      </c>
      <c r="G4846" s="33">
        <v>102</v>
      </c>
      <c r="H4846" s="33">
        <v>10249</v>
      </c>
      <c r="I4846" t="s">
        <v>10943</v>
      </c>
      <c r="N4846" s="37"/>
      <c r="O4846" s="36"/>
      <c r="P4846" s="36"/>
      <c r="Q4846" s="36"/>
      <c r="R4846" s="37"/>
      <c r="S4846" s="36"/>
      <c r="T4846" s="36"/>
    </row>
    <row r="4847" spans="1:20" ht="14.4" x14ac:dyDescent="0.3">
      <c r="A4847" s="33" t="s">
        <v>11406</v>
      </c>
      <c r="B4847" s="33" t="s">
        <v>14833</v>
      </c>
      <c r="C4847" s="33" t="s">
        <v>11407</v>
      </c>
      <c r="D4847" s="33" t="s">
        <v>11408</v>
      </c>
      <c r="E4847" s="33" t="s">
        <v>15030</v>
      </c>
      <c r="F4847" s="33">
        <v>86</v>
      </c>
      <c r="G4847" s="33">
        <v>90</v>
      </c>
      <c r="H4847" s="33">
        <v>42552</v>
      </c>
      <c r="I4847" t="s">
        <v>18059</v>
      </c>
      <c r="N4847" s="37"/>
      <c r="O4847" s="36"/>
      <c r="P4847" s="36"/>
      <c r="Q4847" s="36"/>
      <c r="R4847" s="37"/>
      <c r="S4847" s="36"/>
      <c r="T4847" s="36"/>
    </row>
    <row r="4848" spans="1:20" ht="14.4" x14ac:dyDescent="0.3">
      <c r="A4848" s="33" t="s">
        <v>11409</v>
      </c>
      <c r="B4848" s="33" t="s">
        <v>14833</v>
      </c>
      <c r="C4848" s="33" t="s">
        <v>18225</v>
      </c>
      <c r="D4848" s="33" t="s">
        <v>11410</v>
      </c>
      <c r="E4848" s="33" t="s">
        <v>15034</v>
      </c>
      <c r="F4848" s="33">
        <v>144</v>
      </c>
      <c r="G4848" s="33">
        <v>131</v>
      </c>
      <c r="H4848" s="33">
        <v>41853</v>
      </c>
      <c r="I4848" t="s">
        <v>10704</v>
      </c>
      <c r="N4848" s="37"/>
      <c r="O4848" s="36"/>
      <c r="P4848" s="36"/>
      <c r="Q4848" s="36"/>
      <c r="R4848" s="37"/>
      <c r="S4848" s="36"/>
      <c r="T4848" s="36"/>
    </row>
    <row r="4849" spans="1:20" ht="14.4" x14ac:dyDescent="0.3">
      <c r="A4849" s="33" t="s">
        <v>11411</v>
      </c>
      <c r="B4849" s="33" t="s">
        <v>14833</v>
      </c>
      <c r="C4849" s="33" t="s">
        <v>11412</v>
      </c>
      <c r="D4849" s="33" t="s">
        <v>11413</v>
      </c>
      <c r="E4849" s="33" t="s">
        <v>15061</v>
      </c>
      <c r="F4849" s="33">
        <v>309</v>
      </c>
      <c r="G4849" s="33">
        <v>296</v>
      </c>
      <c r="H4849" s="33">
        <v>41676</v>
      </c>
      <c r="I4849" t="s">
        <v>17949</v>
      </c>
      <c r="N4849" s="37"/>
      <c r="O4849" s="36"/>
      <c r="P4849" s="36"/>
      <c r="Q4849" s="36"/>
      <c r="R4849" s="37"/>
      <c r="S4849" s="36"/>
      <c r="T4849" s="36"/>
    </row>
    <row r="4850" spans="1:20" ht="14.4" x14ac:dyDescent="0.3">
      <c r="A4850" s="33" t="s">
        <v>11414</v>
      </c>
      <c r="B4850" s="33" t="s">
        <v>14833</v>
      </c>
      <c r="C4850" s="33" t="s">
        <v>18226</v>
      </c>
      <c r="D4850" s="33" t="s">
        <v>11415</v>
      </c>
      <c r="E4850" s="33" t="s">
        <v>15033</v>
      </c>
      <c r="F4850" s="33">
        <v>151</v>
      </c>
      <c r="G4850" s="33">
        <v>146</v>
      </c>
      <c r="H4850" s="33">
        <v>41772</v>
      </c>
      <c r="I4850" t="s">
        <v>18156</v>
      </c>
      <c r="N4850" s="37"/>
      <c r="O4850" s="36"/>
      <c r="P4850" s="36"/>
      <c r="Q4850" s="36"/>
      <c r="R4850" s="37"/>
      <c r="S4850" s="36"/>
      <c r="T4850" s="36"/>
    </row>
    <row r="4851" spans="1:20" ht="14.4" x14ac:dyDescent="0.3">
      <c r="A4851" s="33" t="s">
        <v>11416</v>
      </c>
      <c r="B4851" s="33" t="s">
        <v>14833</v>
      </c>
      <c r="C4851" s="33" t="s">
        <v>18227</v>
      </c>
      <c r="D4851" s="33" t="s">
        <v>11417</v>
      </c>
      <c r="E4851" s="33" t="s">
        <v>14907</v>
      </c>
      <c r="F4851" s="33">
        <v>247</v>
      </c>
      <c r="G4851" s="33">
        <v>224</v>
      </c>
      <c r="H4851" s="33">
        <v>47595</v>
      </c>
      <c r="I4851" t="s">
        <v>15863</v>
      </c>
      <c r="N4851" s="37"/>
      <c r="O4851" s="36"/>
      <c r="P4851" s="36"/>
      <c r="Q4851" s="36"/>
      <c r="R4851" s="37"/>
      <c r="S4851" s="36"/>
      <c r="T4851" s="36"/>
    </row>
    <row r="4852" spans="1:20" ht="14.4" x14ac:dyDescent="0.3">
      <c r="A4852" s="33" t="s">
        <v>11418</v>
      </c>
      <c r="B4852" s="33" t="s">
        <v>14833</v>
      </c>
      <c r="C4852" s="33" t="s">
        <v>11419</v>
      </c>
      <c r="D4852" s="33" t="s">
        <v>11420</v>
      </c>
      <c r="E4852" s="33" t="s">
        <v>14907</v>
      </c>
      <c r="F4852" s="33">
        <v>241</v>
      </c>
      <c r="G4852" s="33">
        <v>260</v>
      </c>
      <c r="H4852" s="33">
        <v>24597</v>
      </c>
      <c r="I4852" t="s">
        <v>15364</v>
      </c>
      <c r="N4852" s="37"/>
      <c r="O4852" s="36"/>
      <c r="P4852" s="36"/>
      <c r="Q4852" s="36"/>
      <c r="R4852" s="37"/>
      <c r="S4852" s="36"/>
      <c r="T4852" s="36"/>
    </row>
    <row r="4853" spans="1:20" ht="14.4" x14ac:dyDescent="0.3">
      <c r="A4853" s="33" t="s">
        <v>11421</v>
      </c>
      <c r="B4853" s="33" t="s">
        <v>14833</v>
      </c>
      <c r="C4853" s="33" t="s">
        <v>18228</v>
      </c>
      <c r="D4853" s="33" t="s">
        <v>11422</v>
      </c>
      <c r="E4853" s="33" t="s">
        <v>15038</v>
      </c>
      <c r="F4853" s="33">
        <v>447</v>
      </c>
      <c r="G4853" s="33">
        <v>459</v>
      </c>
      <c r="H4853" s="33">
        <v>40967</v>
      </c>
      <c r="I4853" t="s">
        <v>15628</v>
      </c>
      <c r="N4853" s="37"/>
      <c r="O4853" s="36"/>
      <c r="P4853" s="36"/>
      <c r="Q4853" s="36"/>
      <c r="R4853" s="37"/>
      <c r="S4853" s="36"/>
      <c r="T4853" s="36"/>
    </row>
    <row r="4854" spans="1:20" ht="14.4" x14ac:dyDescent="0.3">
      <c r="A4854" s="33" t="s">
        <v>11423</v>
      </c>
      <c r="B4854" s="33" t="s">
        <v>14833</v>
      </c>
      <c r="C4854" s="33" t="s">
        <v>11424</v>
      </c>
      <c r="D4854" s="33" t="s">
        <v>11425</v>
      </c>
      <c r="E4854" s="33" t="s">
        <v>16288</v>
      </c>
      <c r="F4854" s="33">
        <v>259</v>
      </c>
      <c r="G4854" s="33">
        <v>255</v>
      </c>
      <c r="H4854" s="33">
        <v>99594</v>
      </c>
      <c r="I4854" t="s">
        <v>18211</v>
      </c>
      <c r="N4854" s="37"/>
      <c r="O4854" s="36"/>
      <c r="P4854" s="36"/>
      <c r="Q4854" s="36"/>
      <c r="R4854" s="37"/>
      <c r="S4854" s="36"/>
      <c r="T4854" s="36"/>
    </row>
    <row r="4855" spans="1:20" ht="14.4" x14ac:dyDescent="0.3">
      <c r="A4855" s="33" t="s">
        <v>11426</v>
      </c>
      <c r="B4855" s="33" t="s">
        <v>14833</v>
      </c>
      <c r="C4855" s="33" t="s">
        <v>18229</v>
      </c>
      <c r="D4855" s="33" t="s">
        <v>11427</v>
      </c>
      <c r="E4855" s="33" t="s">
        <v>14906</v>
      </c>
      <c r="F4855" s="33">
        <v>348</v>
      </c>
      <c r="G4855" s="33">
        <v>342</v>
      </c>
      <c r="H4855" s="33">
        <v>41850</v>
      </c>
      <c r="I4855" t="s">
        <v>17951</v>
      </c>
      <c r="N4855" s="37"/>
      <c r="O4855" s="36"/>
      <c r="P4855" s="36"/>
      <c r="Q4855" s="36"/>
      <c r="R4855" s="37"/>
      <c r="S4855" s="36"/>
      <c r="T4855" s="36"/>
    </row>
    <row r="4856" spans="1:20" ht="14.4" x14ac:dyDescent="0.3">
      <c r="A4856" s="33" t="s">
        <v>11428</v>
      </c>
      <c r="B4856" s="33" t="s">
        <v>14833</v>
      </c>
      <c r="C4856" s="33" t="s">
        <v>9419</v>
      </c>
      <c r="D4856" s="33" t="s">
        <v>11429</v>
      </c>
      <c r="E4856" s="33" t="s">
        <v>15030</v>
      </c>
      <c r="F4856" s="33">
        <v>84</v>
      </c>
      <c r="G4856" s="33">
        <v>115</v>
      </c>
      <c r="H4856" s="33">
        <v>42552</v>
      </c>
      <c r="I4856" t="s">
        <v>18059</v>
      </c>
      <c r="N4856" s="37"/>
      <c r="O4856" s="36"/>
      <c r="P4856" s="36"/>
      <c r="Q4856" s="36"/>
      <c r="R4856" s="37"/>
      <c r="S4856" s="36"/>
      <c r="T4856" s="36"/>
    </row>
    <row r="4857" spans="1:20" ht="14.4" x14ac:dyDescent="0.3">
      <c r="A4857" s="33" t="s">
        <v>11430</v>
      </c>
      <c r="B4857" s="33" t="s">
        <v>14833</v>
      </c>
      <c r="C4857" s="33" t="s">
        <v>18230</v>
      </c>
      <c r="D4857" s="33" t="s">
        <v>11431</v>
      </c>
      <c r="E4857" s="33" t="s">
        <v>15055</v>
      </c>
      <c r="F4857" s="33">
        <v>147</v>
      </c>
      <c r="G4857" s="33">
        <v>118</v>
      </c>
      <c r="H4857" s="33">
        <v>41565</v>
      </c>
      <c r="I4857" t="s">
        <v>221</v>
      </c>
      <c r="N4857" s="37"/>
      <c r="O4857" s="36"/>
      <c r="P4857" s="36"/>
      <c r="Q4857" s="36"/>
      <c r="R4857" s="37"/>
      <c r="S4857" s="36"/>
      <c r="T4857" s="36"/>
    </row>
    <row r="4858" spans="1:20" ht="14.4" x14ac:dyDescent="0.3">
      <c r="A4858" s="33" t="s">
        <v>11432</v>
      </c>
      <c r="B4858" s="33" t="s">
        <v>14833</v>
      </c>
      <c r="C4858" s="33" t="s">
        <v>18231</v>
      </c>
      <c r="D4858" s="33" t="s">
        <v>11433</v>
      </c>
      <c r="E4858" s="33" t="s">
        <v>15034</v>
      </c>
      <c r="F4858" s="33">
        <v>320</v>
      </c>
      <c r="G4858" s="33">
        <v>344</v>
      </c>
      <c r="H4858" s="33">
        <v>41853</v>
      </c>
      <c r="I4858" t="s">
        <v>10704</v>
      </c>
      <c r="N4858" s="37"/>
      <c r="O4858" s="36"/>
      <c r="P4858" s="36"/>
      <c r="Q4858" s="36"/>
      <c r="R4858" s="37"/>
      <c r="S4858" s="36"/>
      <c r="T4858" s="36"/>
    </row>
    <row r="4859" spans="1:20" ht="14.4" x14ac:dyDescent="0.3">
      <c r="A4859" s="33" t="s">
        <v>11434</v>
      </c>
      <c r="B4859" s="33" t="s">
        <v>14833</v>
      </c>
      <c r="C4859" s="33" t="s">
        <v>18232</v>
      </c>
      <c r="D4859" s="33" t="s">
        <v>11435</v>
      </c>
      <c r="E4859" s="33" t="s">
        <v>15061</v>
      </c>
      <c r="F4859" s="33">
        <v>146</v>
      </c>
      <c r="G4859" s="33">
        <v>154</v>
      </c>
      <c r="H4859" s="33">
        <v>41676</v>
      </c>
      <c r="I4859" t="s">
        <v>17949</v>
      </c>
      <c r="N4859" s="37"/>
      <c r="O4859" s="36"/>
      <c r="P4859" s="36"/>
      <c r="Q4859" s="36"/>
      <c r="R4859" s="37"/>
      <c r="S4859" s="36"/>
      <c r="T4859" s="36"/>
    </row>
    <row r="4860" spans="1:20" ht="14.4" x14ac:dyDescent="0.3">
      <c r="A4860" s="33" t="s">
        <v>11436</v>
      </c>
      <c r="B4860" s="33" t="s">
        <v>14833</v>
      </c>
      <c r="C4860" s="33" t="s">
        <v>18233</v>
      </c>
      <c r="D4860" s="33" t="s">
        <v>3511</v>
      </c>
      <c r="E4860" s="33" t="s">
        <v>15033</v>
      </c>
      <c r="F4860" s="33">
        <v>138</v>
      </c>
      <c r="G4860" s="33">
        <v>150</v>
      </c>
      <c r="H4860" s="33">
        <v>41772</v>
      </c>
      <c r="I4860" t="s">
        <v>18156</v>
      </c>
      <c r="N4860" s="37"/>
      <c r="O4860" s="36"/>
      <c r="P4860" s="36"/>
      <c r="Q4860" s="36"/>
      <c r="R4860" s="37"/>
      <c r="S4860" s="36"/>
      <c r="T4860" s="36"/>
    </row>
    <row r="4861" spans="1:20" ht="14.4" x14ac:dyDescent="0.3">
      <c r="A4861" s="33" t="s">
        <v>11437</v>
      </c>
      <c r="B4861" s="33" t="s">
        <v>14833</v>
      </c>
      <c r="C4861" s="33" t="s">
        <v>18234</v>
      </c>
      <c r="D4861" s="33" t="s">
        <v>11438</v>
      </c>
      <c r="E4861" s="33" t="s">
        <v>14890</v>
      </c>
      <c r="F4861" s="33">
        <v>279</v>
      </c>
      <c r="G4861" s="33">
        <v>275</v>
      </c>
      <c r="H4861" s="33">
        <v>74154</v>
      </c>
      <c r="I4861" t="s">
        <v>15498</v>
      </c>
      <c r="N4861" s="37"/>
      <c r="O4861" s="36"/>
      <c r="P4861" s="36"/>
      <c r="Q4861" s="36"/>
      <c r="R4861" s="37"/>
      <c r="S4861" s="36"/>
      <c r="T4861" s="36"/>
    </row>
    <row r="4862" spans="1:20" ht="14.4" x14ac:dyDescent="0.3">
      <c r="A4862" s="33" t="s">
        <v>11439</v>
      </c>
      <c r="B4862" s="33" t="s">
        <v>14833</v>
      </c>
      <c r="C4862" s="33" t="s">
        <v>15975</v>
      </c>
      <c r="D4862" s="33" t="s">
        <v>11440</v>
      </c>
      <c r="E4862" s="33" t="s">
        <v>14907</v>
      </c>
      <c r="F4862" s="33">
        <v>142</v>
      </c>
      <c r="G4862" s="33">
        <v>118</v>
      </c>
      <c r="H4862" s="33">
        <v>24597</v>
      </c>
      <c r="I4862" t="s">
        <v>15364</v>
      </c>
      <c r="N4862" s="37"/>
      <c r="O4862" s="36"/>
      <c r="P4862" s="36"/>
      <c r="Q4862" s="36"/>
      <c r="R4862" s="37"/>
      <c r="S4862" s="36"/>
      <c r="T4862" s="36"/>
    </row>
    <row r="4863" spans="1:20" ht="14.4" x14ac:dyDescent="0.3">
      <c r="A4863" s="33" t="s">
        <v>11441</v>
      </c>
      <c r="B4863" s="33" t="s">
        <v>14833</v>
      </c>
      <c r="C4863" s="33" t="s">
        <v>18142</v>
      </c>
      <c r="D4863" s="33" t="s">
        <v>11442</v>
      </c>
      <c r="E4863" s="33" t="s">
        <v>15038</v>
      </c>
      <c r="F4863" s="33">
        <v>358</v>
      </c>
      <c r="G4863" s="33">
        <v>355</v>
      </c>
      <c r="H4863" s="33">
        <v>40967</v>
      </c>
      <c r="I4863" t="s">
        <v>15628</v>
      </c>
      <c r="N4863" s="37"/>
      <c r="O4863" s="36"/>
      <c r="P4863" s="36"/>
      <c r="Q4863" s="36"/>
      <c r="R4863" s="37"/>
      <c r="S4863" s="36"/>
      <c r="T4863" s="36"/>
    </row>
    <row r="4864" spans="1:20" ht="14.4" x14ac:dyDescent="0.3">
      <c r="A4864" s="33" t="s">
        <v>11443</v>
      </c>
      <c r="B4864" s="33" t="s">
        <v>14833</v>
      </c>
      <c r="C4864" s="33" t="s">
        <v>11444</v>
      </c>
      <c r="D4864" s="33" t="s">
        <v>11445</v>
      </c>
      <c r="E4864" s="33" t="s">
        <v>14938</v>
      </c>
      <c r="F4864" s="33">
        <v>279</v>
      </c>
      <c r="G4864" s="33">
        <v>276</v>
      </c>
      <c r="H4864" s="33">
        <v>70176</v>
      </c>
      <c r="I4864" t="s">
        <v>16090</v>
      </c>
      <c r="N4864" s="37"/>
      <c r="O4864" s="36"/>
      <c r="P4864" s="36"/>
      <c r="Q4864" s="36"/>
      <c r="R4864" s="37"/>
      <c r="S4864" s="36"/>
      <c r="T4864" s="36"/>
    </row>
    <row r="4865" spans="1:20" ht="14.4" x14ac:dyDescent="0.3">
      <c r="A4865" s="33" t="s">
        <v>11446</v>
      </c>
      <c r="B4865" s="33" t="s">
        <v>14833</v>
      </c>
      <c r="C4865" s="33" t="s">
        <v>17289</v>
      </c>
      <c r="D4865" s="33" t="s">
        <v>11447</v>
      </c>
      <c r="E4865" s="33" t="s">
        <v>15037</v>
      </c>
      <c r="F4865" s="33">
        <v>97</v>
      </c>
      <c r="G4865" s="33">
        <v>102</v>
      </c>
      <c r="H4865" s="33">
        <v>10249</v>
      </c>
      <c r="I4865" t="s">
        <v>10943</v>
      </c>
      <c r="N4865" s="37"/>
      <c r="O4865" s="36"/>
      <c r="P4865" s="36"/>
      <c r="Q4865" s="36"/>
      <c r="R4865" s="37"/>
      <c r="S4865" s="36"/>
      <c r="T4865" s="36"/>
    </row>
    <row r="4866" spans="1:20" ht="14.4" x14ac:dyDescent="0.3">
      <c r="A4866" s="33" t="s">
        <v>11448</v>
      </c>
      <c r="B4866" s="33" t="s">
        <v>14833</v>
      </c>
      <c r="C4866" s="33" t="s">
        <v>11449</v>
      </c>
      <c r="D4866" s="33" t="s">
        <v>11450</v>
      </c>
      <c r="E4866" s="33" t="s">
        <v>15030</v>
      </c>
      <c r="F4866" s="33">
        <v>236</v>
      </c>
      <c r="G4866" s="33">
        <v>234</v>
      </c>
      <c r="H4866" s="33">
        <v>42552</v>
      </c>
      <c r="I4866" t="s">
        <v>18059</v>
      </c>
      <c r="N4866" s="37"/>
      <c r="O4866" s="36"/>
      <c r="P4866" s="36"/>
      <c r="Q4866" s="36"/>
      <c r="R4866" s="37"/>
      <c r="S4866" s="36"/>
      <c r="T4866" s="36"/>
    </row>
    <row r="4867" spans="1:20" ht="14.4" x14ac:dyDescent="0.3">
      <c r="A4867" s="33" t="s">
        <v>11451</v>
      </c>
      <c r="B4867" s="33" t="s">
        <v>14833</v>
      </c>
      <c r="C4867" s="33" t="s">
        <v>18235</v>
      </c>
      <c r="D4867" s="33" t="s">
        <v>11452</v>
      </c>
      <c r="E4867" s="33" t="s">
        <v>15055</v>
      </c>
      <c r="F4867" s="33">
        <v>219</v>
      </c>
      <c r="G4867" s="33">
        <v>203</v>
      </c>
      <c r="H4867" s="33">
        <v>41565</v>
      </c>
      <c r="I4867" t="s">
        <v>221</v>
      </c>
      <c r="N4867" s="37"/>
      <c r="O4867" s="36"/>
      <c r="P4867" s="36"/>
      <c r="Q4867" s="36"/>
      <c r="R4867" s="37"/>
      <c r="S4867" s="36"/>
      <c r="T4867" s="36"/>
    </row>
    <row r="4868" spans="1:20" ht="14.4" x14ac:dyDescent="0.3">
      <c r="A4868" s="33" t="s">
        <v>11453</v>
      </c>
      <c r="B4868" s="33" t="s">
        <v>14833</v>
      </c>
      <c r="C4868" s="33" t="s">
        <v>17477</v>
      </c>
      <c r="D4868" s="33" t="s">
        <v>11454</v>
      </c>
      <c r="E4868" s="33" t="s">
        <v>15061</v>
      </c>
      <c r="F4868" s="33">
        <v>96</v>
      </c>
      <c r="G4868" s="33">
        <v>92</v>
      </c>
      <c r="H4868" s="33">
        <v>41676</v>
      </c>
      <c r="I4868" t="s">
        <v>17949</v>
      </c>
      <c r="N4868" s="37"/>
      <c r="O4868" s="36"/>
      <c r="P4868" s="36"/>
      <c r="Q4868" s="36"/>
      <c r="R4868" s="37"/>
      <c r="S4868" s="36"/>
      <c r="T4868" s="36"/>
    </row>
    <row r="4869" spans="1:20" ht="14.4" x14ac:dyDescent="0.3">
      <c r="A4869" s="33" t="s">
        <v>11455</v>
      </c>
      <c r="B4869" s="33" t="s">
        <v>14833</v>
      </c>
      <c r="C4869" s="33" t="s">
        <v>18236</v>
      </c>
      <c r="D4869" s="33" t="s">
        <v>11456</v>
      </c>
      <c r="E4869" s="33" t="s">
        <v>15033</v>
      </c>
      <c r="F4869" s="33">
        <v>371</v>
      </c>
      <c r="G4869" s="33">
        <v>346</v>
      </c>
      <c r="H4869" s="33">
        <v>41772</v>
      </c>
      <c r="I4869" t="s">
        <v>18156</v>
      </c>
      <c r="N4869" s="37"/>
      <c r="O4869" s="36"/>
      <c r="P4869" s="36"/>
      <c r="Q4869" s="36"/>
      <c r="R4869" s="37"/>
      <c r="S4869" s="36"/>
      <c r="T4869" s="36"/>
    </row>
    <row r="4870" spans="1:20" ht="14.4" x14ac:dyDescent="0.3">
      <c r="A4870" s="33" t="s">
        <v>11457</v>
      </c>
      <c r="B4870" s="33" t="s">
        <v>14833</v>
      </c>
      <c r="C4870" s="33" t="s">
        <v>18237</v>
      </c>
      <c r="D4870" s="33" t="s">
        <v>11458</v>
      </c>
      <c r="E4870" s="33" t="s">
        <v>14890</v>
      </c>
      <c r="F4870" s="33">
        <v>139</v>
      </c>
      <c r="G4870" s="33">
        <v>140</v>
      </c>
      <c r="H4870" s="33">
        <v>74154</v>
      </c>
      <c r="I4870" t="s">
        <v>15498</v>
      </c>
      <c r="N4870" s="37"/>
      <c r="O4870" s="36"/>
      <c r="P4870" s="36"/>
      <c r="Q4870" s="36"/>
      <c r="R4870" s="37"/>
      <c r="S4870" s="36"/>
      <c r="T4870" s="36"/>
    </row>
    <row r="4871" spans="1:20" ht="14.4" x14ac:dyDescent="0.3">
      <c r="A4871" s="33" t="s">
        <v>11459</v>
      </c>
      <c r="B4871" s="33" t="s">
        <v>14833</v>
      </c>
      <c r="C4871" s="33" t="s">
        <v>18238</v>
      </c>
      <c r="D4871" s="33" t="s">
        <v>11460</v>
      </c>
      <c r="E4871" s="33" t="s">
        <v>14907</v>
      </c>
      <c r="F4871" s="33">
        <v>300</v>
      </c>
      <c r="G4871" s="33">
        <v>323</v>
      </c>
      <c r="H4871" s="33">
        <v>24597</v>
      </c>
      <c r="I4871" t="s">
        <v>15364</v>
      </c>
      <c r="N4871" s="37"/>
      <c r="O4871" s="36"/>
      <c r="P4871" s="36"/>
      <c r="Q4871" s="36"/>
      <c r="R4871" s="37"/>
      <c r="S4871" s="36"/>
      <c r="T4871" s="36"/>
    </row>
    <row r="4872" spans="1:20" ht="14.4" x14ac:dyDescent="0.3">
      <c r="A4872" s="33" t="s">
        <v>11461</v>
      </c>
      <c r="B4872" s="33" t="s">
        <v>14833</v>
      </c>
      <c r="C4872" s="33" t="s">
        <v>11462</v>
      </c>
      <c r="D4872" s="33" t="s">
        <v>11463</v>
      </c>
      <c r="E4872" s="33" t="s">
        <v>14885</v>
      </c>
      <c r="F4872" s="33">
        <v>517</v>
      </c>
      <c r="G4872" s="33">
        <v>561</v>
      </c>
      <c r="H4872" s="33">
        <v>41023</v>
      </c>
      <c r="I4872" t="s">
        <v>15485</v>
      </c>
      <c r="N4872" s="37"/>
      <c r="O4872" s="36"/>
      <c r="P4872" s="36"/>
      <c r="Q4872" s="36"/>
      <c r="R4872" s="37"/>
      <c r="S4872" s="36"/>
      <c r="T4872" s="36"/>
    </row>
    <row r="4873" spans="1:20" ht="14.4" x14ac:dyDescent="0.3">
      <c r="A4873" s="33" t="s">
        <v>11464</v>
      </c>
      <c r="B4873" s="33" t="s">
        <v>14833</v>
      </c>
      <c r="C4873" s="33" t="s">
        <v>18239</v>
      </c>
      <c r="D4873" s="33" t="s">
        <v>11465</v>
      </c>
      <c r="E4873" s="33" t="s">
        <v>15037</v>
      </c>
      <c r="F4873" s="33">
        <v>114</v>
      </c>
      <c r="G4873" s="33">
        <v>116</v>
      </c>
      <c r="H4873" s="33">
        <v>10249</v>
      </c>
      <c r="I4873" t="s">
        <v>10943</v>
      </c>
      <c r="N4873" s="37"/>
      <c r="O4873" s="36"/>
      <c r="P4873" s="36"/>
      <c r="Q4873" s="36"/>
      <c r="R4873" s="37"/>
      <c r="S4873" s="36"/>
      <c r="T4873" s="36"/>
    </row>
    <row r="4874" spans="1:20" ht="14.4" x14ac:dyDescent="0.3">
      <c r="A4874" s="33" t="s">
        <v>11466</v>
      </c>
      <c r="B4874" s="33" t="s">
        <v>14833</v>
      </c>
      <c r="C4874" s="33" t="s">
        <v>18240</v>
      </c>
      <c r="D4874" s="33" t="s">
        <v>11467</v>
      </c>
      <c r="E4874" s="33" t="s">
        <v>14868</v>
      </c>
      <c r="F4874" s="33">
        <v>351</v>
      </c>
      <c r="G4874" s="33">
        <v>323</v>
      </c>
      <c r="H4874" s="33">
        <v>42510</v>
      </c>
      <c r="I4874" t="s">
        <v>18191</v>
      </c>
      <c r="N4874" s="37"/>
      <c r="O4874" s="36"/>
      <c r="P4874" s="36"/>
      <c r="Q4874" s="36"/>
      <c r="R4874" s="37"/>
      <c r="S4874" s="36"/>
      <c r="T4874" s="36"/>
    </row>
    <row r="4875" spans="1:20" ht="14.4" x14ac:dyDescent="0.3">
      <c r="A4875" s="33" t="s">
        <v>11468</v>
      </c>
      <c r="B4875" s="33" t="s">
        <v>14833</v>
      </c>
      <c r="C4875" s="33" t="s">
        <v>18241</v>
      </c>
      <c r="D4875" s="33" t="s">
        <v>11469</v>
      </c>
      <c r="E4875" s="33" t="s">
        <v>14890</v>
      </c>
      <c r="F4875" s="33">
        <v>85</v>
      </c>
      <c r="G4875" s="33">
        <v>74</v>
      </c>
      <c r="H4875" s="33">
        <v>74154</v>
      </c>
      <c r="I4875" t="s">
        <v>15498</v>
      </c>
      <c r="N4875" s="37"/>
      <c r="O4875" s="36"/>
      <c r="P4875" s="36"/>
      <c r="Q4875" s="36"/>
      <c r="R4875" s="37"/>
      <c r="S4875" s="36"/>
      <c r="T4875" s="36"/>
    </row>
    <row r="4876" spans="1:20" ht="14.4" x14ac:dyDescent="0.3">
      <c r="A4876" s="33" t="s">
        <v>11470</v>
      </c>
      <c r="B4876" s="33" t="s">
        <v>14833</v>
      </c>
      <c r="C4876" s="33" t="s">
        <v>11471</v>
      </c>
      <c r="D4876" s="33" t="s">
        <v>11472</v>
      </c>
      <c r="E4876" s="33" t="s">
        <v>14907</v>
      </c>
      <c r="F4876" s="33">
        <v>297</v>
      </c>
      <c r="G4876" s="33">
        <v>292</v>
      </c>
      <c r="H4876" s="33">
        <v>24597</v>
      </c>
      <c r="I4876" t="s">
        <v>15364</v>
      </c>
      <c r="N4876" s="37"/>
      <c r="O4876" s="36"/>
      <c r="P4876" s="36"/>
      <c r="Q4876" s="36"/>
      <c r="R4876" s="37"/>
      <c r="S4876" s="36"/>
      <c r="T4876" s="36"/>
    </row>
    <row r="4877" spans="1:20" ht="14.4" x14ac:dyDescent="0.3">
      <c r="A4877" s="33" t="s">
        <v>11473</v>
      </c>
      <c r="B4877" s="33" t="s">
        <v>14833</v>
      </c>
      <c r="C4877" s="33" t="s">
        <v>18242</v>
      </c>
      <c r="D4877" s="33" t="s">
        <v>11474</v>
      </c>
      <c r="E4877" s="33" t="s">
        <v>15055</v>
      </c>
      <c r="F4877" s="33">
        <v>144</v>
      </c>
      <c r="G4877" s="33">
        <v>102</v>
      </c>
      <c r="H4877" s="33">
        <v>41565</v>
      </c>
      <c r="I4877" t="s">
        <v>221</v>
      </c>
      <c r="N4877" s="37"/>
      <c r="O4877" s="36"/>
      <c r="P4877" s="36"/>
      <c r="Q4877" s="36"/>
      <c r="R4877" s="37"/>
      <c r="S4877" s="36"/>
      <c r="T4877" s="36"/>
    </row>
    <row r="4878" spans="1:20" ht="14.4" x14ac:dyDescent="0.3">
      <c r="A4878" s="33" t="s">
        <v>11475</v>
      </c>
      <c r="B4878" s="33" t="s">
        <v>14833</v>
      </c>
      <c r="C4878" s="33" t="s">
        <v>18243</v>
      </c>
      <c r="D4878" s="33" t="s">
        <v>11476</v>
      </c>
      <c r="E4878" s="33" t="s">
        <v>15061</v>
      </c>
      <c r="F4878" s="33">
        <v>224</v>
      </c>
      <c r="G4878" s="33">
        <v>200</v>
      </c>
      <c r="H4878" s="33">
        <v>41676</v>
      </c>
      <c r="I4878" t="s">
        <v>17949</v>
      </c>
      <c r="N4878" s="37"/>
      <c r="O4878" s="36"/>
      <c r="P4878" s="36"/>
      <c r="Q4878" s="36"/>
      <c r="R4878" s="37"/>
      <c r="S4878" s="36"/>
      <c r="T4878" s="36"/>
    </row>
    <row r="4879" spans="1:20" ht="14.4" x14ac:dyDescent="0.3">
      <c r="A4879" s="33" t="s">
        <v>11477</v>
      </c>
      <c r="B4879" s="33" t="s">
        <v>14833</v>
      </c>
      <c r="C4879" s="33" t="s">
        <v>18244</v>
      </c>
      <c r="D4879" s="33" t="s">
        <v>11478</v>
      </c>
      <c r="E4879" s="33" t="s">
        <v>14885</v>
      </c>
      <c r="F4879" s="33">
        <v>200</v>
      </c>
      <c r="G4879" s="33">
        <v>190</v>
      </c>
      <c r="H4879" s="33">
        <v>41023</v>
      </c>
      <c r="I4879" t="s">
        <v>15485</v>
      </c>
      <c r="N4879" s="37"/>
      <c r="O4879" s="36"/>
      <c r="P4879" s="36"/>
      <c r="Q4879" s="36"/>
      <c r="R4879" s="37"/>
      <c r="S4879" s="36"/>
      <c r="T4879" s="36"/>
    </row>
    <row r="4880" spans="1:20" ht="14.4" x14ac:dyDescent="0.3">
      <c r="A4880" s="33" t="s">
        <v>11479</v>
      </c>
      <c r="B4880" s="33" t="s">
        <v>14833</v>
      </c>
      <c r="C4880" s="33" t="s">
        <v>18245</v>
      </c>
      <c r="D4880" s="33" t="s">
        <v>11480</v>
      </c>
      <c r="E4880" s="33" t="s">
        <v>15037</v>
      </c>
      <c r="F4880" s="33">
        <v>126</v>
      </c>
      <c r="G4880" s="33">
        <v>117</v>
      </c>
      <c r="H4880" s="33">
        <v>10249</v>
      </c>
      <c r="I4880" t="s">
        <v>10943</v>
      </c>
      <c r="N4880" s="37"/>
      <c r="O4880" s="36"/>
      <c r="P4880" s="36"/>
      <c r="Q4880" s="36"/>
      <c r="R4880" s="37"/>
      <c r="S4880" s="36"/>
      <c r="T4880" s="36"/>
    </row>
    <row r="4881" spans="1:20" ht="14.4" x14ac:dyDescent="0.3">
      <c r="A4881" s="33" t="s">
        <v>11481</v>
      </c>
      <c r="B4881" s="33" t="s">
        <v>14833</v>
      </c>
      <c r="C4881" s="33" t="s">
        <v>18246</v>
      </c>
      <c r="D4881" s="33" t="s">
        <v>11482</v>
      </c>
      <c r="E4881" s="33" t="s">
        <v>14890</v>
      </c>
      <c r="F4881" s="33">
        <v>139</v>
      </c>
      <c r="G4881" s="33">
        <v>150</v>
      </c>
      <c r="H4881" s="33">
        <v>74154</v>
      </c>
      <c r="I4881" t="s">
        <v>15498</v>
      </c>
      <c r="N4881" s="37"/>
      <c r="O4881" s="36"/>
      <c r="P4881" s="36"/>
      <c r="Q4881" s="36"/>
      <c r="R4881" s="37"/>
      <c r="S4881" s="36"/>
      <c r="T4881" s="36"/>
    </row>
    <row r="4882" spans="1:20" ht="14.4" x14ac:dyDescent="0.3">
      <c r="A4882" s="33" t="s">
        <v>11483</v>
      </c>
      <c r="B4882" s="33" t="s">
        <v>14833</v>
      </c>
      <c r="C4882" s="33" t="s">
        <v>18247</v>
      </c>
      <c r="D4882" s="33" t="s">
        <v>11484</v>
      </c>
      <c r="E4882" s="33" t="s">
        <v>15037</v>
      </c>
      <c r="F4882" s="33">
        <v>64</v>
      </c>
      <c r="G4882" s="33">
        <v>60</v>
      </c>
      <c r="H4882" s="33">
        <v>10249</v>
      </c>
      <c r="I4882" t="s">
        <v>10943</v>
      </c>
      <c r="N4882" s="37"/>
      <c r="O4882" s="36"/>
      <c r="P4882" s="36"/>
      <c r="Q4882" s="36"/>
      <c r="R4882" s="37"/>
      <c r="S4882" s="36"/>
      <c r="T4882" s="36"/>
    </row>
    <row r="4883" spans="1:20" ht="14.4" x14ac:dyDescent="0.3">
      <c r="A4883" s="33" t="s">
        <v>11485</v>
      </c>
      <c r="B4883" s="33" t="s">
        <v>14833</v>
      </c>
      <c r="C4883" s="33" t="s">
        <v>18248</v>
      </c>
      <c r="D4883" s="33" t="s">
        <v>11486</v>
      </c>
      <c r="E4883" s="33" t="s">
        <v>15061</v>
      </c>
      <c r="F4883" s="33">
        <v>245</v>
      </c>
      <c r="G4883" s="33">
        <v>219</v>
      </c>
      <c r="H4883" s="33">
        <v>41676</v>
      </c>
      <c r="I4883" t="s">
        <v>17949</v>
      </c>
      <c r="N4883" s="37"/>
      <c r="O4883" s="36"/>
      <c r="P4883" s="36"/>
      <c r="Q4883" s="36"/>
      <c r="R4883" s="37"/>
      <c r="S4883" s="36"/>
      <c r="T4883" s="36"/>
    </row>
    <row r="4884" spans="1:20" ht="14.4" x14ac:dyDescent="0.3">
      <c r="A4884" s="33" t="s">
        <v>11487</v>
      </c>
      <c r="B4884" s="33" t="s">
        <v>14833</v>
      </c>
      <c r="C4884" s="33" t="s">
        <v>11488</v>
      </c>
      <c r="D4884" s="33" t="s">
        <v>11489</v>
      </c>
      <c r="E4884" s="33" t="s">
        <v>14908</v>
      </c>
      <c r="F4884" s="33">
        <v>357</v>
      </c>
      <c r="G4884" s="33">
        <v>360</v>
      </c>
      <c r="H4884" s="33">
        <v>41400</v>
      </c>
      <c r="I4884" t="s">
        <v>16924</v>
      </c>
      <c r="N4884" s="37"/>
      <c r="O4884" s="36"/>
      <c r="P4884" s="36"/>
      <c r="Q4884" s="36"/>
      <c r="R4884" s="37"/>
      <c r="S4884" s="36"/>
      <c r="T4884" s="36"/>
    </row>
    <row r="4885" spans="1:20" ht="14.4" x14ac:dyDescent="0.3">
      <c r="A4885" s="33" t="s">
        <v>11490</v>
      </c>
      <c r="B4885" s="33" t="s">
        <v>14833</v>
      </c>
      <c r="C4885" s="33" t="s">
        <v>18249</v>
      </c>
      <c r="D4885" s="33" t="s">
        <v>11491</v>
      </c>
      <c r="E4885" s="33" t="s">
        <v>15037</v>
      </c>
      <c r="F4885" s="33">
        <v>128</v>
      </c>
      <c r="G4885" s="33">
        <v>119</v>
      </c>
      <c r="H4885" s="33">
        <v>10249</v>
      </c>
      <c r="I4885" t="s">
        <v>10943</v>
      </c>
      <c r="N4885" s="37"/>
      <c r="O4885" s="36"/>
      <c r="P4885" s="36"/>
      <c r="Q4885" s="36"/>
      <c r="R4885" s="37"/>
      <c r="S4885" s="36"/>
      <c r="T4885" s="36"/>
    </row>
    <row r="4886" spans="1:20" ht="14.4" x14ac:dyDescent="0.3">
      <c r="A4886" s="33" t="s">
        <v>11492</v>
      </c>
      <c r="B4886" s="33" t="s">
        <v>14833</v>
      </c>
      <c r="C4886" s="33" t="s">
        <v>18250</v>
      </c>
      <c r="D4886" s="33" t="s">
        <v>11493</v>
      </c>
      <c r="E4886" s="33" t="s">
        <v>14868</v>
      </c>
      <c r="F4886" s="33">
        <v>572</v>
      </c>
      <c r="G4886" s="33">
        <v>548</v>
      </c>
      <c r="H4886" s="33">
        <v>42510</v>
      </c>
      <c r="I4886" t="s">
        <v>18191</v>
      </c>
      <c r="N4886" s="37"/>
      <c r="O4886" s="36"/>
      <c r="P4886" s="36"/>
      <c r="Q4886" s="36"/>
      <c r="R4886" s="37"/>
      <c r="S4886" s="36"/>
      <c r="T4886" s="36"/>
    </row>
    <row r="4887" spans="1:20" ht="14.4" x14ac:dyDescent="0.3">
      <c r="A4887" s="33" t="s">
        <v>11494</v>
      </c>
      <c r="B4887" s="33" t="s">
        <v>14833</v>
      </c>
      <c r="C4887" s="33" t="s">
        <v>11495</v>
      </c>
      <c r="D4887" s="33" t="s">
        <v>11496</v>
      </c>
      <c r="E4887" s="33" t="s">
        <v>14890</v>
      </c>
      <c r="F4887" s="33">
        <v>93</v>
      </c>
      <c r="G4887" s="33">
        <v>94</v>
      </c>
      <c r="H4887" s="33">
        <v>74154</v>
      </c>
      <c r="I4887" t="s">
        <v>15498</v>
      </c>
      <c r="N4887" s="37"/>
      <c r="O4887" s="36"/>
      <c r="P4887" s="36"/>
      <c r="Q4887" s="36"/>
      <c r="R4887" s="37"/>
      <c r="S4887" s="36"/>
      <c r="T4887" s="36"/>
    </row>
    <row r="4888" spans="1:20" ht="14.4" x14ac:dyDescent="0.3">
      <c r="A4888" s="33" t="s">
        <v>11497</v>
      </c>
      <c r="B4888" s="33" t="s">
        <v>14833</v>
      </c>
      <c r="C4888" s="33" t="s">
        <v>18251</v>
      </c>
      <c r="D4888" s="33" t="s">
        <v>11498</v>
      </c>
      <c r="E4888" s="33" t="s">
        <v>14908</v>
      </c>
      <c r="F4888" s="33">
        <v>587</v>
      </c>
      <c r="G4888" s="33">
        <v>590</v>
      </c>
      <c r="H4888" s="33">
        <v>41400</v>
      </c>
      <c r="I4888" t="s">
        <v>16924</v>
      </c>
      <c r="N4888" s="37"/>
      <c r="O4888" s="36"/>
      <c r="P4888" s="36"/>
      <c r="Q4888" s="36"/>
      <c r="R4888" s="37"/>
      <c r="S4888" s="36"/>
      <c r="T4888" s="36"/>
    </row>
    <row r="4889" spans="1:20" ht="14.4" x14ac:dyDescent="0.3">
      <c r="A4889" s="33" t="s">
        <v>11499</v>
      </c>
      <c r="B4889" s="33" t="s">
        <v>14833</v>
      </c>
      <c r="C4889" s="33" t="s">
        <v>11500</v>
      </c>
      <c r="D4889" s="33" t="s">
        <v>11501</v>
      </c>
      <c r="E4889" s="33" t="s">
        <v>14907</v>
      </c>
      <c r="F4889" s="33">
        <v>309</v>
      </c>
      <c r="G4889" s="33">
        <v>355</v>
      </c>
      <c r="H4889" s="33">
        <v>24597</v>
      </c>
      <c r="I4889" t="s">
        <v>15364</v>
      </c>
      <c r="N4889" s="37"/>
      <c r="O4889" s="36"/>
      <c r="P4889" s="36"/>
      <c r="Q4889" s="36"/>
      <c r="R4889" s="37"/>
      <c r="S4889" s="36"/>
      <c r="T4889" s="36"/>
    </row>
    <row r="4890" spans="1:20" ht="14.4" x14ac:dyDescent="0.3">
      <c r="A4890" s="33" t="s">
        <v>11502</v>
      </c>
      <c r="B4890" s="33" t="s">
        <v>14833</v>
      </c>
      <c r="C4890" s="33" t="s">
        <v>18252</v>
      </c>
      <c r="D4890" s="33" t="s">
        <v>11503</v>
      </c>
      <c r="E4890" s="33" t="s">
        <v>14890</v>
      </c>
      <c r="F4890" s="33">
        <v>251</v>
      </c>
      <c r="G4890" s="33">
        <v>257</v>
      </c>
      <c r="H4890" s="33">
        <v>74154</v>
      </c>
      <c r="I4890" t="s">
        <v>15498</v>
      </c>
      <c r="N4890" s="37"/>
      <c r="O4890" s="36"/>
      <c r="P4890" s="36"/>
      <c r="Q4890" s="36"/>
      <c r="R4890" s="37"/>
      <c r="S4890" s="36"/>
      <c r="T4890" s="36"/>
    </row>
    <row r="4891" spans="1:20" ht="14.4" x14ac:dyDescent="0.3">
      <c r="A4891" s="33" t="s">
        <v>11504</v>
      </c>
      <c r="B4891" s="33" t="s">
        <v>14833</v>
      </c>
      <c r="C4891" s="33" t="s">
        <v>5968</v>
      </c>
      <c r="D4891" s="33" t="s">
        <v>11505</v>
      </c>
      <c r="E4891" s="33" t="s">
        <v>15040</v>
      </c>
      <c r="F4891" s="33">
        <v>98</v>
      </c>
      <c r="G4891" s="33">
        <v>97</v>
      </c>
      <c r="H4891" s="33">
        <v>82526</v>
      </c>
      <c r="I4891" t="s">
        <v>16050</v>
      </c>
      <c r="N4891" s="37"/>
      <c r="O4891" s="36"/>
      <c r="P4891" s="36"/>
      <c r="Q4891" s="36"/>
      <c r="R4891" s="37"/>
      <c r="S4891" s="36"/>
      <c r="T4891" s="36"/>
    </row>
    <row r="4892" spans="1:20" ht="14.4" x14ac:dyDescent="0.3">
      <c r="A4892" s="33" t="s">
        <v>11506</v>
      </c>
      <c r="B4892" s="33" t="s">
        <v>14833</v>
      </c>
      <c r="C4892" s="33" t="s">
        <v>18253</v>
      </c>
      <c r="D4892" s="33" t="s">
        <v>11507</v>
      </c>
      <c r="E4892" s="33" t="s">
        <v>14908</v>
      </c>
      <c r="F4892" s="33">
        <v>338</v>
      </c>
      <c r="G4892" s="33">
        <v>340</v>
      </c>
      <c r="H4892" s="33">
        <v>41400</v>
      </c>
      <c r="I4892" t="s">
        <v>16924</v>
      </c>
      <c r="N4892" s="37"/>
      <c r="O4892" s="36"/>
      <c r="P4892" s="36"/>
      <c r="Q4892" s="36"/>
      <c r="R4892" s="37"/>
      <c r="S4892" s="36"/>
      <c r="T4892" s="36"/>
    </row>
    <row r="4893" spans="1:20" ht="14.4" x14ac:dyDescent="0.3">
      <c r="A4893" s="33" t="s">
        <v>11508</v>
      </c>
      <c r="B4893" s="33" t="s">
        <v>14833</v>
      </c>
      <c r="C4893" s="33" t="s">
        <v>10767</v>
      </c>
      <c r="D4893" s="33" t="s">
        <v>11509</v>
      </c>
      <c r="E4893" s="33" t="s">
        <v>14907</v>
      </c>
      <c r="F4893" s="33">
        <v>438</v>
      </c>
      <c r="G4893" s="33">
        <v>453</v>
      </c>
      <c r="H4893" s="33">
        <v>24597</v>
      </c>
      <c r="I4893" t="s">
        <v>15364</v>
      </c>
      <c r="N4893" s="37"/>
      <c r="O4893" s="36"/>
      <c r="P4893" s="36"/>
      <c r="Q4893" s="36"/>
      <c r="R4893" s="37"/>
      <c r="S4893" s="36"/>
      <c r="T4893" s="36"/>
    </row>
    <row r="4894" spans="1:20" ht="14.4" x14ac:dyDescent="0.3">
      <c r="A4894" s="33" t="s">
        <v>11510</v>
      </c>
      <c r="B4894" s="33" t="s">
        <v>14833</v>
      </c>
      <c r="C4894" s="33" t="s">
        <v>18254</v>
      </c>
      <c r="D4894" s="33" t="s">
        <v>11511</v>
      </c>
      <c r="E4894" s="33" t="s">
        <v>15037</v>
      </c>
      <c r="F4894" s="33">
        <v>58</v>
      </c>
      <c r="G4894" s="33">
        <v>55</v>
      </c>
      <c r="H4894" s="33">
        <v>10249</v>
      </c>
      <c r="I4894" t="s">
        <v>10943</v>
      </c>
      <c r="N4894" s="37"/>
      <c r="O4894" s="36"/>
      <c r="P4894" s="36"/>
      <c r="Q4894" s="36"/>
      <c r="R4894" s="37"/>
      <c r="S4894" s="36"/>
      <c r="T4894" s="36"/>
    </row>
    <row r="4895" spans="1:20" ht="14.4" x14ac:dyDescent="0.3">
      <c r="A4895" s="33" t="s">
        <v>11512</v>
      </c>
      <c r="B4895" s="33" t="s">
        <v>14833</v>
      </c>
      <c r="C4895" s="33" t="s">
        <v>18255</v>
      </c>
      <c r="D4895" s="33" t="s">
        <v>11513</v>
      </c>
      <c r="E4895" s="33" t="s">
        <v>14890</v>
      </c>
      <c r="F4895" s="33">
        <v>80</v>
      </c>
      <c r="G4895" s="33">
        <v>66</v>
      </c>
      <c r="H4895" s="33">
        <v>74154</v>
      </c>
      <c r="I4895" t="s">
        <v>15498</v>
      </c>
      <c r="N4895" s="37"/>
      <c r="O4895" s="36"/>
      <c r="P4895" s="36"/>
      <c r="Q4895" s="36"/>
      <c r="R4895" s="37"/>
      <c r="S4895" s="36"/>
      <c r="T4895" s="36"/>
    </row>
    <row r="4896" spans="1:20" ht="14.4" x14ac:dyDescent="0.3">
      <c r="A4896" s="33" t="s">
        <v>11514</v>
      </c>
      <c r="B4896" s="33" t="s">
        <v>14833</v>
      </c>
      <c r="C4896" s="33" t="s">
        <v>18256</v>
      </c>
      <c r="D4896" s="33" t="s">
        <v>11515</v>
      </c>
      <c r="E4896" s="33" t="s">
        <v>15040</v>
      </c>
      <c r="F4896" s="33">
        <v>245</v>
      </c>
      <c r="G4896" s="33">
        <v>270</v>
      </c>
      <c r="H4896" s="33">
        <v>82526</v>
      </c>
      <c r="I4896" t="s">
        <v>16050</v>
      </c>
      <c r="N4896" s="37"/>
      <c r="O4896" s="36"/>
      <c r="P4896" s="36"/>
      <c r="Q4896" s="36"/>
      <c r="R4896" s="37"/>
      <c r="S4896" s="36"/>
      <c r="T4896" s="36"/>
    </row>
    <row r="4897" spans="1:20" ht="14.4" x14ac:dyDescent="0.3">
      <c r="A4897" s="33" t="s">
        <v>11516</v>
      </c>
      <c r="B4897" s="33" t="s">
        <v>14833</v>
      </c>
      <c r="C4897" s="33" t="s">
        <v>18257</v>
      </c>
      <c r="D4897" s="33" t="s">
        <v>11517</v>
      </c>
      <c r="E4897" s="33" t="s">
        <v>14908</v>
      </c>
      <c r="F4897" s="33">
        <v>403</v>
      </c>
      <c r="G4897" s="33">
        <v>442</v>
      </c>
      <c r="H4897" s="33">
        <v>41400</v>
      </c>
      <c r="I4897" t="s">
        <v>16924</v>
      </c>
      <c r="N4897" s="37"/>
      <c r="O4897" s="36"/>
      <c r="P4897" s="36"/>
      <c r="Q4897" s="36"/>
      <c r="R4897" s="37"/>
      <c r="S4897" s="36"/>
      <c r="T4897" s="36"/>
    </row>
    <row r="4898" spans="1:20" ht="14.4" x14ac:dyDescent="0.3">
      <c r="A4898" s="33" t="s">
        <v>11518</v>
      </c>
      <c r="B4898" s="33" t="s">
        <v>14833</v>
      </c>
      <c r="C4898" s="33" t="s">
        <v>18258</v>
      </c>
      <c r="D4898" s="33" t="s">
        <v>11519</v>
      </c>
      <c r="E4898" s="33" t="s">
        <v>15037</v>
      </c>
      <c r="F4898" s="33">
        <v>68</v>
      </c>
      <c r="G4898" s="33">
        <v>69</v>
      </c>
      <c r="H4898" s="33">
        <v>10249</v>
      </c>
      <c r="I4898" t="s">
        <v>10943</v>
      </c>
      <c r="N4898" s="37"/>
      <c r="O4898" s="36"/>
      <c r="P4898" s="36"/>
      <c r="Q4898" s="36"/>
      <c r="R4898" s="37"/>
      <c r="S4898" s="36"/>
      <c r="T4898" s="36"/>
    </row>
    <row r="4899" spans="1:20" ht="14.4" x14ac:dyDescent="0.3">
      <c r="A4899" s="33" t="s">
        <v>11520</v>
      </c>
      <c r="B4899" s="33" t="s">
        <v>14833</v>
      </c>
      <c r="C4899" s="33" t="s">
        <v>18259</v>
      </c>
      <c r="D4899" s="33" t="s">
        <v>11521</v>
      </c>
      <c r="E4899" s="33" t="s">
        <v>14868</v>
      </c>
      <c r="F4899" s="33">
        <v>142</v>
      </c>
      <c r="G4899" s="33">
        <v>133</v>
      </c>
      <c r="H4899" s="33">
        <v>42510</v>
      </c>
      <c r="I4899" t="s">
        <v>18191</v>
      </c>
      <c r="N4899" s="37"/>
      <c r="O4899" s="36"/>
      <c r="P4899" s="36"/>
      <c r="Q4899" s="36"/>
      <c r="R4899" s="37"/>
      <c r="S4899" s="36"/>
      <c r="T4899" s="36"/>
    </row>
    <row r="4900" spans="1:20" ht="14.4" x14ac:dyDescent="0.3">
      <c r="A4900" s="33" t="s">
        <v>11522</v>
      </c>
      <c r="B4900" s="33" t="s">
        <v>14833</v>
      </c>
      <c r="C4900" s="33" t="s">
        <v>18260</v>
      </c>
      <c r="D4900" s="33" t="s">
        <v>11523</v>
      </c>
      <c r="E4900" s="33" t="s">
        <v>15061</v>
      </c>
      <c r="F4900" s="33">
        <v>304</v>
      </c>
      <c r="G4900" s="33">
        <v>258</v>
      </c>
      <c r="H4900" s="33">
        <v>41676</v>
      </c>
      <c r="I4900" t="s">
        <v>17949</v>
      </c>
      <c r="N4900" s="37"/>
      <c r="O4900" s="36"/>
      <c r="P4900" s="36"/>
      <c r="Q4900" s="36"/>
      <c r="R4900" s="37"/>
      <c r="S4900" s="36"/>
      <c r="T4900" s="36"/>
    </row>
    <row r="4901" spans="1:20" ht="14.4" x14ac:dyDescent="0.3">
      <c r="A4901" s="33" t="s">
        <v>11524</v>
      </c>
      <c r="B4901" s="33" t="s">
        <v>14833</v>
      </c>
      <c r="C4901" s="33" t="s">
        <v>16229</v>
      </c>
      <c r="D4901" s="33" t="s">
        <v>10847</v>
      </c>
      <c r="E4901" s="33" t="s">
        <v>15040</v>
      </c>
      <c r="F4901" s="33">
        <v>231</v>
      </c>
      <c r="G4901" s="33">
        <v>228</v>
      </c>
      <c r="H4901" s="33">
        <v>82526</v>
      </c>
      <c r="I4901" t="s">
        <v>16050</v>
      </c>
      <c r="N4901" s="37"/>
      <c r="O4901" s="36"/>
      <c r="P4901" s="36"/>
      <c r="Q4901" s="36"/>
      <c r="R4901" s="37"/>
      <c r="S4901" s="36"/>
      <c r="T4901" s="36"/>
    </row>
    <row r="4902" spans="1:20" ht="14.4" x14ac:dyDescent="0.3">
      <c r="A4902" s="33" t="s">
        <v>11525</v>
      </c>
      <c r="B4902" s="33" t="s">
        <v>14833</v>
      </c>
      <c r="C4902" s="33" t="s">
        <v>11526</v>
      </c>
      <c r="D4902" s="33" t="s">
        <v>11527</v>
      </c>
      <c r="E4902" s="33" t="s">
        <v>14907</v>
      </c>
      <c r="F4902" s="33">
        <v>208</v>
      </c>
      <c r="G4902" s="33">
        <v>205</v>
      </c>
      <c r="H4902" s="33">
        <v>24597</v>
      </c>
      <c r="I4902" t="s">
        <v>15364</v>
      </c>
      <c r="N4902" s="37"/>
      <c r="O4902" s="36"/>
      <c r="P4902" s="36"/>
      <c r="Q4902" s="36"/>
      <c r="R4902" s="37"/>
      <c r="S4902" s="36"/>
      <c r="T4902" s="36"/>
    </row>
    <row r="4903" spans="1:20" ht="14.4" x14ac:dyDescent="0.3">
      <c r="A4903" s="33" t="s">
        <v>11528</v>
      </c>
      <c r="B4903" s="33" t="s">
        <v>14833</v>
      </c>
      <c r="C4903" s="33" t="s">
        <v>11529</v>
      </c>
      <c r="D4903" s="33" t="s">
        <v>11530</v>
      </c>
      <c r="E4903" s="33" t="s">
        <v>15037</v>
      </c>
      <c r="F4903" s="33">
        <v>155</v>
      </c>
      <c r="G4903" s="33">
        <v>171</v>
      </c>
      <c r="H4903" s="33">
        <v>10249</v>
      </c>
      <c r="I4903" t="s">
        <v>10943</v>
      </c>
      <c r="N4903" s="37"/>
      <c r="O4903" s="36"/>
      <c r="P4903" s="36"/>
      <c r="Q4903" s="36"/>
      <c r="R4903" s="37"/>
      <c r="S4903" s="36"/>
      <c r="T4903" s="36"/>
    </row>
    <row r="4904" spans="1:20" ht="14.4" x14ac:dyDescent="0.3">
      <c r="A4904" s="33" t="s">
        <v>11531</v>
      </c>
      <c r="B4904" s="33" t="s">
        <v>14833</v>
      </c>
      <c r="C4904" s="33" t="s">
        <v>11532</v>
      </c>
      <c r="D4904" s="33" t="s">
        <v>11533</v>
      </c>
      <c r="E4904" s="33" t="s">
        <v>14868</v>
      </c>
      <c r="F4904" s="33">
        <v>400</v>
      </c>
      <c r="G4904" s="33">
        <v>403</v>
      </c>
      <c r="H4904" s="33">
        <v>42510</v>
      </c>
      <c r="I4904" t="s">
        <v>18191</v>
      </c>
      <c r="N4904" s="37"/>
      <c r="O4904" s="36"/>
      <c r="P4904" s="36"/>
      <c r="Q4904" s="36"/>
      <c r="R4904" s="37"/>
      <c r="S4904" s="36"/>
      <c r="T4904" s="36"/>
    </row>
    <row r="4905" spans="1:20" ht="14.4" x14ac:dyDescent="0.3">
      <c r="A4905" s="33" t="s">
        <v>11534</v>
      </c>
      <c r="B4905" s="33" t="s">
        <v>14833</v>
      </c>
      <c r="C4905" s="33" t="s">
        <v>11535</v>
      </c>
      <c r="D4905" s="33" t="s">
        <v>11536</v>
      </c>
      <c r="E4905" s="33" t="s">
        <v>15061</v>
      </c>
      <c r="F4905" s="33">
        <v>178</v>
      </c>
      <c r="G4905" s="33">
        <v>168</v>
      </c>
      <c r="H4905" s="33">
        <v>41676</v>
      </c>
      <c r="I4905" t="s">
        <v>17949</v>
      </c>
      <c r="N4905" s="37"/>
      <c r="O4905" s="36"/>
      <c r="P4905" s="36"/>
      <c r="Q4905" s="36"/>
      <c r="R4905" s="37"/>
      <c r="S4905" s="36"/>
      <c r="T4905" s="36"/>
    </row>
    <row r="4906" spans="1:20" ht="14.4" x14ac:dyDescent="0.3">
      <c r="A4906" s="33" t="s">
        <v>11537</v>
      </c>
      <c r="B4906" s="33" t="s">
        <v>14833</v>
      </c>
      <c r="C4906" s="33" t="s">
        <v>11538</v>
      </c>
      <c r="D4906" s="33" t="s">
        <v>11539</v>
      </c>
      <c r="E4906" s="33" t="s">
        <v>14907</v>
      </c>
      <c r="F4906" s="33">
        <v>563</v>
      </c>
      <c r="G4906" s="33">
        <v>584</v>
      </c>
      <c r="H4906" s="33">
        <v>24597</v>
      </c>
      <c r="I4906" t="s">
        <v>15364</v>
      </c>
      <c r="N4906" s="37"/>
      <c r="O4906" s="36"/>
      <c r="P4906" s="36"/>
      <c r="Q4906" s="36"/>
      <c r="R4906" s="37"/>
      <c r="S4906" s="36"/>
      <c r="T4906" s="36"/>
    </row>
    <row r="4907" spans="1:20" ht="14.4" x14ac:dyDescent="0.3">
      <c r="A4907" s="33" t="s">
        <v>11540</v>
      </c>
      <c r="B4907" s="33" t="s">
        <v>14833</v>
      </c>
      <c r="C4907" s="33" t="s">
        <v>18261</v>
      </c>
      <c r="D4907" s="33" t="s">
        <v>11541</v>
      </c>
      <c r="E4907" s="33" t="s">
        <v>15037</v>
      </c>
      <c r="F4907" s="33">
        <v>385</v>
      </c>
      <c r="G4907" s="33">
        <v>385</v>
      </c>
      <c r="H4907" s="33">
        <v>10249</v>
      </c>
      <c r="I4907" t="s">
        <v>10943</v>
      </c>
      <c r="N4907" s="37"/>
      <c r="O4907" s="36"/>
      <c r="P4907" s="36"/>
      <c r="Q4907" s="36"/>
      <c r="R4907" s="37"/>
      <c r="S4907" s="36"/>
      <c r="T4907" s="36"/>
    </row>
    <row r="4908" spans="1:20" ht="14.4" x14ac:dyDescent="0.3">
      <c r="A4908" s="33" t="s">
        <v>11542</v>
      </c>
      <c r="B4908" s="33" t="s">
        <v>14833</v>
      </c>
      <c r="C4908" s="33" t="s">
        <v>18262</v>
      </c>
      <c r="D4908" s="33" t="s">
        <v>11543</v>
      </c>
      <c r="E4908" s="33" t="s">
        <v>15055</v>
      </c>
      <c r="F4908" s="33">
        <v>74</v>
      </c>
      <c r="G4908" s="33">
        <v>74</v>
      </c>
      <c r="H4908" s="33">
        <v>41565</v>
      </c>
      <c r="I4908" t="s">
        <v>221</v>
      </c>
      <c r="N4908" s="37"/>
      <c r="O4908" s="36"/>
      <c r="P4908" s="36"/>
      <c r="Q4908" s="36"/>
      <c r="R4908" s="37"/>
      <c r="S4908" s="36"/>
      <c r="T4908" s="36"/>
    </row>
    <row r="4909" spans="1:20" ht="14.4" x14ac:dyDescent="0.3">
      <c r="A4909" s="33" t="s">
        <v>11544</v>
      </c>
      <c r="B4909" s="33" t="s">
        <v>14833</v>
      </c>
      <c r="C4909" s="33" t="s">
        <v>217</v>
      </c>
      <c r="D4909" s="33" t="s">
        <v>11545</v>
      </c>
      <c r="E4909" s="33" t="s">
        <v>15061</v>
      </c>
      <c r="F4909" s="33">
        <v>330</v>
      </c>
      <c r="G4909" s="33">
        <v>335</v>
      </c>
      <c r="H4909" s="33">
        <v>41676</v>
      </c>
      <c r="I4909" t="s">
        <v>17949</v>
      </c>
      <c r="N4909" s="37"/>
      <c r="O4909" s="36"/>
      <c r="P4909" s="36"/>
      <c r="Q4909" s="36"/>
      <c r="R4909" s="37"/>
      <c r="S4909" s="36"/>
      <c r="T4909" s="36"/>
    </row>
    <row r="4910" spans="1:20" ht="14.4" x14ac:dyDescent="0.3">
      <c r="A4910" s="33" t="s">
        <v>11546</v>
      </c>
      <c r="B4910" s="33" t="s">
        <v>14833</v>
      </c>
      <c r="C4910" s="33" t="s">
        <v>18263</v>
      </c>
      <c r="D4910" s="33" t="s">
        <v>11547</v>
      </c>
      <c r="E4910" s="33" t="s">
        <v>14890</v>
      </c>
      <c r="F4910" s="33">
        <v>380</v>
      </c>
      <c r="G4910" s="33">
        <v>364</v>
      </c>
      <c r="H4910" s="33">
        <v>74154</v>
      </c>
      <c r="I4910" t="s">
        <v>15498</v>
      </c>
      <c r="N4910" s="37"/>
      <c r="O4910" s="36"/>
      <c r="P4910" s="36"/>
      <c r="Q4910" s="36"/>
      <c r="R4910" s="37"/>
      <c r="S4910" s="36"/>
      <c r="T4910" s="36"/>
    </row>
    <row r="4911" spans="1:20" ht="14.4" x14ac:dyDescent="0.3">
      <c r="A4911" s="33" t="s">
        <v>11548</v>
      </c>
      <c r="B4911" s="33" t="s">
        <v>14833</v>
      </c>
      <c r="C4911" s="33" t="s">
        <v>18264</v>
      </c>
      <c r="D4911" s="33" t="s">
        <v>11549</v>
      </c>
      <c r="E4911" s="33" t="s">
        <v>15040</v>
      </c>
      <c r="F4911" s="33">
        <v>330</v>
      </c>
      <c r="G4911" s="33">
        <v>336</v>
      </c>
      <c r="H4911" s="33">
        <v>82526</v>
      </c>
      <c r="I4911" t="s">
        <v>16050</v>
      </c>
      <c r="N4911" s="37"/>
      <c r="O4911" s="36"/>
      <c r="P4911" s="36"/>
      <c r="Q4911" s="36"/>
      <c r="R4911" s="37"/>
      <c r="S4911" s="36"/>
      <c r="T4911" s="36"/>
    </row>
    <row r="4912" spans="1:20" ht="14.4" x14ac:dyDescent="0.3">
      <c r="A4912" s="33" t="s">
        <v>11550</v>
      </c>
      <c r="B4912" s="33" t="s">
        <v>14833</v>
      </c>
      <c r="C4912" s="33" t="s">
        <v>11551</v>
      </c>
      <c r="D4912" s="33" t="s">
        <v>11552</v>
      </c>
      <c r="E4912" s="33" t="s">
        <v>14908</v>
      </c>
      <c r="F4912" s="33">
        <v>432</v>
      </c>
      <c r="G4912" s="33">
        <v>408</v>
      </c>
      <c r="H4912" s="33">
        <v>41400</v>
      </c>
      <c r="I4912" t="s">
        <v>16924</v>
      </c>
      <c r="N4912" s="37"/>
      <c r="O4912" s="36"/>
      <c r="P4912" s="36"/>
      <c r="Q4912" s="36"/>
      <c r="R4912" s="37"/>
      <c r="S4912" s="36"/>
      <c r="T4912" s="36"/>
    </row>
    <row r="4913" spans="1:20" ht="14.4" x14ac:dyDescent="0.3">
      <c r="A4913" s="33" t="s">
        <v>11553</v>
      </c>
      <c r="B4913" s="33" t="s">
        <v>14833</v>
      </c>
      <c r="C4913" s="33" t="s">
        <v>11554</v>
      </c>
      <c r="D4913" s="33" t="s">
        <v>4433</v>
      </c>
      <c r="E4913" s="33" t="s">
        <v>14907</v>
      </c>
      <c r="F4913" s="33">
        <v>467</v>
      </c>
      <c r="G4913" s="33">
        <v>480</v>
      </c>
      <c r="H4913" s="33">
        <v>24597</v>
      </c>
      <c r="I4913" t="s">
        <v>15364</v>
      </c>
      <c r="N4913" s="37"/>
      <c r="O4913" s="36"/>
      <c r="P4913" s="36"/>
      <c r="Q4913" s="36"/>
      <c r="R4913" s="37"/>
      <c r="S4913" s="36"/>
      <c r="T4913" s="36"/>
    </row>
    <row r="4914" spans="1:20" ht="14.4" x14ac:dyDescent="0.3">
      <c r="A4914" s="33" t="s">
        <v>11555</v>
      </c>
      <c r="B4914" s="33" t="s">
        <v>14833</v>
      </c>
      <c r="C4914" s="33" t="s">
        <v>18265</v>
      </c>
      <c r="D4914" s="33" t="s">
        <v>11556</v>
      </c>
      <c r="E4914" s="33" t="s">
        <v>15055</v>
      </c>
      <c r="F4914" s="33">
        <v>147</v>
      </c>
      <c r="G4914" s="33">
        <v>136</v>
      </c>
      <c r="H4914" s="33">
        <v>41565</v>
      </c>
      <c r="I4914" t="s">
        <v>221</v>
      </c>
      <c r="N4914" s="37"/>
      <c r="O4914" s="36"/>
      <c r="P4914" s="36"/>
      <c r="Q4914" s="36"/>
      <c r="R4914" s="37"/>
      <c r="S4914" s="36"/>
      <c r="T4914" s="36"/>
    </row>
    <row r="4915" spans="1:20" ht="14.4" x14ac:dyDescent="0.3">
      <c r="A4915" s="33" t="s">
        <v>11557</v>
      </c>
      <c r="B4915" s="33" t="s">
        <v>14833</v>
      </c>
      <c r="C4915" s="33" t="s">
        <v>18266</v>
      </c>
      <c r="D4915" s="33" t="s">
        <v>11558</v>
      </c>
      <c r="E4915" s="33" t="s">
        <v>14868</v>
      </c>
      <c r="F4915" s="33">
        <v>520</v>
      </c>
      <c r="G4915" s="33">
        <v>516</v>
      </c>
      <c r="H4915" s="33">
        <v>42510</v>
      </c>
      <c r="I4915" t="s">
        <v>18191</v>
      </c>
      <c r="N4915" s="37"/>
      <c r="O4915" s="36"/>
      <c r="P4915" s="36"/>
      <c r="Q4915" s="36"/>
      <c r="R4915" s="37"/>
      <c r="S4915" s="36"/>
      <c r="T4915" s="36"/>
    </row>
    <row r="4916" spans="1:20" ht="14.4" x14ac:dyDescent="0.3">
      <c r="A4916" s="33" t="s">
        <v>11559</v>
      </c>
      <c r="B4916" s="33" t="s">
        <v>14833</v>
      </c>
      <c r="C4916" s="33" t="s">
        <v>11560</v>
      </c>
      <c r="D4916" s="33" t="s">
        <v>11561</v>
      </c>
      <c r="E4916" s="33" t="s">
        <v>14890</v>
      </c>
      <c r="F4916" s="33">
        <v>344</v>
      </c>
      <c r="G4916" s="33">
        <v>358</v>
      </c>
      <c r="H4916" s="33">
        <v>74154</v>
      </c>
      <c r="I4916" t="s">
        <v>15498</v>
      </c>
      <c r="N4916" s="37"/>
      <c r="O4916" s="36"/>
      <c r="P4916" s="36"/>
      <c r="Q4916" s="36"/>
      <c r="R4916" s="37"/>
      <c r="S4916" s="36"/>
      <c r="T4916" s="36"/>
    </row>
    <row r="4917" spans="1:20" ht="14.4" x14ac:dyDescent="0.3">
      <c r="A4917" s="33" t="s">
        <v>11562</v>
      </c>
      <c r="B4917" s="33" t="s">
        <v>14833</v>
      </c>
      <c r="C4917" s="33" t="s">
        <v>18267</v>
      </c>
      <c r="D4917" s="33" t="s">
        <v>11563</v>
      </c>
      <c r="E4917" s="33" t="s">
        <v>15040</v>
      </c>
      <c r="F4917" s="33">
        <v>139</v>
      </c>
      <c r="G4917" s="33">
        <v>130</v>
      </c>
      <c r="H4917" s="33">
        <v>82526</v>
      </c>
      <c r="I4917" t="s">
        <v>16050</v>
      </c>
      <c r="N4917" s="37"/>
      <c r="O4917" s="36"/>
      <c r="P4917" s="36"/>
      <c r="Q4917" s="36"/>
      <c r="R4917" s="37"/>
      <c r="S4917" s="36"/>
      <c r="T4917" s="36"/>
    </row>
    <row r="4918" spans="1:20" ht="14.4" x14ac:dyDescent="0.3">
      <c r="A4918" s="33" t="s">
        <v>11564</v>
      </c>
      <c r="B4918" s="33" t="s">
        <v>14833</v>
      </c>
      <c r="C4918" s="33" t="s">
        <v>18268</v>
      </c>
      <c r="D4918" s="33" t="s">
        <v>18269</v>
      </c>
      <c r="E4918" s="33" t="s">
        <v>14908</v>
      </c>
      <c r="F4918" s="33">
        <v>280</v>
      </c>
      <c r="G4918" s="33">
        <v>286</v>
      </c>
      <c r="H4918" s="33">
        <v>41400</v>
      </c>
      <c r="I4918" t="s">
        <v>16924</v>
      </c>
      <c r="N4918" s="37"/>
      <c r="O4918" s="36"/>
      <c r="P4918" s="36"/>
      <c r="Q4918" s="36"/>
      <c r="R4918" s="37"/>
      <c r="S4918" s="36"/>
      <c r="T4918" s="36"/>
    </row>
    <row r="4919" spans="1:20" ht="14.4" x14ac:dyDescent="0.3">
      <c r="A4919" s="33" t="s">
        <v>11565</v>
      </c>
      <c r="B4919" s="33" t="s">
        <v>14833</v>
      </c>
      <c r="C4919" s="33" t="s">
        <v>18270</v>
      </c>
      <c r="D4919" s="33" t="s">
        <v>11566</v>
      </c>
      <c r="E4919" s="33" t="s">
        <v>14907</v>
      </c>
      <c r="F4919" s="33">
        <v>83</v>
      </c>
      <c r="G4919" s="33">
        <v>1</v>
      </c>
      <c r="H4919" s="33">
        <v>24597</v>
      </c>
      <c r="I4919" t="s">
        <v>15364</v>
      </c>
      <c r="N4919" s="37"/>
      <c r="O4919" s="36"/>
      <c r="P4919" s="36"/>
      <c r="Q4919" s="36"/>
      <c r="R4919" s="37"/>
      <c r="S4919" s="36"/>
      <c r="T4919" s="36"/>
    </row>
    <row r="4920" spans="1:20" ht="14.4" x14ac:dyDescent="0.3">
      <c r="A4920" s="33" t="s">
        <v>11567</v>
      </c>
      <c r="B4920" s="33" t="s">
        <v>14833</v>
      </c>
      <c r="C4920" s="33" t="s">
        <v>18271</v>
      </c>
      <c r="D4920" s="33" t="s">
        <v>11568</v>
      </c>
      <c r="E4920" s="33" t="s">
        <v>15037</v>
      </c>
      <c r="F4920" s="33">
        <v>144</v>
      </c>
      <c r="G4920" s="33">
        <v>135</v>
      </c>
      <c r="H4920" s="33">
        <v>10249</v>
      </c>
      <c r="I4920" t="s">
        <v>10943</v>
      </c>
      <c r="N4920" s="37"/>
      <c r="O4920" s="36"/>
      <c r="P4920" s="36"/>
      <c r="Q4920" s="36"/>
      <c r="R4920" s="37"/>
      <c r="S4920" s="36"/>
      <c r="T4920" s="36"/>
    </row>
    <row r="4921" spans="1:20" ht="14.4" x14ac:dyDescent="0.3">
      <c r="A4921" s="33" t="s">
        <v>11569</v>
      </c>
      <c r="B4921" s="33" t="s">
        <v>14833</v>
      </c>
      <c r="C4921" s="33" t="s">
        <v>11570</v>
      </c>
      <c r="D4921" s="33" t="s">
        <v>11571</v>
      </c>
      <c r="E4921" s="33" t="s">
        <v>14938</v>
      </c>
      <c r="F4921" s="33">
        <v>321</v>
      </c>
      <c r="G4921" s="33">
        <v>336</v>
      </c>
      <c r="H4921" s="33">
        <v>41572</v>
      </c>
      <c r="I4921" t="s">
        <v>18272</v>
      </c>
      <c r="N4921" s="37"/>
      <c r="O4921" s="36"/>
      <c r="P4921" s="36"/>
      <c r="Q4921" s="36"/>
      <c r="R4921" s="37"/>
      <c r="S4921" s="36"/>
      <c r="T4921" s="36"/>
    </row>
    <row r="4922" spans="1:20" ht="14.4" x14ac:dyDescent="0.3">
      <c r="A4922" s="33" t="s">
        <v>11572</v>
      </c>
      <c r="B4922" s="33" t="s">
        <v>14833</v>
      </c>
      <c r="C4922" s="33" t="s">
        <v>18273</v>
      </c>
      <c r="D4922" s="33" t="s">
        <v>5527</v>
      </c>
      <c r="E4922" s="33" t="s">
        <v>15055</v>
      </c>
      <c r="F4922" s="33">
        <v>119</v>
      </c>
      <c r="G4922" s="33">
        <v>113</v>
      </c>
      <c r="H4922" s="33">
        <v>41565</v>
      </c>
      <c r="I4922" t="s">
        <v>221</v>
      </c>
      <c r="N4922" s="37"/>
      <c r="O4922" s="36"/>
      <c r="P4922" s="36"/>
      <c r="Q4922" s="36"/>
      <c r="R4922" s="37"/>
      <c r="S4922" s="36"/>
      <c r="T4922" s="36"/>
    </row>
    <row r="4923" spans="1:20" ht="14.4" x14ac:dyDescent="0.3">
      <c r="A4923" s="33" t="s">
        <v>11573</v>
      </c>
      <c r="B4923" s="33" t="s">
        <v>14833</v>
      </c>
      <c r="C4923" s="33" t="s">
        <v>11574</v>
      </c>
      <c r="D4923" s="33" t="s">
        <v>11575</v>
      </c>
      <c r="E4923" s="33" t="s">
        <v>14907</v>
      </c>
      <c r="F4923" s="33">
        <v>180</v>
      </c>
      <c r="G4923" s="33">
        <v>214</v>
      </c>
      <c r="H4923" s="33">
        <v>41775</v>
      </c>
      <c r="I4923" t="s">
        <v>108</v>
      </c>
      <c r="N4923" s="37"/>
      <c r="O4923" s="36"/>
      <c r="P4923" s="36"/>
      <c r="Q4923" s="36"/>
      <c r="R4923" s="37"/>
      <c r="S4923" s="36"/>
      <c r="T4923" s="36"/>
    </row>
    <row r="4924" spans="1:20" ht="14.4" x14ac:dyDescent="0.3">
      <c r="A4924" s="33" t="s">
        <v>11576</v>
      </c>
      <c r="B4924" s="33" t="s">
        <v>14833</v>
      </c>
      <c r="C4924" s="33" t="s">
        <v>18274</v>
      </c>
      <c r="D4924" s="33" t="s">
        <v>11577</v>
      </c>
      <c r="E4924" s="33" t="s">
        <v>14890</v>
      </c>
      <c r="F4924" s="33">
        <v>137</v>
      </c>
      <c r="G4924" s="33">
        <v>127</v>
      </c>
      <c r="H4924" s="33">
        <v>74154</v>
      </c>
      <c r="I4924" t="s">
        <v>15498</v>
      </c>
      <c r="N4924" s="37"/>
      <c r="O4924" s="36"/>
      <c r="P4924" s="36"/>
      <c r="Q4924" s="36"/>
      <c r="R4924" s="37"/>
      <c r="S4924" s="36"/>
      <c r="T4924" s="36"/>
    </row>
    <row r="4925" spans="1:20" ht="14.4" x14ac:dyDescent="0.3">
      <c r="A4925" s="33" t="s">
        <v>11578</v>
      </c>
      <c r="B4925" s="33" t="s">
        <v>14833</v>
      </c>
      <c r="C4925" s="33" t="s">
        <v>18275</v>
      </c>
      <c r="D4925" s="33" t="s">
        <v>11579</v>
      </c>
      <c r="E4925" s="33" t="s">
        <v>15040</v>
      </c>
      <c r="F4925" s="33">
        <v>345</v>
      </c>
      <c r="G4925" s="33">
        <v>322</v>
      </c>
      <c r="H4925" s="33">
        <v>82526</v>
      </c>
      <c r="I4925" t="s">
        <v>16050</v>
      </c>
      <c r="N4925" s="37"/>
      <c r="O4925" s="36"/>
      <c r="P4925" s="36"/>
      <c r="Q4925" s="36"/>
      <c r="R4925" s="37"/>
      <c r="S4925" s="36"/>
      <c r="T4925" s="36"/>
    </row>
    <row r="4926" spans="1:20" ht="14.4" x14ac:dyDescent="0.3">
      <c r="A4926" s="33" t="s">
        <v>11580</v>
      </c>
      <c r="B4926" s="33" t="s">
        <v>14833</v>
      </c>
      <c r="C4926" s="33" t="s">
        <v>4128</v>
      </c>
      <c r="D4926" s="33" t="s">
        <v>11581</v>
      </c>
      <c r="E4926" s="33" t="s">
        <v>14908</v>
      </c>
      <c r="F4926" s="33">
        <v>183</v>
      </c>
      <c r="G4926" s="33">
        <v>191</v>
      </c>
      <c r="H4926" s="33">
        <v>41400</v>
      </c>
      <c r="I4926" t="s">
        <v>16924</v>
      </c>
      <c r="N4926" s="37"/>
      <c r="O4926" s="36"/>
      <c r="P4926" s="36"/>
      <c r="Q4926" s="36"/>
      <c r="R4926" s="37"/>
      <c r="S4926" s="36"/>
      <c r="T4926" s="36"/>
    </row>
    <row r="4927" spans="1:20" ht="14.4" x14ac:dyDescent="0.3">
      <c r="A4927" s="33" t="s">
        <v>11582</v>
      </c>
      <c r="B4927" s="33" t="s">
        <v>14833</v>
      </c>
      <c r="C4927" s="33" t="s">
        <v>11583</v>
      </c>
      <c r="D4927" s="33" t="s">
        <v>11584</v>
      </c>
      <c r="E4927" s="33" t="s">
        <v>14907</v>
      </c>
      <c r="F4927" s="33">
        <v>278</v>
      </c>
      <c r="G4927" s="33">
        <v>304</v>
      </c>
      <c r="H4927" s="33">
        <v>24597</v>
      </c>
      <c r="I4927" t="s">
        <v>15364</v>
      </c>
      <c r="N4927" s="37"/>
      <c r="O4927" s="36"/>
      <c r="P4927" s="36"/>
      <c r="Q4927" s="36"/>
      <c r="R4927" s="37"/>
      <c r="S4927" s="36"/>
      <c r="T4927" s="36"/>
    </row>
    <row r="4928" spans="1:20" ht="14.4" x14ac:dyDescent="0.3">
      <c r="A4928" s="33" t="s">
        <v>11585</v>
      </c>
      <c r="B4928" s="33" t="s">
        <v>14833</v>
      </c>
      <c r="C4928" s="33" t="s">
        <v>18276</v>
      </c>
      <c r="D4928" s="33" t="s">
        <v>11586</v>
      </c>
      <c r="E4928" s="33" t="s">
        <v>14938</v>
      </c>
      <c r="F4928" s="33">
        <v>230</v>
      </c>
      <c r="G4928" s="33">
        <v>237</v>
      </c>
      <c r="H4928" s="33">
        <v>41572</v>
      </c>
      <c r="I4928" t="s">
        <v>18272</v>
      </c>
      <c r="N4928" s="37"/>
      <c r="O4928" s="36"/>
      <c r="P4928" s="36"/>
      <c r="Q4928" s="36"/>
      <c r="R4928" s="37"/>
      <c r="S4928" s="36"/>
      <c r="T4928" s="36"/>
    </row>
    <row r="4929" spans="1:20" ht="14.4" x14ac:dyDescent="0.3">
      <c r="A4929" s="33" t="s">
        <v>11587</v>
      </c>
      <c r="B4929" s="33" t="s">
        <v>14833</v>
      </c>
      <c r="C4929" s="33" t="s">
        <v>18277</v>
      </c>
      <c r="D4929" s="33" t="s">
        <v>11588</v>
      </c>
      <c r="E4929" s="33" t="s">
        <v>15055</v>
      </c>
      <c r="F4929" s="33">
        <v>429</v>
      </c>
      <c r="G4929" s="33">
        <v>471</v>
      </c>
      <c r="H4929" s="33">
        <v>41565</v>
      </c>
      <c r="I4929" t="s">
        <v>221</v>
      </c>
      <c r="N4929" s="37"/>
      <c r="O4929" s="36"/>
      <c r="P4929" s="36"/>
      <c r="Q4929" s="36"/>
      <c r="R4929" s="37"/>
      <c r="S4929" s="36"/>
      <c r="T4929" s="36"/>
    </row>
    <row r="4930" spans="1:20" ht="14.4" x14ac:dyDescent="0.3">
      <c r="A4930" s="33" t="s">
        <v>11589</v>
      </c>
      <c r="B4930" s="33" t="s">
        <v>14833</v>
      </c>
      <c r="C4930" s="33" t="s">
        <v>11590</v>
      </c>
      <c r="D4930" s="33" t="s">
        <v>11591</v>
      </c>
      <c r="E4930" s="33" t="s">
        <v>14868</v>
      </c>
      <c r="F4930" s="33">
        <v>225</v>
      </c>
      <c r="G4930" s="33">
        <v>214</v>
      </c>
      <c r="H4930" s="33">
        <v>42510</v>
      </c>
      <c r="I4930" t="s">
        <v>18191</v>
      </c>
      <c r="N4930" s="37"/>
      <c r="O4930" s="36"/>
      <c r="P4930" s="36"/>
      <c r="Q4930" s="36"/>
      <c r="R4930" s="37"/>
      <c r="S4930" s="36"/>
      <c r="T4930" s="36"/>
    </row>
    <row r="4931" spans="1:20" ht="14.4" x14ac:dyDescent="0.3">
      <c r="A4931" s="33" t="s">
        <v>11592</v>
      </c>
      <c r="B4931" s="33" t="s">
        <v>14833</v>
      </c>
      <c r="C4931" s="33" t="s">
        <v>18278</v>
      </c>
      <c r="D4931" s="33" t="s">
        <v>11593</v>
      </c>
      <c r="E4931" s="33" t="s">
        <v>14890</v>
      </c>
      <c r="F4931" s="33">
        <v>148</v>
      </c>
      <c r="G4931" s="33">
        <v>143</v>
      </c>
      <c r="H4931" s="33">
        <v>74154</v>
      </c>
      <c r="I4931" t="s">
        <v>15498</v>
      </c>
      <c r="N4931" s="37"/>
      <c r="O4931" s="36"/>
      <c r="P4931" s="36"/>
      <c r="Q4931" s="36"/>
      <c r="R4931" s="37"/>
      <c r="S4931" s="36"/>
      <c r="T4931" s="36"/>
    </row>
    <row r="4932" spans="1:20" ht="14.4" x14ac:dyDescent="0.3">
      <c r="A4932" s="33" t="s">
        <v>11594</v>
      </c>
      <c r="B4932" s="33" t="s">
        <v>14833</v>
      </c>
      <c r="C4932" s="33" t="s">
        <v>18279</v>
      </c>
      <c r="D4932" s="33" t="s">
        <v>11595</v>
      </c>
      <c r="E4932" s="33" t="s">
        <v>15040</v>
      </c>
      <c r="F4932" s="33">
        <v>207</v>
      </c>
      <c r="G4932" s="33">
        <v>204</v>
      </c>
      <c r="H4932" s="33">
        <v>82526</v>
      </c>
      <c r="I4932" t="s">
        <v>16050</v>
      </c>
      <c r="N4932" s="37"/>
      <c r="O4932" s="36"/>
      <c r="P4932" s="36"/>
      <c r="Q4932" s="36"/>
      <c r="R4932" s="37"/>
      <c r="S4932" s="36"/>
      <c r="T4932" s="36"/>
    </row>
    <row r="4933" spans="1:20" ht="14.4" x14ac:dyDescent="0.3">
      <c r="A4933" s="33" t="s">
        <v>11596</v>
      </c>
      <c r="B4933" s="33" t="s">
        <v>14833</v>
      </c>
      <c r="C4933" s="33" t="s">
        <v>11597</v>
      </c>
      <c r="D4933" s="33" t="s">
        <v>11598</v>
      </c>
      <c r="E4933" s="33" t="s">
        <v>14907</v>
      </c>
      <c r="F4933" s="33">
        <v>227</v>
      </c>
      <c r="G4933" s="33">
        <v>229</v>
      </c>
      <c r="H4933" s="33">
        <v>24597</v>
      </c>
      <c r="I4933" t="s">
        <v>15364</v>
      </c>
      <c r="N4933" s="37"/>
      <c r="O4933" s="36"/>
      <c r="P4933" s="36"/>
      <c r="Q4933" s="36"/>
      <c r="R4933" s="37"/>
      <c r="S4933" s="36"/>
      <c r="T4933" s="36"/>
    </row>
    <row r="4934" spans="1:20" ht="14.4" x14ac:dyDescent="0.3">
      <c r="A4934" s="33" t="s">
        <v>11599</v>
      </c>
      <c r="B4934" s="33" t="s">
        <v>14833</v>
      </c>
      <c r="C4934" s="33" t="s">
        <v>18280</v>
      </c>
      <c r="D4934" s="33" t="s">
        <v>11600</v>
      </c>
      <c r="E4934" s="33" t="s">
        <v>14938</v>
      </c>
      <c r="F4934" s="33">
        <v>395</v>
      </c>
      <c r="G4934" s="33">
        <v>390</v>
      </c>
      <c r="H4934" s="33">
        <v>41572</v>
      </c>
      <c r="I4934" t="s">
        <v>18272</v>
      </c>
      <c r="N4934" s="37"/>
      <c r="O4934" s="36"/>
      <c r="P4934" s="36"/>
      <c r="Q4934" s="36"/>
      <c r="R4934" s="37"/>
      <c r="S4934" s="36"/>
      <c r="T4934" s="36"/>
    </row>
    <row r="4935" spans="1:20" ht="14.4" x14ac:dyDescent="0.3">
      <c r="A4935" s="33" t="s">
        <v>11601</v>
      </c>
      <c r="B4935" s="33" t="s">
        <v>14833</v>
      </c>
      <c r="C4935" s="33" t="s">
        <v>18281</v>
      </c>
      <c r="D4935" s="33" t="s">
        <v>11602</v>
      </c>
      <c r="E4935" s="33" t="s">
        <v>15055</v>
      </c>
      <c r="F4935" s="33">
        <v>182</v>
      </c>
      <c r="G4935" s="33">
        <v>170</v>
      </c>
      <c r="H4935" s="33">
        <v>41565</v>
      </c>
      <c r="I4935" t="s">
        <v>221</v>
      </c>
      <c r="N4935" s="37"/>
      <c r="O4935" s="36"/>
      <c r="P4935" s="36"/>
      <c r="Q4935" s="36"/>
      <c r="R4935" s="37"/>
      <c r="S4935" s="36"/>
      <c r="T4935" s="36"/>
    </row>
    <row r="4936" spans="1:20" ht="14.4" x14ac:dyDescent="0.3">
      <c r="A4936" s="33" t="s">
        <v>11603</v>
      </c>
      <c r="B4936" s="33" t="s">
        <v>14833</v>
      </c>
      <c r="C4936" s="33" t="s">
        <v>18282</v>
      </c>
      <c r="D4936" s="33" t="s">
        <v>11604</v>
      </c>
      <c r="E4936" s="33" t="s">
        <v>14868</v>
      </c>
      <c r="F4936" s="33">
        <v>604</v>
      </c>
      <c r="G4936" s="33">
        <v>615</v>
      </c>
      <c r="H4936" s="33">
        <v>42510</v>
      </c>
      <c r="I4936" t="s">
        <v>18191</v>
      </c>
      <c r="N4936" s="37"/>
      <c r="O4936" s="36"/>
      <c r="P4936" s="36"/>
      <c r="Q4936" s="36"/>
      <c r="R4936" s="37"/>
      <c r="S4936" s="36"/>
      <c r="T4936" s="36"/>
    </row>
    <row r="4937" spans="1:20" ht="14.4" x14ac:dyDescent="0.3">
      <c r="A4937" s="33" t="s">
        <v>11605</v>
      </c>
      <c r="B4937" s="33" t="s">
        <v>14833</v>
      </c>
      <c r="C4937" s="33" t="s">
        <v>18283</v>
      </c>
      <c r="D4937" s="33" t="s">
        <v>11606</v>
      </c>
      <c r="E4937" s="33" t="s">
        <v>14907</v>
      </c>
      <c r="F4937" s="33">
        <v>260</v>
      </c>
      <c r="G4937" s="33">
        <v>323</v>
      </c>
      <c r="H4937" s="33">
        <v>41775</v>
      </c>
      <c r="I4937" t="s">
        <v>108</v>
      </c>
      <c r="N4937" s="37"/>
      <c r="O4937" s="36"/>
      <c r="P4937" s="36"/>
      <c r="Q4937" s="36"/>
      <c r="R4937" s="37"/>
      <c r="S4937" s="36"/>
      <c r="T4937" s="36"/>
    </row>
    <row r="4938" spans="1:20" ht="14.4" x14ac:dyDescent="0.3">
      <c r="A4938" s="33" t="s">
        <v>11607</v>
      </c>
      <c r="B4938" s="33" t="s">
        <v>14833</v>
      </c>
      <c r="C4938" s="33" t="s">
        <v>18284</v>
      </c>
      <c r="D4938" s="33" t="s">
        <v>11608</v>
      </c>
      <c r="E4938" s="33" t="s">
        <v>14890</v>
      </c>
      <c r="F4938" s="33">
        <v>295</v>
      </c>
      <c r="G4938" s="33">
        <v>306</v>
      </c>
      <c r="H4938" s="33">
        <v>74154</v>
      </c>
      <c r="I4938" t="s">
        <v>15498</v>
      </c>
      <c r="N4938" s="37"/>
      <c r="O4938" s="36"/>
      <c r="P4938" s="36"/>
      <c r="Q4938" s="36"/>
      <c r="R4938" s="37"/>
      <c r="S4938" s="36"/>
      <c r="T4938" s="36"/>
    </row>
    <row r="4939" spans="1:20" ht="14.4" x14ac:dyDescent="0.3">
      <c r="A4939" s="33" t="s">
        <v>11609</v>
      </c>
      <c r="B4939" s="33" t="s">
        <v>14833</v>
      </c>
      <c r="C4939" s="33" t="s">
        <v>18285</v>
      </c>
      <c r="D4939" s="33" t="s">
        <v>11610</v>
      </c>
      <c r="E4939" s="33" t="s">
        <v>15040</v>
      </c>
      <c r="F4939" s="33">
        <v>197</v>
      </c>
      <c r="G4939" s="33">
        <v>209</v>
      </c>
      <c r="H4939" s="33">
        <v>82526</v>
      </c>
      <c r="I4939" t="s">
        <v>16050</v>
      </c>
      <c r="N4939" s="37"/>
      <c r="O4939" s="36"/>
      <c r="P4939" s="36"/>
      <c r="Q4939" s="36"/>
      <c r="R4939" s="37"/>
      <c r="S4939" s="36"/>
      <c r="T4939" s="36"/>
    </row>
    <row r="4940" spans="1:20" ht="14.4" x14ac:dyDescent="0.3">
      <c r="A4940" s="33" t="s">
        <v>11611</v>
      </c>
      <c r="B4940" s="33" t="s">
        <v>14833</v>
      </c>
      <c r="C4940" s="33" t="s">
        <v>8137</v>
      </c>
      <c r="D4940" s="33" t="s">
        <v>11612</v>
      </c>
      <c r="E4940" s="33" t="s">
        <v>14908</v>
      </c>
      <c r="F4940" s="33">
        <v>410</v>
      </c>
      <c r="G4940" s="33">
        <v>364</v>
      </c>
      <c r="H4940" s="33">
        <v>41400</v>
      </c>
      <c r="I4940" t="s">
        <v>16924</v>
      </c>
      <c r="N4940" s="37"/>
      <c r="O4940" s="36"/>
      <c r="P4940" s="36"/>
      <c r="Q4940" s="36"/>
      <c r="R4940" s="37"/>
      <c r="S4940" s="36"/>
      <c r="T4940" s="36"/>
    </row>
    <row r="4941" spans="1:20" ht="14.4" x14ac:dyDescent="0.3">
      <c r="A4941" s="33" t="s">
        <v>11613</v>
      </c>
      <c r="B4941" s="33" t="s">
        <v>14833</v>
      </c>
      <c r="C4941" s="33" t="s">
        <v>11614</v>
      </c>
      <c r="D4941" s="33" t="s">
        <v>11615</v>
      </c>
      <c r="E4941" s="33" t="s">
        <v>14938</v>
      </c>
      <c r="F4941" s="33">
        <v>170</v>
      </c>
      <c r="G4941" s="33">
        <v>164</v>
      </c>
      <c r="H4941" s="33">
        <v>41572</v>
      </c>
      <c r="I4941" t="s">
        <v>18272</v>
      </c>
      <c r="N4941" s="37"/>
      <c r="O4941" s="36"/>
      <c r="P4941" s="36"/>
      <c r="Q4941" s="36"/>
      <c r="R4941" s="37"/>
      <c r="S4941" s="36"/>
      <c r="T4941" s="36"/>
    </row>
    <row r="4942" spans="1:20" ht="14.4" x14ac:dyDescent="0.3">
      <c r="A4942" s="33" t="s">
        <v>11616</v>
      </c>
      <c r="B4942" s="33" t="s">
        <v>14833</v>
      </c>
      <c r="C4942" s="33" t="s">
        <v>18286</v>
      </c>
      <c r="D4942" s="33" t="s">
        <v>11617</v>
      </c>
      <c r="E4942" s="33" t="s">
        <v>14890</v>
      </c>
      <c r="F4942" s="33">
        <v>195</v>
      </c>
      <c r="G4942" s="33">
        <v>195</v>
      </c>
      <c r="H4942" s="33">
        <v>74154</v>
      </c>
      <c r="I4942" t="s">
        <v>15498</v>
      </c>
      <c r="N4942" s="37"/>
      <c r="O4942" s="36"/>
      <c r="P4942" s="36"/>
      <c r="Q4942" s="36"/>
      <c r="R4942" s="37"/>
      <c r="S4942" s="36"/>
      <c r="T4942" s="36"/>
    </row>
    <row r="4943" spans="1:20" ht="14.4" x14ac:dyDescent="0.3">
      <c r="A4943" s="33" t="s">
        <v>11618</v>
      </c>
      <c r="B4943" s="33" t="s">
        <v>14833</v>
      </c>
      <c r="C4943" s="33" t="s">
        <v>18287</v>
      </c>
      <c r="D4943" s="33" t="s">
        <v>11619</v>
      </c>
      <c r="E4943" s="33" t="s">
        <v>15037</v>
      </c>
      <c r="F4943" s="33">
        <v>145</v>
      </c>
      <c r="G4943" s="33">
        <v>140</v>
      </c>
      <c r="H4943" s="33">
        <v>10249</v>
      </c>
      <c r="I4943" t="s">
        <v>10943</v>
      </c>
      <c r="N4943" s="37"/>
      <c r="O4943" s="36"/>
      <c r="P4943" s="36"/>
      <c r="Q4943" s="36"/>
      <c r="R4943" s="37"/>
      <c r="S4943" s="36"/>
      <c r="T4943" s="36"/>
    </row>
    <row r="4944" spans="1:20" ht="14.4" x14ac:dyDescent="0.3">
      <c r="A4944" s="33" t="s">
        <v>11620</v>
      </c>
      <c r="B4944" s="33" t="s">
        <v>14833</v>
      </c>
      <c r="C4944" s="33" t="s">
        <v>11621</v>
      </c>
      <c r="D4944" s="33" t="s">
        <v>11622</v>
      </c>
      <c r="E4944" s="33" t="s">
        <v>14938</v>
      </c>
      <c r="F4944" s="33">
        <v>248</v>
      </c>
      <c r="G4944" s="33">
        <v>288</v>
      </c>
      <c r="H4944" s="33">
        <v>41572</v>
      </c>
      <c r="I4944" t="s">
        <v>18272</v>
      </c>
      <c r="N4944" s="37"/>
      <c r="O4944" s="36"/>
      <c r="P4944" s="36"/>
      <c r="Q4944" s="36"/>
      <c r="R4944" s="37"/>
      <c r="S4944" s="36"/>
      <c r="T4944" s="36"/>
    </row>
    <row r="4945" spans="1:20" ht="14.4" x14ac:dyDescent="0.3">
      <c r="A4945" s="33" t="s">
        <v>11623</v>
      </c>
      <c r="B4945" s="33" t="s">
        <v>14833</v>
      </c>
      <c r="C4945" s="33" t="s">
        <v>18288</v>
      </c>
      <c r="D4945" s="33" t="s">
        <v>11624</v>
      </c>
      <c r="E4945" s="33" t="s">
        <v>15055</v>
      </c>
      <c r="F4945" s="33">
        <v>247</v>
      </c>
      <c r="G4945" s="33">
        <v>254</v>
      </c>
      <c r="H4945" s="33">
        <v>41565</v>
      </c>
      <c r="I4945" t="s">
        <v>221</v>
      </c>
      <c r="N4945" s="37"/>
      <c r="O4945" s="36"/>
      <c r="P4945" s="36"/>
      <c r="Q4945" s="36"/>
      <c r="R4945" s="37"/>
      <c r="S4945" s="36"/>
      <c r="T4945" s="36"/>
    </row>
    <row r="4946" spans="1:20" ht="14.4" x14ac:dyDescent="0.3">
      <c r="A4946" s="33" t="s">
        <v>11625</v>
      </c>
      <c r="B4946" s="33" t="s">
        <v>14833</v>
      </c>
      <c r="C4946" s="33" t="s">
        <v>18289</v>
      </c>
      <c r="D4946" s="33" t="s">
        <v>11626</v>
      </c>
      <c r="E4946" s="33" t="s">
        <v>14907</v>
      </c>
      <c r="F4946" s="33">
        <v>490</v>
      </c>
      <c r="G4946" s="33">
        <v>480</v>
      </c>
      <c r="H4946" s="33">
        <v>41775</v>
      </c>
      <c r="I4946" t="s">
        <v>108</v>
      </c>
      <c r="N4946" s="37"/>
      <c r="O4946" s="36"/>
      <c r="P4946" s="36"/>
      <c r="Q4946" s="36"/>
      <c r="R4946" s="37"/>
      <c r="S4946" s="36"/>
      <c r="T4946" s="36"/>
    </row>
    <row r="4947" spans="1:20" ht="14.4" x14ac:dyDescent="0.3">
      <c r="A4947" s="33" t="s">
        <v>11627</v>
      </c>
      <c r="B4947" s="33" t="s">
        <v>14833</v>
      </c>
      <c r="C4947" s="33" t="s">
        <v>18290</v>
      </c>
      <c r="D4947" s="33" t="s">
        <v>11628</v>
      </c>
      <c r="E4947" s="33" t="s">
        <v>15040</v>
      </c>
      <c r="F4947" s="33">
        <v>175</v>
      </c>
      <c r="G4947" s="33">
        <v>223</v>
      </c>
      <c r="H4947" s="33">
        <v>82526</v>
      </c>
      <c r="I4947" t="s">
        <v>16050</v>
      </c>
      <c r="N4947" s="37"/>
      <c r="O4947" s="36"/>
      <c r="P4947" s="36"/>
      <c r="Q4947" s="36"/>
      <c r="R4947" s="37"/>
      <c r="S4947" s="36"/>
      <c r="T4947" s="36"/>
    </row>
    <row r="4948" spans="1:20" ht="14.4" x14ac:dyDescent="0.3">
      <c r="A4948" s="33" t="s">
        <v>11629</v>
      </c>
      <c r="B4948" s="33" t="s">
        <v>14833</v>
      </c>
      <c r="C4948" s="33" t="s">
        <v>18291</v>
      </c>
      <c r="D4948" s="33" t="s">
        <v>11630</v>
      </c>
      <c r="E4948" s="33" t="s">
        <v>15037</v>
      </c>
      <c r="F4948" s="33">
        <v>42</v>
      </c>
      <c r="G4948" s="33">
        <v>50</v>
      </c>
      <c r="H4948" s="33">
        <v>10249</v>
      </c>
      <c r="I4948" t="s">
        <v>10943</v>
      </c>
      <c r="N4948" s="37"/>
      <c r="O4948" s="36"/>
      <c r="P4948" s="36"/>
      <c r="Q4948" s="36"/>
      <c r="R4948" s="37"/>
      <c r="S4948" s="36"/>
      <c r="T4948" s="36"/>
    </row>
    <row r="4949" spans="1:20" ht="14.4" x14ac:dyDescent="0.3">
      <c r="A4949" s="33" t="s">
        <v>11631</v>
      </c>
      <c r="B4949" s="33" t="s">
        <v>14833</v>
      </c>
      <c r="C4949" s="33" t="s">
        <v>18292</v>
      </c>
      <c r="D4949" s="33" t="s">
        <v>11632</v>
      </c>
      <c r="E4949" s="33" t="s">
        <v>14938</v>
      </c>
      <c r="F4949" s="33">
        <v>277</v>
      </c>
      <c r="G4949" s="33">
        <v>290</v>
      </c>
      <c r="H4949" s="33">
        <v>41572</v>
      </c>
      <c r="I4949" t="s">
        <v>18272</v>
      </c>
      <c r="N4949" s="37"/>
      <c r="O4949" s="36"/>
      <c r="P4949" s="36"/>
      <c r="Q4949" s="36"/>
      <c r="R4949" s="37"/>
      <c r="S4949" s="36"/>
      <c r="T4949" s="36"/>
    </row>
    <row r="4950" spans="1:20" ht="14.4" x14ac:dyDescent="0.3">
      <c r="A4950" s="33" t="s">
        <v>11633</v>
      </c>
      <c r="B4950" s="33" t="s">
        <v>14833</v>
      </c>
      <c r="C4950" s="33" t="s">
        <v>18293</v>
      </c>
      <c r="D4950" s="33" t="s">
        <v>11634</v>
      </c>
      <c r="E4950" s="33" t="s">
        <v>14868</v>
      </c>
      <c r="F4950" s="33">
        <v>744</v>
      </c>
      <c r="G4950" s="33">
        <v>763</v>
      </c>
      <c r="H4950" s="33">
        <v>42510</v>
      </c>
      <c r="I4950" t="s">
        <v>18191</v>
      </c>
      <c r="N4950" s="37"/>
      <c r="O4950" s="36"/>
      <c r="P4950" s="36"/>
      <c r="Q4950" s="36"/>
      <c r="R4950" s="37"/>
      <c r="S4950" s="36"/>
      <c r="T4950" s="36"/>
    </row>
    <row r="4951" spans="1:20" ht="14.4" x14ac:dyDescent="0.3">
      <c r="A4951" s="33" t="s">
        <v>11635</v>
      </c>
      <c r="B4951" s="33" t="s">
        <v>14833</v>
      </c>
      <c r="C4951" s="33" t="s">
        <v>11636</v>
      </c>
      <c r="D4951" s="33" t="s">
        <v>11637</v>
      </c>
      <c r="E4951" s="33" t="s">
        <v>14907</v>
      </c>
      <c r="F4951" s="33">
        <v>398</v>
      </c>
      <c r="G4951" s="33">
        <v>392</v>
      </c>
      <c r="H4951" s="33">
        <v>41775</v>
      </c>
      <c r="I4951" t="s">
        <v>108</v>
      </c>
      <c r="N4951" s="37"/>
      <c r="O4951" s="36"/>
      <c r="P4951" s="36"/>
      <c r="Q4951" s="36"/>
      <c r="R4951" s="37"/>
      <c r="S4951" s="36"/>
      <c r="T4951" s="36"/>
    </row>
    <row r="4952" spans="1:20" ht="14.4" x14ac:dyDescent="0.3">
      <c r="A4952" s="33" t="s">
        <v>11638</v>
      </c>
      <c r="B4952" s="33" t="s">
        <v>14833</v>
      </c>
      <c r="C4952" s="33" t="s">
        <v>16873</v>
      </c>
      <c r="D4952" s="33" t="s">
        <v>11639</v>
      </c>
      <c r="E4952" s="33" t="s">
        <v>15023</v>
      </c>
      <c r="F4952" s="33">
        <v>86</v>
      </c>
      <c r="G4952" s="33">
        <v>91</v>
      </c>
      <c r="H4952" s="33">
        <v>42540</v>
      </c>
      <c r="I4952" t="s">
        <v>15315</v>
      </c>
      <c r="N4952" s="37"/>
      <c r="O4952" s="36"/>
      <c r="P4952" s="36"/>
      <c r="Q4952" s="36"/>
      <c r="R4952" s="37"/>
      <c r="S4952" s="36"/>
      <c r="T4952" s="36"/>
    </row>
    <row r="4953" spans="1:20" ht="14.4" x14ac:dyDescent="0.3">
      <c r="A4953" s="33" t="s">
        <v>11640</v>
      </c>
      <c r="B4953" s="33" t="s">
        <v>14833</v>
      </c>
      <c r="C4953" s="33" t="s">
        <v>11641</v>
      </c>
      <c r="D4953" s="33" t="s">
        <v>11642</v>
      </c>
      <c r="E4953" s="33" t="s">
        <v>14926</v>
      </c>
      <c r="F4953" s="33">
        <v>202</v>
      </c>
      <c r="G4953" s="33">
        <v>204</v>
      </c>
      <c r="H4953" s="33">
        <v>40803</v>
      </c>
      <c r="I4953" t="s">
        <v>276</v>
      </c>
      <c r="N4953" s="37"/>
      <c r="O4953" s="36"/>
      <c r="P4953" s="36"/>
      <c r="Q4953" s="36"/>
      <c r="R4953" s="37"/>
      <c r="S4953" s="36"/>
      <c r="T4953" s="36"/>
    </row>
    <row r="4954" spans="1:20" ht="14.4" x14ac:dyDescent="0.3">
      <c r="A4954" s="33" t="s">
        <v>11643</v>
      </c>
      <c r="B4954" s="33" t="s">
        <v>14833</v>
      </c>
      <c r="C4954" s="33" t="s">
        <v>18294</v>
      </c>
      <c r="D4954" s="33" t="s">
        <v>11644</v>
      </c>
      <c r="E4954" s="33" t="s">
        <v>15065</v>
      </c>
      <c r="F4954" s="33">
        <v>120</v>
      </c>
      <c r="G4954" s="33">
        <v>122</v>
      </c>
      <c r="H4954" s="33">
        <v>40959</v>
      </c>
      <c r="I4954" t="s">
        <v>993</v>
      </c>
      <c r="N4954" s="37"/>
      <c r="O4954" s="36"/>
      <c r="P4954" s="36"/>
      <c r="Q4954" s="36"/>
      <c r="R4954" s="37"/>
      <c r="S4954" s="36"/>
      <c r="T4954" s="36"/>
    </row>
    <row r="4955" spans="1:20" ht="14.4" x14ac:dyDescent="0.3">
      <c r="A4955" s="33" t="s">
        <v>11645</v>
      </c>
      <c r="B4955" s="33" t="s">
        <v>14833</v>
      </c>
      <c r="C4955" s="33" t="s">
        <v>18295</v>
      </c>
      <c r="D4955" s="33" t="s">
        <v>11646</v>
      </c>
      <c r="E4955" s="33" t="s">
        <v>14952</v>
      </c>
      <c r="F4955" s="33">
        <v>78</v>
      </c>
      <c r="G4955" s="33">
        <v>75</v>
      </c>
      <c r="H4955" s="33">
        <v>41797</v>
      </c>
      <c r="I4955" t="s">
        <v>15123</v>
      </c>
      <c r="N4955" s="37"/>
      <c r="O4955" s="36"/>
      <c r="P4955" s="36"/>
      <c r="Q4955" s="36"/>
      <c r="R4955" s="37"/>
      <c r="S4955" s="36"/>
      <c r="T4955" s="36"/>
    </row>
    <row r="4956" spans="1:20" ht="14.4" x14ac:dyDescent="0.3">
      <c r="A4956" s="33" t="s">
        <v>11647</v>
      </c>
      <c r="B4956" s="33" t="s">
        <v>14833</v>
      </c>
      <c r="C4956" s="33" t="s">
        <v>11648</v>
      </c>
      <c r="D4956" s="33" t="s">
        <v>10064</v>
      </c>
      <c r="E4956" s="33" t="s">
        <v>15018</v>
      </c>
      <c r="F4956" s="33">
        <v>227</v>
      </c>
      <c r="G4956" s="33">
        <v>240</v>
      </c>
      <c r="H4956" s="33">
        <v>41472</v>
      </c>
      <c r="I4956" t="s">
        <v>16868</v>
      </c>
      <c r="N4956" s="37"/>
      <c r="O4956" s="36"/>
      <c r="P4956" s="36"/>
      <c r="Q4956" s="36"/>
      <c r="R4956" s="37"/>
      <c r="S4956" s="36"/>
      <c r="T4956" s="36"/>
    </row>
    <row r="4957" spans="1:20" ht="14.4" x14ac:dyDescent="0.3">
      <c r="A4957" s="33" t="s">
        <v>11649</v>
      </c>
      <c r="B4957" s="33" t="s">
        <v>14833</v>
      </c>
      <c r="C4957" s="33" t="s">
        <v>11650</v>
      </c>
      <c r="D4957" s="33" t="s">
        <v>11651</v>
      </c>
      <c r="E4957" s="33" t="s">
        <v>15051</v>
      </c>
      <c r="F4957" s="33">
        <v>137</v>
      </c>
      <c r="G4957" s="33">
        <v>122</v>
      </c>
      <c r="H4957" s="33">
        <v>31237</v>
      </c>
      <c r="I4957" t="s">
        <v>15823</v>
      </c>
      <c r="N4957" s="37"/>
      <c r="O4957" s="36"/>
      <c r="P4957" s="36"/>
      <c r="Q4957" s="36"/>
      <c r="R4957" s="37"/>
      <c r="S4957" s="36"/>
      <c r="T4957" s="36"/>
    </row>
    <row r="4958" spans="1:20" ht="14.4" x14ac:dyDescent="0.3">
      <c r="A4958" s="33" t="s">
        <v>11652</v>
      </c>
      <c r="B4958" s="33" t="s">
        <v>14833</v>
      </c>
      <c r="C4958" s="33" t="s">
        <v>11653</v>
      </c>
      <c r="D4958" s="33" t="s">
        <v>11654</v>
      </c>
      <c r="E4958" s="33" t="s">
        <v>15272</v>
      </c>
      <c r="F4958" s="33">
        <v>421</v>
      </c>
      <c r="G4958" s="33">
        <v>406</v>
      </c>
      <c r="H4958" s="33">
        <v>23961</v>
      </c>
      <c r="I4958" t="s">
        <v>15273</v>
      </c>
      <c r="N4958" s="37"/>
      <c r="O4958" s="36"/>
      <c r="P4958" s="36"/>
      <c r="Q4958" s="36"/>
      <c r="R4958" s="37"/>
      <c r="S4958" s="36"/>
      <c r="T4958" s="36"/>
    </row>
    <row r="4959" spans="1:20" ht="14.4" x14ac:dyDescent="0.3">
      <c r="A4959" s="33" t="s">
        <v>11655</v>
      </c>
      <c r="B4959" s="33" t="s">
        <v>14833</v>
      </c>
      <c r="C4959" s="33" t="s">
        <v>11656</v>
      </c>
      <c r="D4959" s="33" t="s">
        <v>11657</v>
      </c>
      <c r="E4959" s="33" t="s">
        <v>14915</v>
      </c>
      <c r="F4959" s="33">
        <v>179</v>
      </c>
      <c r="G4959" s="33">
        <v>176</v>
      </c>
      <c r="H4959" s="33">
        <v>65287</v>
      </c>
      <c r="I4959" t="s">
        <v>11658</v>
      </c>
      <c r="N4959" s="37"/>
      <c r="O4959" s="36"/>
      <c r="P4959" s="36"/>
      <c r="Q4959" s="36"/>
      <c r="R4959" s="37"/>
      <c r="S4959" s="36"/>
      <c r="T4959" s="36"/>
    </row>
    <row r="4960" spans="1:20" ht="14.4" x14ac:dyDescent="0.3">
      <c r="A4960" s="33" t="s">
        <v>11659</v>
      </c>
      <c r="B4960" s="33" t="s">
        <v>14833</v>
      </c>
      <c r="C4960" s="33" t="s">
        <v>11660</v>
      </c>
      <c r="D4960" s="33" t="s">
        <v>11661</v>
      </c>
      <c r="E4960" s="33" t="s">
        <v>16521</v>
      </c>
      <c r="F4960" s="33">
        <v>223</v>
      </c>
      <c r="G4960" s="33">
        <v>212</v>
      </c>
      <c r="H4960" s="33">
        <v>65430</v>
      </c>
      <c r="I4960" t="s">
        <v>18296</v>
      </c>
      <c r="N4960" s="37"/>
      <c r="O4960" s="36"/>
      <c r="P4960" s="36"/>
      <c r="Q4960" s="36"/>
      <c r="R4960" s="37"/>
      <c r="S4960" s="36"/>
      <c r="T4960" s="36"/>
    </row>
    <row r="4961" spans="1:20" ht="14.4" x14ac:dyDescent="0.3">
      <c r="A4961" s="33" t="s">
        <v>11662</v>
      </c>
      <c r="B4961" s="33" t="s">
        <v>14833</v>
      </c>
      <c r="C4961" s="33" t="s">
        <v>11663</v>
      </c>
      <c r="D4961" s="33" t="s">
        <v>11664</v>
      </c>
      <c r="E4961" s="33" t="s">
        <v>15067</v>
      </c>
      <c r="F4961" s="33">
        <v>627</v>
      </c>
      <c r="G4961" s="33">
        <v>651</v>
      </c>
      <c r="H4961" s="33">
        <v>40928</v>
      </c>
      <c r="I4961" t="s">
        <v>15413</v>
      </c>
      <c r="N4961" s="37"/>
      <c r="O4961" s="36"/>
      <c r="P4961" s="36"/>
      <c r="Q4961" s="36"/>
      <c r="R4961" s="37"/>
      <c r="S4961" s="36"/>
      <c r="T4961" s="36"/>
    </row>
    <row r="4962" spans="1:20" ht="14.4" x14ac:dyDescent="0.3">
      <c r="A4962" s="33" t="s">
        <v>11665</v>
      </c>
      <c r="B4962" s="33" t="s">
        <v>14833</v>
      </c>
      <c r="C4962" s="33" t="s">
        <v>11663</v>
      </c>
      <c r="D4962" s="33" t="s">
        <v>5503</v>
      </c>
      <c r="E4962" s="33" t="s">
        <v>15039</v>
      </c>
      <c r="F4962" s="33">
        <v>192</v>
      </c>
      <c r="G4962" s="33">
        <v>180</v>
      </c>
      <c r="H4962" s="33">
        <v>40775</v>
      </c>
      <c r="I4962" t="s">
        <v>15368</v>
      </c>
      <c r="N4962" s="37"/>
      <c r="O4962" s="36"/>
      <c r="P4962" s="36"/>
      <c r="Q4962" s="36"/>
      <c r="R4962" s="37"/>
      <c r="S4962" s="36"/>
      <c r="T4962" s="36"/>
    </row>
    <row r="4963" spans="1:20" ht="14.4" x14ac:dyDescent="0.3">
      <c r="A4963" s="33" t="s">
        <v>11666</v>
      </c>
      <c r="B4963" s="33" t="s">
        <v>14833</v>
      </c>
      <c r="C4963" s="33" t="s">
        <v>18297</v>
      </c>
      <c r="D4963" s="33" t="s">
        <v>11667</v>
      </c>
      <c r="E4963" s="33" t="s">
        <v>14997</v>
      </c>
      <c r="F4963" s="33">
        <v>503</v>
      </c>
      <c r="G4963" s="33">
        <v>462</v>
      </c>
      <c r="H4963" s="33">
        <v>29810</v>
      </c>
      <c r="I4963" t="s">
        <v>3984</v>
      </c>
      <c r="N4963" s="37"/>
      <c r="O4963" s="36"/>
      <c r="P4963" s="36"/>
      <c r="Q4963" s="36"/>
      <c r="R4963" s="37"/>
      <c r="S4963" s="36"/>
      <c r="T4963" s="36"/>
    </row>
    <row r="4964" spans="1:20" ht="14.4" x14ac:dyDescent="0.3">
      <c r="A4964" s="33" t="s">
        <v>11668</v>
      </c>
      <c r="B4964" s="33" t="s">
        <v>14833</v>
      </c>
      <c r="C4964" s="33" t="s">
        <v>18298</v>
      </c>
      <c r="D4964" s="33" t="s">
        <v>3479</v>
      </c>
      <c r="E4964" s="33" t="s">
        <v>15037</v>
      </c>
      <c r="F4964" s="33">
        <v>71</v>
      </c>
      <c r="G4964" s="33">
        <v>73</v>
      </c>
      <c r="H4964" s="33">
        <v>10249</v>
      </c>
      <c r="I4964" t="s">
        <v>10943</v>
      </c>
      <c r="N4964" s="37"/>
      <c r="O4964" s="36"/>
      <c r="P4964" s="36"/>
      <c r="Q4964" s="36"/>
      <c r="R4964" s="37"/>
      <c r="S4964" s="36"/>
      <c r="T4964" s="36"/>
    </row>
    <row r="4965" spans="1:20" ht="14.4" x14ac:dyDescent="0.3">
      <c r="A4965" s="33" t="s">
        <v>11669</v>
      </c>
      <c r="B4965" s="33" t="s">
        <v>14833</v>
      </c>
      <c r="C4965" s="33" t="s">
        <v>18299</v>
      </c>
      <c r="D4965" s="33" t="s">
        <v>11670</v>
      </c>
      <c r="E4965" s="33" t="s">
        <v>14952</v>
      </c>
      <c r="F4965" s="33">
        <v>264</v>
      </c>
      <c r="G4965" s="33">
        <v>258</v>
      </c>
      <c r="H4965" s="33">
        <v>41797</v>
      </c>
      <c r="I4965" t="s">
        <v>15123</v>
      </c>
      <c r="N4965" s="37"/>
      <c r="O4965" s="36"/>
      <c r="P4965" s="36"/>
      <c r="Q4965" s="36"/>
      <c r="R4965" s="37"/>
      <c r="S4965" s="36"/>
      <c r="T4965" s="36"/>
    </row>
    <row r="4966" spans="1:20" ht="14.4" x14ac:dyDescent="0.3">
      <c r="A4966" s="33" t="s">
        <v>11671</v>
      </c>
      <c r="B4966" s="33" t="s">
        <v>14833</v>
      </c>
      <c r="C4966" s="33" t="s">
        <v>18300</v>
      </c>
      <c r="D4966" s="33" t="s">
        <v>11672</v>
      </c>
      <c r="E4966" s="33" t="s">
        <v>15040</v>
      </c>
      <c r="F4966" s="33">
        <v>167</v>
      </c>
      <c r="G4966" s="33">
        <v>163</v>
      </c>
      <c r="H4966" s="33">
        <v>82526</v>
      </c>
      <c r="I4966" t="s">
        <v>16050</v>
      </c>
      <c r="N4966" s="37"/>
      <c r="O4966" s="36"/>
      <c r="P4966" s="36"/>
      <c r="Q4966" s="36"/>
      <c r="R4966" s="37"/>
      <c r="S4966" s="36"/>
      <c r="T4966" s="36"/>
    </row>
    <row r="4967" spans="1:20" ht="14.4" x14ac:dyDescent="0.3">
      <c r="A4967" s="33" t="s">
        <v>11673</v>
      </c>
      <c r="B4967" s="33" t="s">
        <v>14833</v>
      </c>
      <c r="C4967" s="33" t="s">
        <v>2286</v>
      </c>
      <c r="D4967" s="33" t="s">
        <v>11674</v>
      </c>
      <c r="E4967" s="33" t="s">
        <v>14910</v>
      </c>
      <c r="F4967" s="33">
        <v>146</v>
      </c>
      <c r="G4967" s="33">
        <v>131</v>
      </c>
      <c r="H4967" s="33">
        <v>41248</v>
      </c>
      <c r="I4967" t="s">
        <v>17717</v>
      </c>
      <c r="N4967" s="37"/>
      <c r="O4967" s="36"/>
      <c r="P4967" s="36"/>
      <c r="Q4967" s="36"/>
      <c r="R4967" s="37"/>
      <c r="S4967" s="36"/>
      <c r="T4967" s="36"/>
    </row>
    <row r="4968" spans="1:20" ht="14.4" x14ac:dyDescent="0.3">
      <c r="A4968" s="33" t="s">
        <v>11675</v>
      </c>
      <c r="B4968" s="33" t="s">
        <v>14833</v>
      </c>
      <c r="C4968" s="33" t="s">
        <v>18301</v>
      </c>
      <c r="D4968" s="33" t="s">
        <v>11676</v>
      </c>
      <c r="E4968" s="33" t="s">
        <v>15051</v>
      </c>
      <c r="F4968" s="33">
        <v>121</v>
      </c>
      <c r="G4968" s="33">
        <v>101</v>
      </c>
      <c r="H4968" s="33">
        <v>31237</v>
      </c>
      <c r="I4968" t="s">
        <v>15823</v>
      </c>
      <c r="N4968" s="37"/>
      <c r="O4968" s="36"/>
      <c r="P4968" s="36"/>
      <c r="Q4968" s="36"/>
      <c r="R4968" s="37"/>
      <c r="S4968" s="36"/>
      <c r="T4968" s="36"/>
    </row>
    <row r="4969" spans="1:20" ht="14.4" x14ac:dyDescent="0.3">
      <c r="A4969" s="33" t="s">
        <v>11677</v>
      </c>
      <c r="B4969" s="33" t="s">
        <v>14833</v>
      </c>
      <c r="C4969" s="33" t="s">
        <v>1670</v>
      </c>
      <c r="D4969" s="33" t="s">
        <v>10895</v>
      </c>
      <c r="E4969" s="33" t="s">
        <v>15020</v>
      </c>
      <c r="F4969" s="33">
        <v>209</v>
      </c>
      <c r="G4969" s="33">
        <v>217</v>
      </c>
      <c r="H4969" s="33">
        <v>41338</v>
      </c>
      <c r="I4969" t="s">
        <v>4438</v>
      </c>
      <c r="N4969" s="37"/>
      <c r="O4969" s="36"/>
      <c r="P4969" s="36"/>
      <c r="Q4969" s="36"/>
      <c r="R4969" s="37"/>
      <c r="S4969" s="36"/>
      <c r="T4969" s="36"/>
    </row>
    <row r="4970" spans="1:20" ht="14.4" x14ac:dyDescent="0.3">
      <c r="A4970" s="33" t="s">
        <v>11678</v>
      </c>
      <c r="B4970" s="33" t="s">
        <v>14833</v>
      </c>
      <c r="C4970" s="33" t="s">
        <v>18302</v>
      </c>
      <c r="D4970" s="33" t="s">
        <v>11212</v>
      </c>
      <c r="E4970" s="33" t="s">
        <v>14915</v>
      </c>
      <c r="F4970" s="33">
        <v>403</v>
      </c>
      <c r="G4970" s="33">
        <v>430</v>
      </c>
      <c r="H4970" s="33">
        <v>65287</v>
      </c>
      <c r="I4970" t="s">
        <v>11658</v>
      </c>
      <c r="N4970" s="37"/>
      <c r="O4970" s="36"/>
      <c r="P4970" s="36"/>
      <c r="Q4970" s="36"/>
      <c r="R4970" s="37"/>
      <c r="S4970" s="36"/>
      <c r="T4970" s="36"/>
    </row>
    <row r="4971" spans="1:20" ht="14.4" x14ac:dyDescent="0.3">
      <c r="A4971" s="33" t="s">
        <v>11679</v>
      </c>
      <c r="B4971" s="33" t="s">
        <v>14833</v>
      </c>
      <c r="C4971" s="33" t="s">
        <v>2402</v>
      </c>
      <c r="D4971" s="33" t="s">
        <v>11680</v>
      </c>
      <c r="E4971" s="33" t="s">
        <v>14884</v>
      </c>
      <c r="F4971" s="33">
        <v>338</v>
      </c>
      <c r="G4971" s="33">
        <v>364</v>
      </c>
      <c r="H4971" s="33">
        <v>48101</v>
      </c>
      <c r="I4971" t="s">
        <v>3810</v>
      </c>
      <c r="N4971" s="37"/>
      <c r="O4971" s="36"/>
      <c r="P4971" s="36"/>
      <c r="Q4971" s="36"/>
      <c r="R4971" s="37"/>
      <c r="S4971" s="36"/>
      <c r="T4971" s="36"/>
    </row>
    <row r="4972" spans="1:20" ht="14.4" x14ac:dyDescent="0.3">
      <c r="A4972" s="33" t="s">
        <v>11681</v>
      </c>
      <c r="B4972" s="33" t="s">
        <v>14833</v>
      </c>
      <c r="C4972" s="33" t="s">
        <v>11682</v>
      </c>
      <c r="D4972" s="33" t="s">
        <v>11683</v>
      </c>
      <c r="E4972" s="33" t="s">
        <v>14952</v>
      </c>
      <c r="F4972" s="33">
        <v>300</v>
      </c>
      <c r="G4972" s="33">
        <v>283</v>
      </c>
      <c r="H4972" s="33">
        <v>83280</v>
      </c>
      <c r="I4972" t="s">
        <v>15211</v>
      </c>
      <c r="N4972" s="37"/>
      <c r="O4972" s="36"/>
      <c r="P4972" s="36"/>
      <c r="Q4972" s="36"/>
      <c r="R4972" s="37"/>
      <c r="S4972" s="36"/>
      <c r="T4972" s="36"/>
    </row>
    <row r="4973" spans="1:20" ht="14.4" x14ac:dyDescent="0.3">
      <c r="A4973" s="33" t="s">
        <v>11684</v>
      </c>
      <c r="B4973" s="33" t="s">
        <v>14833</v>
      </c>
      <c r="C4973" s="33" t="s">
        <v>16540</v>
      </c>
      <c r="D4973" s="33" t="s">
        <v>6301</v>
      </c>
      <c r="E4973" s="33" t="s">
        <v>15039</v>
      </c>
      <c r="F4973" s="33">
        <v>146</v>
      </c>
      <c r="G4973" s="33">
        <v>140</v>
      </c>
      <c r="H4973" s="33">
        <v>40775</v>
      </c>
      <c r="I4973" t="s">
        <v>15368</v>
      </c>
      <c r="N4973" s="37"/>
      <c r="O4973" s="36"/>
      <c r="P4973" s="36"/>
      <c r="Q4973" s="36"/>
      <c r="R4973" s="37"/>
      <c r="S4973" s="36"/>
      <c r="T4973" s="36"/>
    </row>
    <row r="4974" spans="1:20" ht="14.4" x14ac:dyDescent="0.3">
      <c r="A4974" s="33" t="s">
        <v>11685</v>
      </c>
      <c r="B4974" s="33" t="s">
        <v>14833</v>
      </c>
      <c r="C4974" s="33" t="s">
        <v>18303</v>
      </c>
      <c r="D4974" s="33" t="s">
        <v>11686</v>
      </c>
      <c r="E4974" s="33" t="s">
        <v>15055</v>
      </c>
      <c r="F4974" s="33">
        <v>184</v>
      </c>
      <c r="G4974" s="33">
        <v>170</v>
      </c>
      <c r="H4974" s="33">
        <v>41565</v>
      </c>
      <c r="I4974" t="s">
        <v>221</v>
      </c>
      <c r="N4974" s="37"/>
      <c r="O4974" s="36"/>
      <c r="P4974" s="36"/>
      <c r="Q4974" s="36"/>
      <c r="R4974" s="37"/>
      <c r="S4974" s="36"/>
      <c r="T4974" s="36"/>
    </row>
    <row r="4975" spans="1:20" ht="14.4" x14ac:dyDescent="0.3">
      <c r="A4975" s="33" t="s">
        <v>11687</v>
      </c>
      <c r="B4975" s="33" t="s">
        <v>14833</v>
      </c>
      <c r="C4975" s="33" t="s">
        <v>11688</v>
      </c>
      <c r="D4975" s="33" t="s">
        <v>11689</v>
      </c>
      <c r="E4975" s="33" t="s">
        <v>14907</v>
      </c>
      <c r="F4975" s="33">
        <v>320</v>
      </c>
      <c r="G4975" s="33">
        <v>330</v>
      </c>
      <c r="H4975" s="33">
        <v>41775</v>
      </c>
      <c r="I4975" t="s">
        <v>108</v>
      </c>
      <c r="N4975" s="37"/>
      <c r="O4975" s="36"/>
      <c r="P4975" s="36"/>
      <c r="Q4975" s="36"/>
      <c r="R4975" s="37"/>
      <c r="S4975" s="36"/>
      <c r="T4975" s="36"/>
    </row>
    <row r="4976" spans="1:20" ht="14.4" x14ac:dyDescent="0.3">
      <c r="A4976" s="33" t="s">
        <v>11690</v>
      </c>
      <c r="B4976" s="33" t="s">
        <v>14833</v>
      </c>
      <c r="C4976" s="33" t="s">
        <v>15524</v>
      </c>
      <c r="D4976" s="33" t="s">
        <v>11691</v>
      </c>
      <c r="E4976" s="33" t="s">
        <v>15023</v>
      </c>
      <c r="F4976" s="33">
        <v>151</v>
      </c>
      <c r="G4976" s="33">
        <v>175</v>
      </c>
      <c r="H4976" s="33">
        <v>42540</v>
      </c>
      <c r="I4976" t="s">
        <v>15315</v>
      </c>
      <c r="N4976" s="37"/>
      <c r="O4976" s="36"/>
      <c r="P4976" s="36"/>
      <c r="Q4976" s="36"/>
      <c r="R4976" s="37"/>
      <c r="S4976" s="36"/>
      <c r="T4976" s="36"/>
    </row>
    <row r="4977" spans="1:20" ht="14.4" x14ac:dyDescent="0.3">
      <c r="A4977" s="33" t="s">
        <v>11692</v>
      </c>
      <c r="B4977" s="33" t="s">
        <v>14833</v>
      </c>
      <c r="C4977" s="33" t="s">
        <v>16048</v>
      </c>
      <c r="D4977" s="33" t="s">
        <v>11076</v>
      </c>
      <c r="E4977" s="33" t="s">
        <v>15040</v>
      </c>
      <c r="F4977" s="33">
        <v>258</v>
      </c>
      <c r="G4977" s="33">
        <v>251</v>
      </c>
      <c r="H4977" s="33">
        <v>82526</v>
      </c>
      <c r="I4977" t="s">
        <v>16050</v>
      </c>
      <c r="N4977" s="37"/>
      <c r="O4977" s="36"/>
      <c r="P4977" s="36"/>
      <c r="Q4977" s="36"/>
      <c r="R4977" s="37"/>
      <c r="S4977" s="36"/>
      <c r="T4977" s="36"/>
    </row>
    <row r="4978" spans="1:20" ht="14.4" x14ac:dyDescent="0.3">
      <c r="A4978" s="33" t="s">
        <v>11693</v>
      </c>
      <c r="B4978" s="33" t="s">
        <v>14833</v>
      </c>
      <c r="C4978" s="33" t="s">
        <v>11694</v>
      </c>
      <c r="D4978" s="33" t="s">
        <v>11695</v>
      </c>
      <c r="E4978" s="33" t="s">
        <v>14902</v>
      </c>
      <c r="F4978" s="33">
        <v>194</v>
      </c>
      <c r="G4978" s="33">
        <v>178</v>
      </c>
      <c r="H4978" s="33">
        <v>24597</v>
      </c>
      <c r="I4978" t="s">
        <v>15364</v>
      </c>
      <c r="N4978" s="37"/>
      <c r="O4978" s="36"/>
      <c r="P4978" s="36"/>
      <c r="Q4978" s="36"/>
      <c r="R4978" s="37"/>
      <c r="S4978" s="36"/>
      <c r="T4978" s="36"/>
    </row>
    <row r="4979" spans="1:20" ht="14.4" x14ac:dyDescent="0.3">
      <c r="A4979" s="33" t="s">
        <v>11696</v>
      </c>
      <c r="B4979" s="33" t="s">
        <v>14833</v>
      </c>
      <c r="C4979" s="33" t="s">
        <v>18304</v>
      </c>
      <c r="D4979" s="33" t="s">
        <v>11697</v>
      </c>
      <c r="E4979" s="33" t="s">
        <v>14910</v>
      </c>
      <c r="F4979" s="33">
        <v>389</v>
      </c>
      <c r="G4979" s="33">
        <v>404</v>
      </c>
      <c r="H4979" s="33">
        <v>41248</v>
      </c>
      <c r="I4979" t="s">
        <v>17717</v>
      </c>
      <c r="N4979" s="37"/>
      <c r="O4979" s="36"/>
      <c r="P4979" s="36"/>
      <c r="Q4979" s="36"/>
      <c r="R4979" s="37"/>
      <c r="S4979" s="36"/>
      <c r="T4979" s="36"/>
    </row>
    <row r="4980" spans="1:20" ht="14.4" x14ac:dyDescent="0.3">
      <c r="A4980" s="33" t="s">
        <v>11698</v>
      </c>
      <c r="B4980" s="33" t="s">
        <v>14833</v>
      </c>
      <c r="C4980" s="33" t="s">
        <v>1687</v>
      </c>
      <c r="D4980" s="33" t="s">
        <v>11699</v>
      </c>
      <c r="E4980" s="33" t="s">
        <v>15020</v>
      </c>
      <c r="F4980" s="33">
        <v>258</v>
      </c>
      <c r="G4980" s="33">
        <v>280</v>
      </c>
      <c r="H4980" s="33">
        <v>41338</v>
      </c>
      <c r="I4980" t="s">
        <v>4438</v>
      </c>
      <c r="N4980" s="37"/>
      <c r="O4980" s="36"/>
      <c r="P4980" s="36"/>
      <c r="Q4980" s="36"/>
      <c r="R4980" s="37"/>
      <c r="S4980" s="36"/>
      <c r="T4980" s="36"/>
    </row>
    <row r="4981" spans="1:20" ht="14.4" x14ac:dyDescent="0.3">
      <c r="A4981" s="33" t="s">
        <v>11700</v>
      </c>
      <c r="B4981" s="33" t="s">
        <v>14833</v>
      </c>
      <c r="C4981" s="33" t="s">
        <v>18305</v>
      </c>
      <c r="D4981" s="33" t="s">
        <v>10859</v>
      </c>
      <c r="E4981" s="33" t="s">
        <v>14915</v>
      </c>
      <c r="F4981" s="33">
        <v>164</v>
      </c>
      <c r="G4981" s="33">
        <v>167</v>
      </c>
      <c r="H4981" s="33">
        <v>65287</v>
      </c>
      <c r="I4981" t="s">
        <v>11658</v>
      </c>
      <c r="N4981" s="37"/>
      <c r="O4981" s="36"/>
      <c r="P4981" s="36"/>
      <c r="Q4981" s="36"/>
      <c r="R4981" s="37"/>
      <c r="S4981" s="36"/>
      <c r="T4981" s="36"/>
    </row>
    <row r="4982" spans="1:20" ht="14.4" x14ac:dyDescent="0.3">
      <c r="A4982" s="33" t="s">
        <v>11701</v>
      </c>
      <c r="B4982" s="33" t="s">
        <v>14833</v>
      </c>
      <c r="C4982" s="33" t="s">
        <v>18306</v>
      </c>
      <c r="D4982" s="33" t="s">
        <v>11702</v>
      </c>
      <c r="E4982" s="33" t="s">
        <v>14938</v>
      </c>
      <c r="F4982" s="33">
        <v>470</v>
      </c>
      <c r="G4982" s="33">
        <v>462</v>
      </c>
      <c r="H4982" s="33">
        <v>41572</v>
      </c>
      <c r="I4982" t="s">
        <v>18272</v>
      </c>
      <c r="N4982" s="37"/>
      <c r="O4982" s="36"/>
      <c r="P4982" s="36"/>
      <c r="Q4982" s="36"/>
      <c r="R4982" s="37"/>
      <c r="S4982" s="36"/>
      <c r="T4982" s="36"/>
    </row>
    <row r="4983" spans="1:20" ht="14.4" x14ac:dyDescent="0.3">
      <c r="A4983" s="33" t="s">
        <v>11703</v>
      </c>
      <c r="B4983" s="33" t="s">
        <v>14833</v>
      </c>
      <c r="C4983" s="33" t="s">
        <v>18307</v>
      </c>
      <c r="D4983" s="33" t="s">
        <v>11704</v>
      </c>
      <c r="E4983" s="33" t="s">
        <v>15040</v>
      </c>
      <c r="F4983" s="33">
        <v>101</v>
      </c>
      <c r="G4983" s="33">
        <v>112</v>
      </c>
      <c r="H4983" s="33">
        <v>41616</v>
      </c>
      <c r="I4983" t="s">
        <v>16616</v>
      </c>
      <c r="N4983" s="37"/>
      <c r="O4983" s="36"/>
      <c r="P4983" s="36"/>
      <c r="Q4983" s="36"/>
      <c r="R4983" s="37"/>
      <c r="S4983" s="36"/>
      <c r="T4983" s="36"/>
    </row>
    <row r="4984" spans="1:20" ht="14.4" x14ac:dyDescent="0.3">
      <c r="A4984" s="33" t="s">
        <v>11705</v>
      </c>
      <c r="B4984" s="33" t="s">
        <v>14833</v>
      </c>
      <c r="C4984" s="33" t="s">
        <v>11706</v>
      </c>
      <c r="D4984" s="33" t="s">
        <v>11707</v>
      </c>
      <c r="E4984" s="33" t="s">
        <v>14868</v>
      </c>
      <c r="F4984" s="33">
        <v>386</v>
      </c>
      <c r="G4984" s="33">
        <v>376</v>
      </c>
      <c r="H4984" s="33">
        <v>42510</v>
      </c>
      <c r="I4984" t="s">
        <v>18191</v>
      </c>
      <c r="N4984" s="37"/>
      <c r="O4984" s="36"/>
      <c r="P4984" s="36"/>
      <c r="Q4984" s="36"/>
      <c r="R4984" s="37"/>
      <c r="S4984" s="36"/>
      <c r="T4984" s="36"/>
    </row>
    <row r="4985" spans="1:20" ht="14.4" x14ac:dyDescent="0.3">
      <c r="A4985" s="33" t="s">
        <v>11708</v>
      </c>
      <c r="B4985" s="33" t="s">
        <v>14833</v>
      </c>
      <c r="C4985" s="33" t="s">
        <v>18308</v>
      </c>
      <c r="D4985" s="33" t="s">
        <v>11709</v>
      </c>
      <c r="E4985" s="33" t="s">
        <v>15061</v>
      </c>
      <c r="F4985" s="33">
        <v>287</v>
      </c>
      <c r="G4985" s="33">
        <v>267</v>
      </c>
      <c r="H4985" s="33">
        <v>41676</v>
      </c>
      <c r="I4985" t="s">
        <v>17949</v>
      </c>
      <c r="N4985" s="37"/>
      <c r="O4985" s="36"/>
      <c r="P4985" s="36"/>
      <c r="Q4985" s="36"/>
      <c r="R4985" s="37"/>
      <c r="S4985" s="36"/>
      <c r="T4985" s="36"/>
    </row>
    <row r="4986" spans="1:20" ht="14.4" x14ac:dyDescent="0.3">
      <c r="A4986" s="33" t="s">
        <v>11710</v>
      </c>
      <c r="B4986" s="33" t="s">
        <v>14833</v>
      </c>
      <c r="C4986" s="33" t="s">
        <v>16889</v>
      </c>
      <c r="D4986" s="33" t="s">
        <v>11711</v>
      </c>
      <c r="E4986" s="33" t="s">
        <v>15023</v>
      </c>
      <c r="F4986" s="33">
        <v>173</v>
      </c>
      <c r="G4986" s="33">
        <v>192</v>
      </c>
      <c r="H4986" s="33">
        <v>42540</v>
      </c>
      <c r="I4986" t="s">
        <v>15315</v>
      </c>
      <c r="N4986" s="37"/>
      <c r="O4986" s="36"/>
      <c r="P4986" s="36"/>
      <c r="Q4986" s="36"/>
      <c r="R4986" s="37"/>
      <c r="S4986" s="36"/>
      <c r="T4986" s="36"/>
    </row>
    <row r="4987" spans="1:20" ht="14.4" x14ac:dyDescent="0.3">
      <c r="A4987" s="33" t="s">
        <v>11712</v>
      </c>
      <c r="B4987" s="33" t="s">
        <v>14833</v>
      </c>
      <c r="C4987" s="33" t="s">
        <v>6482</v>
      </c>
      <c r="D4987" s="33" t="s">
        <v>10830</v>
      </c>
      <c r="E4987" s="33" t="s">
        <v>14903</v>
      </c>
      <c r="F4987" s="33">
        <v>523</v>
      </c>
      <c r="G4987" s="33">
        <v>498</v>
      </c>
      <c r="H4987" s="33">
        <v>40653</v>
      </c>
      <c r="I4987" t="s">
        <v>18309</v>
      </c>
      <c r="N4987" s="37"/>
      <c r="O4987" s="36"/>
      <c r="P4987" s="36"/>
      <c r="Q4987" s="36"/>
      <c r="R4987" s="37"/>
      <c r="S4987" s="36"/>
      <c r="T4987" s="36"/>
    </row>
    <row r="4988" spans="1:20" ht="14.4" x14ac:dyDescent="0.3">
      <c r="A4988" s="33" t="s">
        <v>11713</v>
      </c>
      <c r="B4988" s="33" t="s">
        <v>14833</v>
      </c>
      <c r="C4988" s="33" t="s">
        <v>16858</v>
      </c>
      <c r="D4988" s="33" t="s">
        <v>11714</v>
      </c>
      <c r="E4988" s="33" t="s">
        <v>15040</v>
      </c>
      <c r="F4988" s="33">
        <v>192</v>
      </c>
      <c r="G4988" s="33">
        <v>155</v>
      </c>
      <c r="H4988" s="33">
        <v>82526</v>
      </c>
      <c r="I4988" t="s">
        <v>16050</v>
      </c>
      <c r="N4988" s="37"/>
      <c r="O4988" s="36"/>
      <c r="P4988" s="36"/>
      <c r="Q4988" s="36"/>
      <c r="R4988" s="37"/>
      <c r="S4988" s="36"/>
      <c r="T4988" s="36"/>
    </row>
    <row r="4989" spans="1:20" ht="14.4" x14ac:dyDescent="0.3">
      <c r="A4989" s="33" t="s">
        <v>11715</v>
      </c>
      <c r="B4989" s="33" t="s">
        <v>14833</v>
      </c>
      <c r="C4989" s="33" t="s">
        <v>7589</v>
      </c>
      <c r="D4989" s="33" t="s">
        <v>11716</v>
      </c>
      <c r="E4989" s="33" t="s">
        <v>15018</v>
      </c>
      <c r="F4989" s="33">
        <v>192</v>
      </c>
      <c r="G4989" s="33">
        <v>195</v>
      </c>
      <c r="H4989" s="33">
        <v>41472</v>
      </c>
      <c r="I4989" t="s">
        <v>16868</v>
      </c>
      <c r="N4989" s="37"/>
      <c r="O4989" s="36"/>
      <c r="P4989" s="36"/>
      <c r="Q4989" s="36"/>
      <c r="R4989" s="37"/>
      <c r="S4989" s="36"/>
      <c r="T4989" s="36"/>
    </row>
    <row r="4990" spans="1:20" ht="14.4" x14ac:dyDescent="0.3">
      <c r="A4990" s="33" t="s">
        <v>11717</v>
      </c>
      <c r="B4990" s="33" t="s">
        <v>14833</v>
      </c>
      <c r="C4990" s="33" t="s">
        <v>11718</v>
      </c>
      <c r="D4990" s="33" t="s">
        <v>11719</v>
      </c>
      <c r="E4990" s="33" t="s">
        <v>15020</v>
      </c>
      <c r="F4990" s="33">
        <v>400</v>
      </c>
      <c r="G4990" s="33">
        <v>426</v>
      </c>
      <c r="H4990" s="33">
        <v>41338</v>
      </c>
      <c r="I4990" t="s">
        <v>4438</v>
      </c>
      <c r="N4990" s="37"/>
      <c r="O4990" s="36"/>
      <c r="P4990" s="36"/>
      <c r="Q4990" s="36"/>
      <c r="R4990" s="37"/>
      <c r="S4990" s="36"/>
      <c r="T4990" s="36"/>
    </row>
    <row r="4991" spans="1:20" ht="14.4" x14ac:dyDescent="0.3">
      <c r="A4991" s="33" t="s">
        <v>11720</v>
      </c>
      <c r="B4991" s="33" t="s">
        <v>14833</v>
      </c>
      <c r="C4991" s="33" t="s">
        <v>17390</v>
      </c>
      <c r="D4991" s="33" t="s">
        <v>11721</v>
      </c>
      <c r="E4991" s="33" t="s">
        <v>14884</v>
      </c>
      <c r="F4991" s="33">
        <v>244</v>
      </c>
      <c r="G4991" s="33">
        <v>251</v>
      </c>
      <c r="H4991" s="33">
        <v>48101</v>
      </c>
      <c r="I4991" t="s">
        <v>3810</v>
      </c>
      <c r="N4991" s="37"/>
      <c r="O4991" s="36"/>
      <c r="P4991" s="36"/>
      <c r="Q4991" s="36"/>
      <c r="R4991" s="37"/>
      <c r="S4991" s="36"/>
      <c r="T4991" s="36"/>
    </row>
    <row r="4992" spans="1:20" ht="14.4" x14ac:dyDescent="0.3">
      <c r="A4992" s="33" t="s">
        <v>11722</v>
      </c>
      <c r="B4992" s="33" t="s">
        <v>14833</v>
      </c>
      <c r="C4992" s="33" t="s">
        <v>9240</v>
      </c>
      <c r="D4992" s="33" t="s">
        <v>11723</v>
      </c>
      <c r="E4992" s="33" t="s">
        <v>14938</v>
      </c>
      <c r="F4992" s="33">
        <v>156</v>
      </c>
      <c r="G4992" s="33">
        <v>178</v>
      </c>
      <c r="H4992" s="33">
        <v>41572</v>
      </c>
      <c r="I4992" t="s">
        <v>18272</v>
      </c>
      <c r="N4992" s="37"/>
      <c r="O4992" s="36"/>
      <c r="P4992" s="36"/>
      <c r="Q4992" s="36"/>
      <c r="R4992" s="37"/>
      <c r="S4992" s="36"/>
      <c r="T4992" s="36"/>
    </row>
    <row r="4993" spans="1:20" ht="14.4" x14ac:dyDescent="0.3">
      <c r="A4993" s="33" t="s">
        <v>11724</v>
      </c>
      <c r="B4993" s="33" t="s">
        <v>14833</v>
      </c>
      <c r="C4993" s="33" t="s">
        <v>18310</v>
      </c>
      <c r="D4993" s="33" t="s">
        <v>11725</v>
      </c>
      <c r="E4993" s="33" t="s">
        <v>15040</v>
      </c>
      <c r="F4993" s="33">
        <v>123</v>
      </c>
      <c r="G4993" s="33">
        <v>113</v>
      </c>
      <c r="H4993" s="33">
        <v>41616</v>
      </c>
      <c r="I4993" t="s">
        <v>16616</v>
      </c>
      <c r="N4993" s="37"/>
      <c r="O4993" s="36"/>
      <c r="P4993" s="36"/>
      <c r="Q4993" s="36"/>
      <c r="R4993" s="37"/>
      <c r="S4993" s="36"/>
      <c r="T4993" s="36"/>
    </row>
    <row r="4994" spans="1:20" ht="14.4" x14ac:dyDescent="0.3">
      <c r="A4994" s="33" t="s">
        <v>11726</v>
      </c>
      <c r="B4994" s="33" t="s">
        <v>14833</v>
      </c>
      <c r="C4994" s="33" t="s">
        <v>18311</v>
      </c>
      <c r="D4994" s="33" t="s">
        <v>11727</v>
      </c>
      <c r="E4994" s="33" t="s">
        <v>15055</v>
      </c>
      <c r="F4994" s="33">
        <v>885</v>
      </c>
      <c r="G4994" s="33">
        <v>947</v>
      </c>
      <c r="H4994" s="33">
        <v>41565</v>
      </c>
      <c r="I4994" t="s">
        <v>221</v>
      </c>
      <c r="N4994" s="37"/>
      <c r="O4994" s="36"/>
      <c r="P4994" s="36"/>
      <c r="Q4994" s="36"/>
      <c r="R4994" s="37"/>
      <c r="S4994" s="36"/>
      <c r="T4994" s="36"/>
    </row>
    <row r="4995" spans="1:20" ht="14.4" x14ac:dyDescent="0.3">
      <c r="A4995" s="33" t="s">
        <v>11728</v>
      </c>
      <c r="B4995" s="33" t="s">
        <v>14833</v>
      </c>
      <c r="C4995" s="33" t="s">
        <v>11729</v>
      </c>
      <c r="D4995" s="33" t="s">
        <v>11730</v>
      </c>
      <c r="E4995" s="33" t="s">
        <v>14907</v>
      </c>
      <c r="F4995" s="33">
        <v>226</v>
      </c>
      <c r="G4995" s="33">
        <v>197</v>
      </c>
      <c r="H4995" s="33">
        <v>41775</v>
      </c>
      <c r="I4995" t="s">
        <v>108</v>
      </c>
      <c r="N4995" s="37"/>
      <c r="O4995" s="36"/>
      <c r="P4995" s="36"/>
      <c r="Q4995" s="36"/>
      <c r="R4995" s="37"/>
      <c r="S4995" s="36"/>
      <c r="T4995" s="36"/>
    </row>
    <row r="4996" spans="1:20" ht="14.4" x14ac:dyDescent="0.3">
      <c r="A4996" s="33" t="s">
        <v>11731</v>
      </c>
      <c r="B4996" s="33" t="s">
        <v>14833</v>
      </c>
      <c r="C4996" s="33" t="s">
        <v>404</v>
      </c>
      <c r="D4996" s="33" t="s">
        <v>11732</v>
      </c>
      <c r="E4996" s="33" t="s">
        <v>15023</v>
      </c>
      <c r="F4996" s="33">
        <v>207</v>
      </c>
      <c r="G4996" s="33">
        <v>212</v>
      </c>
      <c r="H4996" s="33">
        <v>42540</v>
      </c>
      <c r="I4996" t="s">
        <v>15315</v>
      </c>
      <c r="N4996" s="37"/>
      <c r="O4996" s="36"/>
      <c r="P4996" s="36"/>
      <c r="Q4996" s="36"/>
      <c r="R4996" s="37"/>
      <c r="S4996" s="36"/>
      <c r="T4996" s="36"/>
    </row>
    <row r="4997" spans="1:20" ht="14.4" x14ac:dyDescent="0.3">
      <c r="A4997" s="33" t="s">
        <v>11733</v>
      </c>
      <c r="B4997" s="33" t="s">
        <v>14833</v>
      </c>
      <c r="C4997" s="33" t="s">
        <v>18312</v>
      </c>
      <c r="D4997" s="33" t="s">
        <v>10959</v>
      </c>
      <c r="E4997" s="33" t="s">
        <v>14903</v>
      </c>
      <c r="F4997" s="33">
        <v>199</v>
      </c>
      <c r="G4997" s="33">
        <v>196</v>
      </c>
      <c r="H4997" s="33">
        <v>40653</v>
      </c>
      <c r="I4997" t="s">
        <v>18309</v>
      </c>
      <c r="N4997" s="37"/>
      <c r="O4997" s="36"/>
      <c r="P4997" s="36"/>
      <c r="Q4997" s="36"/>
      <c r="R4997" s="37"/>
      <c r="S4997" s="36"/>
      <c r="T4997" s="36"/>
    </row>
    <row r="4998" spans="1:20" ht="14.4" x14ac:dyDescent="0.3">
      <c r="A4998" s="33" t="s">
        <v>11734</v>
      </c>
      <c r="B4998" s="33" t="s">
        <v>14833</v>
      </c>
      <c r="C4998" s="33" t="s">
        <v>18313</v>
      </c>
      <c r="D4998" s="33" t="s">
        <v>11735</v>
      </c>
      <c r="E4998" s="33" t="s">
        <v>15040</v>
      </c>
      <c r="F4998" s="33">
        <v>201</v>
      </c>
      <c r="G4998" s="33">
        <v>212</v>
      </c>
      <c r="H4998" s="33">
        <v>82526</v>
      </c>
      <c r="I4998" t="s">
        <v>16050</v>
      </c>
      <c r="N4998" s="37"/>
      <c r="O4998" s="36"/>
      <c r="P4998" s="36"/>
      <c r="Q4998" s="36"/>
      <c r="R4998" s="37"/>
      <c r="S4998" s="36"/>
      <c r="T4998" s="36"/>
    </row>
    <row r="4999" spans="1:20" ht="14.4" x14ac:dyDescent="0.3">
      <c r="A4999" s="33" t="s">
        <v>11736</v>
      </c>
      <c r="B4999" s="33" t="s">
        <v>14833</v>
      </c>
      <c r="C4999" s="33" t="s">
        <v>11737</v>
      </c>
      <c r="D4999" s="33" t="s">
        <v>11738</v>
      </c>
      <c r="E4999" s="33" t="s">
        <v>15018</v>
      </c>
      <c r="F4999" s="33">
        <v>191</v>
      </c>
      <c r="G4999" s="33">
        <v>202</v>
      </c>
      <c r="H4999" s="33">
        <v>41472</v>
      </c>
      <c r="I4999" t="s">
        <v>16868</v>
      </c>
      <c r="N4999" s="37"/>
      <c r="O4999" s="36"/>
      <c r="P4999" s="36"/>
      <c r="Q4999" s="36"/>
      <c r="R4999" s="37"/>
      <c r="S4999" s="36"/>
      <c r="T4999" s="36"/>
    </row>
    <row r="5000" spans="1:20" ht="14.4" x14ac:dyDescent="0.3">
      <c r="A5000" s="33" t="s">
        <v>11739</v>
      </c>
      <c r="B5000" s="33" t="s">
        <v>14833</v>
      </c>
      <c r="C5000" s="33" t="s">
        <v>3104</v>
      </c>
      <c r="D5000" s="33" t="s">
        <v>11740</v>
      </c>
      <c r="E5000" s="33" t="s">
        <v>15020</v>
      </c>
      <c r="F5000" s="33">
        <v>277</v>
      </c>
      <c r="G5000" s="33">
        <v>250</v>
      </c>
      <c r="H5000" s="33">
        <v>41338</v>
      </c>
      <c r="I5000" t="s">
        <v>4438</v>
      </c>
      <c r="N5000" s="37"/>
      <c r="O5000" s="36"/>
      <c r="P5000" s="36"/>
      <c r="Q5000" s="36"/>
      <c r="R5000" s="37"/>
      <c r="S5000" s="36"/>
      <c r="T5000" s="36"/>
    </row>
    <row r="5001" spans="1:20" ht="14.4" x14ac:dyDescent="0.3">
      <c r="A5001" s="33" t="s">
        <v>11741</v>
      </c>
      <c r="B5001" s="33" t="s">
        <v>14833</v>
      </c>
      <c r="C5001" s="33" t="s">
        <v>11742</v>
      </c>
      <c r="D5001" s="33" t="s">
        <v>11743</v>
      </c>
      <c r="E5001" s="33" t="s">
        <v>14938</v>
      </c>
      <c r="F5001" s="33">
        <v>158</v>
      </c>
      <c r="G5001" s="33">
        <v>156</v>
      </c>
      <c r="H5001" s="33">
        <v>41572</v>
      </c>
      <c r="I5001" t="s">
        <v>18272</v>
      </c>
      <c r="N5001" s="37"/>
      <c r="O5001" s="36"/>
      <c r="P5001" s="36"/>
      <c r="Q5001" s="36"/>
      <c r="R5001" s="37"/>
      <c r="S5001" s="36"/>
      <c r="T5001" s="36"/>
    </row>
    <row r="5002" spans="1:20" ht="14.4" x14ac:dyDescent="0.3">
      <c r="A5002" s="33" t="s">
        <v>11744</v>
      </c>
      <c r="B5002" s="33" t="s">
        <v>14833</v>
      </c>
      <c r="C5002" s="33" t="s">
        <v>18314</v>
      </c>
      <c r="D5002" s="33" t="s">
        <v>11745</v>
      </c>
      <c r="E5002" s="33" t="s">
        <v>15040</v>
      </c>
      <c r="F5002" s="33">
        <v>185</v>
      </c>
      <c r="G5002" s="33">
        <v>179</v>
      </c>
      <c r="H5002" s="33">
        <v>41616</v>
      </c>
      <c r="I5002" t="s">
        <v>16616</v>
      </c>
      <c r="N5002" s="37"/>
      <c r="O5002" s="36"/>
      <c r="P5002" s="36"/>
      <c r="Q5002" s="36"/>
      <c r="R5002" s="37"/>
      <c r="S5002" s="36"/>
      <c r="T5002" s="36"/>
    </row>
    <row r="5003" spans="1:20" ht="14.4" x14ac:dyDescent="0.3">
      <c r="A5003" s="33" t="s">
        <v>11746</v>
      </c>
      <c r="B5003" s="33" t="s">
        <v>14833</v>
      </c>
      <c r="C5003" s="33" t="s">
        <v>18315</v>
      </c>
      <c r="D5003" s="33" t="s">
        <v>11747</v>
      </c>
      <c r="E5003" s="33" t="s">
        <v>15055</v>
      </c>
      <c r="F5003" s="33">
        <v>170</v>
      </c>
      <c r="G5003" s="33">
        <v>161</v>
      </c>
      <c r="H5003" s="33">
        <v>41565</v>
      </c>
      <c r="I5003" t="s">
        <v>221</v>
      </c>
      <c r="N5003" s="37"/>
      <c r="O5003" s="36"/>
      <c r="P5003" s="36"/>
      <c r="Q5003" s="36"/>
      <c r="R5003" s="37"/>
      <c r="S5003" s="36"/>
      <c r="T5003" s="36"/>
    </row>
    <row r="5004" spans="1:20" ht="14.4" x14ac:dyDescent="0.3">
      <c r="A5004" s="33" t="s">
        <v>11748</v>
      </c>
      <c r="B5004" s="33" t="s">
        <v>14833</v>
      </c>
      <c r="C5004" s="33" t="s">
        <v>11749</v>
      </c>
      <c r="D5004" s="33" t="s">
        <v>11750</v>
      </c>
      <c r="E5004" s="33" t="s">
        <v>14868</v>
      </c>
      <c r="F5004" s="33">
        <v>364</v>
      </c>
      <c r="G5004" s="33">
        <v>395</v>
      </c>
      <c r="H5004" s="33">
        <v>42510</v>
      </c>
      <c r="I5004" t="s">
        <v>18191</v>
      </c>
      <c r="N5004" s="37"/>
      <c r="O5004" s="36"/>
      <c r="P5004" s="36"/>
      <c r="Q5004" s="36"/>
      <c r="R5004" s="37"/>
      <c r="S5004" s="36"/>
      <c r="T5004" s="36"/>
    </row>
    <row r="5005" spans="1:20" ht="14.4" x14ac:dyDescent="0.3">
      <c r="A5005" s="33" t="s">
        <v>11751</v>
      </c>
      <c r="B5005" s="33" t="s">
        <v>14833</v>
      </c>
      <c r="C5005" s="33" t="s">
        <v>11752</v>
      </c>
      <c r="D5005" s="33" t="s">
        <v>11753</v>
      </c>
      <c r="E5005" s="33" t="s">
        <v>14907</v>
      </c>
      <c r="F5005" s="33">
        <v>211</v>
      </c>
      <c r="G5005" s="33">
        <v>210</v>
      </c>
      <c r="H5005" s="33">
        <v>41775</v>
      </c>
      <c r="I5005" t="s">
        <v>108</v>
      </c>
      <c r="N5005" s="37"/>
      <c r="O5005" s="36"/>
      <c r="P5005" s="36"/>
      <c r="Q5005" s="36"/>
      <c r="R5005" s="37"/>
      <c r="S5005" s="36"/>
      <c r="T5005" s="36"/>
    </row>
    <row r="5006" spans="1:20" ht="14.4" x14ac:dyDescent="0.3">
      <c r="A5006" s="33" t="s">
        <v>11754</v>
      </c>
      <c r="B5006" s="33" t="s">
        <v>14833</v>
      </c>
      <c r="C5006" s="33" t="s">
        <v>18316</v>
      </c>
      <c r="D5006" s="33" t="s">
        <v>11755</v>
      </c>
      <c r="E5006" s="33" t="s">
        <v>15040</v>
      </c>
      <c r="F5006" s="33">
        <v>127</v>
      </c>
      <c r="G5006" s="33">
        <v>123</v>
      </c>
      <c r="H5006" s="33">
        <v>82526</v>
      </c>
      <c r="I5006" t="s">
        <v>16050</v>
      </c>
      <c r="N5006" s="37"/>
      <c r="O5006" s="36"/>
      <c r="P5006" s="36"/>
      <c r="Q5006" s="36"/>
      <c r="R5006" s="37"/>
      <c r="S5006" s="36"/>
      <c r="T5006" s="36"/>
    </row>
    <row r="5007" spans="1:20" ht="14.4" x14ac:dyDescent="0.3">
      <c r="A5007" s="33" t="s">
        <v>11756</v>
      </c>
      <c r="B5007" s="33" t="s">
        <v>14833</v>
      </c>
      <c r="C5007" s="33" t="s">
        <v>18317</v>
      </c>
      <c r="D5007" s="33" t="s">
        <v>11757</v>
      </c>
      <c r="E5007" s="33" t="s">
        <v>14910</v>
      </c>
      <c r="F5007" s="33">
        <v>247</v>
      </c>
      <c r="G5007" s="33">
        <v>220</v>
      </c>
      <c r="H5007" s="33">
        <v>41248</v>
      </c>
      <c r="I5007" t="s">
        <v>17717</v>
      </c>
      <c r="N5007" s="37"/>
      <c r="O5007" s="36"/>
      <c r="P5007" s="36"/>
      <c r="Q5007" s="36"/>
      <c r="R5007" s="37"/>
      <c r="S5007" s="36"/>
      <c r="T5007" s="36"/>
    </row>
    <row r="5008" spans="1:20" ht="14.4" x14ac:dyDescent="0.3">
      <c r="A5008" s="33" t="s">
        <v>11758</v>
      </c>
      <c r="B5008" s="33" t="s">
        <v>14833</v>
      </c>
      <c r="C5008" s="33" t="s">
        <v>11759</v>
      </c>
      <c r="D5008" s="33" t="s">
        <v>11760</v>
      </c>
      <c r="E5008" s="33" t="s">
        <v>14938</v>
      </c>
      <c r="F5008" s="33">
        <v>230</v>
      </c>
      <c r="G5008" s="33">
        <v>223</v>
      </c>
      <c r="H5008" s="33">
        <v>41572</v>
      </c>
      <c r="I5008" t="s">
        <v>18272</v>
      </c>
      <c r="N5008" s="37"/>
      <c r="O5008" s="36"/>
      <c r="P5008" s="36"/>
      <c r="Q5008" s="36"/>
      <c r="R5008" s="37"/>
      <c r="S5008" s="36"/>
      <c r="T5008" s="36"/>
    </row>
    <row r="5009" spans="1:20" ht="14.4" x14ac:dyDescent="0.3">
      <c r="A5009" s="33" t="s">
        <v>11761</v>
      </c>
      <c r="B5009" s="33" t="s">
        <v>14833</v>
      </c>
      <c r="C5009" s="33" t="s">
        <v>18318</v>
      </c>
      <c r="D5009" s="33" t="s">
        <v>11762</v>
      </c>
      <c r="E5009" s="33" t="s">
        <v>15040</v>
      </c>
      <c r="F5009" s="33">
        <v>142</v>
      </c>
      <c r="G5009" s="33">
        <v>146</v>
      </c>
      <c r="H5009" s="33">
        <v>41616</v>
      </c>
      <c r="I5009" t="s">
        <v>16616</v>
      </c>
      <c r="N5009" s="37"/>
      <c r="O5009" s="36"/>
      <c r="P5009" s="36"/>
      <c r="Q5009" s="36"/>
      <c r="R5009" s="37"/>
      <c r="S5009" s="36"/>
      <c r="T5009" s="36"/>
    </row>
    <row r="5010" spans="1:20" ht="14.4" x14ac:dyDescent="0.3">
      <c r="A5010" s="33" t="s">
        <v>11763</v>
      </c>
      <c r="B5010" s="33" t="s">
        <v>14833</v>
      </c>
      <c r="C5010" s="33" t="s">
        <v>6642</v>
      </c>
      <c r="D5010" s="33" t="s">
        <v>11764</v>
      </c>
      <c r="E5010" s="33" t="s">
        <v>15055</v>
      </c>
      <c r="F5010" s="33">
        <v>227</v>
      </c>
      <c r="G5010" s="33">
        <v>235</v>
      </c>
      <c r="H5010" s="33">
        <v>41565</v>
      </c>
      <c r="I5010" t="s">
        <v>221</v>
      </c>
      <c r="N5010" s="37"/>
      <c r="O5010" s="36"/>
      <c r="P5010" s="36"/>
      <c r="Q5010" s="36"/>
      <c r="R5010" s="37"/>
      <c r="S5010" s="36"/>
      <c r="T5010" s="36"/>
    </row>
    <row r="5011" spans="1:20" ht="14.4" x14ac:dyDescent="0.3">
      <c r="A5011" s="33" t="s">
        <v>11765</v>
      </c>
      <c r="B5011" s="33" t="s">
        <v>14833</v>
      </c>
      <c r="C5011" s="33" t="s">
        <v>11766</v>
      </c>
      <c r="D5011" s="33" t="s">
        <v>11767</v>
      </c>
      <c r="E5011" s="33" t="s">
        <v>14868</v>
      </c>
      <c r="F5011" s="33">
        <v>527</v>
      </c>
      <c r="G5011" s="33">
        <v>551</v>
      </c>
      <c r="H5011" s="33">
        <v>42510</v>
      </c>
      <c r="I5011" t="s">
        <v>18191</v>
      </c>
      <c r="N5011" s="37"/>
      <c r="O5011" s="36"/>
      <c r="P5011" s="36"/>
      <c r="Q5011" s="36"/>
      <c r="R5011" s="37"/>
      <c r="S5011" s="36"/>
      <c r="T5011" s="36"/>
    </row>
    <row r="5012" spans="1:20" ht="14.4" x14ac:dyDescent="0.3">
      <c r="A5012" s="33" t="s">
        <v>11768</v>
      </c>
      <c r="B5012" s="33" t="s">
        <v>14833</v>
      </c>
      <c r="C5012" s="33" t="s">
        <v>18319</v>
      </c>
      <c r="D5012" s="33" t="s">
        <v>11769</v>
      </c>
      <c r="E5012" s="33" t="s">
        <v>14907</v>
      </c>
      <c r="F5012" s="33">
        <v>356</v>
      </c>
      <c r="G5012" s="33">
        <v>363</v>
      </c>
      <c r="H5012" s="33">
        <v>41775</v>
      </c>
      <c r="I5012" t="s">
        <v>108</v>
      </c>
      <c r="N5012" s="37"/>
      <c r="O5012" s="36"/>
      <c r="P5012" s="36"/>
      <c r="Q5012" s="36"/>
      <c r="R5012" s="37"/>
      <c r="S5012" s="36"/>
      <c r="T5012" s="36"/>
    </row>
    <row r="5013" spans="1:20" ht="14.4" x14ac:dyDescent="0.3">
      <c r="A5013" s="33" t="s">
        <v>11770</v>
      </c>
      <c r="B5013" s="33" t="s">
        <v>14833</v>
      </c>
      <c r="C5013" s="33" t="s">
        <v>11771</v>
      </c>
      <c r="D5013" s="33" t="s">
        <v>11772</v>
      </c>
      <c r="E5013" s="33" t="s">
        <v>14903</v>
      </c>
      <c r="F5013" s="33">
        <v>345</v>
      </c>
      <c r="G5013" s="33">
        <v>328</v>
      </c>
      <c r="H5013" s="33">
        <v>40653</v>
      </c>
      <c r="I5013" t="s">
        <v>18309</v>
      </c>
      <c r="N5013" s="37"/>
      <c r="O5013" s="36"/>
      <c r="P5013" s="36"/>
      <c r="Q5013" s="36"/>
      <c r="R5013" s="37"/>
      <c r="S5013" s="36"/>
      <c r="T5013" s="36"/>
    </row>
    <row r="5014" spans="1:20" ht="14.4" x14ac:dyDescent="0.3">
      <c r="A5014" s="33" t="s">
        <v>11773</v>
      </c>
      <c r="B5014" s="33" t="s">
        <v>14833</v>
      </c>
      <c r="C5014" s="33" t="s">
        <v>16313</v>
      </c>
      <c r="D5014" s="33" t="s">
        <v>11774</v>
      </c>
      <c r="E5014" s="33" t="s">
        <v>15040</v>
      </c>
      <c r="F5014" s="33">
        <v>181</v>
      </c>
      <c r="G5014" s="33">
        <v>178</v>
      </c>
      <c r="H5014" s="33">
        <v>82526</v>
      </c>
      <c r="I5014" t="s">
        <v>16050</v>
      </c>
      <c r="N5014" s="37"/>
      <c r="O5014" s="36"/>
      <c r="P5014" s="36"/>
      <c r="Q5014" s="36"/>
      <c r="R5014" s="37"/>
      <c r="S5014" s="36"/>
      <c r="T5014" s="36"/>
    </row>
    <row r="5015" spans="1:20" ht="14.4" x14ac:dyDescent="0.3">
      <c r="A5015" s="33" t="s">
        <v>11775</v>
      </c>
      <c r="B5015" s="33" t="s">
        <v>14833</v>
      </c>
      <c r="C5015" s="33" t="s">
        <v>18320</v>
      </c>
      <c r="D5015" s="33" t="s">
        <v>10572</v>
      </c>
      <c r="E5015" s="33" t="s">
        <v>14908</v>
      </c>
      <c r="F5015" s="33">
        <v>281</v>
      </c>
      <c r="G5015" s="33">
        <v>285</v>
      </c>
      <c r="H5015" s="33">
        <v>41400</v>
      </c>
      <c r="I5015" t="s">
        <v>16924</v>
      </c>
      <c r="N5015" s="37"/>
      <c r="O5015" s="36"/>
      <c r="P5015" s="36"/>
      <c r="Q5015" s="36"/>
      <c r="R5015" s="37"/>
      <c r="S5015" s="36"/>
      <c r="T5015" s="36"/>
    </row>
    <row r="5016" spans="1:20" ht="14.4" x14ac:dyDescent="0.3">
      <c r="A5016" s="33" t="s">
        <v>11776</v>
      </c>
      <c r="B5016" s="33" t="s">
        <v>14833</v>
      </c>
      <c r="C5016" s="33" t="s">
        <v>676</v>
      </c>
      <c r="D5016" s="33" t="s">
        <v>11777</v>
      </c>
      <c r="E5016" s="33" t="s">
        <v>14910</v>
      </c>
      <c r="F5016" s="33">
        <v>396</v>
      </c>
      <c r="G5016" s="33">
        <v>399</v>
      </c>
      <c r="H5016" s="33">
        <v>41248</v>
      </c>
      <c r="I5016" t="s">
        <v>17717</v>
      </c>
      <c r="N5016" s="37"/>
      <c r="O5016" s="36"/>
      <c r="P5016" s="36"/>
      <c r="Q5016" s="36"/>
      <c r="R5016" s="37"/>
      <c r="S5016" s="36"/>
      <c r="T5016" s="36"/>
    </row>
    <row r="5017" spans="1:20" ht="14.4" x14ac:dyDescent="0.3">
      <c r="A5017" s="33" t="s">
        <v>11778</v>
      </c>
      <c r="B5017" s="33" t="s">
        <v>14833</v>
      </c>
      <c r="C5017" s="33" t="s">
        <v>4736</v>
      </c>
      <c r="D5017" s="33" t="s">
        <v>11779</v>
      </c>
      <c r="E5017" s="33" t="s">
        <v>15020</v>
      </c>
      <c r="F5017" s="33">
        <v>390</v>
      </c>
      <c r="G5017" s="33">
        <v>363</v>
      </c>
      <c r="H5017" s="33">
        <v>41338</v>
      </c>
      <c r="I5017" t="s">
        <v>4438</v>
      </c>
      <c r="N5017" s="37"/>
      <c r="O5017" s="36"/>
      <c r="P5017" s="36"/>
      <c r="Q5017" s="36"/>
      <c r="R5017" s="37"/>
      <c r="S5017" s="36"/>
      <c r="T5017" s="36"/>
    </row>
    <row r="5018" spans="1:20" ht="14.4" x14ac:dyDescent="0.3">
      <c r="A5018" s="33" t="s">
        <v>11780</v>
      </c>
      <c r="B5018" s="33" t="s">
        <v>14833</v>
      </c>
      <c r="C5018" s="33" t="s">
        <v>18321</v>
      </c>
      <c r="D5018" s="33" t="s">
        <v>11781</v>
      </c>
      <c r="E5018" s="33" t="s">
        <v>14915</v>
      </c>
      <c r="F5018" s="33">
        <v>133</v>
      </c>
      <c r="G5018" s="33">
        <v>132</v>
      </c>
      <c r="H5018" s="33">
        <v>65287</v>
      </c>
      <c r="I5018" t="s">
        <v>11658</v>
      </c>
      <c r="N5018" s="37"/>
      <c r="O5018" s="36"/>
      <c r="P5018" s="36"/>
      <c r="Q5018" s="36"/>
      <c r="R5018" s="37"/>
      <c r="S5018" s="36"/>
      <c r="T5018" s="36"/>
    </row>
    <row r="5019" spans="1:20" ht="14.4" x14ac:dyDescent="0.3">
      <c r="A5019" s="33" t="s">
        <v>11782</v>
      </c>
      <c r="B5019" s="33" t="s">
        <v>14833</v>
      </c>
      <c r="C5019" s="33" t="s">
        <v>18322</v>
      </c>
      <c r="D5019" s="33" t="s">
        <v>11783</v>
      </c>
      <c r="E5019" s="33" t="s">
        <v>15055</v>
      </c>
      <c r="F5019" s="33">
        <v>192</v>
      </c>
      <c r="G5019" s="33">
        <v>208</v>
      </c>
      <c r="H5019" s="33">
        <v>41565</v>
      </c>
      <c r="I5019" t="s">
        <v>221</v>
      </c>
      <c r="N5019" s="37"/>
      <c r="O5019" s="36"/>
      <c r="P5019" s="36"/>
      <c r="Q5019" s="36"/>
      <c r="R5019" s="37"/>
      <c r="S5019" s="36"/>
      <c r="T5019" s="36"/>
    </row>
    <row r="5020" spans="1:20" ht="14.4" x14ac:dyDescent="0.3">
      <c r="A5020" s="33" t="s">
        <v>11784</v>
      </c>
      <c r="B5020" s="33" t="s">
        <v>14833</v>
      </c>
      <c r="C5020" s="33" t="s">
        <v>18323</v>
      </c>
      <c r="D5020" s="33" t="s">
        <v>11785</v>
      </c>
      <c r="E5020" s="33" t="s">
        <v>14907</v>
      </c>
      <c r="F5020" s="33">
        <v>224</v>
      </c>
      <c r="G5020" s="33">
        <v>233</v>
      </c>
      <c r="H5020" s="33">
        <v>41775</v>
      </c>
      <c r="I5020" t="s">
        <v>108</v>
      </c>
      <c r="N5020" s="37"/>
      <c r="O5020" s="36"/>
      <c r="P5020" s="36"/>
      <c r="Q5020" s="36"/>
      <c r="R5020" s="37"/>
      <c r="S5020" s="36"/>
      <c r="T5020" s="36"/>
    </row>
    <row r="5021" spans="1:20" ht="14.4" x14ac:dyDescent="0.3">
      <c r="A5021" s="33" t="s">
        <v>11786</v>
      </c>
      <c r="B5021" s="33" t="s">
        <v>14833</v>
      </c>
      <c r="C5021" s="33" t="s">
        <v>18324</v>
      </c>
      <c r="D5021" s="33" t="s">
        <v>11787</v>
      </c>
      <c r="E5021" s="33" t="s">
        <v>15040</v>
      </c>
      <c r="F5021" s="33">
        <v>63</v>
      </c>
      <c r="G5021" s="33">
        <v>52</v>
      </c>
      <c r="H5021" s="33">
        <v>82526</v>
      </c>
      <c r="I5021" t="s">
        <v>16050</v>
      </c>
      <c r="N5021" s="37"/>
      <c r="O5021" s="36"/>
      <c r="P5021" s="36"/>
      <c r="Q5021" s="36"/>
      <c r="R5021" s="37"/>
      <c r="S5021" s="36"/>
      <c r="T5021" s="36"/>
    </row>
    <row r="5022" spans="1:20" ht="14.4" x14ac:dyDescent="0.3">
      <c r="A5022" s="33" t="s">
        <v>11788</v>
      </c>
      <c r="B5022" s="33" t="s">
        <v>14833</v>
      </c>
      <c r="C5022" s="33" t="s">
        <v>11789</v>
      </c>
      <c r="D5022" s="33" t="s">
        <v>11790</v>
      </c>
      <c r="E5022" s="33" t="s">
        <v>14908</v>
      </c>
      <c r="F5022" s="33">
        <v>588</v>
      </c>
      <c r="G5022" s="33">
        <v>639</v>
      </c>
      <c r="H5022" s="33">
        <v>41400</v>
      </c>
      <c r="I5022" t="s">
        <v>16924</v>
      </c>
      <c r="N5022" s="37"/>
      <c r="O5022" s="36"/>
      <c r="P5022" s="36"/>
      <c r="Q5022" s="36"/>
      <c r="R5022" s="37"/>
      <c r="S5022" s="36"/>
      <c r="T5022" s="36"/>
    </row>
    <row r="5023" spans="1:20" ht="14.4" x14ac:dyDescent="0.3">
      <c r="A5023" s="33" t="s">
        <v>11791</v>
      </c>
      <c r="B5023" s="33" t="s">
        <v>14833</v>
      </c>
      <c r="C5023" s="33" t="s">
        <v>10342</v>
      </c>
      <c r="D5023" s="33" t="s">
        <v>11792</v>
      </c>
      <c r="E5023" s="33" t="s">
        <v>14910</v>
      </c>
      <c r="F5023" s="33">
        <v>241</v>
      </c>
      <c r="G5023" s="33">
        <v>269</v>
      </c>
      <c r="H5023" s="33">
        <v>40378</v>
      </c>
      <c r="I5023" t="s">
        <v>16031</v>
      </c>
      <c r="N5023" s="37"/>
      <c r="O5023" s="36"/>
      <c r="P5023" s="36"/>
      <c r="Q5023" s="36"/>
      <c r="R5023" s="37"/>
      <c r="S5023" s="36"/>
      <c r="T5023" s="36"/>
    </row>
    <row r="5024" spans="1:20" ht="14.4" x14ac:dyDescent="0.3">
      <c r="A5024" s="33" t="s">
        <v>11793</v>
      </c>
      <c r="B5024" s="33" t="s">
        <v>14833</v>
      </c>
      <c r="C5024" s="33" t="s">
        <v>9911</v>
      </c>
      <c r="D5024" s="33" t="s">
        <v>11794</v>
      </c>
      <c r="E5024" s="33" t="s">
        <v>15020</v>
      </c>
      <c r="F5024" s="33">
        <v>206</v>
      </c>
      <c r="G5024" s="33">
        <v>222</v>
      </c>
      <c r="H5024" s="33">
        <v>41338</v>
      </c>
      <c r="I5024" t="s">
        <v>4438</v>
      </c>
      <c r="N5024" s="37"/>
      <c r="O5024" s="36"/>
      <c r="P5024" s="36"/>
      <c r="Q5024" s="36"/>
      <c r="R5024" s="37"/>
      <c r="S5024" s="36"/>
      <c r="T5024" s="36"/>
    </row>
    <row r="5025" spans="1:20" ht="14.4" x14ac:dyDescent="0.3">
      <c r="A5025" s="33" t="s">
        <v>11795</v>
      </c>
      <c r="B5025" s="33" t="s">
        <v>14833</v>
      </c>
      <c r="C5025" s="33" t="s">
        <v>11796</v>
      </c>
      <c r="D5025" s="33" t="s">
        <v>11610</v>
      </c>
      <c r="E5025" s="33" t="s">
        <v>15040</v>
      </c>
      <c r="F5025" s="33">
        <v>182</v>
      </c>
      <c r="G5025" s="33">
        <v>228</v>
      </c>
      <c r="H5025" s="33">
        <v>41616</v>
      </c>
      <c r="I5025" t="s">
        <v>16616</v>
      </c>
      <c r="N5025" s="37"/>
      <c r="O5025" s="36"/>
      <c r="P5025" s="36"/>
      <c r="Q5025" s="36"/>
      <c r="R5025" s="37"/>
      <c r="S5025" s="36"/>
      <c r="T5025" s="36"/>
    </row>
    <row r="5026" spans="1:20" ht="14.4" x14ac:dyDescent="0.3">
      <c r="A5026" s="33" t="s">
        <v>11797</v>
      </c>
      <c r="B5026" s="33" t="s">
        <v>14833</v>
      </c>
      <c r="C5026" s="33" t="s">
        <v>11798</v>
      </c>
      <c r="D5026" s="33" t="s">
        <v>11799</v>
      </c>
      <c r="E5026" s="33" t="s">
        <v>14907</v>
      </c>
      <c r="F5026" s="33">
        <v>158</v>
      </c>
      <c r="G5026" s="33">
        <v>169</v>
      </c>
      <c r="H5026" s="33">
        <v>41775</v>
      </c>
      <c r="I5026" t="s">
        <v>108</v>
      </c>
      <c r="N5026" s="37"/>
      <c r="O5026" s="36"/>
      <c r="P5026" s="36"/>
      <c r="Q5026" s="36"/>
      <c r="R5026" s="37"/>
      <c r="S5026" s="36"/>
      <c r="T5026" s="36"/>
    </row>
    <row r="5027" spans="1:20" ht="14.4" x14ac:dyDescent="0.3">
      <c r="A5027" s="33" t="s">
        <v>11800</v>
      </c>
      <c r="B5027" s="33" t="s">
        <v>14833</v>
      </c>
      <c r="C5027" s="33" t="s">
        <v>11801</v>
      </c>
      <c r="D5027" s="33" t="s">
        <v>10901</v>
      </c>
      <c r="E5027" s="33" t="s">
        <v>14903</v>
      </c>
      <c r="F5027" s="33">
        <v>180</v>
      </c>
      <c r="G5027" s="33">
        <v>177</v>
      </c>
      <c r="H5027" s="33">
        <v>40653</v>
      </c>
      <c r="I5027" t="s">
        <v>18309</v>
      </c>
      <c r="N5027" s="37"/>
      <c r="O5027" s="36"/>
      <c r="P5027" s="36"/>
      <c r="Q5027" s="36"/>
      <c r="R5027" s="37"/>
      <c r="S5027" s="36"/>
      <c r="T5027" s="36"/>
    </row>
    <row r="5028" spans="1:20" ht="14.4" x14ac:dyDescent="0.3">
      <c r="A5028" s="33" t="s">
        <v>11802</v>
      </c>
      <c r="B5028" s="33" t="s">
        <v>14833</v>
      </c>
      <c r="C5028" s="33" t="s">
        <v>11803</v>
      </c>
      <c r="D5028" s="33" t="s">
        <v>11804</v>
      </c>
      <c r="E5028" s="33" t="s">
        <v>14908</v>
      </c>
      <c r="F5028" s="33">
        <v>248</v>
      </c>
      <c r="G5028" s="33">
        <v>239</v>
      </c>
      <c r="H5028" s="33">
        <v>62662</v>
      </c>
      <c r="I5028" t="s">
        <v>15719</v>
      </c>
      <c r="N5028" s="37"/>
      <c r="O5028" s="36"/>
      <c r="P5028" s="36"/>
      <c r="Q5028" s="36"/>
      <c r="R5028" s="37"/>
      <c r="S5028" s="36"/>
      <c r="T5028" s="36"/>
    </row>
    <row r="5029" spans="1:20" ht="14.4" x14ac:dyDescent="0.3">
      <c r="A5029" s="33" t="s">
        <v>11805</v>
      </c>
      <c r="B5029" s="33" t="s">
        <v>14833</v>
      </c>
      <c r="C5029" s="33" t="s">
        <v>15713</v>
      </c>
      <c r="D5029" s="33" t="s">
        <v>11806</v>
      </c>
      <c r="E5029" s="33" t="s">
        <v>14938</v>
      </c>
      <c r="F5029" s="33">
        <v>455</v>
      </c>
      <c r="G5029" s="33">
        <v>452</v>
      </c>
      <c r="H5029" s="33">
        <v>70176</v>
      </c>
      <c r="I5029" t="s">
        <v>16090</v>
      </c>
      <c r="N5029" s="37"/>
      <c r="O5029" s="36"/>
      <c r="P5029" s="36"/>
      <c r="Q5029" s="36"/>
      <c r="R5029" s="37"/>
      <c r="S5029" s="36"/>
      <c r="T5029" s="36"/>
    </row>
    <row r="5030" spans="1:20" ht="14.4" x14ac:dyDescent="0.3">
      <c r="A5030" s="33" t="s">
        <v>11807</v>
      </c>
      <c r="B5030" s="33" t="s">
        <v>14833</v>
      </c>
      <c r="C5030" s="33" t="s">
        <v>18325</v>
      </c>
      <c r="D5030" s="33" t="s">
        <v>11808</v>
      </c>
      <c r="E5030" s="33" t="s">
        <v>15040</v>
      </c>
      <c r="F5030" s="33">
        <v>37</v>
      </c>
      <c r="G5030" s="33">
        <v>43</v>
      </c>
      <c r="H5030" s="33">
        <v>82526</v>
      </c>
      <c r="I5030" t="s">
        <v>16050</v>
      </c>
      <c r="N5030" s="37"/>
      <c r="O5030" s="36"/>
      <c r="P5030" s="36"/>
      <c r="Q5030" s="36"/>
      <c r="R5030" s="37"/>
      <c r="S5030" s="36"/>
      <c r="T5030" s="36"/>
    </row>
    <row r="5031" spans="1:20" ht="14.4" x14ac:dyDescent="0.3">
      <c r="A5031" s="33" t="s">
        <v>11809</v>
      </c>
      <c r="B5031" s="33" t="s">
        <v>14833</v>
      </c>
      <c r="C5031" s="33" t="s">
        <v>18326</v>
      </c>
      <c r="D5031" s="33" t="s">
        <v>11810</v>
      </c>
      <c r="E5031" s="33" t="s">
        <v>14910</v>
      </c>
      <c r="F5031" s="33">
        <v>538</v>
      </c>
      <c r="G5031" s="33">
        <v>539</v>
      </c>
      <c r="H5031" s="33">
        <v>41248</v>
      </c>
      <c r="I5031" t="s">
        <v>17717</v>
      </c>
      <c r="N5031" s="37"/>
      <c r="O5031" s="36"/>
      <c r="P5031" s="36"/>
      <c r="Q5031" s="36"/>
      <c r="R5031" s="37"/>
      <c r="S5031" s="36"/>
      <c r="T5031" s="36"/>
    </row>
    <row r="5032" spans="1:20" ht="14.4" x14ac:dyDescent="0.3">
      <c r="A5032" s="33" t="s">
        <v>11811</v>
      </c>
      <c r="B5032" s="33" t="s">
        <v>14833</v>
      </c>
      <c r="C5032" s="33" t="s">
        <v>4736</v>
      </c>
      <c r="D5032" s="33" t="s">
        <v>11812</v>
      </c>
      <c r="E5032" s="33" t="s">
        <v>14910</v>
      </c>
      <c r="F5032" s="33">
        <v>227</v>
      </c>
      <c r="G5032" s="33">
        <v>199</v>
      </c>
      <c r="H5032" s="33">
        <v>40378</v>
      </c>
      <c r="I5032" t="s">
        <v>16031</v>
      </c>
      <c r="N5032" s="37"/>
      <c r="O5032" s="36"/>
      <c r="P5032" s="36"/>
      <c r="Q5032" s="36"/>
      <c r="R5032" s="37"/>
      <c r="S5032" s="36"/>
      <c r="T5032" s="36"/>
    </row>
    <row r="5033" spans="1:20" ht="14.4" x14ac:dyDescent="0.3">
      <c r="A5033" s="33" t="s">
        <v>11813</v>
      </c>
      <c r="B5033" s="33" t="s">
        <v>14833</v>
      </c>
      <c r="C5033" s="33" t="s">
        <v>11814</v>
      </c>
      <c r="D5033" s="33" t="s">
        <v>11815</v>
      </c>
      <c r="E5033" s="33" t="s">
        <v>15020</v>
      </c>
      <c r="F5033" s="33">
        <v>145</v>
      </c>
      <c r="G5033" s="33">
        <v>155</v>
      </c>
      <c r="H5033" s="33">
        <v>41338</v>
      </c>
      <c r="I5033" t="s">
        <v>4438</v>
      </c>
      <c r="N5033" s="37"/>
      <c r="O5033" s="36"/>
      <c r="P5033" s="36"/>
      <c r="Q5033" s="36"/>
      <c r="R5033" s="37"/>
      <c r="S5033" s="36"/>
      <c r="T5033" s="36"/>
    </row>
    <row r="5034" spans="1:20" ht="14.4" x14ac:dyDescent="0.3">
      <c r="A5034" s="33" t="s">
        <v>11816</v>
      </c>
      <c r="B5034" s="33" t="s">
        <v>14833</v>
      </c>
      <c r="C5034" s="33" t="s">
        <v>11817</v>
      </c>
      <c r="D5034" s="33" t="s">
        <v>11818</v>
      </c>
      <c r="E5034" s="33" t="s">
        <v>14915</v>
      </c>
      <c r="F5034" s="33">
        <v>657</v>
      </c>
      <c r="G5034" s="33">
        <v>701</v>
      </c>
      <c r="H5034" s="33">
        <v>65287</v>
      </c>
      <c r="I5034" t="s">
        <v>11658</v>
      </c>
      <c r="N5034" s="37"/>
      <c r="O5034" s="36"/>
      <c r="P5034" s="36"/>
      <c r="Q5034" s="36"/>
      <c r="R5034" s="37"/>
      <c r="S5034" s="36"/>
      <c r="T5034" s="36"/>
    </row>
    <row r="5035" spans="1:20" ht="14.4" x14ac:dyDescent="0.3">
      <c r="A5035" s="33" t="s">
        <v>11819</v>
      </c>
      <c r="B5035" s="33" t="s">
        <v>14833</v>
      </c>
      <c r="C5035" s="33" t="s">
        <v>8420</v>
      </c>
      <c r="D5035" s="33" t="s">
        <v>11820</v>
      </c>
      <c r="E5035" s="33" t="s">
        <v>14938</v>
      </c>
      <c r="F5035" s="33">
        <v>153</v>
      </c>
      <c r="G5035" s="33">
        <v>162</v>
      </c>
      <c r="H5035" s="33">
        <v>41572</v>
      </c>
      <c r="I5035" t="s">
        <v>18272</v>
      </c>
      <c r="N5035" s="37"/>
      <c r="O5035" s="36"/>
      <c r="P5035" s="36"/>
      <c r="Q5035" s="36"/>
      <c r="R5035" s="37"/>
      <c r="S5035" s="36"/>
      <c r="T5035" s="36"/>
    </row>
    <row r="5036" spans="1:20" ht="14.4" x14ac:dyDescent="0.3">
      <c r="A5036" s="33" t="s">
        <v>11821</v>
      </c>
      <c r="B5036" s="33" t="s">
        <v>14833</v>
      </c>
      <c r="C5036" s="33" t="s">
        <v>18327</v>
      </c>
      <c r="D5036" s="33" t="s">
        <v>11822</v>
      </c>
      <c r="E5036" s="33" t="s">
        <v>15040</v>
      </c>
      <c r="F5036" s="33">
        <v>140</v>
      </c>
      <c r="G5036" s="33">
        <v>136</v>
      </c>
      <c r="H5036" s="33">
        <v>41616</v>
      </c>
      <c r="I5036" t="s">
        <v>16616</v>
      </c>
      <c r="N5036" s="37"/>
      <c r="O5036" s="36"/>
      <c r="P5036" s="36"/>
      <c r="Q5036" s="36"/>
      <c r="R5036" s="37"/>
      <c r="S5036" s="36"/>
      <c r="T5036" s="36"/>
    </row>
    <row r="5037" spans="1:20" ht="14.4" x14ac:dyDescent="0.3">
      <c r="A5037" s="33" t="s">
        <v>11823</v>
      </c>
      <c r="B5037" s="33" t="s">
        <v>14833</v>
      </c>
      <c r="C5037" s="33" t="s">
        <v>11824</v>
      </c>
      <c r="D5037" s="33" t="s">
        <v>11825</v>
      </c>
      <c r="E5037" s="33" t="s">
        <v>14907</v>
      </c>
      <c r="F5037" s="33">
        <v>121</v>
      </c>
      <c r="G5037" s="33">
        <v>127</v>
      </c>
      <c r="H5037" s="33">
        <v>41775</v>
      </c>
      <c r="I5037" t="s">
        <v>108</v>
      </c>
      <c r="N5037" s="37"/>
      <c r="O5037" s="36"/>
      <c r="P5037" s="36"/>
      <c r="Q5037" s="36"/>
      <c r="R5037" s="37"/>
      <c r="S5037" s="36"/>
      <c r="T5037" s="36"/>
    </row>
    <row r="5038" spans="1:20" ht="14.4" x14ac:dyDescent="0.3">
      <c r="A5038" s="33" t="s">
        <v>11826</v>
      </c>
      <c r="B5038" s="33" t="s">
        <v>14833</v>
      </c>
      <c r="C5038" s="33" t="s">
        <v>18328</v>
      </c>
      <c r="D5038" s="33" t="s">
        <v>11827</v>
      </c>
      <c r="E5038" s="33" t="s">
        <v>14938</v>
      </c>
      <c r="F5038" s="33">
        <v>241</v>
      </c>
      <c r="G5038" s="33">
        <v>235</v>
      </c>
      <c r="H5038" s="33">
        <v>70176</v>
      </c>
      <c r="I5038" t="s">
        <v>16090</v>
      </c>
      <c r="N5038" s="37"/>
      <c r="O5038" s="36"/>
      <c r="P5038" s="36"/>
      <c r="Q5038" s="36"/>
      <c r="R5038" s="37"/>
      <c r="S5038" s="36"/>
      <c r="T5038" s="36"/>
    </row>
    <row r="5039" spans="1:20" ht="14.4" x14ac:dyDescent="0.3">
      <c r="A5039" s="33" t="s">
        <v>11828</v>
      </c>
      <c r="B5039" s="33" t="s">
        <v>14833</v>
      </c>
      <c r="C5039" s="33" t="s">
        <v>11829</v>
      </c>
      <c r="D5039" s="33" t="s">
        <v>11830</v>
      </c>
      <c r="E5039" s="33" t="s">
        <v>15040</v>
      </c>
      <c r="F5039" s="33">
        <v>227</v>
      </c>
      <c r="G5039" s="33">
        <v>191</v>
      </c>
      <c r="H5039" s="33">
        <v>82526</v>
      </c>
      <c r="I5039" t="s">
        <v>16050</v>
      </c>
      <c r="N5039" s="37"/>
      <c r="O5039" s="36"/>
      <c r="P5039" s="36"/>
      <c r="Q5039" s="36"/>
      <c r="R5039" s="37"/>
      <c r="S5039" s="36"/>
      <c r="T5039" s="36"/>
    </row>
    <row r="5040" spans="1:20" ht="14.4" x14ac:dyDescent="0.3">
      <c r="A5040" s="33" t="s">
        <v>11831</v>
      </c>
      <c r="B5040" s="33" t="s">
        <v>14833</v>
      </c>
      <c r="C5040" s="33" t="s">
        <v>11832</v>
      </c>
      <c r="D5040" s="33" t="s">
        <v>11833</v>
      </c>
      <c r="E5040" s="33" t="s">
        <v>14910</v>
      </c>
      <c r="F5040" s="33">
        <v>216</v>
      </c>
      <c r="G5040" s="33">
        <v>199</v>
      </c>
      <c r="H5040" s="33">
        <v>40378</v>
      </c>
      <c r="I5040" t="s">
        <v>16031</v>
      </c>
      <c r="N5040" s="37"/>
      <c r="O5040" s="36"/>
      <c r="P5040" s="36"/>
      <c r="Q5040" s="36"/>
      <c r="R5040" s="37"/>
      <c r="S5040" s="36"/>
      <c r="T5040" s="36"/>
    </row>
    <row r="5041" spans="1:20" ht="14.4" x14ac:dyDescent="0.3">
      <c r="A5041" s="33" t="s">
        <v>11834</v>
      </c>
      <c r="B5041" s="33" t="s">
        <v>14833</v>
      </c>
      <c r="C5041" s="33" t="s">
        <v>11835</v>
      </c>
      <c r="D5041" s="33" t="s">
        <v>11836</v>
      </c>
      <c r="E5041" s="33" t="s">
        <v>14938</v>
      </c>
      <c r="F5041" s="33">
        <v>338</v>
      </c>
      <c r="G5041" s="33">
        <v>379</v>
      </c>
      <c r="H5041" s="33">
        <v>41572</v>
      </c>
      <c r="I5041" t="s">
        <v>18272</v>
      </c>
      <c r="N5041" s="37"/>
      <c r="O5041" s="36"/>
      <c r="P5041" s="36"/>
      <c r="Q5041" s="36"/>
      <c r="R5041" s="37"/>
      <c r="S5041" s="36"/>
      <c r="T5041" s="36"/>
    </row>
    <row r="5042" spans="1:20" ht="14.4" x14ac:dyDescent="0.3">
      <c r="A5042" s="33" t="s">
        <v>11837</v>
      </c>
      <c r="B5042" s="33" t="s">
        <v>14833</v>
      </c>
      <c r="C5042" s="33" t="s">
        <v>18329</v>
      </c>
      <c r="D5042" s="33" t="s">
        <v>11838</v>
      </c>
      <c r="E5042" s="33" t="s">
        <v>15040</v>
      </c>
      <c r="F5042" s="33">
        <v>249</v>
      </c>
      <c r="G5042" s="33">
        <v>263</v>
      </c>
      <c r="H5042" s="33">
        <v>41616</v>
      </c>
      <c r="I5042" t="s">
        <v>16616</v>
      </c>
      <c r="N5042" s="37"/>
      <c r="O5042" s="36"/>
      <c r="P5042" s="36"/>
      <c r="Q5042" s="36"/>
      <c r="R5042" s="37"/>
      <c r="S5042" s="36"/>
      <c r="T5042" s="36"/>
    </row>
    <row r="5043" spans="1:20" ht="14.4" x14ac:dyDescent="0.3">
      <c r="A5043" s="33" t="s">
        <v>11839</v>
      </c>
      <c r="B5043" s="33" t="s">
        <v>14833</v>
      </c>
      <c r="C5043" s="33" t="s">
        <v>11840</v>
      </c>
      <c r="D5043" s="33" t="s">
        <v>11841</v>
      </c>
      <c r="E5043" s="33" t="s">
        <v>15055</v>
      </c>
      <c r="F5043" s="33">
        <v>165</v>
      </c>
      <c r="G5043" s="33">
        <v>171</v>
      </c>
      <c r="H5043" s="33">
        <v>41565</v>
      </c>
      <c r="I5043" t="s">
        <v>221</v>
      </c>
      <c r="N5043" s="37"/>
      <c r="O5043" s="36"/>
      <c r="P5043" s="36"/>
      <c r="Q5043" s="36"/>
      <c r="R5043" s="37"/>
      <c r="S5043" s="36"/>
      <c r="T5043" s="36"/>
    </row>
    <row r="5044" spans="1:20" ht="14.4" x14ac:dyDescent="0.3">
      <c r="A5044" s="33" t="s">
        <v>11842</v>
      </c>
      <c r="B5044" s="33" t="s">
        <v>14833</v>
      </c>
      <c r="C5044" s="33" t="s">
        <v>16120</v>
      </c>
      <c r="D5044" s="33" t="s">
        <v>11843</v>
      </c>
      <c r="E5044" s="33" t="s">
        <v>14908</v>
      </c>
      <c r="F5044" s="33">
        <v>247</v>
      </c>
      <c r="G5044" s="33">
        <v>251</v>
      </c>
      <c r="H5044" s="33">
        <v>62662</v>
      </c>
      <c r="I5044" t="s">
        <v>15719</v>
      </c>
      <c r="N5044" s="37"/>
      <c r="O5044" s="36"/>
      <c r="P5044" s="36"/>
      <c r="Q5044" s="36"/>
      <c r="R5044" s="37"/>
      <c r="S5044" s="36"/>
      <c r="T5044" s="36"/>
    </row>
    <row r="5045" spans="1:20" ht="14.4" x14ac:dyDescent="0.3">
      <c r="A5045" s="33" t="s">
        <v>11844</v>
      </c>
      <c r="B5045" s="33" t="s">
        <v>14833</v>
      </c>
      <c r="C5045" s="33" t="s">
        <v>18330</v>
      </c>
      <c r="D5045" s="33" t="s">
        <v>11845</v>
      </c>
      <c r="E5045" s="33" t="s">
        <v>14938</v>
      </c>
      <c r="F5045" s="33">
        <v>197</v>
      </c>
      <c r="G5045" s="33">
        <v>200</v>
      </c>
      <c r="H5045" s="33">
        <v>70176</v>
      </c>
      <c r="I5045" t="s">
        <v>16090</v>
      </c>
      <c r="N5045" s="37"/>
      <c r="O5045" s="36"/>
      <c r="P5045" s="36"/>
      <c r="Q5045" s="36"/>
      <c r="R5045" s="37"/>
      <c r="S5045" s="36"/>
      <c r="T5045" s="36"/>
    </row>
    <row r="5046" spans="1:20" ht="14.4" x14ac:dyDescent="0.3">
      <c r="A5046" s="33" t="s">
        <v>11846</v>
      </c>
      <c r="B5046" s="33" t="s">
        <v>14833</v>
      </c>
      <c r="C5046" s="33" t="s">
        <v>11847</v>
      </c>
      <c r="D5046" s="33" t="s">
        <v>11848</v>
      </c>
      <c r="E5046" s="33" t="s">
        <v>14908</v>
      </c>
      <c r="F5046" s="33">
        <v>228</v>
      </c>
      <c r="G5046" s="33">
        <v>209</v>
      </c>
      <c r="H5046" s="33">
        <v>41400</v>
      </c>
      <c r="I5046" t="s">
        <v>16924</v>
      </c>
      <c r="N5046" s="37"/>
      <c r="O5046" s="36"/>
      <c r="P5046" s="36"/>
      <c r="Q5046" s="36"/>
      <c r="R5046" s="37"/>
      <c r="S5046" s="36"/>
      <c r="T5046" s="36"/>
    </row>
    <row r="5047" spans="1:20" ht="14.4" x14ac:dyDescent="0.3">
      <c r="A5047" s="33" t="s">
        <v>11849</v>
      </c>
      <c r="B5047" s="33" t="s">
        <v>14833</v>
      </c>
      <c r="C5047" s="33" t="s">
        <v>11850</v>
      </c>
      <c r="D5047" s="33" t="s">
        <v>11851</v>
      </c>
      <c r="E5047" s="33" t="s">
        <v>15018</v>
      </c>
      <c r="F5047" s="33">
        <v>262</v>
      </c>
      <c r="G5047" s="33">
        <v>253</v>
      </c>
      <c r="H5047" s="33">
        <v>41472</v>
      </c>
      <c r="I5047" t="s">
        <v>16868</v>
      </c>
      <c r="N5047" s="37"/>
      <c r="O5047" s="36"/>
      <c r="P5047" s="36"/>
      <c r="Q5047" s="36"/>
      <c r="R5047" s="37"/>
      <c r="S5047" s="36"/>
      <c r="T5047" s="36"/>
    </row>
    <row r="5048" spans="1:20" ht="14.4" x14ac:dyDescent="0.3">
      <c r="A5048" s="33" t="s">
        <v>11852</v>
      </c>
      <c r="B5048" s="33" t="s">
        <v>14833</v>
      </c>
      <c r="C5048" s="33" t="s">
        <v>18331</v>
      </c>
      <c r="D5048" s="33" t="s">
        <v>11853</v>
      </c>
      <c r="E5048" s="33" t="s">
        <v>14910</v>
      </c>
      <c r="F5048" s="33">
        <v>184</v>
      </c>
      <c r="G5048" s="33">
        <v>168</v>
      </c>
      <c r="H5048" s="33">
        <v>41248</v>
      </c>
      <c r="I5048" t="s">
        <v>17717</v>
      </c>
      <c r="N5048" s="37"/>
      <c r="O5048" s="36"/>
      <c r="P5048" s="36"/>
      <c r="Q5048" s="36"/>
      <c r="R5048" s="37"/>
      <c r="S5048" s="36"/>
      <c r="T5048" s="36"/>
    </row>
    <row r="5049" spans="1:20" ht="14.4" x14ac:dyDescent="0.3">
      <c r="A5049" s="33" t="s">
        <v>11854</v>
      </c>
      <c r="B5049" s="33" t="s">
        <v>14833</v>
      </c>
      <c r="C5049" s="33" t="s">
        <v>1252</v>
      </c>
      <c r="D5049" s="33" t="s">
        <v>11855</v>
      </c>
      <c r="E5049" s="33" t="s">
        <v>14910</v>
      </c>
      <c r="F5049" s="33">
        <v>439</v>
      </c>
      <c r="G5049" s="33">
        <v>416</v>
      </c>
      <c r="H5049" s="33">
        <v>40378</v>
      </c>
      <c r="I5049" t="s">
        <v>16031</v>
      </c>
      <c r="N5049" s="37"/>
      <c r="O5049" s="36"/>
      <c r="P5049" s="36"/>
      <c r="Q5049" s="36"/>
      <c r="R5049" s="37"/>
      <c r="S5049" s="36"/>
      <c r="T5049" s="36"/>
    </row>
    <row r="5050" spans="1:20" ht="14.4" x14ac:dyDescent="0.3">
      <c r="A5050" s="33" t="s">
        <v>11856</v>
      </c>
      <c r="B5050" s="33" t="s">
        <v>14833</v>
      </c>
      <c r="C5050" s="33" t="s">
        <v>11857</v>
      </c>
      <c r="D5050" s="33" t="s">
        <v>11858</v>
      </c>
      <c r="E5050" s="33" t="s">
        <v>15020</v>
      </c>
      <c r="F5050" s="33">
        <v>375</v>
      </c>
      <c r="G5050" s="33">
        <v>378</v>
      </c>
      <c r="H5050" s="33">
        <v>41338</v>
      </c>
      <c r="I5050" t="s">
        <v>4438</v>
      </c>
      <c r="N5050" s="37"/>
      <c r="O5050" s="36"/>
      <c r="P5050" s="36"/>
      <c r="Q5050" s="36"/>
      <c r="R5050" s="37"/>
      <c r="S5050" s="36"/>
      <c r="T5050" s="36"/>
    </row>
    <row r="5051" spans="1:20" ht="14.4" x14ac:dyDescent="0.3">
      <c r="A5051" s="33" t="s">
        <v>11859</v>
      </c>
      <c r="B5051" s="33" t="s">
        <v>14833</v>
      </c>
      <c r="C5051" s="33" t="s">
        <v>11860</v>
      </c>
      <c r="D5051" s="33" t="s">
        <v>11861</v>
      </c>
      <c r="E5051" s="33" t="s">
        <v>14915</v>
      </c>
      <c r="F5051" s="33">
        <v>230</v>
      </c>
      <c r="G5051" s="33">
        <v>226</v>
      </c>
      <c r="H5051" s="33">
        <v>65287</v>
      </c>
      <c r="I5051" t="s">
        <v>11658</v>
      </c>
      <c r="N5051" s="37"/>
      <c r="O5051" s="36"/>
      <c r="P5051" s="36"/>
      <c r="Q5051" s="36"/>
      <c r="R5051" s="37"/>
      <c r="S5051" s="36"/>
      <c r="T5051" s="36"/>
    </row>
    <row r="5052" spans="1:20" ht="14.4" x14ac:dyDescent="0.3">
      <c r="A5052" s="33" t="s">
        <v>11862</v>
      </c>
      <c r="B5052" s="33" t="s">
        <v>14833</v>
      </c>
      <c r="C5052" s="33" t="s">
        <v>11863</v>
      </c>
      <c r="D5052" s="33" t="s">
        <v>11864</v>
      </c>
      <c r="E5052" s="33" t="s">
        <v>14868</v>
      </c>
      <c r="F5052" s="33">
        <v>395</v>
      </c>
      <c r="G5052" s="33">
        <v>376</v>
      </c>
      <c r="H5052" s="33">
        <v>42510</v>
      </c>
      <c r="I5052" t="s">
        <v>18191</v>
      </c>
      <c r="N5052" s="37"/>
      <c r="O5052" s="36"/>
      <c r="P5052" s="36"/>
      <c r="Q5052" s="36"/>
      <c r="R5052" s="37"/>
      <c r="S5052" s="36"/>
      <c r="T5052" s="36"/>
    </row>
    <row r="5053" spans="1:20" ht="14.4" x14ac:dyDescent="0.3">
      <c r="A5053" s="33" t="s">
        <v>11865</v>
      </c>
      <c r="B5053" s="33" t="s">
        <v>14833</v>
      </c>
      <c r="C5053" s="33" t="s">
        <v>11866</v>
      </c>
      <c r="D5053" s="33" t="s">
        <v>11867</v>
      </c>
      <c r="E5053" s="33" t="s">
        <v>14903</v>
      </c>
      <c r="F5053" s="33">
        <v>184</v>
      </c>
      <c r="G5053" s="33">
        <v>170</v>
      </c>
      <c r="H5053" s="33">
        <v>40653</v>
      </c>
      <c r="I5053" t="s">
        <v>18309</v>
      </c>
      <c r="N5053" s="37"/>
      <c r="O5053" s="36"/>
      <c r="P5053" s="36"/>
      <c r="Q5053" s="36"/>
      <c r="R5053" s="37"/>
      <c r="S5053" s="36"/>
      <c r="T5053" s="36"/>
    </row>
    <row r="5054" spans="1:20" ht="14.4" x14ac:dyDescent="0.3">
      <c r="A5054" s="33" t="s">
        <v>11868</v>
      </c>
      <c r="B5054" s="33" t="s">
        <v>14833</v>
      </c>
      <c r="C5054" s="33" t="s">
        <v>18332</v>
      </c>
      <c r="D5054" s="33" t="s">
        <v>11869</v>
      </c>
      <c r="E5054" s="33" t="s">
        <v>15040</v>
      </c>
      <c r="F5054" s="33">
        <v>423</v>
      </c>
      <c r="G5054" s="33">
        <v>431</v>
      </c>
      <c r="H5054" s="33">
        <v>82526</v>
      </c>
      <c r="I5054" t="s">
        <v>16050</v>
      </c>
      <c r="N5054" s="37"/>
      <c r="O5054" s="36"/>
      <c r="P5054" s="36"/>
      <c r="Q5054" s="36"/>
      <c r="R5054" s="37"/>
      <c r="S5054" s="36"/>
      <c r="T5054" s="36"/>
    </row>
    <row r="5055" spans="1:20" ht="14.4" x14ac:dyDescent="0.3">
      <c r="A5055" s="33" t="s">
        <v>11870</v>
      </c>
      <c r="B5055" s="33" t="s">
        <v>14833</v>
      </c>
      <c r="C5055" s="33" t="s">
        <v>11871</v>
      </c>
      <c r="D5055" s="33" t="s">
        <v>10432</v>
      </c>
      <c r="E5055" s="33" t="s">
        <v>15018</v>
      </c>
      <c r="F5055" s="33">
        <v>176</v>
      </c>
      <c r="G5055" s="33">
        <v>180</v>
      </c>
      <c r="H5055" s="33">
        <v>41472</v>
      </c>
      <c r="I5055" t="s">
        <v>16868</v>
      </c>
      <c r="N5055" s="37"/>
      <c r="O5055" s="36"/>
      <c r="P5055" s="36"/>
      <c r="Q5055" s="36"/>
      <c r="R5055" s="37"/>
      <c r="S5055" s="36"/>
      <c r="T5055" s="36"/>
    </row>
    <row r="5056" spans="1:20" ht="14.4" x14ac:dyDescent="0.3">
      <c r="A5056" s="33" t="s">
        <v>11872</v>
      </c>
      <c r="B5056" s="33" t="s">
        <v>14833</v>
      </c>
      <c r="C5056" s="33" t="s">
        <v>11873</v>
      </c>
      <c r="D5056" s="33" t="s">
        <v>11874</v>
      </c>
      <c r="E5056" s="33" t="s">
        <v>14915</v>
      </c>
      <c r="F5056" s="33">
        <v>329</v>
      </c>
      <c r="G5056" s="33">
        <v>339</v>
      </c>
      <c r="H5056" s="33">
        <v>65287</v>
      </c>
      <c r="I5056" t="s">
        <v>11658</v>
      </c>
      <c r="N5056" s="37"/>
      <c r="O5056" s="36"/>
      <c r="P5056" s="36"/>
      <c r="Q5056" s="36"/>
      <c r="R5056" s="37"/>
      <c r="S5056" s="36"/>
      <c r="T5056" s="36"/>
    </row>
    <row r="5057" spans="1:20" ht="14.4" x14ac:dyDescent="0.3">
      <c r="A5057" s="33" t="s">
        <v>11875</v>
      </c>
      <c r="B5057" s="33" t="s">
        <v>14833</v>
      </c>
      <c r="C5057" s="33" t="s">
        <v>18333</v>
      </c>
      <c r="D5057" s="33" t="s">
        <v>11876</v>
      </c>
      <c r="E5057" s="33" t="s">
        <v>15040</v>
      </c>
      <c r="F5057" s="33">
        <v>127</v>
      </c>
      <c r="G5057" s="33">
        <v>131</v>
      </c>
      <c r="H5057" s="33">
        <v>41616</v>
      </c>
      <c r="I5057" t="s">
        <v>16616</v>
      </c>
      <c r="N5057" s="37"/>
      <c r="O5057" s="36"/>
      <c r="P5057" s="36"/>
      <c r="Q5057" s="36"/>
      <c r="R5057" s="37"/>
      <c r="S5057" s="36"/>
      <c r="T5057" s="36"/>
    </row>
    <row r="5058" spans="1:20" ht="14.4" x14ac:dyDescent="0.3">
      <c r="A5058" s="33" t="s">
        <v>11877</v>
      </c>
      <c r="B5058" s="33" t="s">
        <v>14833</v>
      </c>
      <c r="C5058" s="33" t="s">
        <v>18334</v>
      </c>
      <c r="D5058" s="33" t="s">
        <v>11878</v>
      </c>
      <c r="E5058" s="33" t="s">
        <v>15055</v>
      </c>
      <c r="F5058" s="33">
        <v>135</v>
      </c>
      <c r="G5058" s="33">
        <v>129</v>
      </c>
      <c r="H5058" s="33">
        <v>41565</v>
      </c>
      <c r="I5058" t="s">
        <v>221</v>
      </c>
      <c r="N5058" s="37"/>
      <c r="O5058" s="36"/>
      <c r="P5058" s="36"/>
      <c r="Q5058" s="36"/>
      <c r="R5058" s="37"/>
      <c r="S5058" s="36"/>
      <c r="T5058" s="36"/>
    </row>
    <row r="5059" spans="1:20" ht="14.4" x14ac:dyDescent="0.3">
      <c r="A5059" s="33" t="s">
        <v>11879</v>
      </c>
      <c r="B5059" s="33" t="s">
        <v>14833</v>
      </c>
      <c r="C5059" s="33" t="s">
        <v>18335</v>
      </c>
      <c r="D5059" s="33" t="s">
        <v>11880</v>
      </c>
      <c r="E5059" s="33" t="s">
        <v>14938</v>
      </c>
      <c r="F5059" s="33">
        <v>242</v>
      </c>
      <c r="G5059" s="33">
        <v>251</v>
      </c>
      <c r="H5059" s="33">
        <v>70176</v>
      </c>
      <c r="I5059" t="s">
        <v>16090</v>
      </c>
      <c r="N5059" s="37"/>
      <c r="O5059" s="36"/>
      <c r="P5059" s="36"/>
      <c r="Q5059" s="36"/>
      <c r="R5059" s="37"/>
      <c r="S5059" s="36"/>
      <c r="T5059" s="36"/>
    </row>
    <row r="5060" spans="1:20" ht="14.4" x14ac:dyDescent="0.3">
      <c r="A5060" s="33" t="s">
        <v>11881</v>
      </c>
      <c r="B5060" s="33" t="s">
        <v>14833</v>
      </c>
      <c r="C5060" s="33" t="s">
        <v>18336</v>
      </c>
      <c r="D5060" s="33" t="s">
        <v>11882</v>
      </c>
      <c r="E5060" s="33" t="s">
        <v>15040</v>
      </c>
      <c r="F5060" s="33">
        <v>329</v>
      </c>
      <c r="G5060" s="33">
        <v>306</v>
      </c>
      <c r="H5060" s="33">
        <v>82526</v>
      </c>
      <c r="I5060" t="s">
        <v>16050</v>
      </c>
      <c r="N5060" s="37"/>
      <c r="O5060" s="36"/>
      <c r="P5060" s="36"/>
      <c r="Q5060" s="36"/>
      <c r="R5060" s="37"/>
      <c r="S5060" s="36"/>
      <c r="T5060" s="36"/>
    </row>
    <row r="5061" spans="1:20" ht="14.4" x14ac:dyDescent="0.3">
      <c r="A5061" s="33" t="s">
        <v>11883</v>
      </c>
      <c r="B5061" s="33" t="s">
        <v>14833</v>
      </c>
      <c r="C5061" s="33" t="s">
        <v>11884</v>
      </c>
      <c r="D5061" s="33" t="s">
        <v>10642</v>
      </c>
      <c r="E5061" s="33" t="s">
        <v>14908</v>
      </c>
      <c r="F5061" s="33">
        <v>558</v>
      </c>
      <c r="G5061" s="33">
        <v>552</v>
      </c>
      <c r="H5061" s="33">
        <v>41400</v>
      </c>
      <c r="I5061" t="s">
        <v>16924</v>
      </c>
      <c r="N5061" s="37"/>
      <c r="O5061" s="36"/>
      <c r="P5061" s="36"/>
      <c r="Q5061" s="36"/>
      <c r="R5061" s="37"/>
      <c r="S5061" s="36"/>
      <c r="T5061" s="36"/>
    </row>
    <row r="5062" spans="1:20" ht="14.4" x14ac:dyDescent="0.3">
      <c r="A5062" s="33" t="s">
        <v>11885</v>
      </c>
      <c r="B5062" s="33" t="s">
        <v>14833</v>
      </c>
      <c r="C5062" s="33" t="s">
        <v>11886</v>
      </c>
      <c r="D5062" s="33" t="s">
        <v>7448</v>
      </c>
      <c r="E5062" s="33" t="s">
        <v>14907</v>
      </c>
      <c r="F5062" s="33">
        <v>260</v>
      </c>
      <c r="G5062" s="33">
        <v>256</v>
      </c>
      <c r="H5062" s="33">
        <v>24597</v>
      </c>
      <c r="I5062" t="s">
        <v>15364</v>
      </c>
      <c r="N5062" s="37"/>
      <c r="O5062" s="36"/>
      <c r="P5062" s="36"/>
      <c r="Q5062" s="36"/>
      <c r="R5062" s="37"/>
      <c r="S5062" s="36"/>
      <c r="T5062" s="36"/>
    </row>
    <row r="5063" spans="1:20" ht="14.4" x14ac:dyDescent="0.3">
      <c r="A5063" s="33" t="s">
        <v>11887</v>
      </c>
      <c r="B5063" s="33" t="s">
        <v>14833</v>
      </c>
      <c r="C5063" s="33" t="s">
        <v>18337</v>
      </c>
      <c r="D5063" s="33" t="s">
        <v>11888</v>
      </c>
      <c r="E5063" s="33" t="s">
        <v>14910</v>
      </c>
      <c r="F5063" s="33">
        <v>548</v>
      </c>
      <c r="G5063" s="33">
        <v>543</v>
      </c>
      <c r="H5063" s="33">
        <v>41248</v>
      </c>
      <c r="I5063" t="s">
        <v>17717</v>
      </c>
      <c r="N5063" s="37"/>
      <c r="O5063" s="36"/>
      <c r="P5063" s="36"/>
      <c r="Q5063" s="36"/>
      <c r="R5063" s="37"/>
      <c r="S5063" s="36"/>
      <c r="T5063" s="36"/>
    </row>
    <row r="5064" spans="1:20" ht="14.4" x14ac:dyDescent="0.3">
      <c r="A5064" s="33" t="s">
        <v>11889</v>
      </c>
      <c r="B5064" s="33" t="s">
        <v>14833</v>
      </c>
      <c r="C5064" s="33" t="s">
        <v>18338</v>
      </c>
      <c r="D5064" s="33" t="s">
        <v>11890</v>
      </c>
      <c r="E5064" s="33" t="s">
        <v>14910</v>
      </c>
      <c r="F5064" s="33">
        <v>272</v>
      </c>
      <c r="G5064" s="33">
        <v>258</v>
      </c>
      <c r="H5064" s="33">
        <v>40378</v>
      </c>
      <c r="I5064" t="s">
        <v>16031</v>
      </c>
      <c r="N5064" s="37"/>
      <c r="O5064" s="36"/>
      <c r="P5064" s="36"/>
      <c r="Q5064" s="36"/>
      <c r="R5064" s="37"/>
      <c r="S5064" s="36"/>
      <c r="T5064" s="36"/>
    </row>
    <row r="5065" spans="1:20" ht="14.4" x14ac:dyDescent="0.3">
      <c r="A5065" s="33" t="s">
        <v>11891</v>
      </c>
      <c r="B5065" s="33" t="s">
        <v>14833</v>
      </c>
      <c r="C5065" s="33" t="s">
        <v>11892</v>
      </c>
      <c r="D5065" s="33" t="s">
        <v>11893</v>
      </c>
      <c r="E5065" s="33" t="s">
        <v>15020</v>
      </c>
      <c r="F5065" s="33">
        <v>197</v>
      </c>
      <c r="G5065" s="33">
        <v>190</v>
      </c>
      <c r="H5065" s="33">
        <v>42533</v>
      </c>
      <c r="I5065" t="s">
        <v>18339</v>
      </c>
      <c r="N5065" s="37"/>
      <c r="O5065" s="36"/>
      <c r="P5065" s="36"/>
      <c r="Q5065" s="36"/>
      <c r="R5065" s="37"/>
      <c r="S5065" s="36"/>
      <c r="T5065" s="36"/>
    </row>
    <row r="5066" spans="1:20" ht="14.4" x14ac:dyDescent="0.3">
      <c r="A5066" s="33" t="s">
        <v>11894</v>
      </c>
      <c r="B5066" s="33" t="s">
        <v>14833</v>
      </c>
      <c r="C5066" s="33" t="s">
        <v>17293</v>
      </c>
      <c r="D5066" s="33" t="s">
        <v>11895</v>
      </c>
      <c r="E5066" s="33" t="s">
        <v>15040</v>
      </c>
      <c r="F5066" s="33">
        <v>258</v>
      </c>
      <c r="G5066" s="33">
        <v>260</v>
      </c>
      <c r="H5066" s="33">
        <v>41616</v>
      </c>
      <c r="I5066" t="s">
        <v>16616</v>
      </c>
      <c r="N5066" s="37"/>
      <c r="O5066" s="36"/>
      <c r="P5066" s="36"/>
      <c r="Q5066" s="36"/>
      <c r="R5066" s="37"/>
      <c r="S5066" s="36"/>
      <c r="T5066" s="36"/>
    </row>
    <row r="5067" spans="1:20" ht="14.4" x14ac:dyDescent="0.3">
      <c r="A5067" s="33" t="s">
        <v>11896</v>
      </c>
      <c r="B5067" s="33" t="s">
        <v>14833</v>
      </c>
      <c r="C5067" s="33" t="s">
        <v>11897</v>
      </c>
      <c r="D5067" s="33" t="s">
        <v>11898</v>
      </c>
      <c r="E5067" s="33" t="s">
        <v>14868</v>
      </c>
      <c r="F5067" s="33">
        <v>147</v>
      </c>
      <c r="G5067" s="33">
        <v>145</v>
      </c>
      <c r="H5067" s="33">
        <v>42510</v>
      </c>
      <c r="I5067" t="s">
        <v>18191</v>
      </c>
      <c r="N5067" s="37"/>
      <c r="O5067" s="36"/>
      <c r="P5067" s="36"/>
      <c r="Q5067" s="36"/>
      <c r="R5067" s="37"/>
      <c r="S5067" s="36"/>
      <c r="T5067" s="36"/>
    </row>
    <row r="5068" spans="1:20" ht="14.4" x14ac:dyDescent="0.3">
      <c r="A5068" s="33" t="s">
        <v>11899</v>
      </c>
      <c r="B5068" s="33" t="s">
        <v>14833</v>
      </c>
      <c r="C5068" s="33" t="s">
        <v>18340</v>
      </c>
      <c r="D5068" s="33" t="s">
        <v>11900</v>
      </c>
      <c r="E5068" s="33" t="s">
        <v>14938</v>
      </c>
      <c r="F5068" s="33">
        <v>569</v>
      </c>
      <c r="G5068" s="33">
        <v>583</v>
      </c>
      <c r="H5068" s="33">
        <v>70176</v>
      </c>
      <c r="I5068" t="s">
        <v>16090</v>
      </c>
      <c r="N5068" s="37"/>
      <c r="O5068" s="36"/>
      <c r="P5068" s="36"/>
      <c r="Q5068" s="36"/>
      <c r="R5068" s="37"/>
      <c r="S5068" s="36"/>
      <c r="T5068" s="36"/>
    </row>
    <row r="5069" spans="1:20" ht="14.4" x14ac:dyDescent="0.3">
      <c r="A5069" s="33" t="s">
        <v>11901</v>
      </c>
      <c r="B5069" s="33" t="s">
        <v>14833</v>
      </c>
      <c r="C5069" s="33" t="s">
        <v>18341</v>
      </c>
      <c r="D5069" s="33" t="s">
        <v>11902</v>
      </c>
      <c r="E5069" s="33" t="s">
        <v>14907</v>
      </c>
      <c r="F5069" s="33">
        <v>168</v>
      </c>
      <c r="G5069" s="33">
        <v>175</v>
      </c>
      <c r="H5069" s="33">
        <v>24597</v>
      </c>
      <c r="I5069" t="s">
        <v>15364</v>
      </c>
      <c r="N5069" s="37"/>
      <c r="O5069" s="36"/>
      <c r="P5069" s="36"/>
      <c r="Q5069" s="36"/>
      <c r="R5069" s="37"/>
      <c r="S5069" s="36"/>
      <c r="T5069" s="36"/>
    </row>
    <row r="5070" spans="1:20" ht="14.4" x14ac:dyDescent="0.3">
      <c r="A5070" s="33" t="s">
        <v>11903</v>
      </c>
      <c r="B5070" s="33" t="s">
        <v>14833</v>
      </c>
      <c r="C5070" s="33" t="s">
        <v>18342</v>
      </c>
      <c r="D5070" s="33" t="s">
        <v>11904</v>
      </c>
      <c r="E5070" s="33" t="s">
        <v>14910</v>
      </c>
      <c r="F5070" s="33">
        <v>424</v>
      </c>
      <c r="G5070" s="33">
        <v>417</v>
      </c>
      <c r="H5070" s="33">
        <v>41248</v>
      </c>
      <c r="I5070" t="s">
        <v>17717</v>
      </c>
      <c r="N5070" s="37"/>
      <c r="O5070" s="36"/>
      <c r="P5070" s="36"/>
      <c r="Q5070" s="36"/>
      <c r="R5070" s="37"/>
      <c r="S5070" s="36"/>
      <c r="T5070" s="36"/>
    </row>
    <row r="5071" spans="1:20" ht="14.4" x14ac:dyDescent="0.3">
      <c r="A5071" s="33" t="s">
        <v>11905</v>
      </c>
      <c r="B5071" s="33" t="s">
        <v>14833</v>
      </c>
      <c r="C5071" s="33" t="s">
        <v>9342</v>
      </c>
      <c r="D5071" s="33" t="s">
        <v>11906</v>
      </c>
      <c r="E5071" s="33" t="s">
        <v>14910</v>
      </c>
      <c r="F5071" s="33">
        <v>205</v>
      </c>
      <c r="G5071" s="33">
        <v>220</v>
      </c>
      <c r="H5071" s="33">
        <v>40378</v>
      </c>
      <c r="I5071" t="s">
        <v>16031</v>
      </c>
      <c r="N5071" s="37"/>
      <c r="O5071" s="36"/>
      <c r="P5071" s="36"/>
      <c r="Q5071" s="36"/>
      <c r="R5071" s="37"/>
      <c r="S5071" s="36"/>
      <c r="T5071" s="36"/>
    </row>
    <row r="5072" spans="1:20" ht="14.4" x14ac:dyDescent="0.3">
      <c r="A5072" s="33" t="s">
        <v>11907</v>
      </c>
      <c r="B5072" s="33" t="s">
        <v>14833</v>
      </c>
      <c r="C5072" s="33" t="s">
        <v>18343</v>
      </c>
      <c r="D5072" s="33" t="s">
        <v>11908</v>
      </c>
      <c r="E5072" s="33" t="s">
        <v>14938</v>
      </c>
      <c r="F5072" s="33">
        <v>182</v>
      </c>
      <c r="G5072" s="33">
        <v>183</v>
      </c>
      <c r="H5072" s="33">
        <v>70176</v>
      </c>
      <c r="I5072" t="s">
        <v>16090</v>
      </c>
      <c r="N5072" s="37"/>
      <c r="O5072" s="36"/>
      <c r="P5072" s="36"/>
      <c r="Q5072" s="36"/>
      <c r="R5072" s="37"/>
      <c r="S5072" s="36"/>
      <c r="T5072" s="36"/>
    </row>
    <row r="5073" spans="1:20" ht="14.4" x14ac:dyDescent="0.3">
      <c r="A5073" s="33" t="s">
        <v>11909</v>
      </c>
      <c r="B5073" s="33" t="s">
        <v>14833</v>
      </c>
      <c r="C5073" s="33" t="s">
        <v>18344</v>
      </c>
      <c r="D5073" s="33" t="s">
        <v>11910</v>
      </c>
      <c r="E5073" s="33" t="s">
        <v>15040</v>
      </c>
      <c r="F5073" s="33">
        <v>327</v>
      </c>
      <c r="G5073" s="33">
        <v>327</v>
      </c>
      <c r="H5073" s="33">
        <v>82526</v>
      </c>
      <c r="I5073" t="s">
        <v>16050</v>
      </c>
      <c r="N5073" s="37"/>
      <c r="O5073" s="36"/>
      <c r="P5073" s="36"/>
      <c r="Q5073" s="36"/>
      <c r="R5073" s="37"/>
      <c r="S5073" s="36"/>
      <c r="T5073" s="36"/>
    </row>
    <row r="5074" spans="1:20" ht="14.4" x14ac:dyDescent="0.3">
      <c r="A5074" s="33" t="s">
        <v>11911</v>
      </c>
      <c r="B5074" s="33" t="s">
        <v>14833</v>
      </c>
      <c r="C5074" s="33" t="s">
        <v>18345</v>
      </c>
      <c r="D5074" s="33" t="s">
        <v>11912</v>
      </c>
      <c r="E5074" s="33" t="s">
        <v>14908</v>
      </c>
      <c r="F5074" s="33">
        <v>457</v>
      </c>
      <c r="G5074" s="33">
        <v>486</v>
      </c>
      <c r="H5074" s="33">
        <v>41400</v>
      </c>
      <c r="I5074" t="s">
        <v>16924</v>
      </c>
      <c r="N5074" s="37"/>
      <c r="O5074" s="36"/>
      <c r="P5074" s="36"/>
      <c r="Q5074" s="36"/>
      <c r="R5074" s="37"/>
      <c r="S5074" s="36"/>
      <c r="T5074" s="36"/>
    </row>
    <row r="5075" spans="1:20" ht="14.4" x14ac:dyDescent="0.3">
      <c r="A5075" s="33" t="s">
        <v>11913</v>
      </c>
      <c r="B5075" s="33" t="s">
        <v>14833</v>
      </c>
      <c r="C5075" s="33" t="s">
        <v>11914</v>
      </c>
      <c r="D5075" s="33" t="s">
        <v>11915</v>
      </c>
      <c r="E5075" s="33" t="s">
        <v>14907</v>
      </c>
      <c r="F5075" s="33">
        <v>218</v>
      </c>
      <c r="G5075" s="33">
        <v>232</v>
      </c>
      <c r="H5075" s="33">
        <v>24597</v>
      </c>
      <c r="I5075" t="s">
        <v>15364</v>
      </c>
      <c r="N5075" s="37"/>
      <c r="O5075" s="36"/>
      <c r="P5075" s="36"/>
      <c r="Q5075" s="36"/>
      <c r="R5075" s="37"/>
      <c r="S5075" s="36"/>
      <c r="T5075" s="36"/>
    </row>
    <row r="5076" spans="1:20" ht="14.4" x14ac:dyDescent="0.3">
      <c r="A5076" s="33" t="s">
        <v>11916</v>
      </c>
      <c r="B5076" s="33" t="s">
        <v>14833</v>
      </c>
      <c r="C5076" s="33" t="s">
        <v>18346</v>
      </c>
      <c r="D5076" s="33" t="s">
        <v>11917</v>
      </c>
      <c r="E5076" s="33" t="s">
        <v>15040</v>
      </c>
      <c r="F5076" s="33">
        <v>87</v>
      </c>
      <c r="G5076" s="33">
        <v>89</v>
      </c>
      <c r="H5076" s="33">
        <v>41616</v>
      </c>
      <c r="I5076" t="s">
        <v>16616</v>
      </c>
      <c r="N5076" s="37"/>
      <c r="O5076" s="36"/>
      <c r="P5076" s="36"/>
      <c r="Q5076" s="36"/>
      <c r="R5076" s="37"/>
      <c r="S5076" s="36"/>
      <c r="T5076" s="36"/>
    </row>
    <row r="5077" spans="1:20" ht="14.4" x14ac:dyDescent="0.3">
      <c r="A5077" s="33" t="s">
        <v>11918</v>
      </c>
      <c r="B5077" s="33" t="s">
        <v>14833</v>
      </c>
      <c r="C5077" s="33" t="s">
        <v>18347</v>
      </c>
      <c r="D5077" s="33" t="s">
        <v>6969</v>
      </c>
      <c r="E5077" s="33" t="s">
        <v>15055</v>
      </c>
      <c r="F5077" s="33">
        <v>213</v>
      </c>
      <c r="G5077" s="33">
        <v>225</v>
      </c>
      <c r="H5077" s="33">
        <v>41565</v>
      </c>
      <c r="I5077" t="s">
        <v>221</v>
      </c>
      <c r="N5077" s="37"/>
      <c r="O5077" s="36"/>
      <c r="P5077" s="36"/>
      <c r="Q5077" s="36"/>
      <c r="R5077" s="37"/>
      <c r="S5077" s="36"/>
      <c r="T5077" s="36"/>
    </row>
    <row r="5078" spans="1:20" ht="14.4" x14ac:dyDescent="0.3">
      <c r="A5078" s="33" t="s">
        <v>11919</v>
      </c>
      <c r="B5078" s="33" t="s">
        <v>14833</v>
      </c>
      <c r="C5078" s="33" t="s">
        <v>11920</v>
      </c>
      <c r="D5078" s="33" t="s">
        <v>11921</v>
      </c>
      <c r="E5078" s="33" t="s">
        <v>14868</v>
      </c>
      <c r="F5078" s="33">
        <v>462</v>
      </c>
      <c r="G5078" s="33">
        <v>461</v>
      </c>
      <c r="H5078" s="33">
        <v>42510</v>
      </c>
      <c r="I5078" t="s">
        <v>18191</v>
      </c>
      <c r="N5078" s="37"/>
      <c r="O5078" s="36"/>
      <c r="P5078" s="36"/>
      <c r="Q5078" s="36"/>
      <c r="R5078" s="37"/>
      <c r="S5078" s="36"/>
      <c r="T5078" s="36"/>
    </row>
    <row r="5079" spans="1:20" ht="14.4" x14ac:dyDescent="0.3">
      <c r="A5079" s="33" t="s">
        <v>11922</v>
      </c>
      <c r="B5079" s="33" t="s">
        <v>14833</v>
      </c>
      <c r="C5079" s="33" t="s">
        <v>18348</v>
      </c>
      <c r="D5079" s="33" t="s">
        <v>11923</v>
      </c>
      <c r="E5079" s="33" t="s">
        <v>14908</v>
      </c>
      <c r="F5079" s="33">
        <v>167</v>
      </c>
      <c r="G5079" s="33">
        <v>182</v>
      </c>
      <c r="H5079" s="33">
        <v>62662</v>
      </c>
      <c r="I5079" t="s">
        <v>15719</v>
      </c>
      <c r="N5079" s="37"/>
      <c r="O5079" s="36"/>
      <c r="P5079" s="36"/>
      <c r="Q5079" s="36"/>
      <c r="R5079" s="37"/>
      <c r="S5079" s="36"/>
      <c r="T5079" s="36"/>
    </row>
    <row r="5080" spans="1:20" ht="14.4" x14ac:dyDescent="0.3">
      <c r="A5080" s="33" t="s">
        <v>11924</v>
      </c>
      <c r="B5080" s="33" t="s">
        <v>14833</v>
      </c>
      <c r="C5080" s="33" t="s">
        <v>11925</v>
      </c>
      <c r="D5080" s="33" t="s">
        <v>11926</v>
      </c>
      <c r="E5080" s="33" t="s">
        <v>14938</v>
      </c>
      <c r="F5080" s="33">
        <v>178</v>
      </c>
      <c r="G5080" s="33">
        <v>191</v>
      </c>
      <c r="H5080" s="33">
        <v>70176</v>
      </c>
      <c r="I5080" t="s">
        <v>16090</v>
      </c>
      <c r="N5080" s="37"/>
      <c r="O5080" s="36"/>
      <c r="P5080" s="36"/>
      <c r="Q5080" s="36"/>
      <c r="R5080" s="37"/>
      <c r="S5080" s="36"/>
      <c r="T5080" s="36"/>
    </row>
    <row r="5081" spans="1:20" ht="14.4" x14ac:dyDescent="0.3">
      <c r="A5081" s="33" t="s">
        <v>11927</v>
      </c>
      <c r="B5081" s="33" t="s">
        <v>14833</v>
      </c>
      <c r="C5081" s="33" t="s">
        <v>18349</v>
      </c>
      <c r="D5081" s="33" t="s">
        <v>11928</v>
      </c>
      <c r="E5081" s="33" t="s">
        <v>14907</v>
      </c>
      <c r="F5081" s="33">
        <v>657</v>
      </c>
      <c r="G5081" s="33">
        <v>702</v>
      </c>
      <c r="H5081" s="33">
        <v>24597</v>
      </c>
      <c r="I5081" t="s">
        <v>15364</v>
      </c>
      <c r="N5081" s="37"/>
      <c r="O5081" s="36"/>
      <c r="P5081" s="36"/>
      <c r="Q5081" s="36"/>
      <c r="R5081" s="37"/>
      <c r="S5081" s="36"/>
      <c r="T5081" s="36"/>
    </row>
    <row r="5082" spans="1:20" ht="14.4" x14ac:dyDescent="0.3">
      <c r="A5082" s="33" t="s">
        <v>11929</v>
      </c>
      <c r="B5082" s="33" t="s">
        <v>14833</v>
      </c>
      <c r="C5082" s="33" t="s">
        <v>11930</v>
      </c>
      <c r="D5082" s="33" t="s">
        <v>11931</v>
      </c>
      <c r="E5082" s="33" t="s">
        <v>14910</v>
      </c>
      <c r="F5082" s="33">
        <v>354</v>
      </c>
      <c r="G5082" s="33">
        <v>379</v>
      </c>
      <c r="H5082" s="33">
        <v>40378</v>
      </c>
      <c r="I5082" t="s">
        <v>16031</v>
      </c>
      <c r="N5082" s="37"/>
      <c r="O5082" s="36"/>
      <c r="P5082" s="36"/>
      <c r="Q5082" s="36"/>
      <c r="R5082" s="37"/>
      <c r="S5082" s="36"/>
      <c r="T5082" s="36"/>
    </row>
    <row r="5083" spans="1:20" ht="14.4" x14ac:dyDescent="0.3">
      <c r="A5083" s="33" t="s">
        <v>11932</v>
      </c>
      <c r="B5083" s="33" t="s">
        <v>14833</v>
      </c>
      <c r="C5083" s="33" t="s">
        <v>18350</v>
      </c>
      <c r="D5083" s="33" t="s">
        <v>11933</v>
      </c>
      <c r="E5083" s="33" t="s">
        <v>15020</v>
      </c>
      <c r="F5083" s="33">
        <v>451</v>
      </c>
      <c r="G5083" s="33">
        <v>458</v>
      </c>
      <c r="H5083" s="33">
        <v>41338</v>
      </c>
      <c r="I5083" t="s">
        <v>4438</v>
      </c>
      <c r="N5083" s="37"/>
      <c r="O5083" s="36"/>
      <c r="P5083" s="36"/>
      <c r="Q5083" s="36"/>
      <c r="R5083" s="37"/>
      <c r="S5083" s="36"/>
      <c r="T5083" s="36"/>
    </row>
    <row r="5084" spans="1:20" ht="14.4" x14ac:dyDescent="0.3">
      <c r="A5084" s="33" t="s">
        <v>11934</v>
      </c>
      <c r="B5084" s="33" t="s">
        <v>14833</v>
      </c>
      <c r="C5084" s="33" t="s">
        <v>18351</v>
      </c>
      <c r="D5084" s="33" t="s">
        <v>11935</v>
      </c>
      <c r="E5084" s="33" t="s">
        <v>14915</v>
      </c>
      <c r="F5084" s="33">
        <v>415</v>
      </c>
      <c r="G5084" s="33">
        <v>448</v>
      </c>
      <c r="H5084" s="33">
        <v>65287</v>
      </c>
      <c r="I5084" t="s">
        <v>11658</v>
      </c>
      <c r="N5084" s="37"/>
      <c r="O5084" s="36"/>
      <c r="P5084" s="36"/>
      <c r="Q5084" s="36"/>
      <c r="R5084" s="37"/>
      <c r="S5084" s="36"/>
      <c r="T5084" s="36"/>
    </row>
    <row r="5085" spans="1:20" ht="14.4" x14ac:dyDescent="0.3">
      <c r="A5085" s="33" t="s">
        <v>11936</v>
      </c>
      <c r="B5085" s="33" t="s">
        <v>14833</v>
      </c>
      <c r="C5085" s="33" t="s">
        <v>11937</v>
      </c>
      <c r="D5085" s="33" t="s">
        <v>11938</v>
      </c>
      <c r="E5085" s="33" t="s">
        <v>14908</v>
      </c>
      <c r="F5085" s="33">
        <v>197</v>
      </c>
      <c r="G5085" s="33">
        <v>200</v>
      </c>
      <c r="H5085" s="33">
        <v>62662</v>
      </c>
      <c r="I5085" t="s">
        <v>15719</v>
      </c>
      <c r="N5085" s="37"/>
      <c r="O5085" s="36"/>
      <c r="P5085" s="36"/>
      <c r="Q5085" s="36"/>
      <c r="R5085" s="37"/>
      <c r="S5085" s="36"/>
      <c r="T5085" s="36"/>
    </row>
    <row r="5086" spans="1:20" ht="14.4" x14ac:dyDescent="0.3">
      <c r="A5086" s="33" t="s">
        <v>11939</v>
      </c>
      <c r="B5086" s="33" t="s">
        <v>14833</v>
      </c>
      <c r="C5086" s="33" t="s">
        <v>18352</v>
      </c>
      <c r="D5086" s="33" t="s">
        <v>11940</v>
      </c>
      <c r="E5086" s="33" t="s">
        <v>14938</v>
      </c>
      <c r="F5086" s="33">
        <v>522</v>
      </c>
      <c r="G5086" s="33">
        <v>524</v>
      </c>
      <c r="H5086" s="33">
        <v>70176</v>
      </c>
      <c r="I5086" t="s">
        <v>16090</v>
      </c>
      <c r="N5086" s="37"/>
      <c r="O5086" s="36"/>
      <c r="P5086" s="36"/>
      <c r="Q5086" s="36"/>
      <c r="R5086" s="37"/>
      <c r="S5086" s="36"/>
      <c r="T5086" s="36"/>
    </row>
    <row r="5087" spans="1:20" ht="14.4" x14ac:dyDescent="0.3">
      <c r="A5087" s="33" t="s">
        <v>11941</v>
      </c>
      <c r="B5087" s="33" t="s">
        <v>14833</v>
      </c>
      <c r="C5087" s="33" t="s">
        <v>11942</v>
      </c>
      <c r="D5087" s="33" t="s">
        <v>11943</v>
      </c>
      <c r="E5087" s="33" t="s">
        <v>14907</v>
      </c>
      <c r="F5087" s="33">
        <v>395</v>
      </c>
      <c r="G5087" s="33">
        <v>407</v>
      </c>
      <c r="H5087" s="33">
        <v>24597</v>
      </c>
      <c r="I5087" t="s">
        <v>15364</v>
      </c>
      <c r="N5087" s="37"/>
      <c r="O5087" s="36"/>
      <c r="P5087" s="36"/>
      <c r="Q5087" s="36"/>
      <c r="R5087" s="37"/>
      <c r="S5087" s="36"/>
      <c r="T5087" s="36"/>
    </row>
    <row r="5088" spans="1:20" ht="14.4" x14ac:dyDescent="0.3">
      <c r="A5088" s="33" t="s">
        <v>11944</v>
      </c>
      <c r="B5088" s="33" t="s">
        <v>14833</v>
      </c>
      <c r="C5088" s="33" t="s">
        <v>18353</v>
      </c>
      <c r="D5088" s="33" t="s">
        <v>11945</v>
      </c>
      <c r="E5088" s="33" t="s">
        <v>14910</v>
      </c>
      <c r="F5088" s="33">
        <v>193</v>
      </c>
      <c r="G5088" s="33">
        <v>208</v>
      </c>
      <c r="H5088" s="33">
        <v>40378</v>
      </c>
      <c r="I5088" t="s">
        <v>16031</v>
      </c>
      <c r="N5088" s="37"/>
      <c r="O5088" s="36"/>
      <c r="P5088" s="36"/>
      <c r="Q5088" s="36"/>
      <c r="R5088" s="37"/>
      <c r="S5088" s="36"/>
      <c r="T5088" s="36"/>
    </row>
    <row r="5089" spans="1:20" ht="14.4" x14ac:dyDescent="0.3">
      <c r="A5089" s="33" t="s">
        <v>11946</v>
      </c>
      <c r="B5089" s="33" t="s">
        <v>14833</v>
      </c>
      <c r="C5089" s="33" t="s">
        <v>18354</v>
      </c>
      <c r="D5089" s="33" t="s">
        <v>18355</v>
      </c>
      <c r="E5089" s="33" t="s">
        <v>15020</v>
      </c>
      <c r="F5089" s="33">
        <v>207</v>
      </c>
      <c r="G5089" s="33">
        <v>201</v>
      </c>
      <c r="H5089" s="33">
        <v>41338</v>
      </c>
      <c r="I5089" t="s">
        <v>4438</v>
      </c>
      <c r="N5089" s="37"/>
      <c r="O5089" s="36"/>
      <c r="P5089" s="36"/>
      <c r="Q5089" s="36"/>
      <c r="R5089" s="37"/>
      <c r="S5089" s="36"/>
      <c r="T5089" s="36"/>
    </row>
    <row r="5090" spans="1:20" ht="14.4" x14ac:dyDescent="0.3">
      <c r="A5090" s="33" t="s">
        <v>11947</v>
      </c>
      <c r="B5090" s="33" t="s">
        <v>14833</v>
      </c>
      <c r="C5090" s="33" t="s">
        <v>18356</v>
      </c>
      <c r="D5090" s="33" t="s">
        <v>11948</v>
      </c>
      <c r="E5090" s="33" t="s">
        <v>14915</v>
      </c>
      <c r="F5090" s="33">
        <v>498</v>
      </c>
      <c r="G5090" s="33">
        <v>504</v>
      </c>
      <c r="H5090" s="33">
        <v>65287</v>
      </c>
      <c r="I5090" t="s">
        <v>11658</v>
      </c>
      <c r="N5090" s="37"/>
      <c r="O5090" s="36"/>
      <c r="P5090" s="36"/>
      <c r="Q5090" s="36"/>
      <c r="R5090" s="37"/>
      <c r="S5090" s="36"/>
      <c r="T5090" s="36"/>
    </row>
    <row r="5091" spans="1:20" ht="14.4" x14ac:dyDescent="0.3">
      <c r="A5091" s="33" t="s">
        <v>11949</v>
      </c>
      <c r="B5091" s="33" t="s">
        <v>14833</v>
      </c>
      <c r="C5091" s="33" t="s">
        <v>18357</v>
      </c>
      <c r="D5091" s="33" t="s">
        <v>11076</v>
      </c>
      <c r="E5091" s="33" t="s">
        <v>15040</v>
      </c>
      <c r="F5091" s="33">
        <v>83</v>
      </c>
      <c r="G5091" s="33">
        <v>85</v>
      </c>
      <c r="H5091" s="33">
        <v>41616</v>
      </c>
      <c r="I5091" t="s">
        <v>16616</v>
      </c>
      <c r="N5091" s="37"/>
      <c r="O5091" s="36"/>
      <c r="P5091" s="36"/>
      <c r="Q5091" s="36"/>
      <c r="R5091" s="37"/>
      <c r="S5091" s="36"/>
      <c r="T5091" s="36"/>
    </row>
    <row r="5092" spans="1:20" ht="14.4" x14ac:dyDescent="0.3">
      <c r="A5092" s="33" t="s">
        <v>11950</v>
      </c>
      <c r="B5092" s="33" t="s">
        <v>14833</v>
      </c>
      <c r="C5092" s="33" t="s">
        <v>18358</v>
      </c>
      <c r="D5092" s="33" t="s">
        <v>11951</v>
      </c>
      <c r="E5092" s="33" t="s">
        <v>15055</v>
      </c>
      <c r="F5092" s="33">
        <v>226</v>
      </c>
      <c r="G5092" s="33">
        <v>224</v>
      </c>
      <c r="H5092" s="33">
        <v>41565</v>
      </c>
      <c r="I5092" t="s">
        <v>221</v>
      </c>
      <c r="N5092" s="37"/>
      <c r="O5092" s="36"/>
      <c r="P5092" s="36"/>
      <c r="Q5092" s="36"/>
      <c r="R5092" s="37"/>
      <c r="S5092" s="36"/>
      <c r="T5092" s="36"/>
    </row>
    <row r="5093" spans="1:20" ht="14.4" x14ac:dyDescent="0.3">
      <c r="A5093" s="33" t="s">
        <v>11952</v>
      </c>
      <c r="B5093" s="33" t="s">
        <v>14833</v>
      </c>
      <c r="C5093" s="33" t="s">
        <v>18359</v>
      </c>
      <c r="D5093" s="33" t="s">
        <v>11953</v>
      </c>
      <c r="E5093" s="33" t="s">
        <v>14938</v>
      </c>
      <c r="F5093" s="33">
        <v>531</v>
      </c>
      <c r="G5093" s="33">
        <v>549</v>
      </c>
      <c r="H5093" s="33">
        <v>70176</v>
      </c>
      <c r="I5093" t="s">
        <v>16090</v>
      </c>
      <c r="N5093" s="37"/>
      <c r="O5093" s="36"/>
      <c r="P5093" s="36"/>
      <c r="Q5093" s="36"/>
      <c r="R5093" s="37"/>
      <c r="S5093" s="36"/>
      <c r="T5093" s="36"/>
    </row>
    <row r="5094" spans="1:20" ht="14.4" x14ac:dyDescent="0.3">
      <c r="A5094" s="33" t="s">
        <v>11954</v>
      </c>
      <c r="B5094" s="33" t="s">
        <v>14833</v>
      </c>
      <c r="C5094" s="33" t="s">
        <v>11955</v>
      </c>
      <c r="D5094" s="33" t="s">
        <v>11956</v>
      </c>
      <c r="E5094" s="33" t="s">
        <v>14907</v>
      </c>
      <c r="F5094" s="33">
        <v>475</v>
      </c>
      <c r="G5094" s="33">
        <v>503</v>
      </c>
      <c r="H5094" s="33">
        <v>24597</v>
      </c>
      <c r="I5094" t="s">
        <v>15364</v>
      </c>
      <c r="N5094" s="37"/>
      <c r="O5094" s="36"/>
      <c r="P5094" s="36"/>
      <c r="Q5094" s="36"/>
      <c r="R5094" s="37"/>
      <c r="S5094" s="36"/>
      <c r="T5094" s="36"/>
    </row>
    <row r="5095" spans="1:20" ht="14.4" x14ac:dyDescent="0.3">
      <c r="A5095" s="33" t="s">
        <v>11957</v>
      </c>
      <c r="B5095" s="33" t="s">
        <v>14833</v>
      </c>
      <c r="C5095" s="33" t="s">
        <v>18360</v>
      </c>
      <c r="D5095" s="33" t="s">
        <v>11958</v>
      </c>
      <c r="E5095" s="33" t="s">
        <v>14910</v>
      </c>
      <c r="F5095" s="33">
        <v>295</v>
      </c>
      <c r="G5095" s="33">
        <v>294</v>
      </c>
      <c r="H5095" s="33">
        <v>40378</v>
      </c>
      <c r="I5095" t="s">
        <v>16031</v>
      </c>
      <c r="N5095" s="37"/>
      <c r="O5095" s="36"/>
      <c r="P5095" s="36"/>
      <c r="Q5095" s="36"/>
      <c r="R5095" s="37"/>
      <c r="S5095" s="36"/>
      <c r="T5095" s="36"/>
    </row>
    <row r="5096" spans="1:20" ht="14.4" x14ac:dyDescent="0.3">
      <c r="A5096" s="33" t="s">
        <v>11959</v>
      </c>
      <c r="B5096" s="33" t="s">
        <v>14833</v>
      </c>
      <c r="C5096" s="33" t="s">
        <v>18361</v>
      </c>
      <c r="D5096" s="33" t="s">
        <v>11960</v>
      </c>
      <c r="E5096" s="33" t="s">
        <v>14938</v>
      </c>
      <c r="F5096" s="33">
        <v>288</v>
      </c>
      <c r="G5096" s="33">
        <v>271</v>
      </c>
      <c r="H5096" s="33">
        <v>70176</v>
      </c>
      <c r="I5096" t="s">
        <v>16090</v>
      </c>
      <c r="N5096" s="37"/>
      <c r="O5096" s="36"/>
      <c r="P5096" s="36"/>
      <c r="Q5096" s="36"/>
      <c r="R5096" s="37"/>
      <c r="S5096" s="36"/>
      <c r="T5096" s="36"/>
    </row>
    <row r="5097" spans="1:20" ht="14.4" x14ac:dyDescent="0.3">
      <c r="A5097" s="33" t="s">
        <v>11961</v>
      </c>
      <c r="B5097" s="33" t="s">
        <v>14833</v>
      </c>
      <c r="C5097" s="33" t="s">
        <v>11962</v>
      </c>
      <c r="D5097" s="33" t="s">
        <v>11963</v>
      </c>
      <c r="E5097" s="33" t="s">
        <v>14907</v>
      </c>
      <c r="F5097" s="33">
        <v>187</v>
      </c>
      <c r="G5097" s="33">
        <v>204</v>
      </c>
      <c r="H5097" s="33">
        <v>24597</v>
      </c>
      <c r="I5097" t="s">
        <v>15364</v>
      </c>
      <c r="N5097" s="37"/>
      <c r="O5097" s="36"/>
      <c r="P5097" s="36"/>
      <c r="Q5097" s="36"/>
      <c r="R5097" s="37"/>
      <c r="S5097" s="36"/>
      <c r="T5097" s="36"/>
    </row>
    <row r="5098" spans="1:20" ht="14.4" x14ac:dyDescent="0.3">
      <c r="A5098" s="33" t="s">
        <v>11964</v>
      </c>
      <c r="B5098" s="33" t="s">
        <v>14833</v>
      </c>
      <c r="C5098" s="33" t="s">
        <v>18362</v>
      </c>
      <c r="D5098" s="33" t="s">
        <v>11549</v>
      </c>
      <c r="E5098" s="33" t="s">
        <v>15040</v>
      </c>
      <c r="F5098" s="33">
        <v>180</v>
      </c>
      <c r="G5098" s="33">
        <v>147</v>
      </c>
      <c r="H5098" s="33">
        <v>41616</v>
      </c>
      <c r="I5098" t="s">
        <v>16616</v>
      </c>
      <c r="N5098" s="37"/>
      <c r="O5098" s="36"/>
      <c r="P5098" s="36"/>
      <c r="Q5098" s="36"/>
      <c r="R5098" s="37"/>
      <c r="S5098" s="36"/>
      <c r="T5098" s="36"/>
    </row>
    <row r="5099" spans="1:20" ht="14.4" x14ac:dyDescent="0.3">
      <c r="A5099" s="33" t="s">
        <v>11965</v>
      </c>
      <c r="B5099" s="33" t="s">
        <v>14833</v>
      </c>
      <c r="C5099" s="33" t="s">
        <v>11966</v>
      </c>
      <c r="D5099" s="33" t="s">
        <v>11967</v>
      </c>
      <c r="E5099" s="33" t="s">
        <v>14908</v>
      </c>
      <c r="F5099" s="33">
        <v>165</v>
      </c>
      <c r="G5099" s="33">
        <v>163</v>
      </c>
      <c r="H5099" s="33">
        <v>62662</v>
      </c>
      <c r="I5099" t="s">
        <v>15719</v>
      </c>
      <c r="N5099" s="37"/>
      <c r="O5099" s="36"/>
      <c r="P5099" s="36"/>
      <c r="Q5099" s="36"/>
      <c r="R5099" s="37"/>
      <c r="S5099" s="36"/>
      <c r="T5099" s="36"/>
    </row>
    <row r="5100" spans="1:20" ht="14.4" x14ac:dyDescent="0.3">
      <c r="A5100" s="33" t="s">
        <v>11968</v>
      </c>
      <c r="B5100" s="33" t="s">
        <v>14833</v>
      </c>
      <c r="C5100" s="33" t="s">
        <v>18363</v>
      </c>
      <c r="D5100" s="33" t="s">
        <v>11969</v>
      </c>
      <c r="E5100" s="33" t="s">
        <v>14938</v>
      </c>
      <c r="F5100" s="33">
        <v>435</v>
      </c>
      <c r="G5100" s="33">
        <v>430</v>
      </c>
      <c r="H5100" s="33">
        <v>70176</v>
      </c>
      <c r="I5100" t="s">
        <v>16090</v>
      </c>
      <c r="N5100" s="37"/>
      <c r="O5100" s="36"/>
      <c r="P5100" s="36"/>
      <c r="Q5100" s="36"/>
      <c r="R5100" s="37"/>
      <c r="S5100" s="36"/>
      <c r="T5100" s="36"/>
    </row>
    <row r="5101" spans="1:20" ht="14.4" x14ac:dyDescent="0.3">
      <c r="A5101" s="33" t="s">
        <v>11970</v>
      </c>
      <c r="B5101" s="33" t="s">
        <v>14833</v>
      </c>
      <c r="C5101" s="33" t="s">
        <v>11971</v>
      </c>
      <c r="D5101" s="33" t="s">
        <v>11972</v>
      </c>
      <c r="E5101" s="33" t="s">
        <v>14907</v>
      </c>
      <c r="F5101" s="33">
        <v>192</v>
      </c>
      <c r="G5101" s="33">
        <v>193</v>
      </c>
      <c r="H5101" s="33">
        <v>24597</v>
      </c>
      <c r="I5101" t="s">
        <v>15364</v>
      </c>
      <c r="N5101" s="37"/>
      <c r="O5101" s="36"/>
      <c r="P5101" s="36"/>
      <c r="Q5101" s="36"/>
      <c r="R5101" s="37"/>
      <c r="S5101" s="36"/>
      <c r="T5101" s="36"/>
    </row>
    <row r="5102" spans="1:20" ht="14.4" x14ac:dyDescent="0.3">
      <c r="A5102" s="33" t="s">
        <v>11973</v>
      </c>
      <c r="B5102" s="33" t="s">
        <v>14833</v>
      </c>
      <c r="C5102" s="33" t="s">
        <v>11974</v>
      </c>
      <c r="D5102" s="33" t="s">
        <v>11975</v>
      </c>
      <c r="E5102" s="33" t="s">
        <v>14910</v>
      </c>
      <c r="F5102" s="33">
        <v>416</v>
      </c>
      <c r="G5102" s="33">
        <v>409</v>
      </c>
      <c r="H5102" s="33">
        <v>40378</v>
      </c>
      <c r="I5102" t="s">
        <v>16031</v>
      </c>
      <c r="N5102" s="37"/>
      <c r="O5102" s="36"/>
      <c r="P5102" s="36"/>
      <c r="Q5102" s="36"/>
      <c r="R5102" s="37"/>
      <c r="S5102" s="36"/>
      <c r="T5102" s="36"/>
    </row>
    <row r="5103" spans="1:20" ht="14.4" x14ac:dyDescent="0.3">
      <c r="A5103" s="33" t="s">
        <v>11976</v>
      </c>
      <c r="B5103" s="33" t="s">
        <v>14833</v>
      </c>
      <c r="C5103" s="33" t="s">
        <v>18364</v>
      </c>
      <c r="D5103" s="33" t="s">
        <v>11910</v>
      </c>
      <c r="E5103" s="33" t="s">
        <v>15040</v>
      </c>
      <c r="F5103" s="33">
        <v>113</v>
      </c>
      <c r="G5103" s="33">
        <v>126</v>
      </c>
      <c r="H5103" s="33">
        <v>41616</v>
      </c>
      <c r="I5103" t="s">
        <v>16616</v>
      </c>
      <c r="N5103" s="37"/>
      <c r="O5103" s="36"/>
      <c r="P5103" s="36"/>
      <c r="Q5103" s="36"/>
      <c r="R5103" s="37"/>
      <c r="S5103" s="36"/>
      <c r="T5103" s="36"/>
    </row>
    <row r="5104" spans="1:20" ht="14.4" x14ac:dyDescent="0.3">
      <c r="A5104" s="33" t="s">
        <v>11977</v>
      </c>
      <c r="B5104" s="33" t="s">
        <v>14833</v>
      </c>
      <c r="C5104" s="33" t="s">
        <v>1498</v>
      </c>
      <c r="D5104" s="33" t="s">
        <v>11978</v>
      </c>
      <c r="E5104" s="33" t="s">
        <v>14908</v>
      </c>
      <c r="F5104" s="33">
        <v>345</v>
      </c>
      <c r="G5104" s="33">
        <v>340</v>
      </c>
      <c r="H5104" s="33">
        <v>62662</v>
      </c>
      <c r="I5104" t="s">
        <v>15719</v>
      </c>
      <c r="N5104" s="37"/>
      <c r="O5104" s="36"/>
      <c r="P5104" s="36"/>
      <c r="Q5104" s="36"/>
      <c r="R5104" s="37"/>
      <c r="S5104" s="36"/>
      <c r="T5104" s="36"/>
    </row>
    <row r="5105" spans="1:20" ht="14.4" x14ac:dyDescent="0.3">
      <c r="A5105" s="33" t="s">
        <v>11979</v>
      </c>
      <c r="B5105" s="33" t="s">
        <v>14833</v>
      </c>
      <c r="C5105" s="33" t="s">
        <v>18365</v>
      </c>
      <c r="D5105" s="33" t="s">
        <v>11980</v>
      </c>
      <c r="E5105" s="33" t="s">
        <v>14938</v>
      </c>
      <c r="F5105" s="33">
        <v>305</v>
      </c>
      <c r="G5105" s="33">
        <v>310</v>
      </c>
      <c r="H5105" s="33">
        <v>70176</v>
      </c>
      <c r="I5105" t="s">
        <v>16090</v>
      </c>
      <c r="N5105" s="37"/>
      <c r="O5105" s="36"/>
      <c r="P5105" s="36"/>
      <c r="Q5105" s="36"/>
      <c r="R5105" s="37"/>
      <c r="S5105" s="36"/>
      <c r="T5105" s="36"/>
    </row>
    <row r="5106" spans="1:20" ht="14.4" x14ac:dyDescent="0.3">
      <c r="A5106" s="33" t="s">
        <v>11981</v>
      </c>
      <c r="B5106" s="33" t="s">
        <v>14833</v>
      </c>
      <c r="C5106" s="33" t="s">
        <v>11982</v>
      </c>
      <c r="D5106" s="33" t="s">
        <v>11983</v>
      </c>
      <c r="E5106" s="33" t="s">
        <v>14907</v>
      </c>
      <c r="F5106" s="33">
        <v>170</v>
      </c>
      <c r="G5106" s="33">
        <v>171</v>
      </c>
      <c r="H5106" s="33">
        <v>24597</v>
      </c>
      <c r="I5106" t="s">
        <v>15364</v>
      </c>
      <c r="N5106" s="37"/>
      <c r="O5106" s="36"/>
      <c r="P5106" s="36"/>
      <c r="Q5106" s="36"/>
      <c r="R5106" s="37"/>
      <c r="S5106" s="36"/>
      <c r="T5106" s="36"/>
    </row>
    <row r="5107" spans="1:20" ht="14.4" x14ac:dyDescent="0.3">
      <c r="A5107" s="33" t="s">
        <v>11984</v>
      </c>
      <c r="B5107" s="33" t="s">
        <v>14833</v>
      </c>
      <c r="C5107" s="33" t="s">
        <v>16260</v>
      </c>
      <c r="D5107" s="33" t="s">
        <v>11985</v>
      </c>
      <c r="E5107" s="33" t="s">
        <v>15040</v>
      </c>
      <c r="F5107" s="33">
        <v>127</v>
      </c>
      <c r="G5107" s="33">
        <v>150</v>
      </c>
      <c r="H5107" s="33">
        <v>41616</v>
      </c>
      <c r="I5107" t="s">
        <v>16616</v>
      </c>
      <c r="N5107" s="37"/>
      <c r="O5107" s="36"/>
      <c r="P5107" s="36"/>
      <c r="Q5107" s="36"/>
      <c r="R5107" s="37"/>
      <c r="S5107" s="36"/>
      <c r="T5107" s="36"/>
    </row>
    <row r="5108" spans="1:20" ht="14.4" x14ac:dyDescent="0.3">
      <c r="A5108" s="33" t="s">
        <v>11986</v>
      </c>
      <c r="B5108" s="33" t="s">
        <v>14833</v>
      </c>
      <c r="C5108" s="33" t="s">
        <v>18366</v>
      </c>
      <c r="D5108" s="33" t="s">
        <v>11987</v>
      </c>
      <c r="E5108" s="33" t="s">
        <v>15055</v>
      </c>
      <c r="F5108" s="33">
        <v>188</v>
      </c>
      <c r="G5108" s="33">
        <v>200</v>
      </c>
      <c r="H5108" s="33">
        <v>41565</v>
      </c>
      <c r="I5108" t="s">
        <v>221</v>
      </c>
      <c r="N5108" s="37"/>
      <c r="O5108" s="36"/>
      <c r="P5108" s="36"/>
      <c r="Q5108" s="36"/>
      <c r="R5108" s="37"/>
      <c r="S5108" s="36"/>
      <c r="T5108" s="36"/>
    </row>
    <row r="5109" spans="1:20" ht="14.4" x14ac:dyDescent="0.3">
      <c r="A5109" s="33" t="s">
        <v>11988</v>
      </c>
      <c r="B5109" s="33" t="s">
        <v>14833</v>
      </c>
      <c r="C5109" s="33" t="s">
        <v>18367</v>
      </c>
      <c r="D5109" s="33" t="s">
        <v>11989</v>
      </c>
      <c r="E5109" s="33" t="s">
        <v>14938</v>
      </c>
      <c r="F5109" s="33">
        <v>415</v>
      </c>
      <c r="G5109" s="33">
        <v>412</v>
      </c>
      <c r="H5109" s="33">
        <v>70176</v>
      </c>
      <c r="I5109" t="s">
        <v>16090</v>
      </c>
      <c r="N5109" s="37"/>
      <c r="O5109" s="36"/>
      <c r="P5109" s="36"/>
      <c r="Q5109" s="36"/>
      <c r="R5109" s="37"/>
      <c r="S5109" s="36"/>
      <c r="T5109" s="36"/>
    </row>
    <row r="5110" spans="1:20" ht="14.4" x14ac:dyDescent="0.3">
      <c r="A5110" s="33" t="s">
        <v>11990</v>
      </c>
      <c r="B5110" s="33" t="s">
        <v>14833</v>
      </c>
      <c r="C5110" s="33" t="s">
        <v>18368</v>
      </c>
      <c r="D5110" s="33" t="s">
        <v>11991</v>
      </c>
      <c r="E5110" s="33" t="s">
        <v>15769</v>
      </c>
      <c r="F5110" s="33">
        <v>258</v>
      </c>
      <c r="G5110" s="33">
        <v>254</v>
      </c>
      <c r="H5110" s="33">
        <v>69447</v>
      </c>
      <c r="I5110" t="s">
        <v>15296</v>
      </c>
      <c r="N5110" s="37"/>
      <c r="O5110" s="36"/>
      <c r="P5110" s="36"/>
      <c r="Q5110" s="36"/>
      <c r="R5110" s="37"/>
      <c r="S5110" s="36"/>
      <c r="T5110" s="36"/>
    </row>
    <row r="5111" spans="1:20" ht="14.4" x14ac:dyDescent="0.3">
      <c r="A5111" s="33" t="s">
        <v>11992</v>
      </c>
      <c r="B5111" s="33" t="s">
        <v>14833</v>
      </c>
      <c r="C5111" s="33" t="s">
        <v>8209</v>
      </c>
      <c r="D5111" s="33" t="s">
        <v>11993</v>
      </c>
      <c r="E5111" s="33" t="s">
        <v>15002</v>
      </c>
      <c r="F5111" s="33">
        <v>314</v>
      </c>
      <c r="G5111" s="33">
        <v>345</v>
      </c>
      <c r="H5111" s="33">
        <v>41407</v>
      </c>
      <c r="I5111" t="s">
        <v>15302</v>
      </c>
      <c r="N5111" s="37"/>
      <c r="O5111" s="36"/>
      <c r="P5111" s="36"/>
      <c r="Q5111" s="36"/>
      <c r="R5111" s="37"/>
      <c r="S5111" s="36"/>
      <c r="T5111" s="36"/>
    </row>
    <row r="5112" spans="1:20" ht="14.4" x14ac:dyDescent="0.3">
      <c r="A5112" s="33" t="s">
        <v>11994</v>
      </c>
      <c r="B5112" s="33" t="s">
        <v>14833</v>
      </c>
      <c r="C5112" s="33" t="s">
        <v>11995</v>
      </c>
      <c r="D5112" s="33" t="s">
        <v>11996</v>
      </c>
      <c r="E5112" s="33" t="s">
        <v>15122</v>
      </c>
      <c r="F5112" s="33">
        <v>153</v>
      </c>
      <c r="G5112" s="33">
        <v>168</v>
      </c>
      <c r="H5112" s="33">
        <v>41797</v>
      </c>
      <c r="I5112" t="s">
        <v>15123</v>
      </c>
      <c r="N5112" s="37"/>
      <c r="O5112" s="36"/>
      <c r="P5112" s="36"/>
      <c r="Q5112" s="36"/>
      <c r="R5112" s="37"/>
      <c r="S5112" s="36"/>
      <c r="T5112" s="36"/>
    </row>
    <row r="5113" spans="1:20" ht="14.4" x14ac:dyDescent="0.3">
      <c r="A5113" s="33" t="s">
        <v>11997</v>
      </c>
      <c r="B5113" s="33" t="s">
        <v>14833</v>
      </c>
      <c r="C5113" s="33" t="s">
        <v>9896</v>
      </c>
      <c r="D5113" s="33" t="s">
        <v>11998</v>
      </c>
      <c r="E5113" s="33" t="s">
        <v>14908</v>
      </c>
      <c r="F5113" s="33">
        <v>400</v>
      </c>
      <c r="G5113" s="33">
        <v>423</v>
      </c>
      <c r="H5113" s="33">
        <v>62662</v>
      </c>
      <c r="I5113" t="s">
        <v>15719</v>
      </c>
      <c r="N5113" s="37"/>
      <c r="O5113" s="36"/>
      <c r="P5113" s="36"/>
      <c r="Q5113" s="36"/>
      <c r="R5113" s="37"/>
      <c r="S5113" s="36"/>
      <c r="T5113" s="36"/>
    </row>
    <row r="5114" spans="1:20" ht="14.4" x14ac:dyDescent="0.3">
      <c r="A5114" s="33" t="s">
        <v>11999</v>
      </c>
      <c r="B5114" s="33" t="s">
        <v>14833</v>
      </c>
      <c r="C5114" s="33" t="s">
        <v>18369</v>
      </c>
      <c r="D5114" s="33" t="s">
        <v>12000</v>
      </c>
      <c r="E5114" s="33" t="s">
        <v>14938</v>
      </c>
      <c r="F5114" s="33">
        <v>305</v>
      </c>
      <c r="G5114" s="33">
        <v>308</v>
      </c>
      <c r="H5114" s="33">
        <v>70176</v>
      </c>
      <c r="I5114" t="s">
        <v>16090</v>
      </c>
      <c r="N5114" s="37"/>
      <c r="O5114" s="36"/>
      <c r="P5114" s="36"/>
      <c r="Q5114" s="36"/>
      <c r="R5114" s="37"/>
      <c r="S5114" s="36"/>
      <c r="T5114" s="36"/>
    </row>
    <row r="5115" spans="1:20" ht="14.4" x14ac:dyDescent="0.3">
      <c r="A5115" s="33" t="s">
        <v>12001</v>
      </c>
      <c r="B5115" s="33" t="s">
        <v>14833</v>
      </c>
      <c r="C5115" s="33" t="s">
        <v>12002</v>
      </c>
      <c r="D5115" s="33" t="s">
        <v>12003</v>
      </c>
      <c r="E5115" s="33" t="s">
        <v>15049</v>
      </c>
      <c r="F5115" s="33">
        <v>208</v>
      </c>
      <c r="G5115" s="33">
        <v>171</v>
      </c>
      <c r="H5115" s="33">
        <v>40632</v>
      </c>
      <c r="I5115" t="s">
        <v>15635</v>
      </c>
      <c r="N5115" s="37"/>
      <c r="O5115" s="36"/>
      <c r="P5115" s="36"/>
      <c r="Q5115" s="36"/>
      <c r="R5115" s="37"/>
      <c r="S5115" s="36"/>
      <c r="T5115" s="36"/>
    </row>
    <row r="5116" spans="1:20" ht="14.4" x14ac:dyDescent="0.3">
      <c r="A5116" s="33" t="s">
        <v>12004</v>
      </c>
      <c r="B5116" s="33" t="s">
        <v>14833</v>
      </c>
      <c r="C5116" s="33" t="s">
        <v>18370</v>
      </c>
      <c r="D5116" s="33" t="s">
        <v>12005</v>
      </c>
      <c r="E5116" s="33" t="s">
        <v>15041</v>
      </c>
      <c r="F5116" s="33">
        <v>155</v>
      </c>
      <c r="G5116" s="33">
        <v>181</v>
      </c>
      <c r="H5116" s="33">
        <v>40517</v>
      </c>
      <c r="I5116" t="s">
        <v>324</v>
      </c>
      <c r="N5116" s="37"/>
      <c r="O5116" s="36"/>
      <c r="P5116" s="36"/>
      <c r="Q5116" s="36"/>
      <c r="R5116" s="37"/>
      <c r="S5116" s="36"/>
      <c r="T5116" s="36"/>
    </row>
    <row r="5117" spans="1:20" ht="14.4" x14ac:dyDescent="0.3">
      <c r="A5117" s="33" t="s">
        <v>12006</v>
      </c>
      <c r="B5117" s="33" t="s">
        <v>14833</v>
      </c>
      <c r="C5117" s="33" t="s">
        <v>12007</v>
      </c>
      <c r="D5117" s="33" t="s">
        <v>18371</v>
      </c>
      <c r="E5117" s="33" t="s">
        <v>15466</v>
      </c>
      <c r="F5117" s="33">
        <v>315</v>
      </c>
      <c r="G5117" s="33">
        <v>312</v>
      </c>
      <c r="H5117" s="33">
        <v>41516</v>
      </c>
      <c r="I5117" t="s">
        <v>78</v>
      </c>
      <c r="N5117" s="37"/>
      <c r="O5117" s="36"/>
      <c r="P5117" s="36"/>
      <c r="Q5117" s="36"/>
      <c r="R5117" s="37"/>
      <c r="S5117" s="36"/>
      <c r="T5117" s="36"/>
    </row>
    <row r="5118" spans="1:20" ht="14.4" x14ac:dyDescent="0.3">
      <c r="A5118" s="33" t="s">
        <v>12008</v>
      </c>
      <c r="B5118" s="33" t="s">
        <v>14833</v>
      </c>
      <c r="C5118" s="33" t="s">
        <v>18372</v>
      </c>
      <c r="D5118" s="33" t="s">
        <v>12009</v>
      </c>
      <c r="E5118" s="33" t="s">
        <v>15374</v>
      </c>
      <c r="F5118" s="33">
        <v>436</v>
      </c>
      <c r="G5118" s="33">
        <v>413</v>
      </c>
      <c r="H5118" s="33">
        <v>75934</v>
      </c>
      <c r="I5118" t="s">
        <v>18373</v>
      </c>
      <c r="N5118" s="37"/>
      <c r="O5118" s="36"/>
      <c r="P5118" s="36"/>
      <c r="Q5118" s="36"/>
      <c r="R5118" s="37"/>
      <c r="S5118" s="36"/>
      <c r="T5118" s="36"/>
    </row>
    <row r="5119" spans="1:20" ht="14.4" x14ac:dyDescent="0.3">
      <c r="A5119" s="33" t="s">
        <v>12010</v>
      </c>
      <c r="B5119" s="33" t="s">
        <v>14833</v>
      </c>
      <c r="C5119" s="33" t="s">
        <v>12011</v>
      </c>
      <c r="D5119" s="33" t="s">
        <v>12012</v>
      </c>
      <c r="E5119" s="33" t="s">
        <v>15769</v>
      </c>
      <c r="F5119" s="33">
        <v>241</v>
      </c>
      <c r="G5119" s="33">
        <v>258</v>
      </c>
      <c r="H5119" s="33">
        <v>69447</v>
      </c>
      <c r="I5119" t="s">
        <v>15296</v>
      </c>
      <c r="N5119" s="37"/>
      <c r="O5119" s="36"/>
      <c r="P5119" s="36"/>
      <c r="Q5119" s="36"/>
      <c r="R5119" s="37"/>
      <c r="S5119" s="36"/>
      <c r="T5119" s="36"/>
    </row>
    <row r="5120" spans="1:20" ht="14.4" x14ac:dyDescent="0.3">
      <c r="A5120" s="33" t="s">
        <v>12013</v>
      </c>
      <c r="B5120" s="33" t="s">
        <v>14833</v>
      </c>
      <c r="C5120" s="33" t="s">
        <v>12014</v>
      </c>
      <c r="D5120" s="33" t="s">
        <v>12015</v>
      </c>
      <c r="E5120" s="33" t="s">
        <v>15002</v>
      </c>
      <c r="F5120" s="33">
        <v>397</v>
      </c>
      <c r="G5120" s="33">
        <v>390</v>
      </c>
      <c r="H5120" s="33">
        <v>41407</v>
      </c>
      <c r="I5120" t="s">
        <v>15302</v>
      </c>
      <c r="N5120" s="37"/>
      <c r="O5120" s="36"/>
      <c r="P5120" s="36"/>
      <c r="Q5120" s="36"/>
      <c r="R5120" s="37"/>
      <c r="S5120" s="36"/>
      <c r="T5120" s="36"/>
    </row>
    <row r="5121" spans="1:20" ht="14.4" x14ac:dyDescent="0.3">
      <c r="A5121" s="33" t="s">
        <v>12016</v>
      </c>
      <c r="B5121" s="33" t="s">
        <v>14833</v>
      </c>
      <c r="C5121" s="33" t="s">
        <v>18374</v>
      </c>
      <c r="D5121" s="33" t="s">
        <v>12017</v>
      </c>
      <c r="E5121" s="33" t="s">
        <v>15122</v>
      </c>
      <c r="F5121" s="33">
        <v>200</v>
      </c>
      <c r="G5121" s="33">
        <v>188</v>
      </c>
      <c r="H5121" s="33">
        <v>41797</v>
      </c>
      <c r="I5121" t="s">
        <v>15123</v>
      </c>
      <c r="N5121" s="37"/>
      <c r="O5121" s="36"/>
      <c r="P5121" s="36"/>
      <c r="Q5121" s="36"/>
      <c r="R5121" s="37"/>
      <c r="S5121" s="36"/>
      <c r="T5121" s="36"/>
    </row>
    <row r="5122" spans="1:20" ht="14.4" x14ac:dyDescent="0.3">
      <c r="A5122" s="33" t="s">
        <v>12018</v>
      </c>
      <c r="B5122" s="33" t="s">
        <v>14833</v>
      </c>
      <c r="C5122" s="33" t="s">
        <v>18375</v>
      </c>
      <c r="D5122" s="33" t="s">
        <v>12019</v>
      </c>
      <c r="E5122" s="33" t="s">
        <v>14908</v>
      </c>
      <c r="F5122" s="33">
        <v>204</v>
      </c>
      <c r="G5122" s="33">
        <v>224</v>
      </c>
      <c r="H5122" s="33">
        <v>62662</v>
      </c>
      <c r="I5122" t="s">
        <v>15719</v>
      </c>
      <c r="N5122" s="37"/>
      <c r="O5122" s="36"/>
      <c r="P5122" s="36"/>
      <c r="Q5122" s="36"/>
      <c r="R5122" s="37"/>
      <c r="S5122" s="36"/>
      <c r="T5122" s="36"/>
    </row>
    <row r="5123" spans="1:20" ht="14.4" x14ac:dyDescent="0.3">
      <c r="A5123" s="33" t="s">
        <v>12020</v>
      </c>
      <c r="B5123" s="33" t="s">
        <v>14833</v>
      </c>
      <c r="C5123" s="33" t="s">
        <v>18376</v>
      </c>
      <c r="D5123" s="33" t="s">
        <v>12021</v>
      </c>
      <c r="E5123" s="33" t="s">
        <v>14938</v>
      </c>
      <c r="F5123" s="33">
        <v>186</v>
      </c>
      <c r="G5123" s="33">
        <v>195</v>
      </c>
      <c r="H5123" s="33">
        <v>70176</v>
      </c>
      <c r="I5123" t="s">
        <v>16090</v>
      </c>
      <c r="N5123" s="37"/>
      <c r="O5123" s="36"/>
      <c r="P5123" s="36"/>
      <c r="Q5123" s="36"/>
      <c r="R5123" s="37"/>
      <c r="S5123" s="36"/>
      <c r="T5123" s="36"/>
    </row>
    <row r="5124" spans="1:20" ht="14.4" x14ac:dyDescent="0.3">
      <c r="A5124" s="33" t="s">
        <v>12022</v>
      </c>
      <c r="B5124" s="33" t="s">
        <v>14833</v>
      </c>
      <c r="C5124" s="33" t="s">
        <v>18377</v>
      </c>
      <c r="D5124" s="33" t="s">
        <v>12023</v>
      </c>
      <c r="E5124" s="33" t="s">
        <v>15041</v>
      </c>
      <c r="F5124" s="33">
        <v>193</v>
      </c>
      <c r="G5124" s="33">
        <v>194</v>
      </c>
      <c r="H5124" s="33">
        <v>40517</v>
      </c>
      <c r="I5124" t="s">
        <v>324</v>
      </c>
      <c r="N5124" s="37"/>
      <c r="O5124" s="36"/>
      <c r="P5124" s="36"/>
      <c r="Q5124" s="36"/>
      <c r="R5124" s="37"/>
      <c r="S5124" s="36"/>
      <c r="T5124" s="36"/>
    </row>
    <row r="5125" spans="1:20" ht="14.4" x14ac:dyDescent="0.3">
      <c r="A5125" s="33" t="s">
        <v>12024</v>
      </c>
      <c r="B5125" s="33" t="s">
        <v>14833</v>
      </c>
      <c r="C5125" s="33" t="s">
        <v>12025</v>
      </c>
      <c r="D5125" s="33" t="s">
        <v>12026</v>
      </c>
      <c r="E5125" s="33" t="s">
        <v>15040</v>
      </c>
      <c r="F5125" s="33">
        <v>116</v>
      </c>
      <c r="G5125" s="33">
        <v>123</v>
      </c>
      <c r="H5125" s="33">
        <v>41616</v>
      </c>
      <c r="I5125" t="s">
        <v>16616</v>
      </c>
      <c r="N5125" s="37"/>
      <c r="O5125" s="36"/>
      <c r="P5125" s="36"/>
      <c r="Q5125" s="36"/>
      <c r="R5125" s="37"/>
      <c r="S5125" s="36"/>
      <c r="T5125" s="36"/>
    </row>
    <row r="5126" spans="1:20" ht="14.4" x14ac:dyDescent="0.3">
      <c r="A5126" s="33" t="s">
        <v>12027</v>
      </c>
      <c r="B5126" s="33" t="s">
        <v>14833</v>
      </c>
      <c r="C5126" s="33" t="s">
        <v>12028</v>
      </c>
      <c r="D5126" s="33" t="s">
        <v>12029</v>
      </c>
      <c r="E5126" s="33" t="s">
        <v>14908</v>
      </c>
      <c r="F5126" s="33">
        <v>113</v>
      </c>
      <c r="G5126" s="33">
        <v>109</v>
      </c>
      <c r="H5126" s="33">
        <v>62662</v>
      </c>
      <c r="I5126" t="s">
        <v>15719</v>
      </c>
      <c r="N5126" s="37"/>
      <c r="O5126" s="36"/>
      <c r="P5126" s="36"/>
      <c r="Q5126" s="36"/>
      <c r="R5126" s="37"/>
      <c r="S5126" s="36"/>
      <c r="T5126" s="36"/>
    </row>
    <row r="5127" spans="1:20" ht="14.4" x14ac:dyDescent="0.3">
      <c r="A5127" s="33" t="s">
        <v>12030</v>
      </c>
      <c r="B5127" s="33" t="s">
        <v>14833</v>
      </c>
      <c r="C5127" s="33" t="s">
        <v>18378</v>
      </c>
      <c r="D5127" s="33" t="s">
        <v>12031</v>
      </c>
      <c r="E5127" s="33" t="s">
        <v>14938</v>
      </c>
      <c r="F5127" s="33">
        <v>179</v>
      </c>
      <c r="G5127" s="33">
        <v>169</v>
      </c>
      <c r="H5127" s="33">
        <v>70176</v>
      </c>
      <c r="I5127" t="s">
        <v>16090</v>
      </c>
      <c r="N5127" s="37"/>
      <c r="O5127" s="36"/>
      <c r="P5127" s="36"/>
      <c r="Q5127" s="36"/>
      <c r="R5127" s="37"/>
      <c r="S5127" s="36"/>
      <c r="T5127" s="36"/>
    </row>
    <row r="5128" spans="1:20" ht="14.4" x14ac:dyDescent="0.3">
      <c r="A5128" s="33" t="s">
        <v>12032</v>
      </c>
      <c r="B5128" s="33" t="s">
        <v>14833</v>
      </c>
      <c r="C5128" s="33" t="s">
        <v>12033</v>
      </c>
      <c r="D5128" s="33" t="s">
        <v>12034</v>
      </c>
      <c r="E5128" s="33" t="s">
        <v>14907</v>
      </c>
      <c r="F5128" s="33">
        <v>213</v>
      </c>
      <c r="G5128" s="33">
        <v>209</v>
      </c>
      <c r="H5128" s="33">
        <v>24597</v>
      </c>
      <c r="I5128" t="s">
        <v>15364</v>
      </c>
      <c r="N5128" s="37"/>
      <c r="O5128" s="36"/>
      <c r="P5128" s="36"/>
      <c r="Q5128" s="36"/>
      <c r="R5128" s="37"/>
      <c r="S5128" s="36"/>
      <c r="T5128" s="36"/>
    </row>
    <row r="5129" spans="1:20" ht="14.4" x14ac:dyDescent="0.3">
      <c r="A5129" s="33" t="s">
        <v>12035</v>
      </c>
      <c r="B5129" s="33" t="s">
        <v>14833</v>
      </c>
      <c r="C5129" s="33" t="s">
        <v>17677</v>
      </c>
      <c r="D5129" s="33" t="s">
        <v>12036</v>
      </c>
      <c r="E5129" s="33" t="s">
        <v>15040</v>
      </c>
      <c r="F5129" s="33">
        <v>199</v>
      </c>
      <c r="G5129" s="33">
        <v>222</v>
      </c>
      <c r="H5129" s="33">
        <v>41616</v>
      </c>
      <c r="I5129" t="s">
        <v>16616</v>
      </c>
      <c r="N5129" s="37"/>
      <c r="O5129" s="36"/>
      <c r="P5129" s="36"/>
      <c r="Q5129" s="36"/>
      <c r="R5129" s="37"/>
      <c r="S5129" s="36"/>
      <c r="T5129" s="36"/>
    </row>
    <row r="5130" spans="1:20" ht="14.4" x14ac:dyDescent="0.3">
      <c r="A5130" s="33" t="s">
        <v>12037</v>
      </c>
      <c r="B5130" s="33" t="s">
        <v>14833</v>
      </c>
      <c r="C5130" s="33" t="s">
        <v>16322</v>
      </c>
      <c r="D5130" s="33" t="s">
        <v>12038</v>
      </c>
      <c r="E5130" s="33" t="s">
        <v>14908</v>
      </c>
      <c r="F5130" s="33">
        <v>320</v>
      </c>
      <c r="G5130" s="33">
        <v>318</v>
      </c>
      <c r="H5130" s="33">
        <v>62662</v>
      </c>
      <c r="I5130" t="s">
        <v>15719</v>
      </c>
      <c r="N5130" s="37"/>
      <c r="O5130" s="36"/>
      <c r="P5130" s="36"/>
      <c r="Q5130" s="36"/>
      <c r="R5130" s="37"/>
      <c r="S5130" s="36"/>
      <c r="T5130" s="36"/>
    </row>
    <row r="5131" spans="1:20" ht="14.4" x14ac:dyDescent="0.3">
      <c r="A5131" s="33" t="s">
        <v>12039</v>
      </c>
      <c r="B5131" s="33" t="s">
        <v>14833</v>
      </c>
      <c r="C5131" s="33" t="s">
        <v>18379</v>
      </c>
      <c r="D5131" s="33" t="s">
        <v>18380</v>
      </c>
      <c r="E5131" s="33" t="s">
        <v>14938</v>
      </c>
      <c r="F5131" s="33">
        <v>242</v>
      </c>
      <c r="G5131" s="33">
        <v>293</v>
      </c>
      <c r="H5131" s="33">
        <v>70176</v>
      </c>
      <c r="I5131" t="s">
        <v>16090</v>
      </c>
      <c r="N5131" s="37"/>
      <c r="O5131" s="36"/>
      <c r="P5131" s="36"/>
      <c r="Q5131" s="36"/>
      <c r="R5131" s="37"/>
      <c r="S5131" s="36"/>
      <c r="T5131" s="36"/>
    </row>
    <row r="5132" spans="1:20" ht="14.4" x14ac:dyDescent="0.3">
      <c r="A5132" s="33" t="s">
        <v>12040</v>
      </c>
      <c r="B5132" s="33" t="s">
        <v>14833</v>
      </c>
      <c r="C5132" s="33" t="s">
        <v>12041</v>
      </c>
      <c r="D5132" s="33" t="s">
        <v>12042</v>
      </c>
      <c r="E5132" s="33" t="s">
        <v>14907</v>
      </c>
      <c r="F5132" s="33">
        <v>252</v>
      </c>
      <c r="G5132" s="33">
        <v>255</v>
      </c>
      <c r="H5132" s="33">
        <v>24597</v>
      </c>
      <c r="I5132" t="s">
        <v>15364</v>
      </c>
      <c r="N5132" s="37"/>
      <c r="O5132" s="36"/>
      <c r="P5132" s="36"/>
      <c r="Q5132" s="36"/>
      <c r="R5132" s="37"/>
      <c r="S5132" s="36"/>
      <c r="T5132" s="36"/>
    </row>
    <row r="5133" spans="1:20" ht="14.4" x14ac:dyDescent="0.3">
      <c r="A5133" s="33" t="s">
        <v>12043</v>
      </c>
      <c r="B5133" s="33" t="s">
        <v>14833</v>
      </c>
      <c r="C5133" s="33" t="s">
        <v>18381</v>
      </c>
      <c r="D5133" s="33" t="s">
        <v>12044</v>
      </c>
      <c r="E5133" s="33" t="s">
        <v>15040</v>
      </c>
      <c r="F5133" s="33">
        <v>170</v>
      </c>
      <c r="G5133" s="33">
        <v>163</v>
      </c>
      <c r="H5133" s="33">
        <v>41616</v>
      </c>
      <c r="I5133" t="s">
        <v>16616</v>
      </c>
      <c r="N5133" s="37"/>
      <c r="O5133" s="36"/>
      <c r="P5133" s="36"/>
      <c r="Q5133" s="36"/>
      <c r="R5133" s="37"/>
      <c r="S5133" s="36"/>
      <c r="T5133" s="36"/>
    </row>
    <row r="5134" spans="1:20" ht="14.4" x14ac:dyDescent="0.3">
      <c r="A5134" s="33" t="s">
        <v>12045</v>
      </c>
      <c r="B5134" s="33" t="s">
        <v>14833</v>
      </c>
      <c r="C5134" s="33" t="s">
        <v>16605</v>
      </c>
      <c r="D5134" s="33" t="s">
        <v>11517</v>
      </c>
      <c r="E5134" s="33" t="s">
        <v>14908</v>
      </c>
      <c r="F5134" s="33">
        <v>232</v>
      </c>
      <c r="G5134" s="33">
        <v>233</v>
      </c>
      <c r="H5134" s="33">
        <v>62662</v>
      </c>
      <c r="I5134" t="s">
        <v>15719</v>
      </c>
      <c r="N5134" s="37"/>
      <c r="O5134" s="36"/>
      <c r="P5134" s="36"/>
      <c r="Q5134" s="36"/>
      <c r="R5134" s="37"/>
      <c r="S5134" s="36"/>
      <c r="T5134" s="36"/>
    </row>
    <row r="5135" spans="1:20" ht="14.4" x14ac:dyDescent="0.3">
      <c r="A5135" s="33" t="s">
        <v>12046</v>
      </c>
      <c r="B5135" s="33" t="s">
        <v>14833</v>
      </c>
      <c r="C5135" s="33" t="s">
        <v>12047</v>
      </c>
      <c r="D5135" s="33" t="s">
        <v>12048</v>
      </c>
      <c r="E5135" s="33" t="s">
        <v>14938</v>
      </c>
      <c r="F5135" s="33">
        <v>197</v>
      </c>
      <c r="G5135" s="33">
        <v>205</v>
      </c>
      <c r="H5135" s="33">
        <v>70176</v>
      </c>
      <c r="I5135" t="s">
        <v>16090</v>
      </c>
      <c r="N5135" s="37"/>
      <c r="O5135" s="36"/>
      <c r="P5135" s="36"/>
      <c r="Q5135" s="36"/>
      <c r="R5135" s="37"/>
      <c r="S5135" s="36"/>
      <c r="T5135" s="36"/>
    </row>
    <row r="5136" spans="1:20" ht="14.4" x14ac:dyDescent="0.3">
      <c r="A5136" s="33" t="s">
        <v>12049</v>
      </c>
      <c r="B5136" s="33" t="s">
        <v>14833</v>
      </c>
      <c r="C5136" s="33" t="s">
        <v>12050</v>
      </c>
      <c r="D5136" s="33" t="s">
        <v>12051</v>
      </c>
      <c r="E5136" s="33" t="s">
        <v>14907</v>
      </c>
      <c r="F5136" s="33">
        <v>495</v>
      </c>
      <c r="G5136" s="33">
        <v>549</v>
      </c>
      <c r="H5136" s="33">
        <v>24597</v>
      </c>
      <c r="I5136" t="s">
        <v>15364</v>
      </c>
      <c r="N5136" s="37"/>
      <c r="O5136" s="36"/>
      <c r="P5136" s="36"/>
      <c r="Q5136" s="36"/>
      <c r="R5136" s="37"/>
      <c r="S5136" s="36"/>
      <c r="T5136" s="36"/>
    </row>
    <row r="5137" spans="1:20" ht="14.4" x14ac:dyDescent="0.3">
      <c r="A5137" s="33" t="s">
        <v>12052</v>
      </c>
      <c r="B5137" s="33" t="s">
        <v>14833</v>
      </c>
      <c r="C5137" s="33" t="s">
        <v>18382</v>
      </c>
      <c r="D5137" s="33" t="s">
        <v>12053</v>
      </c>
      <c r="E5137" s="33" t="s">
        <v>15040</v>
      </c>
      <c r="F5137" s="33">
        <v>112</v>
      </c>
      <c r="G5137" s="33">
        <v>112</v>
      </c>
      <c r="H5137" s="33">
        <v>41616</v>
      </c>
      <c r="I5137" t="s">
        <v>16616</v>
      </c>
      <c r="N5137" s="37"/>
      <c r="O5137" s="36"/>
      <c r="P5137" s="36"/>
      <c r="Q5137" s="36"/>
      <c r="R5137" s="37"/>
      <c r="S5137" s="36"/>
      <c r="T5137" s="36"/>
    </row>
    <row r="5138" spans="1:20" ht="14.4" x14ac:dyDescent="0.3">
      <c r="A5138" s="33" t="s">
        <v>12054</v>
      </c>
      <c r="B5138" s="33" t="s">
        <v>14833</v>
      </c>
      <c r="C5138" s="33" t="s">
        <v>18383</v>
      </c>
      <c r="D5138" s="33" t="s">
        <v>12055</v>
      </c>
      <c r="E5138" s="33" t="s">
        <v>14908</v>
      </c>
      <c r="F5138" s="33">
        <v>83</v>
      </c>
      <c r="G5138" s="33">
        <v>78</v>
      </c>
      <c r="H5138" s="33">
        <v>77195</v>
      </c>
      <c r="I5138" t="s">
        <v>16346</v>
      </c>
      <c r="N5138" s="37"/>
      <c r="O5138" s="36"/>
      <c r="P5138" s="36"/>
      <c r="Q5138" s="36"/>
      <c r="R5138" s="37"/>
      <c r="S5138" s="36"/>
      <c r="T5138" s="36"/>
    </row>
    <row r="5139" spans="1:20" ht="14.4" x14ac:dyDescent="0.3">
      <c r="A5139" s="33" t="s">
        <v>12056</v>
      </c>
      <c r="B5139" s="33" t="s">
        <v>14833</v>
      </c>
      <c r="C5139" s="33" t="s">
        <v>18384</v>
      </c>
      <c r="D5139" s="33" t="s">
        <v>12057</v>
      </c>
      <c r="E5139" s="33" t="s">
        <v>14938</v>
      </c>
      <c r="F5139" s="33">
        <v>130</v>
      </c>
      <c r="G5139" s="33">
        <v>137</v>
      </c>
      <c r="H5139" s="33">
        <v>70176</v>
      </c>
      <c r="I5139" t="s">
        <v>16090</v>
      </c>
      <c r="N5139" s="37"/>
      <c r="O5139" s="36"/>
      <c r="P5139" s="36"/>
      <c r="Q5139" s="36"/>
      <c r="R5139" s="37"/>
      <c r="S5139" s="36"/>
      <c r="T5139" s="36"/>
    </row>
    <row r="5140" spans="1:20" ht="14.4" x14ac:dyDescent="0.3">
      <c r="A5140" s="33" t="s">
        <v>12058</v>
      </c>
      <c r="B5140" s="33" t="s">
        <v>14833</v>
      </c>
      <c r="C5140" s="33" t="s">
        <v>12059</v>
      </c>
      <c r="D5140" s="33" t="s">
        <v>12060</v>
      </c>
      <c r="E5140" s="33" t="s">
        <v>14907</v>
      </c>
      <c r="F5140" s="33">
        <v>186</v>
      </c>
      <c r="G5140" s="33">
        <v>175</v>
      </c>
      <c r="H5140" s="33">
        <v>24597</v>
      </c>
      <c r="I5140" t="s">
        <v>15364</v>
      </c>
      <c r="N5140" s="37"/>
      <c r="O5140" s="36"/>
      <c r="P5140" s="36"/>
      <c r="Q5140" s="36"/>
      <c r="R5140" s="37"/>
      <c r="S5140" s="36"/>
      <c r="T5140" s="36"/>
    </row>
    <row r="5141" spans="1:20" ht="14.4" x14ac:dyDescent="0.3">
      <c r="A5141" s="33" t="s">
        <v>12061</v>
      </c>
      <c r="B5141" s="33" t="s">
        <v>14833</v>
      </c>
      <c r="C5141" s="33" t="s">
        <v>12062</v>
      </c>
      <c r="D5141" s="33" t="s">
        <v>12063</v>
      </c>
      <c r="E5141" s="33" t="s">
        <v>14910</v>
      </c>
      <c r="F5141" s="33">
        <v>211</v>
      </c>
      <c r="G5141" s="33">
        <v>204</v>
      </c>
      <c r="H5141" s="33">
        <v>40378</v>
      </c>
      <c r="I5141" t="s">
        <v>16031</v>
      </c>
      <c r="N5141" s="37"/>
      <c r="O5141" s="36"/>
      <c r="P5141" s="36"/>
      <c r="Q5141" s="36"/>
      <c r="R5141" s="37"/>
      <c r="S5141" s="36"/>
      <c r="T5141" s="36"/>
    </row>
    <row r="5142" spans="1:20" ht="14.4" x14ac:dyDescent="0.3">
      <c r="A5142" s="33" t="s">
        <v>12064</v>
      </c>
      <c r="B5142" s="33" t="s">
        <v>14833</v>
      </c>
      <c r="C5142" s="33" t="s">
        <v>12065</v>
      </c>
      <c r="D5142" s="33" t="s">
        <v>12066</v>
      </c>
      <c r="E5142" s="33" t="s">
        <v>15040</v>
      </c>
      <c r="F5142" s="33">
        <v>144</v>
      </c>
      <c r="G5142" s="33">
        <v>130</v>
      </c>
      <c r="H5142" s="33">
        <v>41616</v>
      </c>
      <c r="I5142" t="s">
        <v>16616</v>
      </c>
      <c r="N5142" s="37"/>
      <c r="O5142" s="36"/>
      <c r="P5142" s="36"/>
      <c r="Q5142" s="36"/>
      <c r="R5142" s="37"/>
      <c r="S5142" s="36"/>
      <c r="T5142" s="36"/>
    </row>
    <row r="5143" spans="1:20" ht="14.4" x14ac:dyDescent="0.3">
      <c r="A5143" s="33" t="s">
        <v>12067</v>
      </c>
      <c r="B5143" s="33" t="s">
        <v>14833</v>
      </c>
      <c r="C5143" s="33" t="s">
        <v>12068</v>
      </c>
      <c r="D5143" s="33" t="s">
        <v>10642</v>
      </c>
      <c r="E5143" s="33" t="s">
        <v>14908</v>
      </c>
      <c r="F5143" s="33">
        <v>636</v>
      </c>
      <c r="G5143" s="33">
        <v>602</v>
      </c>
      <c r="H5143" s="33">
        <v>62662</v>
      </c>
      <c r="I5143" t="s">
        <v>15719</v>
      </c>
      <c r="N5143" s="37"/>
      <c r="O5143" s="36"/>
      <c r="P5143" s="36"/>
      <c r="Q5143" s="36"/>
      <c r="R5143" s="37"/>
      <c r="S5143" s="36"/>
      <c r="T5143" s="36"/>
    </row>
    <row r="5144" spans="1:20" ht="14.4" x14ac:dyDescent="0.3">
      <c r="A5144" s="33" t="s">
        <v>12069</v>
      </c>
      <c r="B5144" s="33" t="s">
        <v>14833</v>
      </c>
      <c r="C5144" s="33" t="s">
        <v>18385</v>
      </c>
      <c r="D5144" s="33" t="s">
        <v>11017</v>
      </c>
      <c r="E5144" s="33" t="s">
        <v>14938</v>
      </c>
      <c r="F5144" s="33">
        <v>208</v>
      </c>
      <c r="G5144" s="33">
        <v>211</v>
      </c>
      <c r="H5144" s="33">
        <v>70176</v>
      </c>
      <c r="I5144" t="s">
        <v>16090</v>
      </c>
      <c r="N5144" s="37"/>
      <c r="O5144" s="36"/>
      <c r="P5144" s="36"/>
      <c r="Q5144" s="36"/>
      <c r="R5144" s="37"/>
      <c r="S5144" s="36"/>
      <c r="T5144" s="36"/>
    </row>
    <row r="5145" spans="1:20" ht="14.4" x14ac:dyDescent="0.3">
      <c r="A5145" s="33" t="s">
        <v>12070</v>
      </c>
      <c r="B5145" s="33" t="s">
        <v>14833</v>
      </c>
      <c r="C5145" s="33" t="s">
        <v>18386</v>
      </c>
      <c r="D5145" s="33" t="s">
        <v>12071</v>
      </c>
      <c r="E5145" s="33" t="s">
        <v>14907</v>
      </c>
      <c r="F5145" s="33">
        <v>518</v>
      </c>
      <c r="G5145" s="33">
        <v>521</v>
      </c>
      <c r="H5145" s="33">
        <v>24597</v>
      </c>
      <c r="I5145" t="s">
        <v>15364</v>
      </c>
      <c r="N5145" s="37"/>
      <c r="O5145" s="36"/>
      <c r="P5145" s="36"/>
      <c r="Q5145" s="36"/>
      <c r="R5145" s="37"/>
      <c r="S5145" s="36"/>
      <c r="T5145" s="36"/>
    </row>
    <row r="5146" spans="1:20" ht="14.4" x14ac:dyDescent="0.3">
      <c r="A5146" s="33" t="s">
        <v>12072</v>
      </c>
      <c r="B5146" s="33" t="s">
        <v>14833</v>
      </c>
      <c r="C5146" s="33" t="s">
        <v>12073</v>
      </c>
      <c r="D5146" s="33" t="s">
        <v>12074</v>
      </c>
      <c r="E5146" s="33" t="s">
        <v>14910</v>
      </c>
      <c r="F5146" s="33">
        <v>314</v>
      </c>
      <c r="G5146" s="33">
        <v>312</v>
      </c>
      <c r="H5146" s="33">
        <v>40378</v>
      </c>
      <c r="I5146" t="s">
        <v>16031</v>
      </c>
      <c r="N5146" s="37"/>
      <c r="O5146" s="36"/>
      <c r="P5146" s="36"/>
      <c r="Q5146" s="36"/>
      <c r="R5146" s="37"/>
      <c r="S5146" s="36"/>
      <c r="T5146" s="36"/>
    </row>
    <row r="5147" spans="1:20" ht="14.4" x14ac:dyDescent="0.3">
      <c r="A5147" s="33" t="s">
        <v>12075</v>
      </c>
      <c r="B5147" s="33" t="s">
        <v>14833</v>
      </c>
      <c r="C5147" s="33" t="s">
        <v>18387</v>
      </c>
      <c r="D5147" s="33" t="s">
        <v>10572</v>
      </c>
      <c r="E5147" s="33" t="s">
        <v>14908</v>
      </c>
      <c r="F5147" s="33">
        <v>150</v>
      </c>
      <c r="G5147" s="33">
        <v>126</v>
      </c>
      <c r="H5147" s="33">
        <v>62662</v>
      </c>
      <c r="I5147" t="s">
        <v>15719</v>
      </c>
      <c r="N5147" s="37"/>
      <c r="O5147" s="36"/>
      <c r="P5147" s="36"/>
      <c r="Q5147" s="36"/>
      <c r="R5147" s="37"/>
      <c r="S5147" s="36"/>
      <c r="T5147" s="36"/>
    </row>
    <row r="5148" spans="1:20" ht="14.4" x14ac:dyDescent="0.3">
      <c r="A5148" s="33" t="s">
        <v>12076</v>
      </c>
      <c r="B5148" s="33" t="s">
        <v>14833</v>
      </c>
      <c r="C5148" s="33" t="s">
        <v>18388</v>
      </c>
      <c r="D5148" s="33" t="s">
        <v>12077</v>
      </c>
      <c r="E5148" s="33" t="s">
        <v>14938</v>
      </c>
      <c r="F5148" s="33">
        <v>313</v>
      </c>
      <c r="G5148" s="33">
        <v>313</v>
      </c>
      <c r="H5148" s="33">
        <v>70176</v>
      </c>
      <c r="I5148" t="s">
        <v>16090</v>
      </c>
      <c r="N5148" s="37"/>
      <c r="O5148" s="36"/>
      <c r="P5148" s="36"/>
      <c r="Q5148" s="36"/>
      <c r="R5148" s="37"/>
      <c r="S5148" s="36"/>
      <c r="T5148" s="36"/>
    </row>
    <row r="5149" spans="1:20" ht="14.4" x14ac:dyDescent="0.3">
      <c r="A5149" s="33" t="s">
        <v>12078</v>
      </c>
      <c r="B5149" s="33" t="s">
        <v>14833</v>
      </c>
      <c r="C5149" s="33" t="s">
        <v>12079</v>
      </c>
      <c r="D5149" s="33" t="s">
        <v>12080</v>
      </c>
      <c r="E5149" s="33" t="s">
        <v>14907</v>
      </c>
      <c r="F5149" s="33">
        <v>798</v>
      </c>
      <c r="G5149" s="33">
        <v>876</v>
      </c>
      <c r="H5149" s="33">
        <v>24597</v>
      </c>
      <c r="I5149" t="s">
        <v>15364</v>
      </c>
      <c r="N5149" s="37"/>
      <c r="O5149" s="36"/>
      <c r="P5149" s="36"/>
      <c r="Q5149" s="36"/>
      <c r="R5149" s="37"/>
      <c r="S5149" s="36"/>
      <c r="T5149" s="36"/>
    </row>
    <row r="5150" spans="1:20" ht="14.4" x14ac:dyDescent="0.3">
      <c r="A5150" s="33" t="s">
        <v>12081</v>
      </c>
      <c r="B5150" s="33" t="s">
        <v>14833</v>
      </c>
      <c r="C5150" s="33" t="s">
        <v>18389</v>
      </c>
      <c r="D5150" s="33" t="s">
        <v>12082</v>
      </c>
      <c r="E5150" s="33" t="s">
        <v>14910</v>
      </c>
      <c r="F5150" s="33">
        <v>237</v>
      </c>
      <c r="G5150" s="33">
        <v>218</v>
      </c>
      <c r="H5150" s="33">
        <v>40378</v>
      </c>
      <c r="I5150" t="s">
        <v>16031</v>
      </c>
      <c r="N5150" s="37"/>
      <c r="O5150" s="36"/>
      <c r="P5150" s="36"/>
      <c r="Q5150" s="36"/>
      <c r="R5150" s="37"/>
      <c r="S5150" s="36"/>
      <c r="T5150" s="36"/>
    </row>
    <row r="5151" spans="1:20" ht="14.4" x14ac:dyDescent="0.3">
      <c r="A5151" s="33" t="s">
        <v>12083</v>
      </c>
      <c r="B5151" s="33" t="s">
        <v>14833</v>
      </c>
      <c r="C5151" s="33" t="s">
        <v>18390</v>
      </c>
      <c r="D5151" s="33" t="s">
        <v>10305</v>
      </c>
      <c r="E5151" s="33" t="s">
        <v>14908</v>
      </c>
      <c r="F5151" s="33">
        <v>185</v>
      </c>
      <c r="G5151" s="33">
        <v>178</v>
      </c>
      <c r="H5151" s="33">
        <v>62662</v>
      </c>
      <c r="I5151" t="s">
        <v>15719</v>
      </c>
      <c r="N5151" s="37"/>
      <c r="O5151" s="36"/>
      <c r="P5151" s="36"/>
      <c r="Q5151" s="36"/>
      <c r="R5151" s="37"/>
      <c r="S5151" s="36"/>
      <c r="T5151" s="36"/>
    </row>
    <row r="5152" spans="1:20" ht="14.4" x14ac:dyDescent="0.3">
      <c r="A5152" s="33" t="s">
        <v>12084</v>
      </c>
      <c r="B5152" s="33" t="s">
        <v>14833</v>
      </c>
      <c r="C5152" s="33" t="s">
        <v>12085</v>
      </c>
      <c r="D5152" s="33" t="s">
        <v>12086</v>
      </c>
      <c r="E5152" s="33" t="s">
        <v>14910</v>
      </c>
      <c r="F5152" s="33">
        <v>367</v>
      </c>
      <c r="G5152" s="33">
        <v>363</v>
      </c>
      <c r="H5152" s="33">
        <v>40378</v>
      </c>
      <c r="I5152" t="s">
        <v>16031</v>
      </c>
      <c r="N5152" s="37"/>
      <c r="O5152" s="36"/>
      <c r="P5152" s="36"/>
      <c r="Q5152" s="36"/>
      <c r="R5152" s="37"/>
      <c r="S5152" s="36"/>
      <c r="T5152" s="36"/>
    </row>
    <row r="5153" spans="1:20" ht="14.4" x14ac:dyDescent="0.3">
      <c r="A5153" s="33" t="s">
        <v>12087</v>
      </c>
      <c r="B5153" s="33" t="s">
        <v>14833</v>
      </c>
      <c r="C5153" s="33" t="s">
        <v>18391</v>
      </c>
      <c r="D5153" s="33" t="s">
        <v>12088</v>
      </c>
      <c r="E5153" s="33" t="s">
        <v>15040</v>
      </c>
      <c r="F5153" s="33">
        <v>323</v>
      </c>
      <c r="G5153" s="33">
        <v>317</v>
      </c>
      <c r="H5153" s="33">
        <v>41616</v>
      </c>
      <c r="I5153" t="s">
        <v>16616</v>
      </c>
      <c r="N5153" s="37"/>
      <c r="O5153" s="36"/>
      <c r="P5153" s="36"/>
      <c r="Q5153" s="36"/>
      <c r="R5153" s="37"/>
      <c r="S5153" s="36"/>
      <c r="T5153" s="36"/>
    </row>
    <row r="5154" spans="1:20" ht="14.4" x14ac:dyDescent="0.3">
      <c r="A5154" s="33" t="s">
        <v>12089</v>
      </c>
      <c r="B5154" s="33" t="s">
        <v>14833</v>
      </c>
      <c r="C5154" s="33" t="s">
        <v>12090</v>
      </c>
      <c r="D5154" s="33" t="s">
        <v>12091</v>
      </c>
      <c r="E5154" s="33" t="s">
        <v>14907</v>
      </c>
      <c r="F5154" s="33">
        <v>239</v>
      </c>
      <c r="G5154" s="33">
        <v>255</v>
      </c>
      <c r="H5154" s="33">
        <v>24597</v>
      </c>
      <c r="I5154" t="s">
        <v>15364</v>
      </c>
      <c r="N5154" s="37"/>
      <c r="O5154" s="36"/>
      <c r="P5154" s="36"/>
      <c r="Q5154" s="36"/>
      <c r="R5154" s="37"/>
      <c r="S5154" s="36"/>
      <c r="T5154" s="36"/>
    </row>
    <row r="5155" spans="1:20" ht="14.4" x14ac:dyDescent="0.3">
      <c r="A5155" s="33" t="s">
        <v>12092</v>
      </c>
      <c r="B5155" s="33" t="s">
        <v>14833</v>
      </c>
      <c r="C5155" s="33" t="s">
        <v>12093</v>
      </c>
      <c r="D5155" s="33" t="s">
        <v>12094</v>
      </c>
      <c r="E5155" s="33" t="s">
        <v>14907</v>
      </c>
      <c r="F5155" s="33">
        <v>235</v>
      </c>
      <c r="G5155" s="33">
        <v>237</v>
      </c>
      <c r="H5155" s="33">
        <v>24597</v>
      </c>
      <c r="I5155" t="s">
        <v>15364</v>
      </c>
      <c r="N5155" s="37"/>
      <c r="O5155" s="36"/>
      <c r="P5155" s="36"/>
      <c r="Q5155" s="36"/>
      <c r="R5155" s="37"/>
      <c r="S5155" s="36"/>
      <c r="T5155" s="36"/>
    </row>
    <row r="5156" spans="1:20" ht="14.4" x14ac:dyDescent="0.3">
      <c r="A5156" s="33" t="s">
        <v>12095</v>
      </c>
      <c r="B5156" s="33" t="s">
        <v>14833</v>
      </c>
      <c r="C5156" s="33" t="s">
        <v>12096</v>
      </c>
      <c r="D5156" s="33" t="s">
        <v>12097</v>
      </c>
      <c r="E5156" s="33" t="s">
        <v>14907</v>
      </c>
      <c r="F5156" s="33">
        <v>211</v>
      </c>
      <c r="G5156" s="33">
        <v>211</v>
      </c>
      <c r="H5156" s="33">
        <v>24597</v>
      </c>
      <c r="I5156" t="s">
        <v>15364</v>
      </c>
      <c r="N5156" s="37"/>
      <c r="O5156" s="36"/>
      <c r="P5156" s="36"/>
      <c r="Q5156" s="36"/>
      <c r="R5156" s="37"/>
      <c r="S5156" s="36"/>
      <c r="T5156" s="36"/>
    </row>
    <row r="5157" spans="1:20" ht="14.4" x14ac:dyDescent="0.3">
      <c r="A5157" s="33" t="s">
        <v>12098</v>
      </c>
      <c r="B5157" s="33" t="s">
        <v>14833</v>
      </c>
      <c r="C5157" s="33" t="s">
        <v>18392</v>
      </c>
      <c r="D5157" s="33" t="s">
        <v>12099</v>
      </c>
      <c r="E5157" s="33" t="s">
        <v>14910</v>
      </c>
      <c r="F5157" s="33">
        <v>239</v>
      </c>
      <c r="G5157" s="33">
        <v>232</v>
      </c>
      <c r="H5157" s="33">
        <v>40378</v>
      </c>
      <c r="I5157" t="s">
        <v>16031</v>
      </c>
      <c r="N5157" s="37"/>
      <c r="O5157" s="36"/>
      <c r="P5157" s="36"/>
      <c r="Q5157" s="36"/>
      <c r="R5157" s="37"/>
      <c r="S5157" s="36"/>
      <c r="T5157" s="36"/>
    </row>
    <row r="5158" spans="1:20" ht="14.4" x14ac:dyDescent="0.3">
      <c r="A5158" s="33" t="s">
        <v>12100</v>
      </c>
      <c r="B5158" s="33" t="s">
        <v>14833</v>
      </c>
      <c r="C5158" s="33" t="s">
        <v>12101</v>
      </c>
      <c r="D5158" s="33" t="s">
        <v>12102</v>
      </c>
      <c r="E5158" s="33" t="s">
        <v>14938</v>
      </c>
      <c r="F5158" s="33">
        <v>495</v>
      </c>
      <c r="G5158" s="33">
        <v>490</v>
      </c>
      <c r="H5158" s="33">
        <v>41572</v>
      </c>
      <c r="I5158" t="s">
        <v>18272</v>
      </c>
      <c r="N5158" s="37"/>
      <c r="O5158" s="36"/>
      <c r="P5158" s="36"/>
      <c r="Q5158" s="36"/>
      <c r="R5158" s="37"/>
      <c r="S5158" s="36"/>
      <c r="T5158" s="36"/>
    </row>
    <row r="5159" spans="1:20" ht="14.4" x14ac:dyDescent="0.3">
      <c r="A5159" s="33" t="s">
        <v>12103</v>
      </c>
      <c r="B5159" s="33" t="s">
        <v>14833</v>
      </c>
      <c r="C5159" s="33" t="s">
        <v>12104</v>
      </c>
      <c r="D5159" s="33" t="s">
        <v>273</v>
      </c>
      <c r="E5159" s="33" t="s">
        <v>14907</v>
      </c>
      <c r="F5159" s="33">
        <v>385</v>
      </c>
      <c r="G5159" s="33">
        <v>400</v>
      </c>
      <c r="H5159" s="33">
        <v>24597</v>
      </c>
      <c r="I5159" t="s">
        <v>15364</v>
      </c>
      <c r="N5159" s="37"/>
      <c r="O5159" s="36"/>
      <c r="P5159" s="36"/>
      <c r="Q5159" s="36"/>
      <c r="R5159" s="37"/>
      <c r="S5159" s="36"/>
      <c r="T5159" s="36"/>
    </row>
    <row r="5160" spans="1:20" ht="14.4" x14ac:dyDescent="0.3">
      <c r="A5160" s="33" t="s">
        <v>12105</v>
      </c>
      <c r="B5160" s="33" t="s">
        <v>14833</v>
      </c>
      <c r="C5160" s="33" t="s">
        <v>4823</v>
      </c>
      <c r="D5160" s="33" t="s">
        <v>10034</v>
      </c>
      <c r="E5160" s="33" t="s">
        <v>14902</v>
      </c>
      <c r="F5160" s="33">
        <v>361</v>
      </c>
      <c r="G5160" s="33">
        <v>375</v>
      </c>
      <c r="H5160" s="33">
        <v>24597</v>
      </c>
      <c r="I5160" t="s">
        <v>15364</v>
      </c>
      <c r="N5160" s="37"/>
      <c r="O5160" s="36"/>
      <c r="P5160" s="36"/>
      <c r="Q5160" s="36"/>
      <c r="R5160" s="37"/>
      <c r="S5160" s="36"/>
      <c r="T5160" s="36"/>
    </row>
    <row r="5161" spans="1:20" ht="14.4" x14ac:dyDescent="0.3">
      <c r="A5161" s="33" t="s">
        <v>12106</v>
      </c>
      <c r="B5161" s="33" t="s">
        <v>14833</v>
      </c>
      <c r="C5161" s="33" t="s">
        <v>6387</v>
      </c>
      <c r="D5161" s="33" t="s">
        <v>12107</v>
      </c>
      <c r="E5161" s="33" t="s">
        <v>14868</v>
      </c>
      <c r="F5161" s="33">
        <v>494</v>
      </c>
      <c r="G5161" s="33">
        <v>491</v>
      </c>
      <c r="H5161" s="33">
        <v>69669</v>
      </c>
      <c r="I5161" t="s">
        <v>17176</v>
      </c>
      <c r="N5161" s="37"/>
      <c r="O5161" s="36"/>
      <c r="P5161" s="36"/>
      <c r="Q5161" s="36"/>
      <c r="R5161" s="37"/>
      <c r="S5161" s="36"/>
      <c r="T5161" s="36"/>
    </row>
    <row r="5162" spans="1:20" ht="14.4" x14ac:dyDescent="0.3">
      <c r="A5162" s="33" t="s">
        <v>12108</v>
      </c>
      <c r="B5162" s="33" t="s">
        <v>14833</v>
      </c>
      <c r="C5162" s="33" t="s">
        <v>12109</v>
      </c>
      <c r="D5162" s="33" t="s">
        <v>12110</v>
      </c>
      <c r="E5162" s="33" t="s">
        <v>14902</v>
      </c>
      <c r="F5162" s="33">
        <v>353</v>
      </c>
      <c r="G5162" s="33">
        <v>352</v>
      </c>
      <c r="H5162" s="33">
        <v>24597</v>
      </c>
      <c r="I5162" t="s">
        <v>15364</v>
      </c>
      <c r="N5162" s="37"/>
      <c r="O5162" s="36"/>
      <c r="P5162" s="36"/>
      <c r="Q5162" s="36"/>
      <c r="R5162" s="37"/>
      <c r="S5162" s="36"/>
      <c r="T5162" s="36"/>
    </row>
    <row r="5163" spans="1:20" ht="14.4" x14ac:dyDescent="0.3">
      <c r="A5163" s="33" t="s">
        <v>12111</v>
      </c>
      <c r="B5163" s="33" t="s">
        <v>14833</v>
      </c>
      <c r="C5163" s="33" t="s">
        <v>12112</v>
      </c>
      <c r="D5163" s="33" t="s">
        <v>9897</v>
      </c>
      <c r="E5163" s="33" t="s">
        <v>14902</v>
      </c>
      <c r="F5163" s="33">
        <v>300</v>
      </c>
      <c r="G5163" s="33">
        <v>296</v>
      </c>
      <c r="H5163" s="33">
        <v>24597</v>
      </c>
      <c r="I5163" t="s">
        <v>15364</v>
      </c>
      <c r="N5163" s="37"/>
      <c r="O5163" s="36"/>
      <c r="P5163" s="36"/>
      <c r="Q5163" s="36"/>
      <c r="R5163" s="37"/>
      <c r="S5163" s="36"/>
      <c r="T5163" s="36"/>
    </row>
    <row r="5164" spans="1:20" ht="14.4" x14ac:dyDescent="0.3">
      <c r="A5164" s="33" t="s">
        <v>12113</v>
      </c>
      <c r="B5164" s="33" t="s">
        <v>14833</v>
      </c>
      <c r="C5164" s="33" t="s">
        <v>12114</v>
      </c>
      <c r="D5164" s="33" t="s">
        <v>12115</v>
      </c>
      <c r="E5164" s="33" t="s">
        <v>14902</v>
      </c>
      <c r="F5164" s="33">
        <v>129</v>
      </c>
      <c r="G5164" s="33">
        <v>140</v>
      </c>
      <c r="H5164" s="33">
        <v>24597</v>
      </c>
      <c r="I5164" t="s">
        <v>15364</v>
      </c>
      <c r="N5164" s="37"/>
      <c r="O5164" s="36"/>
      <c r="P5164" s="36"/>
      <c r="Q5164" s="36"/>
      <c r="R5164" s="37"/>
      <c r="S5164" s="36"/>
      <c r="T5164" s="36"/>
    </row>
    <row r="5165" spans="1:20" ht="14.4" x14ac:dyDescent="0.3">
      <c r="A5165" s="33" t="s">
        <v>12116</v>
      </c>
      <c r="B5165" s="33" t="s">
        <v>14833</v>
      </c>
      <c r="C5165" s="33" t="s">
        <v>9198</v>
      </c>
      <c r="D5165" s="33" t="s">
        <v>12117</v>
      </c>
      <c r="E5165" s="33" t="s">
        <v>14910</v>
      </c>
      <c r="F5165" s="33">
        <v>274</v>
      </c>
      <c r="G5165" s="33">
        <v>270</v>
      </c>
      <c r="H5165" s="33">
        <v>40378</v>
      </c>
      <c r="I5165" t="s">
        <v>16031</v>
      </c>
      <c r="N5165" s="37"/>
      <c r="O5165" s="36"/>
      <c r="P5165" s="36"/>
      <c r="Q5165" s="36"/>
      <c r="R5165" s="37"/>
      <c r="S5165" s="36"/>
      <c r="T5165" s="36"/>
    </row>
    <row r="5166" spans="1:20" ht="14.4" x14ac:dyDescent="0.3">
      <c r="A5166" s="33" t="s">
        <v>12118</v>
      </c>
      <c r="B5166" s="33" t="s">
        <v>14833</v>
      </c>
      <c r="C5166" s="33" t="s">
        <v>12119</v>
      </c>
      <c r="D5166" s="33" t="s">
        <v>12120</v>
      </c>
      <c r="E5166" s="33" t="s">
        <v>14907</v>
      </c>
      <c r="F5166" s="33">
        <v>491</v>
      </c>
      <c r="G5166" s="33">
        <v>508</v>
      </c>
      <c r="H5166" s="33">
        <v>41775</v>
      </c>
      <c r="I5166" t="s">
        <v>108</v>
      </c>
      <c r="N5166" s="37"/>
      <c r="O5166" s="36"/>
      <c r="P5166" s="36"/>
      <c r="Q5166" s="36"/>
      <c r="R5166" s="37"/>
      <c r="S5166" s="36"/>
      <c r="T5166" s="36"/>
    </row>
    <row r="5167" spans="1:20" ht="14.4" x14ac:dyDescent="0.3">
      <c r="A5167" s="33" t="s">
        <v>12121</v>
      </c>
      <c r="B5167" s="33" t="s">
        <v>14833</v>
      </c>
      <c r="C5167" s="33" t="s">
        <v>4573</v>
      </c>
      <c r="D5167" s="33" t="s">
        <v>12122</v>
      </c>
      <c r="E5167" s="33" t="s">
        <v>14868</v>
      </c>
      <c r="F5167" s="33">
        <v>226</v>
      </c>
      <c r="G5167" s="33">
        <v>225</v>
      </c>
      <c r="H5167" s="33">
        <v>69669</v>
      </c>
      <c r="I5167" t="s">
        <v>17176</v>
      </c>
      <c r="N5167" s="37"/>
      <c r="O5167" s="36"/>
      <c r="P5167" s="36"/>
      <c r="Q5167" s="36"/>
      <c r="R5167" s="37"/>
      <c r="S5167" s="36"/>
      <c r="T5167" s="36"/>
    </row>
    <row r="5168" spans="1:20" ht="14.4" x14ac:dyDescent="0.3">
      <c r="A5168" s="33" t="s">
        <v>12123</v>
      </c>
      <c r="B5168" s="33" t="s">
        <v>14833</v>
      </c>
      <c r="C5168" s="33" t="s">
        <v>12124</v>
      </c>
      <c r="D5168" s="33" t="s">
        <v>12125</v>
      </c>
      <c r="E5168" s="33" t="s">
        <v>14910</v>
      </c>
      <c r="F5168" s="33">
        <v>243</v>
      </c>
      <c r="G5168" s="33">
        <v>250</v>
      </c>
      <c r="H5168" s="33">
        <v>40378</v>
      </c>
      <c r="I5168" t="s">
        <v>16031</v>
      </c>
      <c r="N5168" s="37"/>
      <c r="O5168" s="36"/>
      <c r="P5168" s="36"/>
      <c r="Q5168" s="36"/>
      <c r="R5168" s="37"/>
      <c r="S5168" s="36"/>
      <c r="T5168" s="36"/>
    </row>
    <row r="5169" spans="1:20" ht="14.4" x14ac:dyDescent="0.3">
      <c r="A5169" s="33" t="s">
        <v>12126</v>
      </c>
      <c r="B5169" s="33" t="s">
        <v>14833</v>
      </c>
      <c r="C5169" s="33" t="s">
        <v>12127</v>
      </c>
      <c r="D5169" s="33" t="s">
        <v>12128</v>
      </c>
      <c r="E5169" s="33" t="s">
        <v>14907</v>
      </c>
      <c r="F5169" s="33">
        <v>291</v>
      </c>
      <c r="G5169" s="33">
        <v>284</v>
      </c>
      <c r="H5169" s="33">
        <v>41775</v>
      </c>
      <c r="I5169" t="s">
        <v>108</v>
      </c>
      <c r="N5169" s="37"/>
      <c r="O5169" s="36"/>
      <c r="P5169" s="36"/>
      <c r="Q5169" s="36"/>
      <c r="R5169" s="37"/>
      <c r="S5169" s="36"/>
      <c r="T5169" s="36"/>
    </row>
    <row r="5170" spans="1:20" ht="14.4" x14ac:dyDescent="0.3">
      <c r="A5170" s="33" t="s">
        <v>12129</v>
      </c>
      <c r="B5170" s="33" t="s">
        <v>14833</v>
      </c>
      <c r="C5170" s="33" t="s">
        <v>320</v>
      </c>
      <c r="D5170" s="33" t="s">
        <v>12130</v>
      </c>
      <c r="E5170" s="33" t="s">
        <v>14868</v>
      </c>
      <c r="F5170" s="33">
        <v>303</v>
      </c>
      <c r="G5170" s="33">
        <v>315</v>
      </c>
      <c r="H5170" s="33">
        <v>69669</v>
      </c>
      <c r="I5170" t="s">
        <v>17176</v>
      </c>
      <c r="N5170" s="37"/>
      <c r="O5170" s="36"/>
      <c r="P5170" s="36"/>
      <c r="Q5170" s="36"/>
      <c r="R5170" s="37"/>
      <c r="S5170" s="36"/>
      <c r="T5170" s="36"/>
    </row>
    <row r="5171" spans="1:20" ht="14.4" x14ac:dyDescent="0.3">
      <c r="A5171" s="33" t="s">
        <v>12131</v>
      </c>
      <c r="B5171" s="33" t="s">
        <v>14833</v>
      </c>
      <c r="C5171" s="33" t="s">
        <v>12132</v>
      </c>
      <c r="D5171" s="33" t="s">
        <v>2363</v>
      </c>
      <c r="E5171" s="33" t="s">
        <v>14909</v>
      </c>
      <c r="F5171" s="33">
        <v>123</v>
      </c>
      <c r="G5171" s="33">
        <v>130</v>
      </c>
      <c r="H5171" s="33">
        <v>41488</v>
      </c>
      <c r="I5171" t="s">
        <v>15244</v>
      </c>
      <c r="N5171" s="37"/>
      <c r="O5171" s="36"/>
      <c r="P5171" s="36"/>
      <c r="Q5171" s="36"/>
      <c r="R5171" s="37"/>
      <c r="S5171" s="36"/>
      <c r="T5171" s="36"/>
    </row>
    <row r="5172" spans="1:20" ht="14.4" x14ac:dyDescent="0.3">
      <c r="A5172" s="33" t="s">
        <v>12133</v>
      </c>
      <c r="B5172" s="33" t="s">
        <v>14833</v>
      </c>
      <c r="C5172" s="33" t="s">
        <v>18393</v>
      </c>
      <c r="D5172" s="33" t="s">
        <v>12134</v>
      </c>
      <c r="E5172" s="33" t="s">
        <v>15042</v>
      </c>
      <c r="F5172" s="33">
        <v>292</v>
      </c>
      <c r="G5172" s="33">
        <v>286</v>
      </c>
      <c r="H5172" s="33">
        <v>41691</v>
      </c>
      <c r="I5172" t="s">
        <v>18394</v>
      </c>
      <c r="N5172" s="37"/>
      <c r="O5172" s="36"/>
      <c r="P5172" s="36"/>
      <c r="Q5172" s="36"/>
      <c r="R5172" s="37"/>
      <c r="S5172" s="36"/>
      <c r="T5172" s="36"/>
    </row>
    <row r="5173" spans="1:20" ht="14.4" x14ac:dyDescent="0.3">
      <c r="A5173" s="33" t="s">
        <v>12135</v>
      </c>
      <c r="B5173" s="33" t="s">
        <v>14833</v>
      </c>
      <c r="C5173" s="33" t="s">
        <v>15607</v>
      </c>
      <c r="D5173" s="33" t="s">
        <v>12136</v>
      </c>
      <c r="E5173" s="33" t="s">
        <v>15405</v>
      </c>
      <c r="F5173" s="33">
        <v>96</v>
      </c>
      <c r="G5173" s="33">
        <v>103</v>
      </c>
      <c r="H5173" s="33">
        <v>41471</v>
      </c>
      <c r="I5173" t="s">
        <v>15612</v>
      </c>
      <c r="N5173" s="37"/>
      <c r="O5173" s="36"/>
      <c r="P5173" s="36"/>
      <c r="Q5173" s="36"/>
      <c r="R5173" s="37"/>
      <c r="S5173" s="36"/>
      <c r="T5173" s="36"/>
    </row>
    <row r="5174" spans="1:20" ht="14.4" x14ac:dyDescent="0.3">
      <c r="A5174" s="33" t="s">
        <v>12137</v>
      </c>
      <c r="B5174" s="33" t="s">
        <v>14833</v>
      </c>
      <c r="C5174" s="33" t="s">
        <v>18395</v>
      </c>
      <c r="D5174" s="33" t="s">
        <v>12138</v>
      </c>
      <c r="E5174" s="33" t="s">
        <v>15096</v>
      </c>
      <c r="F5174" s="33">
        <v>311</v>
      </c>
      <c r="G5174" s="33">
        <v>323</v>
      </c>
      <c r="H5174" s="33">
        <v>41401</v>
      </c>
      <c r="I5174" t="s">
        <v>232</v>
      </c>
      <c r="N5174" s="37"/>
      <c r="O5174" s="36"/>
      <c r="P5174" s="36"/>
      <c r="Q5174" s="36"/>
      <c r="R5174" s="37"/>
      <c r="S5174" s="36"/>
      <c r="T5174" s="36"/>
    </row>
    <row r="5175" spans="1:20" ht="14.4" x14ac:dyDescent="0.3">
      <c r="A5175" s="33" t="s">
        <v>12139</v>
      </c>
      <c r="B5175" s="33" t="s">
        <v>14833</v>
      </c>
      <c r="C5175" s="33" t="s">
        <v>18396</v>
      </c>
      <c r="D5175" s="33" t="s">
        <v>12140</v>
      </c>
      <c r="E5175" s="33" t="s">
        <v>15004</v>
      </c>
      <c r="F5175" s="33">
        <v>56</v>
      </c>
      <c r="G5175" s="33">
        <v>51</v>
      </c>
      <c r="H5175" s="33">
        <v>41846</v>
      </c>
      <c r="I5175" t="s">
        <v>305</v>
      </c>
      <c r="N5175" s="37"/>
      <c r="O5175" s="36"/>
      <c r="P5175" s="36"/>
      <c r="Q5175" s="36"/>
      <c r="R5175" s="37"/>
      <c r="S5175" s="36"/>
      <c r="T5175" s="36"/>
    </row>
    <row r="5176" spans="1:20" ht="14.4" x14ac:dyDescent="0.3">
      <c r="A5176" s="33" t="s">
        <v>12141</v>
      </c>
      <c r="B5176" s="33" t="s">
        <v>14833</v>
      </c>
      <c r="C5176" s="33" t="s">
        <v>18397</v>
      </c>
      <c r="D5176" s="33" t="s">
        <v>12142</v>
      </c>
      <c r="E5176" s="33" t="s">
        <v>15097</v>
      </c>
      <c r="F5176" s="33">
        <v>193</v>
      </c>
      <c r="G5176" s="33">
        <v>179</v>
      </c>
      <c r="H5176" s="33">
        <v>41516</v>
      </c>
      <c r="I5176" t="s">
        <v>78</v>
      </c>
      <c r="N5176" s="37"/>
      <c r="O5176" s="36"/>
      <c r="P5176" s="36"/>
      <c r="Q5176" s="36"/>
      <c r="R5176" s="37"/>
      <c r="S5176" s="36"/>
      <c r="T5176" s="36"/>
    </row>
    <row r="5177" spans="1:20" ht="14.4" x14ac:dyDescent="0.3">
      <c r="A5177" s="33" t="s">
        <v>12143</v>
      </c>
      <c r="B5177" s="33" t="s">
        <v>14833</v>
      </c>
      <c r="C5177" s="33" t="s">
        <v>18398</v>
      </c>
      <c r="D5177" s="33" t="s">
        <v>12144</v>
      </c>
      <c r="E5177" s="33" t="s">
        <v>15043</v>
      </c>
      <c r="F5177" s="33">
        <v>183</v>
      </c>
      <c r="G5177" s="33">
        <v>190</v>
      </c>
      <c r="H5177" s="33">
        <v>41544</v>
      </c>
      <c r="I5177" t="s">
        <v>16922</v>
      </c>
      <c r="N5177" s="37"/>
      <c r="O5177" s="36"/>
      <c r="P5177" s="36"/>
      <c r="Q5177" s="36"/>
      <c r="R5177" s="37"/>
      <c r="S5177" s="36"/>
      <c r="T5177" s="36"/>
    </row>
    <row r="5178" spans="1:20" ht="14.4" x14ac:dyDescent="0.3">
      <c r="A5178" s="33" t="s">
        <v>12145</v>
      </c>
      <c r="B5178" s="33" t="s">
        <v>14833</v>
      </c>
      <c r="C5178" s="33" t="s">
        <v>12146</v>
      </c>
      <c r="D5178" s="33" t="s">
        <v>12147</v>
      </c>
      <c r="E5178" s="33" t="s">
        <v>15405</v>
      </c>
      <c r="F5178" s="33">
        <v>225</v>
      </c>
      <c r="G5178" s="33">
        <v>214</v>
      </c>
      <c r="H5178" s="33">
        <v>41471</v>
      </c>
      <c r="I5178" t="s">
        <v>15612</v>
      </c>
      <c r="N5178" s="37"/>
      <c r="O5178" s="36"/>
      <c r="P5178" s="36"/>
      <c r="Q5178" s="36"/>
      <c r="R5178" s="37"/>
      <c r="S5178" s="36"/>
      <c r="T5178" s="36"/>
    </row>
    <row r="5179" spans="1:20" ht="14.4" x14ac:dyDescent="0.3">
      <c r="A5179" s="33" t="s">
        <v>12148</v>
      </c>
      <c r="B5179" s="33" t="s">
        <v>14833</v>
      </c>
      <c r="C5179" s="33" t="s">
        <v>18399</v>
      </c>
      <c r="D5179" s="33" t="s">
        <v>12149</v>
      </c>
      <c r="E5179" s="33" t="s">
        <v>15362</v>
      </c>
      <c r="F5179" s="33">
        <v>34</v>
      </c>
      <c r="G5179" s="33">
        <v>28</v>
      </c>
      <c r="H5179" s="33">
        <v>41637</v>
      </c>
      <c r="I5179" t="s">
        <v>7647</v>
      </c>
      <c r="N5179" s="37"/>
      <c r="O5179" s="36"/>
      <c r="P5179" s="36"/>
      <c r="Q5179" s="36"/>
      <c r="R5179" s="37"/>
      <c r="S5179" s="36"/>
      <c r="T5179" s="36"/>
    </row>
    <row r="5180" spans="1:20" ht="14.4" x14ac:dyDescent="0.3">
      <c r="A5180" s="33" t="s">
        <v>12150</v>
      </c>
      <c r="B5180" s="33" t="s">
        <v>14833</v>
      </c>
      <c r="C5180" s="33" t="s">
        <v>12151</v>
      </c>
      <c r="D5180" s="33" t="s">
        <v>12152</v>
      </c>
      <c r="E5180" s="33" t="s">
        <v>14929</v>
      </c>
      <c r="F5180" s="33">
        <v>284</v>
      </c>
      <c r="G5180" s="33">
        <v>255</v>
      </c>
      <c r="H5180" s="33">
        <v>41496</v>
      </c>
      <c r="I5180" t="s">
        <v>15605</v>
      </c>
      <c r="N5180" s="37"/>
      <c r="O5180" s="36"/>
      <c r="P5180" s="36"/>
      <c r="Q5180" s="36"/>
      <c r="R5180" s="37"/>
      <c r="S5180" s="36"/>
      <c r="T5180" s="36"/>
    </row>
    <row r="5181" spans="1:20" ht="14.4" x14ac:dyDescent="0.3">
      <c r="A5181" s="33" t="s">
        <v>12153</v>
      </c>
      <c r="B5181" s="33" t="s">
        <v>14833</v>
      </c>
      <c r="C5181" s="33" t="s">
        <v>18400</v>
      </c>
      <c r="D5181" s="33" t="s">
        <v>12154</v>
      </c>
      <c r="E5181" s="33" t="s">
        <v>15307</v>
      </c>
      <c r="F5181" s="33">
        <v>326</v>
      </c>
      <c r="G5181" s="33">
        <v>326</v>
      </c>
      <c r="H5181" s="33">
        <v>41431</v>
      </c>
      <c r="I5181" t="s">
        <v>15241</v>
      </c>
      <c r="N5181" s="37"/>
      <c r="O5181" s="36"/>
      <c r="P5181" s="36"/>
      <c r="Q5181" s="36"/>
      <c r="R5181" s="37"/>
      <c r="S5181" s="36"/>
      <c r="T5181" s="36"/>
    </row>
    <row r="5182" spans="1:20" ht="14.4" x14ac:dyDescent="0.3">
      <c r="A5182" s="33" t="s">
        <v>12155</v>
      </c>
      <c r="B5182" s="33" t="s">
        <v>14833</v>
      </c>
      <c r="C5182" s="33" t="s">
        <v>12156</v>
      </c>
      <c r="D5182" s="33" t="s">
        <v>12157</v>
      </c>
      <c r="E5182" s="33" t="s">
        <v>15455</v>
      </c>
      <c r="F5182" s="33">
        <v>168</v>
      </c>
      <c r="G5182" s="33">
        <v>139</v>
      </c>
      <c r="H5182" s="33">
        <v>41376</v>
      </c>
      <c r="I5182" t="s">
        <v>15614</v>
      </c>
      <c r="N5182" s="37"/>
      <c r="O5182" s="36"/>
      <c r="P5182" s="36"/>
      <c r="Q5182" s="36"/>
      <c r="R5182" s="37"/>
      <c r="S5182" s="36"/>
      <c r="T5182" s="36"/>
    </row>
    <row r="5183" spans="1:20" ht="14.4" x14ac:dyDescent="0.3">
      <c r="A5183" s="33" t="s">
        <v>12158</v>
      </c>
      <c r="B5183" s="33" t="s">
        <v>14833</v>
      </c>
      <c r="C5183" s="33" t="s">
        <v>12159</v>
      </c>
      <c r="D5183" s="33" t="s">
        <v>12160</v>
      </c>
      <c r="E5183" s="33" t="s">
        <v>14907</v>
      </c>
      <c r="F5183" s="33">
        <v>383</v>
      </c>
      <c r="G5183" s="33">
        <v>344</v>
      </c>
      <c r="H5183" s="33">
        <v>41775</v>
      </c>
      <c r="I5183" t="s">
        <v>108</v>
      </c>
      <c r="N5183" s="37"/>
      <c r="O5183" s="36"/>
      <c r="P5183" s="36"/>
      <c r="Q5183" s="36"/>
      <c r="R5183" s="37"/>
      <c r="S5183" s="36"/>
      <c r="T5183" s="36"/>
    </row>
    <row r="5184" spans="1:20" ht="14.4" x14ac:dyDescent="0.3">
      <c r="A5184" s="33" t="s">
        <v>12161</v>
      </c>
      <c r="B5184" s="33" t="s">
        <v>14833</v>
      </c>
      <c r="C5184" s="33" t="s">
        <v>18401</v>
      </c>
      <c r="D5184" s="33" t="s">
        <v>12162</v>
      </c>
      <c r="E5184" s="33" t="s">
        <v>15228</v>
      </c>
      <c r="F5184" s="33">
        <v>70</v>
      </c>
      <c r="G5184" s="33">
        <v>58</v>
      </c>
      <c r="H5184" s="33">
        <v>13683</v>
      </c>
      <c r="I5184" t="s">
        <v>15229</v>
      </c>
      <c r="N5184" s="37"/>
      <c r="O5184" s="36"/>
      <c r="P5184" s="36"/>
      <c r="Q5184" s="36"/>
      <c r="R5184" s="37"/>
      <c r="S5184" s="36"/>
      <c r="T5184" s="36"/>
    </row>
    <row r="5185" spans="1:20" ht="14.4" x14ac:dyDescent="0.3">
      <c r="A5185" s="33" t="s">
        <v>12163</v>
      </c>
      <c r="B5185" s="33" t="s">
        <v>14833</v>
      </c>
      <c r="C5185" s="33" t="s">
        <v>12164</v>
      </c>
      <c r="D5185" s="33" t="s">
        <v>12165</v>
      </c>
      <c r="E5185" s="33" t="s">
        <v>14949</v>
      </c>
      <c r="F5185" s="33">
        <v>137</v>
      </c>
      <c r="G5185" s="33">
        <v>126</v>
      </c>
      <c r="H5185" s="33">
        <v>41431</v>
      </c>
      <c r="I5185" t="s">
        <v>15241</v>
      </c>
      <c r="N5185" s="37"/>
      <c r="O5185" s="36"/>
      <c r="P5185" s="36"/>
      <c r="Q5185" s="36"/>
      <c r="R5185" s="37"/>
      <c r="S5185" s="36"/>
      <c r="T5185" s="36"/>
    </row>
    <row r="5186" spans="1:20" ht="14.4" x14ac:dyDescent="0.3">
      <c r="A5186" s="33" t="s">
        <v>12166</v>
      </c>
      <c r="B5186" s="33" t="s">
        <v>14833</v>
      </c>
      <c r="C5186" s="33" t="s">
        <v>15518</v>
      </c>
      <c r="D5186" s="33" t="s">
        <v>7508</v>
      </c>
      <c r="E5186" s="33" t="s">
        <v>17054</v>
      </c>
      <c r="F5186" s="33">
        <v>432</v>
      </c>
      <c r="G5186" s="33">
        <v>449</v>
      </c>
      <c r="H5186" s="33">
        <v>41604</v>
      </c>
      <c r="I5186" t="s">
        <v>12167</v>
      </c>
      <c r="N5186" s="37"/>
      <c r="O5186" s="36"/>
      <c r="P5186" s="36"/>
      <c r="Q5186" s="36"/>
      <c r="R5186" s="37"/>
      <c r="S5186" s="36"/>
      <c r="T5186" s="36"/>
    </row>
    <row r="5187" spans="1:20" ht="14.4" x14ac:dyDescent="0.3">
      <c r="A5187" s="33" t="s">
        <v>12168</v>
      </c>
      <c r="B5187" s="33" t="s">
        <v>14833</v>
      </c>
      <c r="C5187" s="33" t="s">
        <v>18402</v>
      </c>
      <c r="D5187" s="33" t="s">
        <v>12169</v>
      </c>
      <c r="E5187" s="33" t="s">
        <v>15224</v>
      </c>
      <c r="F5187" s="33">
        <v>137</v>
      </c>
      <c r="G5187" s="33">
        <v>129</v>
      </c>
      <c r="H5187" s="33">
        <v>41438</v>
      </c>
      <c r="I5187" t="s">
        <v>15225</v>
      </c>
      <c r="N5187" s="37"/>
      <c r="O5187" s="36"/>
      <c r="P5187" s="36"/>
      <c r="Q5187" s="36"/>
      <c r="R5187" s="37"/>
      <c r="S5187" s="36"/>
      <c r="T5187" s="36"/>
    </row>
    <row r="5188" spans="1:20" ht="14.4" x14ac:dyDescent="0.3">
      <c r="A5188" s="33" t="s">
        <v>12170</v>
      </c>
      <c r="B5188" s="33" t="s">
        <v>14833</v>
      </c>
      <c r="C5188" s="33" t="s">
        <v>18403</v>
      </c>
      <c r="D5188" s="33" t="s">
        <v>12171</v>
      </c>
      <c r="E5188" s="33" t="s">
        <v>15316</v>
      </c>
      <c r="F5188" s="33">
        <v>70</v>
      </c>
      <c r="G5188" s="33">
        <v>74</v>
      </c>
      <c r="H5188" s="33">
        <v>11764</v>
      </c>
      <c r="I5188" t="s">
        <v>12172</v>
      </c>
      <c r="N5188" s="37"/>
      <c r="O5188" s="36"/>
      <c r="P5188" s="36"/>
      <c r="Q5188" s="36"/>
      <c r="R5188" s="37"/>
      <c r="S5188" s="36"/>
      <c r="T5188" s="36"/>
    </row>
    <row r="5189" spans="1:20" ht="14.4" x14ac:dyDescent="0.3">
      <c r="A5189" s="33" t="s">
        <v>12173</v>
      </c>
      <c r="B5189" s="33" t="s">
        <v>14833</v>
      </c>
      <c r="C5189" s="33" t="s">
        <v>18404</v>
      </c>
      <c r="D5189" s="33" t="s">
        <v>12174</v>
      </c>
      <c r="E5189" s="33" t="s">
        <v>15047</v>
      </c>
      <c r="F5189" s="33">
        <v>86</v>
      </c>
      <c r="G5189" s="33">
        <v>88</v>
      </c>
      <c r="H5189" s="33">
        <v>41816</v>
      </c>
      <c r="I5189" t="s">
        <v>15250</v>
      </c>
      <c r="N5189" s="37"/>
      <c r="O5189" s="36"/>
      <c r="P5189" s="36"/>
      <c r="Q5189" s="36"/>
      <c r="R5189" s="37"/>
      <c r="S5189" s="36"/>
      <c r="T5189" s="36"/>
    </row>
    <row r="5190" spans="1:20" ht="14.4" x14ac:dyDescent="0.3">
      <c r="A5190" s="33" t="s">
        <v>12175</v>
      </c>
      <c r="B5190" s="33" t="s">
        <v>14833</v>
      </c>
      <c r="C5190" s="33" t="s">
        <v>12176</v>
      </c>
      <c r="D5190" s="33" t="s">
        <v>12177</v>
      </c>
      <c r="E5190" s="33" t="s">
        <v>15623</v>
      </c>
      <c r="F5190" s="33">
        <v>111</v>
      </c>
      <c r="G5190" s="33">
        <v>111</v>
      </c>
      <c r="H5190" s="33">
        <v>41434</v>
      </c>
      <c r="I5190" t="s">
        <v>15624</v>
      </c>
      <c r="N5190" s="37"/>
      <c r="O5190" s="36"/>
      <c r="P5190" s="36"/>
      <c r="Q5190" s="36"/>
      <c r="R5190" s="37"/>
      <c r="S5190" s="36"/>
      <c r="T5190" s="36"/>
    </row>
    <row r="5191" spans="1:20" ht="14.4" x14ac:dyDescent="0.3">
      <c r="A5191" s="33" t="s">
        <v>12178</v>
      </c>
      <c r="B5191" s="33" t="s">
        <v>14833</v>
      </c>
      <c r="C5191" s="33" t="s">
        <v>18405</v>
      </c>
      <c r="D5191" s="33" t="s">
        <v>3806</v>
      </c>
      <c r="E5191" s="33" t="s">
        <v>15044</v>
      </c>
      <c r="F5191" s="33">
        <v>108</v>
      </c>
      <c r="G5191" s="33">
        <v>121</v>
      </c>
      <c r="H5191" s="33">
        <v>41401</v>
      </c>
      <c r="I5191" t="s">
        <v>232</v>
      </c>
      <c r="N5191" s="37"/>
      <c r="O5191" s="36"/>
      <c r="P5191" s="36"/>
      <c r="Q5191" s="36"/>
      <c r="R5191" s="37"/>
      <c r="S5191" s="36"/>
      <c r="T5191" s="36"/>
    </row>
    <row r="5192" spans="1:20" ht="14.4" x14ac:dyDescent="0.3">
      <c r="A5192" s="33" t="s">
        <v>12179</v>
      </c>
      <c r="B5192" s="33" t="s">
        <v>14833</v>
      </c>
      <c r="C5192" s="33" t="s">
        <v>18406</v>
      </c>
      <c r="D5192" s="33" t="s">
        <v>12180</v>
      </c>
      <c r="E5192" s="33" t="s">
        <v>14960</v>
      </c>
      <c r="F5192" s="33">
        <v>425</v>
      </c>
      <c r="G5192" s="33">
        <v>416</v>
      </c>
      <c r="H5192" s="33">
        <v>83280</v>
      </c>
      <c r="I5192" t="s">
        <v>15211</v>
      </c>
      <c r="N5192" s="37"/>
      <c r="O5192" s="36"/>
      <c r="P5192" s="36"/>
      <c r="Q5192" s="36"/>
      <c r="R5192" s="37"/>
      <c r="S5192" s="36"/>
      <c r="T5192" s="36"/>
    </row>
    <row r="5193" spans="1:20" ht="14.4" x14ac:dyDescent="0.3">
      <c r="A5193" s="33" t="s">
        <v>12181</v>
      </c>
      <c r="B5193" s="33" t="s">
        <v>14833</v>
      </c>
      <c r="C5193" s="33" t="s">
        <v>11028</v>
      </c>
      <c r="D5193" s="33" t="s">
        <v>2643</v>
      </c>
      <c r="E5193" s="33" t="s">
        <v>15043</v>
      </c>
      <c r="F5193" s="33">
        <v>321</v>
      </c>
      <c r="G5193" s="33">
        <v>347</v>
      </c>
      <c r="H5193" s="33">
        <v>41544</v>
      </c>
      <c r="I5193" t="s">
        <v>16922</v>
      </c>
      <c r="N5193" s="37"/>
      <c r="O5193" s="36"/>
      <c r="P5193" s="36"/>
      <c r="Q5193" s="36"/>
      <c r="R5193" s="37"/>
      <c r="S5193" s="36"/>
      <c r="T5193" s="36"/>
    </row>
    <row r="5194" spans="1:20" ht="14.4" x14ac:dyDescent="0.3">
      <c r="A5194" s="33" t="s">
        <v>12182</v>
      </c>
      <c r="B5194" s="33" t="s">
        <v>14833</v>
      </c>
      <c r="C5194" s="33" t="s">
        <v>12183</v>
      </c>
      <c r="D5194" s="33" t="s">
        <v>12184</v>
      </c>
      <c r="E5194" s="33" t="s">
        <v>14941</v>
      </c>
      <c r="F5194" s="33">
        <v>330</v>
      </c>
      <c r="G5194" s="33">
        <v>290</v>
      </c>
      <c r="H5194" s="33">
        <v>31384</v>
      </c>
      <c r="I5194" t="s">
        <v>15401</v>
      </c>
      <c r="N5194" s="37"/>
      <c r="O5194" s="36"/>
      <c r="P5194" s="36"/>
      <c r="Q5194" s="36"/>
      <c r="R5194" s="37"/>
      <c r="S5194" s="36"/>
      <c r="T5194" s="36"/>
    </row>
    <row r="5195" spans="1:20" ht="14.4" x14ac:dyDescent="0.3">
      <c r="A5195" s="33" t="s">
        <v>12185</v>
      </c>
      <c r="B5195" s="33" t="s">
        <v>14833</v>
      </c>
      <c r="C5195" s="33" t="s">
        <v>18407</v>
      </c>
      <c r="D5195" s="33" t="s">
        <v>2123</v>
      </c>
      <c r="E5195" s="33" t="s">
        <v>15298</v>
      </c>
      <c r="F5195" s="33">
        <v>196</v>
      </c>
      <c r="G5195" s="33">
        <v>182</v>
      </c>
      <c r="H5195" s="33">
        <v>41443</v>
      </c>
      <c r="I5195" t="s">
        <v>15249</v>
      </c>
      <c r="N5195" s="37"/>
      <c r="O5195" s="36"/>
      <c r="P5195" s="36"/>
      <c r="Q5195" s="36"/>
      <c r="R5195" s="37"/>
      <c r="S5195" s="36"/>
      <c r="T5195" s="36"/>
    </row>
    <row r="5196" spans="1:20" ht="14.4" x14ac:dyDescent="0.3">
      <c r="A5196" s="33" t="s">
        <v>12186</v>
      </c>
      <c r="B5196" s="33" t="s">
        <v>14833</v>
      </c>
      <c r="C5196" s="33" t="s">
        <v>17698</v>
      </c>
      <c r="D5196" s="33" t="s">
        <v>12187</v>
      </c>
      <c r="E5196" s="33" t="s">
        <v>14979</v>
      </c>
      <c r="F5196" s="33">
        <v>147</v>
      </c>
      <c r="G5196" s="33">
        <v>130</v>
      </c>
      <c r="H5196" s="33">
        <v>41557</v>
      </c>
      <c r="I5196" t="s">
        <v>5075</v>
      </c>
      <c r="N5196" s="37"/>
      <c r="O5196" s="36"/>
      <c r="P5196" s="36"/>
      <c r="Q5196" s="36"/>
      <c r="R5196" s="37"/>
      <c r="S5196" s="36"/>
      <c r="T5196" s="36"/>
    </row>
    <row r="5197" spans="1:20" ht="14.4" x14ac:dyDescent="0.3">
      <c r="A5197" s="33" t="s">
        <v>12188</v>
      </c>
      <c r="B5197" s="33" t="s">
        <v>14833</v>
      </c>
      <c r="C5197" s="33" t="s">
        <v>12189</v>
      </c>
      <c r="D5197" s="33" t="s">
        <v>12190</v>
      </c>
      <c r="E5197" s="33" t="s">
        <v>15448</v>
      </c>
      <c r="F5197" s="33">
        <v>318</v>
      </c>
      <c r="G5197" s="33">
        <v>275</v>
      </c>
      <c r="H5197" s="33">
        <v>29810</v>
      </c>
      <c r="I5197" t="s">
        <v>3984</v>
      </c>
      <c r="N5197" s="37"/>
      <c r="O5197" s="36"/>
      <c r="P5197" s="36"/>
      <c r="Q5197" s="36"/>
      <c r="R5197" s="37"/>
      <c r="S5197" s="36"/>
      <c r="T5197" s="36"/>
    </row>
    <row r="5198" spans="1:20" ht="14.4" x14ac:dyDescent="0.3">
      <c r="A5198" s="33" t="s">
        <v>12191</v>
      </c>
      <c r="B5198" s="33" t="s">
        <v>14833</v>
      </c>
      <c r="C5198" s="33" t="s">
        <v>264</v>
      </c>
      <c r="D5198" s="33" t="s">
        <v>12192</v>
      </c>
      <c r="E5198" s="33" t="s">
        <v>15057</v>
      </c>
      <c r="F5198" s="33">
        <v>78</v>
      </c>
      <c r="G5198" s="33">
        <v>76</v>
      </c>
      <c r="H5198" s="33">
        <v>42567</v>
      </c>
      <c r="I5198" t="s">
        <v>15617</v>
      </c>
      <c r="N5198" s="37"/>
      <c r="O5198" s="36"/>
      <c r="P5198" s="36"/>
      <c r="Q5198" s="36"/>
      <c r="R5198" s="37"/>
      <c r="S5198" s="36"/>
      <c r="T5198" s="36"/>
    </row>
    <row r="5199" spans="1:20" ht="14.4" x14ac:dyDescent="0.3">
      <c r="A5199" s="33" t="s">
        <v>12193</v>
      </c>
      <c r="B5199" s="33" t="s">
        <v>14833</v>
      </c>
      <c r="C5199" s="33" t="s">
        <v>1498</v>
      </c>
      <c r="D5199" s="33" t="s">
        <v>12194</v>
      </c>
      <c r="E5199" s="33" t="s">
        <v>15038</v>
      </c>
      <c r="F5199" s="33">
        <v>356</v>
      </c>
      <c r="G5199" s="33">
        <v>323</v>
      </c>
      <c r="H5199" s="33">
        <v>41362</v>
      </c>
      <c r="I5199" t="s">
        <v>16239</v>
      </c>
      <c r="N5199" s="37"/>
      <c r="O5199" s="36"/>
      <c r="P5199" s="36"/>
      <c r="Q5199" s="36"/>
      <c r="R5199" s="37"/>
      <c r="S5199" s="36"/>
      <c r="T5199" s="36"/>
    </row>
    <row r="5200" spans="1:20" ht="14.4" x14ac:dyDescent="0.3">
      <c r="A5200" s="33" t="s">
        <v>12195</v>
      </c>
      <c r="B5200" s="33" t="s">
        <v>14833</v>
      </c>
      <c r="C5200" s="33" t="s">
        <v>18408</v>
      </c>
      <c r="D5200" s="33" t="s">
        <v>18409</v>
      </c>
      <c r="E5200" s="33" t="s">
        <v>14933</v>
      </c>
      <c r="F5200" s="33">
        <v>125</v>
      </c>
      <c r="G5200" s="33">
        <v>208</v>
      </c>
      <c r="H5200" s="33">
        <v>40803</v>
      </c>
      <c r="I5200" t="s">
        <v>276</v>
      </c>
      <c r="N5200" s="37"/>
      <c r="O5200" s="36"/>
      <c r="P5200" s="36"/>
      <c r="Q5200" s="36"/>
      <c r="R5200" s="37"/>
      <c r="S5200" s="36"/>
      <c r="T5200" s="36"/>
    </row>
    <row r="5201" spans="1:20" ht="14.4" x14ac:dyDescent="0.3">
      <c r="A5201" s="33" t="s">
        <v>12196</v>
      </c>
      <c r="B5201" s="33" t="s">
        <v>14833</v>
      </c>
      <c r="C5201" s="33" t="s">
        <v>18410</v>
      </c>
      <c r="D5201" s="33" t="s">
        <v>6265</v>
      </c>
      <c r="E5201" s="33" t="s">
        <v>15224</v>
      </c>
      <c r="F5201" s="33">
        <v>349</v>
      </c>
      <c r="G5201" s="33">
        <v>340</v>
      </c>
      <c r="H5201" s="33">
        <v>41438</v>
      </c>
      <c r="I5201" t="s">
        <v>15225</v>
      </c>
      <c r="N5201" s="37"/>
      <c r="O5201" s="36"/>
      <c r="P5201" s="36"/>
      <c r="Q5201" s="36"/>
      <c r="R5201" s="37"/>
      <c r="S5201" s="36"/>
      <c r="T5201" s="36"/>
    </row>
    <row r="5202" spans="1:20" ht="14.4" x14ac:dyDescent="0.3">
      <c r="A5202" s="33" t="s">
        <v>12197</v>
      </c>
      <c r="B5202" s="33" t="s">
        <v>14833</v>
      </c>
      <c r="C5202" s="33" t="s">
        <v>18411</v>
      </c>
      <c r="D5202" s="33" t="s">
        <v>12198</v>
      </c>
      <c r="E5202" s="33" t="s">
        <v>15070</v>
      </c>
      <c r="F5202" s="33">
        <v>110</v>
      </c>
      <c r="G5202" s="33">
        <v>93</v>
      </c>
      <c r="H5202" s="33">
        <v>41633</v>
      </c>
      <c r="I5202" t="s">
        <v>16283</v>
      </c>
      <c r="N5202" s="37"/>
      <c r="O5202" s="36"/>
      <c r="P5202" s="36"/>
      <c r="Q5202" s="36"/>
      <c r="R5202" s="37"/>
      <c r="S5202" s="36"/>
      <c r="T5202" s="36"/>
    </row>
    <row r="5203" spans="1:20" ht="14.4" x14ac:dyDescent="0.3">
      <c r="A5203" s="33" t="s">
        <v>12199</v>
      </c>
      <c r="B5203" s="33" t="s">
        <v>14833</v>
      </c>
      <c r="C5203" s="33" t="s">
        <v>18412</v>
      </c>
      <c r="D5203" s="33" t="s">
        <v>12200</v>
      </c>
      <c r="E5203" s="33" t="s">
        <v>15063</v>
      </c>
      <c r="F5203" s="33">
        <v>271</v>
      </c>
      <c r="G5203" s="33">
        <v>317</v>
      </c>
      <c r="H5203" s="33">
        <v>41501</v>
      </c>
      <c r="I5203" t="s">
        <v>16294</v>
      </c>
      <c r="N5203" s="37"/>
      <c r="O5203" s="36"/>
      <c r="P5203" s="36"/>
      <c r="Q5203" s="36"/>
      <c r="R5203" s="37"/>
      <c r="S5203" s="36"/>
      <c r="T5203" s="36"/>
    </row>
    <row r="5204" spans="1:20" ht="14.4" x14ac:dyDescent="0.3">
      <c r="A5204" s="33" t="s">
        <v>12201</v>
      </c>
      <c r="B5204" s="33" t="s">
        <v>14833</v>
      </c>
      <c r="C5204" s="33" t="s">
        <v>18413</v>
      </c>
      <c r="D5204" s="33" t="s">
        <v>12202</v>
      </c>
      <c r="E5204" s="33" t="s">
        <v>15074</v>
      </c>
      <c r="F5204" s="33">
        <v>214</v>
      </c>
      <c r="G5204" s="33">
        <v>218</v>
      </c>
      <c r="H5204" s="33">
        <v>41501</v>
      </c>
      <c r="I5204" t="s">
        <v>16294</v>
      </c>
      <c r="N5204" s="37"/>
      <c r="O5204" s="36"/>
      <c r="P5204" s="36"/>
      <c r="Q5204" s="36"/>
      <c r="R5204" s="37"/>
      <c r="S5204" s="36"/>
      <c r="T5204" s="36"/>
    </row>
    <row r="5205" spans="1:20" ht="14.4" x14ac:dyDescent="0.3">
      <c r="A5205" s="33" t="s">
        <v>12203</v>
      </c>
      <c r="B5205" s="33" t="s">
        <v>14833</v>
      </c>
      <c r="C5205" s="33" t="s">
        <v>12204</v>
      </c>
      <c r="D5205" s="33" t="s">
        <v>12205</v>
      </c>
      <c r="E5205" s="33" t="s">
        <v>15224</v>
      </c>
      <c r="F5205" s="33">
        <v>128</v>
      </c>
      <c r="G5205" s="33">
        <v>123</v>
      </c>
      <c r="H5205" s="33">
        <v>41438</v>
      </c>
      <c r="I5205" t="s">
        <v>15225</v>
      </c>
      <c r="N5205" s="37"/>
      <c r="O5205" s="36"/>
      <c r="P5205" s="36"/>
      <c r="Q5205" s="36"/>
      <c r="R5205" s="37"/>
      <c r="S5205" s="36"/>
      <c r="T5205" s="36"/>
    </row>
    <row r="5206" spans="1:20" ht="14.4" x14ac:dyDescent="0.3">
      <c r="A5206" s="33" t="s">
        <v>12206</v>
      </c>
      <c r="B5206" s="33" t="s">
        <v>14833</v>
      </c>
      <c r="C5206" s="33" t="s">
        <v>9911</v>
      </c>
      <c r="D5206" s="33" t="s">
        <v>12207</v>
      </c>
      <c r="E5206" s="33" t="s">
        <v>14968</v>
      </c>
      <c r="F5206" s="33">
        <v>192</v>
      </c>
      <c r="G5206" s="33">
        <v>187</v>
      </c>
      <c r="H5206" s="33">
        <v>49960</v>
      </c>
      <c r="I5206" t="s">
        <v>18414</v>
      </c>
      <c r="N5206" s="37"/>
      <c r="O5206" s="36"/>
      <c r="P5206" s="36"/>
      <c r="Q5206" s="36"/>
      <c r="R5206" s="37"/>
      <c r="S5206" s="36"/>
      <c r="T5206" s="36"/>
    </row>
    <row r="5207" spans="1:20" ht="14.4" x14ac:dyDescent="0.3">
      <c r="A5207" s="33" t="s">
        <v>12208</v>
      </c>
      <c r="B5207" s="33" t="s">
        <v>14833</v>
      </c>
      <c r="C5207" s="33" t="s">
        <v>15845</v>
      </c>
      <c r="D5207" s="33" t="s">
        <v>12209</v>
      </c>
      <c r="E5207" s="33" t="s">
        <v>14868</v>
      </c>
      <c r="F5207" s="33">
        <v>234</v>
      </c>
      <c r="G5207" s="33">
        <v>263</v>
      </c>
      <c r="H5207" s="33">
        <v>53860</v>
      </c>
      <c r="I5207" t="s">
        <v>18415</v>
      </c>
      <c r="N5207" s="37"/>
      <c r="O5207" s="36"/>
      <c r="P5207" s="36"/>
      <c r="Q5207" s="36"/>
      <c r="R5207" s="37"/>
      <c r="S5207" s="36"/>
      <c r="T5207" s="36"/>
    </row>
    <row r="5208" spans="1:20" ht="14.4" x14ac:dyDescent="0.3">
      <c r="A5208" s="33" t="s">
        <v>12210</v>
      </c>
      <c r="B5208" s="33" t="s">
        <v>14833</v>
      </c>
      <c r="C5208" s="33" t="s">
        <v>17920</v>
      </c>
      <c r="D5208" s="33" t="s">
        <v>12211</v>
      </c>
      <c r="E5208" s="33" t="s">
        <v>15342</v>
      </c>
      <c r="F5208" s="33">
        <v>109</v>
      </c>
      <c r="G5208" s="33">
        <v>107</v>
      </c>
      <c r="H5208" s="33">
        <v>41846</v>
      </c>
      <c r="I5208" t="s">
        <v>305</v>
      </c>
      <c r="N5208" s="37"/>
      <c r="O5208" s="36"/>
      <c r="P5208" s="36"/>
      <c r="Q5208" s="36"/>
      <c r="R5208" s="37"/>
      <c r="S5208" s="36"/>
      <c r="T5208" s="36"/>
    </row>
    <row r="5209" spans="1:20" ht="14.4" x14ac:dyDescent="0.3">
      <c r="A5209" s="33" t="s">
        <v>12212</v>
      </c>
      <c r="B5209" s="33" t="s">
        <v>14833</v>
      </c>
      <c r="C5209" s="33" t="s">
        <v>18416</v>
      </c>
      <c r="D5209" s="33" t="s">
        <v>12213</v>
      </c>
      <c r="E5209" s="33" t="s">
        <v>14998</v>
      </c>
      <c r="F5209" s="33">
        <v>87</v>
      </c>
      <c r="G5209" s="33">
        <v>86</v>
      </c>
      <c r="H5209" s="33">
        <v>13683</v>
      </c>
      <c r="I5209" t="s">
        <v>15229</v>
      </c>
      <c r="N5209" s="37"/>
      <c r="O5209" s="36"/>
      <c r="P5209" s="36"/>
      <c r="Q5209" s="36"/>
      <c r="R5209" s="37"/>
      <c r="S5209" s="36"/>
      <c r="T5209" s="36"/>
    </row>
    <row r="5210" spans="1:20" ht="14.4" x14ac:dyDescent="0.3">
      <c r="A5210" s="33" t="s">
        <v>12214</v>
      </c>
      <c r="B5210" s="33" t="s">
        <v>14833</v>
      </c>
      <c r="C5210" s="33" t="s">
        <v>5860</v>
      </c>
      <c r="D5210" s="33" t="s">
        <v>12215</v>
      </c>
      <c r="E5210" s="33" t="s">
        <v>15065</v>
      </c>
      <c r="F5210" s="33">
        <v>73</v>
      </c>
      <c r="G5210" s="33">
        <v>61</v>
      </c>
      <c r="H5210" s="33">
        <v>42610</v>
      </c>
      <c r="I5210" t="s">
        <v>246</v>
      </c>
      <c r="N5210" s="37"/>
      <c r="O5210" s="36"/>
      <c r="P5210" s="36"/>
      <c r="Q5210" s="36"/>
      <c r="R5210" s="37"/>
      <c r="S5210" s="36"/>
      <c r="T5210" s="36"/>
    </row>
    <row r="5211" spans="1:20" ht="14.4" x14ac:dyDescent="0.3">
      <c r="A5211" s="33" t="s">
        <v>12216</v>
      </c>
      <c r="B5211" s="33" t="s">
        <v>14833</v>
      </c>
      <c r="C5211" s="33" t="s">
        <v>1478</v>
      </c>
      <c r="D5211" s="33" t="s">
        <v>1394</v>
      </c>
      <c r="E5211" s="33" t="s">
        <v>14895</v>
      </c>
      <c r="F5211" s="33">
        <v>184</v>
      </c>
      <c r="G5211" s="33">
        <v>187</v>
      </c>
      <c r="H5211" s="33">
        <v>42709</v>
      </c>
      <c r="I5211" t="s">
        <v>17612</v>
      </c>
      <c r="N5211" s="37"/>
      <c r="O5211" s="36"/>
      <c r="P5211" s="36"/>
      <c r="Q5211" s="36"/>
      <c r="R5211" s="37"/>
      <c r="S5211" s="36"/>
      <c r="T5211" s="36"/>
    </row>
    <row r="5212" spans="1:20" ht="14.4" x14ac:dyDescent="0.3">
      <c r="A5212" s="33" t="s">
        <v>12217</v>
      </c>
      <c r="B5212" s="33" t="s">
        <v>14833</v>
      </c>
      <c r="C5212" s="33" t="s">
        <v>567</v>
      </c>
      <c r="D5212" s="33" t="s">
        <v>16129</v>
      </c>
      <c r="E5212" s="33" t="s">
        <v>15045</v>
      </c>
      <c r="F5212" s="33">
        <v>69</v>
      </c>
      <c r="G5212" s="33">
        <v>77</v>
      </c>
      <c r="H5212" s="33">
        <v>41376</v>
      </c>
      <c r="I5212" t="s">
        <v>15614</v>
      </c>
      <c r="N5212" s="37"/>
      <c r="O5212" s="36"/>
      <c r="P5212" s="36"/>
      <c r="Q5212" s="36"/>
      <c r="R5212" s="37"/>
      <c r="S5212" s="36"/>
      <c r="T5212" s="36"/>
    </row>
    <row r="5213" spans="1:20" ht="14.4" x14ac:dyDescent="0.3">
      <c r="A5213" s="33" t="s">
        <v>12218</v>
      </c>
      <c r="B5213" s="33" t="s">
        <v>14833</v>
      </c>
      <c r="C5213" s="33" t="s">
        <v>15518</v>
      </c>
      <c r="D5213" s="33" t="s">
        <v>12219</v>
      </c>
      <c r="E5213" s="33" t="s">
        <v>17214</v>
      </c>
      <c r="F5213" s="33">
        <v>149</v>
      </c>
      <c r="G5213" s="33">
        <v>140</v>
      </c>
      <c r="H5213" s="33">
        <v>13674</v>
      </c>
      <c r="I5213" t="s">
        <v>15142</v>
      </c>
      <c r="N5213" s="37"/>
      <c r="O5213" s="36"/>
      <c r="P5213" s="36"/>
      <c r="Q5213" s="36"/>
      <c r="R5213" s="37"/>
      <c r="S5213" s="36"/>
      <c r="T5213" s="36"/>
    </row>
    <row r="5214" spans="1:20" ht="14.4" x14ac:dyDescent="0.3">
      <c r="A5214" s="33" t="s">
        <v>12220</v>
      </c>
      <c r="B5214" s="33" t="s">
        <v>14833</v>
      </c>
      <c r="C5214" s="33" t="s">
        <v>15607</v>
      </c>
      <c r="D5214" s="33" t="s">
        <v>11993</v>
      </c>
      <c r="E5214" s="33" t="s">
        <v>15002</v>
      </c>
      <c r="F5214" s="33">
        <v>131</v>
      </c>
      <c r="G5214" s="33">
        <v>143</v>
      </c>
      <c r="H5214" s="33">
        <v>41869</v>
      </c>
      <c r="I5214" t="s">
        <v>252</v>
      </c>
      <c r="N5214" s="37"/>
      <c r="O5214" s="36"/>
      <c r="P5214" s="36"/>
      <c r="Q5214" s="36"/>
      <c r="R5214" s="37"/>
      <c r="S5214" s="36"/>
      <c r="T5214" s="36"/>
    </row>
    <row r="5215" spans="1:20" ht="14.4" x14ac:dyDescent="0.3">
      <c r="A5215" s="33" t="s">
        <v>12221</v>
      </c>
      <c r="B5215" s="33" t="s">
        <v>14833</v>
      </c>
      <c r="C5215" s="33" t="s">
        <v>18417</v>
      </c>
      <c r="D5215" s="33" t="s">
        <v>12222</v>
      </c>
      <c r="E5215" s="33" t="s">
        <v>14983</v>
      </c>
      <c r="F5215" s="33">
        <v>320</v>
      </c>
      <c r="G5215" s="33">
        <v>299</v>
      </c>
      <c r="H5215" s="33">
        <v>78222</v>
      </c>
      <c r="I5215" t="s">
        <v>15601</v>
      </c>
      <c r="N5215" s="37"/>
      <c r="O5215" s="36"/>
      <c r="P5215" s="36"/>
      <c r="Q5215" s="36"/>
      <c r="R5215" s="37"/>
      <c r="S5215" s="36"/>
      <c r="T5215" s="36"/>
    </row>
    <row r="5216" spans="1:20" ht="14.4" x14ac:dyDescent="0.3">
      <c r="A5216" s="33" t="s">
        <v>12223</v>
      </c>
      <c r="B5216" s="33" t="s">
        <v>14833</v>
      </c>
      <c r="C5216" s="33" t="s">
        <v>12224</v>
      </c>
      <c r="D5216" s="33" t="s">
        <v>12225</v>
      </c>
      <c r="E5216" s="33" t="s">
        <v>14926</v>
      </c>
      <c r="F5216" s="33">
        <v>285</v>
      </c>
      <c r="G5216" s="33">
        <v>274</v>
      </c>
      <c r="H5216" s="33">
        <v>40803</v>
      </c>
      <c r="I5216" t="s">
        <v>276</v>
      </c>
      <c r="N5216" s="37"/>
      <c r="O5216" s="36"/>
      <c r="P5216" s="36"/>
      <c r="Q5216" s="36"/>
      <c r="R5216" s="37"/>
      <c r="S5216" s="36"/>
      <c r="T5216" s="36"/>
    </row>
    <row r="5217" spans="1:20" ht="14.4" x14ac:dyDescent="0.3">
      <c r="A5217" s="33" t="s">
        <v>12226</v>
      </c>
      <c r="B5217" s="33" t="s">
        <v>14833</v>
      </c>
      <c r="C5217" s="33" t="s">
        <v>18418</v>
      </c>
      <c r="D5217" s="33" t="s">
        <v>694</v>
      </c>
      <c r="E5217" s="33" t="s">
        <v>15362</v>
      </c>
      <c r="F5217" s="33">
        <v>59</v>
      </c>
      <c r="G5217" s="33">
        <v>66</v>
      </c>
      <c r="H5217" s="33">
        <v>41637</v>
      </c>
      <c r="I5217" t="s">
        <v>7647</v>
      </c>
      <c r="N5217" s="37"/>
      <c r="O5217" s="36"/>
      <c r="P5217" s="36"/>
      <c r="Q5217" s="36"/>
      <c r="R5217" s="37"/>
      <c r="S5217" s="36"/>
      <c r="T5217" s="36"/>
    </row>
    <row r="5218" spans="1:20" ht="14.4" x14ac:dyDescent="0.3">
      <c r="A5218" s="33" t="s">
        <v>12227</v>
      </c>
      <c r="B5218" s="33" t="s">
        <v>14833</v>
      </c>
      <c r="C5218" s="33" t="s">
        <v>12228</v>
      </c>
      <c r="D5218" s="33" t="s">
        <v>12229</v>
      </c>
      <c r="E5218" s="33" t="s">
        <v>14976</v>
      </c>
      <c r="F5218" s="33">
        <v>147</v>
      </c>
      <c r="G5218" s="33">
        <v>133</v>
      </c>
      <c r="H5218" s="33">
        <v>41878</v>
      </c>
      <c r="I5218" t="s">
        <v>17261</v>
      </c>
      <c r="N5218" s="37"/>
      <c r="O5218" s="36"/>
      <c r="P5218" s="36"/>
      <c r="Q5218" s="36"/>
      <c r="R5218" s="37"/>
      <c r="S5218" s="36"/>
      <c r="T5218" s="36"/>
    </row>
    <row r="5219" spans="1:20" ht="14.4" x14ac:dyDescent="0.3">
      <c r="A5219" s="33" t="s">
        <v>12230</v>
      </c>
      <c r="B5219" s="33" t="s">
        <v>14833</v>
      </c>
      <c r="C5219" s="33" t="s">
        <v>18419</v>
      </c>
      <c r="D5219" s="33" t="s">
        <v>12231</v>
      </c>
      <c r="E5219" s="33" t="s">
        <v>14946</v>
      </c>
      <c r="F5219" s="33">
        <v>155</v>
      </c>
      <c r="G5219" s="33">
        <v>155</v>
      </c>
      <c r="H5219" s="33">
        <v>41345</v>
      </c>
      <c r="I5219" t="s">
        <v>279</v>
      </c>
      <c r="N5219" s="37"/>
      <c r="O5219" s="36"/>
      <c r="P5219" s="36"/>
      <c r="Q5219" s="36"/>
      <c r="R5219" s="37"/>
      <c r="S5219" s="36"/>
      <c r="T5219" s="36"/>
    </row>
    <row r="5220" spans="1:20" ht="14.4" x14ac:dyDescent="0.3">
      <c r="A5220" s="33" t="s">
        <v>12232</v>
      </c>
      <c r="B5220" s="33" t="s">
        <v>14833</v>
      </c>
      <c r="C5220" s="33" t="s">
        <v>9198</v>
      </c>
      <c r="D5220" s="33" t="s">
        <v>12233</v>
      </c>
      <c r="E5220" s="33" t="s">
        <v>14907</v>
      </c>
      <c r="F5220" s="33">
        <v>404</v>
      </c>
      <c r="G5220" s="33">
        <v>436</v>
      </c>
      <c r="H5220" s="33">
        <v>41775</v>
      </c>
      <c r="I5220" t="s">
        <v>108</v>
      </c>
      <c r="N5220" s="37"/>
      <c r="O5220" s="36"/>
      <c r="P5220" s="36"/>
      <c r="Q5220" s="36"/>
      <c r="R5220" s="37"/>
      <c r="S5220" s="36"/>
      <c r="T5220" s="36"/>
    </row>
    <row r="5221" spans="1:20" ht="14.4" x14ac:dyDescent="0.3">
      <c r="A5221" s="33" t="s">
        <v>12234</v>
      </c>
      <c r="B5221" s="33" t="s">
        <v>14833</v>
      </c>
      <c r="C5221" s="33" t="s">
        <v>18420</v>
      </c>
      <c r="D5221" s="33" t="s">
        <v>7756</v>
      </c>
      <c r="E5221" s="33" t="s">
        <v>17054</v>
      </c>
      <c r="F5221" s="33">
        <v>302</v>
      </c>
      <c r="G5221" s="33">
        <v>269</v>
      </c>
      <c r="H5221" s="33">
        <v>41604</v>
      </c>
      <c r="I5221" t="s">
        <v>12167</v>
      </c>
      <c r="N5221" s="37"/>
      <c r="O5221" s="36"/>
      <c r="P5221" s="36"/>
      <c r="Q5221" s="36"/>
      <c r="R5221" s="37"/>
      <c r="S5221" s="36"/>
      <c r="T5221" s="36"/>
    </row>
    <row r="5222" spans="1:20" ht="14.4" x14ac:dyDescent="0.3">
      <c r="A5222" s="33" t="s">
        <v>12235</v>
      </c>
      <c r="B5222" s="33" t="s">
        <v>14833</v>
      </c>
      <c r="C5222" s="33" t="s">
        <v>18421</v>
      </c>
      <c r="D5222" s="33" t="s">
        <v>12236</v>
      </c>
      <c r="E5222" s="33" t="s">
        <v>15037</v>
      </c>
      <c r="F5222" s="33">
        <v>172</v>
      </c>
      <c r="G5222" s="33">
        <v>187</v>
      </c>
      <c r="H5222" s="33">
        <v>10249</v>
      </c>
      <c r="I5222" t="s">
        <v>10943</v>
      </c>
      <c r="N5222" s="37"/>
      <c r="O5222" s="36"/>
      <c r="P5222" s="36"/>
      <c r="Q5222" s="36"/>
      <c r="R5222" s="37"/>
      <c r="S5222" s="36"/>
      <c r="T5222" s="36"/>
    </row>
    <row r="5223" spans="1:20" ht="14.4" x14ac:dyDescent="0.3">
      <c r="A5223" s="33" t="s">
        <v>12237</v>
      </c>
      <c r="B5223" s="33" t="s">
        <v>14833</v>
      </c>
      <c r="C5223" s="33" t="s">
        <v>18422</v>
      </c>
      <c r="D5223" s="33" t="s">
        <v>12238</v>
      </c>
      <c r="E5223" s="33" t="s">
        <v>14937</v>
      </c>
      <c r="F5223" s="33">
        <v>87</v>
      </c>
      <c r="G5223" s="33">
        <v>93</v>
      </c>
      <c r="H5223" s="33">
        <v>41662</v>
      </c>
      <c r="I5223" t="s">
        <v>15207</v>
      </c>
      <c r="N5223" s="37"/>
      <c r="O5223" s="36"/>
      <c r="P5223" s="36"/>
      <c r="Q5223" s="36"/>
      <c r="R5223" s="37"/>
      <c r="S5223" s="36"/>
      <c r="T5223" s="36"/>
    </row>
    <row r="5224" spans="1:20" ht="14.4" x14ac:dyDescent="0.3">
      <c r="A5224" s="33" t="s">
        <v>12239</v>
      </c>
      <c r="B5224" s="33" t="s">
        <v>14833</v>
      </c>
      <c r="C5224" s="33" t="s">
        <v>18423</v>
      </c>
      <c r="D5224" s="33" t="s">
        <v>12240</v>
      </c>
      <c r="E5224" s="33" t="s">
        <v>15947</v>
      </c>
      <c r="F5224" s="33">
        <v>118</v>
      </c>
      <c r="G5224" s="33">
        <v>110</v>
      </c>
      <c r="H5224" s="33">
        <v>13683</v>
      </c>
      <c r="I5224" t="s">
        <v>15229</v>
      </c>
      <c r="N5224" s="37"/>
      <c r="O5224" s="36"/>
      <c r="P5224" s="36"/>
      <c r="Q5224" s="36"/>
      <c r="R5224" s="37"/>
      <c r="S5224" s="36"/>
      <c r="T5224" s="36"/>
    </row>
    <row r="5225" spans="1:20" ht="14.4" x14ac:dyDescent="0.3">
      <c r="A5225" s="33" t="s">
        <v>12241</v>
      </c>
      <c r="B5225" s="33" t="s">
        <v>14833</v>
      </c>
      <c r="C5225" s="33" t="s">
        <v>1389</v>
      </c>
      <c r="D5225" s="33" t="s">
        <v>12242</v>
      </c>
      <c r="E5225" s="33" t="s">
        <v>15024</v>
      </c>
      <c r="F5225" s="33">
        <v>314</v>
      </c>
      <c r="G5225" s="33">
        <v>308</v>
      </c>
      <c r="H5225" s="33">
        <v>21478</v>
      </c>
      <c r="I5225" t="s">
        <v>18424</v>
      </c>
      <c r="N5225" s="37"/>
      <c r="O5225" s="36"/>
      <c r="P5225" s="36"/>
      <c r="Q5225" s="36"/>
      <c r="R5225" s="37"/>
      <c r="S5225" s="36"/>
      <c r="T5225" s="36"/>
    </row>
    <row r="5226" spans="1:20" ht="14.4" x14ac:dyDescent="0.3">
      <c r="A5226" s="33" t="s">
        <v>12243</v>
      </c>
      <c r="B5226" s="33" t="s">
        <v>14833</v>
      </c>
      <c r="C5226" s="33" t="s">
        <v>18425</v>
      </c>
      <c r="D5226" s="33" t="s">
        <v>12244</v>
      </c>
      <c r="E5226" s="33" t="s">
        <v>16435</v>
      </c>
      <c r="F5226" s="33">
        <v>145</v>
      </c>
      <c r="G5226" s="33">
        <v>126</v>
      </c>
      <c r="H5226" s="33">
        <v>41886</v>
      </c>
      <c r="I5226" t="s">
        <v>17034</v>
      </c>
      <c r="N5226" s="37"/>
      <c r="O5226" s="36"/>
      <c r="P5226" s="36"/>
      <c r="Q5226" s="36"/>
      <c r="R5226" s="37"/>
      <c r="S5226" s="36"/>
      <c r="T5226" s="36"/>
    </row>
    <row r="5227" spans="1:20" ht="14.4" x14ac:dyDescent="0.3">
      <c r="A5227" s="33" t="s">
        <v>12245</v>
      </c>
      <c r="B5227" s="33" t="s">
        <v>14833</v>
      </c>
      <c r="C5227" s="33" t="s">
        <v>12246</v>
      </c>
      <c r="D5227" s="33" t="s">
        <v>12247</v>
      </c>
      <c r="E5227" s="33" t="s">
        <v>14941</v>
      </c>
      <c r="F5227" s="33">
        <v>250</v>
      </c>
      <c r="G5227" s="33">
        <v>259</v>
      </c>
      <c r="H5227" s="33">
        <v>31384</v>
      </c>
      <c r="I5227" t="s">
        <v>15401</v>
      </c>
      <c r="N5227" s="37"/>
      <c r="O5227" s="36"/>
      <c r="P5227" s="36"/>
      <c r="Q5227" s="36"/>
      <c r="R5227" s="37"/>
      <c r="S5227" s="36"/>
      <c r="T5227" s="36"/>
    </row>
    <row r="5228" spans="1:20" ht="14.4" x14ac:dyDescent="0.3">
      <c r="A5228" s="33" t="s">
        <v>12248</v>
      </c>
      <c r="B5228" s="33" t="s">
        <v>14833</v>
      </c>
      <c r="C5228" s="33" t="s">
        <v>1867</v>
      </c>
      <c r="D5228" s="33" t="s">
        <v>11467</v>
      </c>
      <c r="E5228" s="33" t="s">
        <v>14868</v>
      </c>
      <c r="F5228" s="33">
        <v>301</v>
      </c>
      <c r="G5228" s="33">
        <v>278</v>
      </c>
      <c r="H5228" s="33">
        <v>69669</v>
      </c>
      <c r="I5228" t="s">
        <v>17176</v>
      </c>
      <c r="N5228" s="37"/>
      <c r="O5228" s="36"/>
      <c r="P5228" s="36"/>
      <c r="Q5228" s="36"/>
      <c r="R5228" s="37"/>
      <c r="S5228" s="36"/>
      <c r="T5228" s="36"/>
    </row>
    <row r="5229" spans="1:20" ht="14.4" x14ac:dyDescent="0.3">
      <c r="A5229" s="33" t="s">
        <v>12249</v>
      </c>
      <c r="B5229" s="33" t="s">
        <v>14833</v>
      </c>
      <c r="C5229" s="33" t="s">
        <v>6246</v>
      </c>
      <c r="D5229" s="33" t="s">
        <v>6480</v>
      </c>
      <c r="E5229" s="33" t="s">
        <v>15448</v>
      </c>
      <c r="F5229" s="33">
        <v>353</v>
      </c>
      <c r="G5229" s="33">
        <v>332</v>
      </c>
      <c r="H5229" s="33">
        <v>29810</v>
      </c>
      <c r="I5229" t="s">
        <v>3984</v>
      </c>
      <c r="N5229" s="37"/>
      <c r="O5229" s="36"/>
      <c r="P5229" s="36"/>
      <c r="Q5229" s="36"/>
      <c r="R5229" s="37"/>
      <c r="S5229" s="36"/>
      <c r="T5229" s="36"/>
    </row>
    <row r="5230" spans="1:20" ht="14.4" x14ac:dyDescent="0.3">
      <c r="A5230" s="33" t="s">
        <v>12250</v>
      </c>
      <c r="B5230" s="33" t="s">
        <v>14833</v>
      </c>
      <c r="C5230" s="33" t="s">
        <v>17945</v>
      </c>
      <c r="D5230" s="33" t="s">
        <v>12251</v>
      </c>
      <c r="E5230" s="33" t="s">
        <v>15042</v>
      </c>
      <c r="F5230" s="33">
        <v>195</v>
      </c>
      <c r="G5230" s="33">
        <v>189</v>
      </c>
      <c r="H5230" s="33">
        <v>41691</v>
      </c>
      <c r="I5230" t="s">
        <v>18394</v>
      </c>
      <c r="N5230" s="37"/>
      <c r="O5230" s="36"/>
      <c r="P5230" s="36"/>
      <c r="Q5230" s="36"/>
      <c r="R5230" s="37"/>
      <c r="S5230" s="36"/>
      <c r="T5230" s="36"/>
    </row>
    <row r="5231" spans="1:20" ht="14.4" x14ac:dyDescent="0.3">
      <c r="A5231" s="33" t="s">
        <v>12252</v>
      </c>
      <c r="B5231" s="33" t="s">
        <v>14833</v>
      </c>
      <c r="C5231" s="33" t="s">
        <v>18426</v>
      </c>
      <c r="D5231" s="33" t="s">
        <v>12253</v>
      </c>
      <c r="E5231" s="33" t="s">
        <v>14933</v>
      </c>
      <c r="F5231" s="33">
        <v>106</v>
      </c>
      <c r="G5231" s="33">
        <v>150</v>
      </c>
      <c r="H5231" s="33">
        <v>40803</v>
      </c>
      <c r="I5231" t="s">
        <v>276</v>
      </c>
      <c r="N5231" s="37"/>
      <c r="O5231" s="36"/>
      <c r="P5231" s="36"/>
      <c r="Q5231" s="36"/>
      <c r="R5231" s="37"/>
      <c r="S5231" s="36"/>
      <c r="T5231" s="36"/>
    </row>
    <row r="5232" spans="1:20" ht="14.4" x14ac:dyDescent="0.3">
      <c r="A5232" s="33" t="s">
        <v>12254</v>
      </c>
      <c r="B5232" s="33" t="s">
        <v>14833</v>
      </c>
      <c r="C5232" s="33" t="s">
        <v>18427</v>
      </c>
      <c r="D5232" s="33" t="s">
        <v>12255</v>
      </c>
      <c r="E5232" s="33" t="s">
        <v>15130</v>
      </c>
      <c r="F5232" s="33">
        <v>141</v>
      </c>
      <c r="G5232" s="33">
        <v>132</v>
      </c>
      <c r="H5232" s="33">
        <v>41613</v>
      </c>
      <c r="I5232" t="s">
        <v>15131</v>
      </c>
      <c r="N5232" s="37"/>
      <c r="O5232" s="36"/>
      <c r="P5232" s="36"/>
      <c r="Q5232" s="36"/>
      <c r="R5232" s="37"/>
      <c r="S5232" s="36"/>
      <c r="T5232" s="36"/>
    </row>
    <row r="5233" spans="1:20" ht="14.4" x14ac:dyDescent="0.3">
      <c r="A5233" s="33" t="s">
        <v>12256</v>
      </c>
      <c r="B5233" s="33" t="s">
        <v>14833</v>
      </c>
      <c r="C5233" s="33" t="s">
        <v>12257</v>
      </c>
      <c r="D5233" s="33" t="s">
        <v>12258</v>
      </c>
      <c r="E5233" s="33" t="s">
        <v>16342</v>
      </c>
      <c r="F5233" s="33">
        <v>142</v>
      </c>
      <c r="G5233" s="33">
        <v>141</v>
      </c>
      <c r="H5233" s="33">
        <v>41362</v>
      </c>
      <c r="I5233" t="s">
        <v>16239</v>
      </c>
      <c r="N5233" s="37"/>
      <c r="O5233" s="36"/>
      <c r="P5233" s="36"/>
      <c r="Q5233" s="36"/>
      <c r="R5233" s="37"/>
      <c r="S5233" s="36"/>
      <c r="T5233" s="36"/>
    </row>
    <row r="5234" spans="1:20" ht="14.4" x14ac:dyDescent="0.3">
      <c r="A5234" s="33" t="s">
        <v>12259</v>
      </c>
      <c r="B5234" s="33" t="s">
        <v>14833</v>
      </c>
      <c r="C5234" s="33" t="s">
        <v>18428</v>
      </c>
      <c r="D5234" s="33" t="s">
        <v>12260</v>
      </c>
      <c r="E5234" s="33" t="s">
        <v>15156</v>
      </c>
      <c r="F5234" s="33">
        <v>183</v>
      </c>
      <c r="G5234" s="33">
        <v>183</v>
      </c>
      <c r="H5234" s="33">
        <v>41878</v>
      </c>
      <c r="I5234" t="s">
        <v>17261</v>
      </c>
      <c r="N5234" s="37"/>
      <c r="O5234" s="36"/>
      <c r="P5234" s="36"/>
      <c r="Q5234" s="36"/>
      <c r="R5234" s="37"/>
      <c r="S5234" s="36"/>
      <c r="T5234" s="36"/>
    </row>
    <row r="5235" spans="1:20" ht="14.4" x14ac:dyDescent="0.3">
      <c r="A5235" s="33" t="s">
        <v>12261</v>
      </c>
      <c r="B5235" s="33" t="s">
        <v>14833</v>
      </c>
      <c r="C5235" s="33" t="s">
        <v>18429</v>
      </c>
      <c r="D5235" s="33" t="s">
        <v>12262</v>
      </c>
      <c r="E5235" s="33" t="s">
        <v>14969</v>
      </c>
      <c r="F5235" s="33">
        <v>227</v>
      </c>
      <c r="G5235" s="33">
        <v>222</v>
      </c>
      <c r="H5235" s="33">
        <v>41538</v>
      </c>
      <c r="I5235" t="s">
        <v>16909</v>
      </c>
      <c r="N5235" s="37"/>
      <c r="O5235" s="36"/>
      <c r="P5235" s="36"/>
      <c r="Q5235" s="36"/>
      <c r="R5235" s="37"/>
      <c r="S5235" s="36"/>
      <c r="T5235" s="36"/>
    </row>
    <row r="5236" spans="1:20" ht="14.4" x14ac:dyDescent="0.3">
      <c r="A5236" s="33" t="s">
        <v>12263</v>
      </c>
      <c r="B5236" s="33" t="s">
        <v>14833</v>
      </c>
      <c r="C5236" s="33" t="s">
        <v>4267</v>
      </c>
      <c r="D5236" s="33" t="s">
        <v>12264</v>
      </c>
      <c r="E5236" s="33" t="s">
        <v>14968</v>
      </c>
      <c r="F5236" s="33">
        <v>200</v>
      </c>
      <c r="G5236" s="33">
        <v>203</v>
      </c>
      <c r="H5236" s="33">
        <v>49960</v>
      </c>
      <c r="I5236" t="s">
        <v>18414</v>
      </c>
      <c r="N5236" s="37"/>
      <c r="O5236" s="36"/>
      <c r="P5236" s="36"/>
      <c r="Q5236" s="36"/>
      <c r="R5236" s="37"/>
      <c r="S5236" s="36"/>
      <c r="T5236" s="36"/>
    </row>
    <row r="5237" spans="1:20" ht="14.4" x14ac:dyDescent="0.3">
      <c r="A5237" s="33" t="s">
        <v>12265</v>
      </c>
      <c r="B5237" s="33" t="s">
        <v>14833</v>
      </c>
      <c r="C5237" s="33" t="s">
        <v>18430</v>
      </c>
      <c r="D5237" s="33" t="s">
        <v>3418</v>
      </c>
      <c r="E5237" s="33" t="s">
        <v>16451</v>
      </c>
      <c r="F5237" s="33">
        <v>158</v>
      </c>
      <c r="G5237" s="33">
        <v>157</v>
      </c>
      <c r="H5237" s="33">
        <v>41376</v>
      </c>
      <c r="I5237" t="s">
        <v>15614</v>
      </c>
      <c r="N5237" s="37"/>
      <c r="O5237" s="36"/>
      <c r="P5237" s="36"/>
      <c r="Q5237" s="36"/>
      <c r="R5237" s="37"/>
      <c r="S5237" s="36"/>
      <c r="T5237" s="36"/>
    </row>
    <row r="5238" spans="1:20" ht="14.4" x14ac:dyDescent="0.3">
      <c r="A5238" s="33" t="s">
        <v>12266</v>
      </c>
      <c r="B5238" s="33" t="s">
        <v>14833</v>
      </c>
      <c r="C5238" s="33" t="s">
        <v>18431</v>
      </c>
      <c r="D5238" s="33" t="s">
        <v>12267</v>
      </c>
      <c r="E5238" s="33" t="s">
        <v>15694</v>
      </c>
      <c r="F5238" s="33">
        <v>86</v>
      </c>
      <c r="G5238" s="33">
        <v>77</v>
      </c>
      <c r="H5238" s="33">
        <v>41502</v>
      </c>
      <c r="I5238" t="s">
        <v>16306</v>
      </c>
      <c r="N5238" s="37"/>
      <c r="O5238" s="36"/>
      <c r="P5238" s="36"/>
      <c r="Q5238" s="36"/>
      <c r="R5238" s="37"/>
      <c r="S5238" s="36"/>
      <c r="T5238" s="36"/>
    </row>
    <row r="5239" spans="1:20" ht="14.4" x14ac:dyDescent="0.3">
      <c r="A5239" s="33" t="s">
        <v>12268</v>
      </c>
      <c r="B5239" s="33" t="s">
        <v>14833</v>
      </c>
      <c r="C5239" s="33" t="s">
        <v>18432</v>
      </c>
      <c r="D5239" s="33" t="s">
        <v>2542</v>
      </c>
      <c r="E5239" s="33" t="s">
        <v>15242</v>
      </c>
      <c r="F5239" s="33">
        <v>350</v>
      </c>
      <c r="G5239" s="33">
        <v>350</v>
      </c>
      <c r="H5239" s="33">
        <v>41431</v>
      </c>
      <c r="I5239" t="s">
        <v>15241</v>
      </c>
      <c r="N5239" s="37"/>
      <c r="O5239" s="36"/>
      <c r="P5239" s="36"/>
      <c r="Q5239" s="36"/>
      <c r="R5239" s="37"/>
      <c r="S5239" s="36"/>
      <c r="T5239" s="36"/>
    </row>
    <row r="5240" spans="1:20" ht="14.4" x14ac:dyDescent="0.3">
      <c r="A5240" s="33" t="s">
        <v>12269</v>
      </c>
      <c r="B5240" s="33" t="s">
        <v>14833</v>
      </c>
      <c r="C5240" s="33" t="s">
        <v>18433</v>
      </c>
      <c r="D5240" s="33" t="s">
        <v>12270</v>
      </c>
      <c r="E5240" s="33" t="s">
        <v>15343</v>
      </c>
      <c r="F5240" s="33">
        <v>104</v>
      </c>
      <c r="G5240" s="33">
        <v>99</v>
      </c>
      <c r="H5240" s="33">
        <v>41476</v>
      </c>
      <c r="I5240" t="s">
        <v>2911</v>
      </c>
      <c r="N5240" s="37"/>
      <c r="O5240" s="36"/>
      <c r="P5240" s="36"/>
      <c r="Q5240" s="36"/>
      <c r="R5240" s="37"/>
      <c r="S5240" s="36"/>
      <c r="T5240" s="36"/>
    </row>
    <row r="5241" spans="1:20" ht="14.4" x14ac:dyDescent="0.3">
      <c r="A5241" s="33" t="s">
        <v>12271</v>
      </c>
      <c r="B5241" s="33" t="s">
        <v>14833</v>
      </c>
      <c r="C5241" s="33" t="s">
        <v>12272</v>
      </c>
      <c r="D5241" s="33" t="s">
        <v>12273</v>
      </c>
      <c r="E5241" s="33" t="s">
        <v>14987</v>
      </c>
      <c r="F5241" s="33">
        <v>75</v>
      </c>
      <c r="G5241" s="33">
        <v>65</v>
      </c>
      <c r="H5241" s="33">
        <v>41895</v>
      </c>
      <c r="I5241" t="s">
        <v>17133</v>
      </c>
      <c r="N5241" s="37"/>
      <c r="O5241" s="36"/>
      <c r="P5241" s="36"/>
      <c r="Q5241" s="36"/>
      <c r="R5241" s="37"/>
      <c r="S5241" s="36"/>
      <c r="T5241" s="36"/>
    </row>
    <row r="5242" spans="1:20" ht="14.4" x14ac:dyDescent="0.3">
      <c r="A5242" s="33" t="s">
        <v>12274</v>
      </c>
      <c r="B5242" s="33" t="s">
        <v>14833</v>
      </c>
      <c r="C5242" s="33" t="s">
        <v>1815</v>
      </c>
      <c r="D5242" s="33" t="s">
        <v>12275</v>
      </c>
      <c r="E5242" s="33" t="s">
        <v>15733</v>
      </c>
      <c r="F5242" s="33">
        <v>44</v>
      </c>
      <c r="G5242" s="33">
        <v>32</v>
      </c>
      <c r="H5242" s="33">
        <v>41638</v>
      </c>
      <c r="I5242" t="s">
        <v>15125</v>
      </c>
      <c r="N5242" s="37"/>
      <c r="O5242" s="36"/>
      <c r="P5242" s="36"/>
      <c r="Q5242" s="36"/>
      <c r="R5242" s="37"/>
      <c r="S5242" s="36"/>
      <c r="T5242" s="36"/>
    </row>
    <row r="5243" spans="1:20" ht="14.4" x14ac:dyDescent="0.3">
      <c r="A5243" s="33" t="s">
        <v>12276</v>
      </c>
      <c r="B5243" s="33" t="s">
        <v>14833</v>
      </c>
      <c r="C5243" s="33" t="s">
        <v>12277</v>
      </c>
      <c r="D5243" s="33" t="s">
        <v>12278</v>
      </c>
      <c r="E5243" s="33" t="s">
        <v>14976</v>
      </c>
      <c r="F5243" s="33">
        <v>90</v>
      </c>
      <c r="G5243" s="33">
        <v>90</v>
      </c>
      <c r="H5243" s="33">
        <v>41878</v>
      </c>
      <c r="I5243" t="s">
        <v>17261</v>
      </c>
      <c r="N5243" s="37"/>
      <c r="O5243" s="36"/>
      <c r="P5243" s="36"/>
      <c r="Q5243" s="36"/>
      <c r="R5243" s="37"/>
      <c r="S5243" s="36"/>
      <c r="T5243" s="36"/>
    </row>
    <row r="5244" spans="1:20" ht="14.4" x14ac:dyDescent="0.3">
      <c r="A5244" s="33" t="s">
        <v>12279</v>
      </c>
      <c r="B5244" s="33" t="s">
        <v>14833</v>
      </c>
      <c r="C5244" s="33" t="s">
        <v>12280</v>
      </c>
      <c r="D5244" s="33" t="s">
        <v>813</v>
      </c>
      <c r="E5244" s="33" t="s">
        <v>15043</v>
      </c>
      <c r="F5244" s="33">
        <v>345</v>
      </c>
      <c r="G5244" s="33">
        <v>348</v>
      </c>
      <c r="H5244" s="33">
        <v>41843</v>
      </c>
      <c r="I5244" t="s">
        <v>18434</v>
      </c>
      <c r="N5244" s="37"/>
      <c r="O5244" s="36"/>
      <c r="P5244" s="36"/>
      <c r="Q5244" s="36"/>
      <c r="R5244" s="37"/>
      <c r="S5244" s="36"/>
      <c r="T5244" s="36"/>
    </row>
    <row r="5245" spans="1:20" ht="14.4" x14ac:dyDescent="0.3">
      <c r="A5245" s="33" t="s">
        <v>12281</v>
      </c>
      <c r="B5245" s="33" t="s">
        <v>14833</v>
      </c>
      <c r="C5245" s="33" t="s">
        <v>12282</v>
      </c>
      <c r="D5245" s="33" t="s">
        <v>12283</v>
      </c>
      <c r="E5245" s="33" t="s">
        <v>15782</v>
      </c>
      <c r="F5245" s="33">
        <v>93</v>
      </c>
      <c r="G5245" s="33">
        <v>86</v>
      </c>
      <c r="H5245" s="33">
        <v>10867</v>
      </c>
      <c r="I5245" t="s">
        <v>12284</v>
      </c>
      <c r="N5245" s="37"/>
      <c r="O5245" s="36"/>
      <c r="P5245" s="36"/>
      <c r="Q5245" s="36"/>
      <c r="R5245" s="37"/>
      <c r="S5245" s="36"/>
      <c r="T5245" s="36"/>
    </row>
    <row r="5246" spans="1:20" ht="14.4" x14ac:dyDescent="0.3">
      <c r="A5246" s="33" t="s">
        <v>12285</v>
      </c>
      <c r="B5246" s="33" t="s">
        <v>14833</v>
      </c>
      <c r="C5246" s="33" t="s">
        <v>12286</v>
      </c>
      <c r="D5246" s="33" t="s">
        <v>12287</v>
      </c>
      <c r="E5246" s="33" t="s">
        <v>14984</v>
      </c>
      <c r="F5246" s="33">
        <v>73</v>
      </c>
      <c r="G5246" s="33">
        <v>66</v>
      </c>
      <c r="H5246" s="33">
        <v>41527</v>
      </c>
      <c r="I5246" t="s">
        <v>6666</v>
      </c>
      <c r="N5246" s="37"/>
      <c r="O5246" s="36"/>
      <c r="P5246" s="36"/>
      <c r="Q5246" s="36"/>
      <c r="R5246" s="37"/>
      <c r="S5246" s="36"/>
      <c r="T5246" s="36"/>
    </row>
    <row r="5247" spans="1:20" ht="14.4" x14ac:dyDescent="0.3">
      <c r="A5247" s="33" t="s">
        <v>12288</v>
      </c>
      <c r="B5247" s="33" t="s">
        <v>14833</v>
      </c>
      <c r="C5247" s="33" t="s">
        <v>18435</v>
      </c>
      <c r="D5247" s="33" t="s">
        <v>12289</v>
      </c>
      <c r="E5247" s="33" t="s">
        <v>15630</v>
      </c>
      <c r="F5247" s="33">
        <v>162</v>
      </c>
      <c r="G5247" s="33">
        <v>159</v>
      </c>
      <c r="H5247" s="33">
        <v>41492</v>
      </c>
      <c r="I5247" t="s">
        <v>6687</v>
      </c>
      <c r="N5247" s="37"/>
      <c r="O5247" s="36"/>
      <c r="P5247" s="36"/>
      <c r="Q5247" s="36"/>
      <c r="R5247" s="37"/>
      <c r="S5247" s="36"/>
      <c r="T5247" s="36"/>
    </row>
    <row r="5248" spans="1:20" ht="14.4" x14ac:dyDescent="0.3">
      <c r="A5248" s="33" t="s">
        <v>12290</v>
      </c>
      <c r="B5248" s="33" t="s">
        <v>14833</v>
      </c>
      <c r="C5248" s="33" t="s">
        <v>18436</v>
      </c>
      <c r="D5248" s="33" t="s">
        <v>12291</v>
      </c>
      <c r="E5248" s="33" t="s">
        <v>15053</v>
      </c>
      <c r="F5248" s="33">
        <v>28</v>
      </c>
      <c r="G5248" s="33">
        <v>31</v>
      </c>
      <c r="H5248" s="33">
        <v>41574</v>
      </c>
      <c r="I5248" t="s">
        <v>16895</v>
      </c>
      <c r="N5248" s="37"/>
      <c r="O5248" s="36"/>
      <c r="P5248" s="36"/>
      <c r="Q5248" s="36"/>
      <c r="R5248" s="37"/>
      <c r="S5248" s="36"/>
      <c r="T5248" s="36"/>
    </row>
    <row r="5249" spans="1:20" ht="14.4" x14ac:dyDescent="0.3">
      <c r="A5249" s="33" t="s">
        <v>12292</v>
      </c>
      <c r="B5249" s="33" t="s">
        <v>14833</v>
      </c>
      <c r="C5249" s="33" t="s">
        <v>12293</v>
      </c>
      <c r="D5249" s="33" t="s">
        <v>9264</v>
      </c>
      <c r="E5249" s="33" t="s">
        <v>14893</v>
      </c>
      <c r="F5249" s="33">
        <v>365</v>
      </c>
      <c r="G5249" s="33">
        <v>371</v>
      </c>
      <c r="H5249" s="33">
        <v>41565</v>
      </c>
      <c r="I5249" t="s">
        <v>221</v>
      </c>
      <c r="N5249" s="37"/>
      <c r="O5249" s="36"/>
      <c r="P5249" s="36"/>
      <c r="Q5249" s="36"/>
      <c r="R5249" s="37"/>
      <c r="S5249" s="36"/>
      <c r="T5249" s="36"/>
    </row>
    <row r="5250" spans="1:20" ht="14.4" x14ac:dyDescent="0.3">
      <c r="A5250" s="33" t="s">
        <v>12294</v>
      </c>
      <c r="B5250" s="33" t="s">
        <v>14833</v>
      </c>
      <c r="C5250" s="33" t="s">
        <v>18437</v>
      </c>
      <c r="D5250" s="33" t="s">
        <v>4550</v>
      </c>
      <c r="E5250" s="33" t="s">
        <v>16566</v>
      </c>
      <c r="F5250" s="33">
        <v>177</v>
      </c>
      <c r="G5250" s="33">
        <v>167</v>
      </c>
      <c r="H5250" s="33">
        <v>41434</v>
      </c>
      <c r="I5250" t="s">
        <v>15624</v>
      </c>
      <c r="N5250" s="37"/>
      <c r="O5250" s="36"/>
      <c r="P5250" s="36"/>
      <c r="Q5250" s="36"/>
      <c r="R5250" s="37"/>
      <c r="S5250" s="36"/>
      <c r="T5250" s="36"/>
    </row>
    <row r="5251" spans="1:20" ht="14.4" x14ac:dyDescent="0.3">
      <c r="A5251" s="33" t="s">
        <v>12295</v>
      </c>
      <c r="B5251" s="33" t="s">
        <v>14833</v>
      </c>
      <c r="C5251" s="33" t="s">
        <v>18438</v>
      </c>
      <c r="D5251" s="33" t="s">
        <v>12296</v>
      </c>
      <c r="E5251" s="33" t="s">
        <v>16566</v>
      </c>
      <c r="F5251" s="33">
        <v>333</v>
      </c>
      <c r="G5251" s="33">
        <v>320</v>
      </c>
      <c r="H5251" s="33">
        <v>41434</v>
      </c>
      <c r="I5251" t="s">
        <v>15624</v>
      </c>
      <c r="N5251" s="37"/>
      <c r="O5251" s="36"/>
      <c r="P5251" s="36"/>
      <c r="Q5251" s="36"/>
      <c r="R5251" s="37"/>
      <c r="S5251" s="36"/>
      <c r="T5251" s="36"/>
    </row>
    <row r="5252" spans="1:20" ht="14.4" x14ac:dyDescent="0.3">
      <c r="A5252" s="33" t="s">
        <v>12297</v>
      </c>
      <c r="B5252" s="33" t="s">
        <v>14833</v>
      </c>
      <c r="C5252" s="33" t="s">
        <v>12298</v>
      </c>
      <c r="D5252" s="33" t="s">
        <v>12299</v>
      </c>
      <c r="E5252" s="33" t="s">
        <v>15252</v>
      </c>
      <c r="F5252" s="33">
        <v>339</v>
      </c>
      <c r="G5252" s="33">
        <v>360</v>
      </c>
      <c r="H5252" s="33">
        <v>41527</v>
      </c>
      <c r="I5252" t="s">
        <v>6666</v>
      </c>
      <c r="N5252" s="37"/>
      <c r="O5252" s="36"/>
      <c r="P5252" s="36"/>
      <c r="Q5252" s="36"/>
      <c r="R5252" s="37"/>
      <c r="S5252" s="36"/>
      <c r="T5252" s="36"/>
    </row>
    <row r="5253" spans="1:20" ht="14.4" x14ac:dyDescent="0.3">
      <c r="A5253" s="33" t="s">
        <v>12300</v>
      </c>
      <c r="B5253" s="33" t="s">
        <v>14833</v>
      </c>
      <c r="C5253" s="33" t="s">
        <v>377</v>
      </c>
      <c r="D5253" s="33" t="s">
        <v>12301</v>
      </c>
      <c r="E5253" s="33" t="s">
        <v>15024</v>
      </c>
      <c r="F5253" s="33">
        <v>221</v>
      </c>
      <c r="G5253" s="33">
        <v>208</v>
      </c>
      <c r="H5253" s="33">
        <v>21478</v>
      </c>
      <c r="I5253" t="s">
        <v>18424</v>
      </c>
      <c r="N5253" s="37"/>
      <c r="O5253" s="36"/>
      <c r="P5253" s="36"/>
      <c r="Q5253" s="36"/>
      <c r="R5253" s="37"/>
      <c r="S5253" s="36"/>
      <c r="T5253" s="36"/>
    </row>
    <row r="5254" spans="1:20" ht="14.4" x14ac:dyDescent="0.3">
      <c r="A5254" s="33" t="s">
        <v>12302</v>
      </c>
      <c r="B5254" s="33" t="s">
        <v>14833</v>
      </c>
      <c r="C5254" s="33" t="s">
        <v>9605</v>
      </c>
      <c r="D5254" s="33" t="s">
        <v>12303</v>
      </c>
      <c r="E5254" s="33" t="s">
        <v>14982</v>
      </c>
      <c r="F5254" s="33">
        <v>185</v>
      </c>
      <c r="G5254" s="33">
        <v>175</v>
      </c>
      <c r="H5254" s="33">
        <v>30240</v>
      </c>
      <c r="I5254" t="s">
        <v>15496</v>
      </c>
      <c r="N5254" s="37"/>
      <c r="O5254" s="36"/>
      <c r="P5254" s="36"/>
      <c r="Q5254" s="36"/>
      <c r="R5254" s="37"/>
      <c r="S5254" s="36"/>
      <c r="T5254" s="36"/>
    </row>
    <row r="5255" spans="1:20" ht="14.4" x14ac:dyDescent="0.3">
      <c r="A5255" s="33" t="s">
        <v>12304</v>
      </c>
      <c r="B5255" s="33" t="s">
        <v>14833</v>
      </c>
      <c r="C5255" s="33" t="s">
        <v>18439</v>
      </c>
      <c r="D5255" s="33" t="s">
        <v>12305</v>
      </c>
      <c r="E5255" s="33" t="s">
        <v>16435</v>
      </c>
      <c r="F5255" s="33">
        <v>124</v>
      </c>
      <c r="G5255" s="33">
        <v>117</v>
      </c>
      <c r="H5255" s="33">
        <v>41886</v>
      </c>
      <c r="I5255" t="s">
        <v>17034</v>
      </c>
      <c r="N5255" s="37"/>
      <c r="O5255" s="36"/>
      <c r="P5255" s="36"/>
      <c r="Q5255" s="36"/>
      <c r="R5255" s="37"/>
      <c r="S5255" s="36"/>
      <c r="T5255" s="36"/>
    </row>
    <row r="5256" spans="1:20" ht="14.4" x14ac:dyDescent="0.3">
      <c r="A5256" s="33" t="s">
        <v>12306</v>
      </c>
      <c r="B5256" s="33" t="s">
        <v>14833</v>
      </c>
      <c r="C5256" s="33" t="s">
        <v>12307</v>
      </c>
      <c r="D5256" s="33" t="s">
        <v>12308</v>
      </c>
      <c r="E5256" s="33" t="s">
        <v>15077</v>
      </c>
      <c r="F5256" s="33">
        <v>121</v>
      </c>
      <c r="G5256" s="33">
        <v>109</v>
      </c>
      <c r="H5256" s="33">
        <v>42623</v>
      </c>
      <c r="I5256" t="s">
        <v>15606</v>
      </c>
      <c r="N5256" s="37"/>
      <c r="O5256" s="36"/>
      <c r="P5256" s="36"/>
      <c r="Q5256" s="36"/>
      <c r="R5256" s="37"/>
      <c r="S5256" s="36"/>
      <c r="T5256" s="36"/>
    </row>
    <row r="5257" spans="1:20" ht="14.4" x14ac:dyDescent="0.3">
      <c r="A5257" s="33" t="s">
        <v>12309</v>
      </c>
      <c r="B5257" s="33" t="s">
        <v>14833</v>
      </c>
      <c r="C5257" s="33" t="s">
        <v>12310</v>
      </c>
      <c r="D5257" s="33" t="s">
        <v>4345</v>
      </c>
      <c r="E5257" s="33" t="s">
        <v>15046</v>
      </c>
      <c r="F5257" s="33">
        <v>129</v>
      </c>
      <c r="G5257" s="33">
        <v>133</v>
      </c>
      <c r="H5257" s="33">
        <v>41561</v>
      </c>
      <c r="I5257" t="s">
        <v>17641</v>
      </c>
      <c r="N5257" s="37"/>
      <c r="O5257" s="36"/>
      <c r="P5257" s="36"/>
      <c r="Q5257" s="36"/>
      <c r="R5257" s="37"/>
      <c r="S5257" s="36"/>
      <c r="T5257" s="36"/>
    </row>
    <row r="5258" spans="1:20" ht="14.4" x14ac:dyDescent="0.3">
      <c r="A5258" s="33" t="s">
        <v>12311</v>
      </c>
      <c r="B5258" s="33" t="s">
        <v>14833</v>
      </c>
      <c r="C5258" s="33" t="s">
        <v>12312</v>
      </c>
      <c r="D5258" s="33" t="s">
        <v>12313</v>
      </c>
      <c r="E5258" s="33" t="s">
        <v>14969</v>
      </c>
      <c r="F5258" s="33">
        <v>124</v>
      </c>
      <c r="G5258" s="33">
        <v>110</v>
      </c>
      <c r="H5258" s="33">
        <v>41538</v>
      </c>
      <c r="I5258" t="s">
        <v>16909</v>
      </c>
      <c r="N5258" s="37"/>
      <c r="O5258" s="36"/>
      <c r="P5258" s="36"/>
      <c r="Q5258" s="36"/>
      <c r="R5258" s="37"/>
      <c r="S5258" s="36"/>
      <c r="T5258" s="36"/>
    </row>
    <row r="5259" spans="1:20" ht="14.4" x14ac:dyDescent="0.3">
      <c r="A5259" s="33" t="s">
        <v>12314</v>
      </c>
      <c r="B5259" s="33" t="s">
        <v>14833</v>
      </c>
      <c r="C5259" s="33" t="s">
        <v>12315</v>
      </c>
      <c r="D5259" s="33" t="s">
        <v>12316</v>
      </c>
      <c r="E5259" s="33" t="s">
        <v>14929</v>
      </c>
      <c r="F5259" s="33">
        <v>144</v>
      </c>
      <c r="G5259" s="33">
        <v>149</v>
      </c>
      <c r="H5259" s="33">
        <v>41496</v>
      </c>
      <c r="I5259" t="s">
        <v>15605</v>
      </c>
      <c r="N5259" s="37"/>
      <c r="O5259" s="36"/>
      <c r="P5259" s="36"/>
      <c r="Q5259" s="36"/>
      <c r="R5259" s="37"/>
      <c r="S5259" s="36"/>
      <c r="T5259" s="36"/>
    </row>
    <row r="5260" spans="1:20" ht="14.4" x14ac:dyDescent="0.3">
      <c r="A5260" s="33" t="s">
        <v>12317</v>
      </c>
      <c r="B5260" s="33" t="s">
        <v>14833</v>
      </c>
      <c r="C5260" s="33" t="s">
        <v>12318</v>
      </c>
      <c r="D5260" s="33" t="s">
        <v>12319</v>
      </c>
      <c r="E5260" s="33" t="s">
        <v>14910</v>
      </c>
      <c r="F5260" s="33">
        <v>522</v>
      </c>
      <c r="G5260" s="33">
        <v>549</v>
      </c>
      <c r="H5260" s="33">
        <v>40378</v>
      </c>
      <c r="I5260" t="s">
        <v>16031</v>
      </c>
      <c r="N5260" s="37"/>
      <c r="O5260" s="36"/>
      <c r="P5260" s="36"/>
      <c r="Q5260" s="36"/>
      <c r="R5260" s="37"/>
      <c r="S5260" s="36"/>
      <c r="T5260" s="36"/>
    </row>
    <row r="5261" spans="1:20" ht="14.4" x14ac:dyDescent="0.3">
      <c r="A5261" s="33" t="s">
        <v>12320</v>
      </c>
      <c r="B5261" s="33" t="s">
        <v>14833</v>
      </c>
      <c r="C5261" s="33" t="s">
        <v>18440</v>
      </c>
      <c r="D5261" s="33" t="s">
        <v>12321</v>
      </c>
      <c r="E5261" s="33" t="s">
        <v>14968</v>
      </c>
      <c r="F5261" s="33">
        <v>223</v>
      </c>
      <c r="G5261" s="33">
        <v>225</v>
      </c>
      <c r="H5261" s="33">
        <v>49960</v>
      </c>
      <c r="I5261" t="s">
        <v>18414</v>
      </c>
      <c r="N5261" s="37"/>
      <c r="O5261" s="36"/>
      <c r="P5261" s="36"/>
      <c r="Q5261" s="36"/>
      <c r="R5261" s="37"/>
      <c r="S5261" s="36"/>
      <c r="T5261" s="36"/>
    </row>
    <row r="5262" spans="1:20" ht="14.4" x14ac:dyDescent="0.3">
      <c r="A5262" s="33" t="s">
        <v>12322</v>
      </c>
      <c r="B5262" s="33" t="s">
        <v>14833</v>
      </c>
      <c r="C5262" s="33" t="s">
        <v>12323</v>
      </c>
      <c r="D5262" s="33" t="s">
        <v>12324</v>
      </c>
      <c r="E5262" s="33" t="s">
        <v>16451</v>
      </c>
      <c r="F5262" s="33">
        <v>356</v>
      </c>
      <c r="G5262" s="33">
        <v>393</v>
      </c>
      <c r="H5262" s="33">
        <v>41376</v>
      </c>
      <c r="I5262" t="s">
        <v>15614</v>
      </c>
      <c r="N5262" s="37"/>
      <c r="O5262" s="36"/>
      <c r="P5262" s="36"/>
      <c r="Q5262" s="36"/>
      <c r="R5262" s="37"/>
      <c r="S5262" s="36"/>
      <c r="T5262" s="36"/>
    </row>
    <row r="5263" spans="1:20" ht="14.4" x14ac:dyDescent="0.3">
      <c r="A5263" s="33" t="s">
        <v>12325</v>
      </c>
      <c r="B5263" s="33" t="s">
        <v>14833</v>
      </c>
      <c r="C5263" s="33" t="s">
        <v>18441</v>
      </c>
      <c r="D5263" s="33" t="s">
        <v>12326</v>
      </c>
      <c r="E5263" s="33" t="s">
        <v>15694</v>
      </c>
      <c r="F5263" s="33">
        <v>201</v>
      </c>
      <c r="G5263" s="33">
        <v>205</v>
      </c>
      <c r="H5263" s="33">
        <v>41502</v>
      </c>
      <c r="I5263" t="s">
        <v>16306</v>
      </c>
      <c r="N5263" s="37"/>
      <c r="O5263" s="36"/>
      <c r="P5263" s="36"/>
      <c r="Q5263" s="36"/>
      <c r="R5263" s="37"/>
      <c r="S5263" s="36"/>
      <c r="T5263" s="36"/>
    </row>
    <row r="5264" spans="1:20" ht="14.4" x14ac:dyDescent="0.3">
      <c r="A5264" s="33" t="s">
        <v>12327</v>
      </c>
      <c r="B5264" s="33" t="s">
        <v>14833</v>
      </c>
      <c r="C5264" s="33" t="s">
        <v>18442</v>
      </c>
      <c r="D5264" s="33" t="s">
        <v>12328</v>
      </c>
      <c r="E5264" s="33" t="s">
        <v>14987</v>
      </c>
      <c r="F5264" s="33">
        <v>196</v>
      </c>
      <c r="G5264" s="33">
        <v>185</v>
      </c>
      <c r="H5264" s="33">
        <v>41895</v>
      </c>
      <c r="I5264" t="s">
        <v>17133</v>
      </c>
      <c r="N5264" s="37"/>
      <c r="O5264" s="36"/>
      <c r="P5264" s="36"/>
      <c r="Q5264" s="36"/>
      <c r="R5264" s="37"/>
      <c r="S5264" s="36"/>
      <c r="T5264" s="36"/>
    </row>
    <row r="5265" spans="1:20" ht="14.4" x14ac:dyDescent="0.3">
      <c r="A5265" s="33" t="s">
        <v>12329</v>
      </c>
      <c r="B5265" s="33" t="s">
        <v>14833</v>
      </c>
      <c r="C5265" s="33" t="s">
        <v>7700</v>
      </c>
      <c r="D5265" s="33" t="s">
        <v>2373</v>
      </c>
      <c r="E5265" s="33" t="s">
        <v>15088</v>
      </c>
      <c r="F5265" s="33">
        <v>167</v>
      </c>
      <c r="G5265" s="33">
        <v>168</v>
      </c>
      <c r="H5265" s="33">
        <v>41438</v>
      </c>
      <c r="I5265" t="s">
        <v>15225</v>
      </c>
      <c r="N5265" s="37"/>
      <c r="O5265" s="36"/>
      <c r="P5265" s="36"/>
      <c r="Q5265" s="36"/>
      <c r="R5265" s="37"/>
      <c r="S5265" s="36"/>
      <c r="T5265" s="36"/>
    </row>
    <row r="5266" spans="1:20" ht="14.4" x14ac:dyDescent="0.3">
      <c r="A5266" s="33" t="s">
        <v>12330</v>
      </c>
      <c r="B5266" s="33" t="s">
        <v>14833</v>
      </c>
      <c r="C5266" s="33" t="s">
        <v>18443</v>
      </c>
      <c r="D5266" s="33" t="s">
        <v>12331</v>
      </c>
      <c r="E5266" s="33" t="s">
        <v>15455</v>
      </c>
      <c r="F5266" s="33">
        <v>74</v>
      </c>
      <c r="G5266" s="33">
        <v>76</v>
      </c>
      <c r="H5266" s="33">
        <v>41376</v>
      </c>
      <c r="I5266" t="s">
        <v>15614</v>
      </c>
      <c r="N5266" s="37"/>
      <c r="O5266" s="36"/>
      <c r="P5266" s="36"/>
      <c r="Q5266" s="36"/>
      <c r="R5266" s="37"/>
      <c r="S5266" s="36"/>
      <c r="T5266" s="36"/>
    </row>
    <row r="5267" spans="1:20" ht="14.4" x14ac:dyDescent="0.3">
      <c r="A5267" s="33" t="s">
        <v>12332</v>
      </c>
      <c r="B5267" s="33" t="s">
        <v>14833</v>
      </c>
      <c r="C5267" s="33" t="s">
        <v>18444</v>
      </c>
      <c r="D5267" s="33" t="s">
        <v>12333</v>
      </c>
      <c r="E5267" s="33" t="s">
        <v>16139</v>
      </c>
      <c r="F5267" s="33">
        <v>299</v>
      </c>
      <c r="G5267" s="33">
        <v>293</v>
      </c>
      <c r="H5267" s="33">
        <v>41434</v>
      </c>
      <c r="I5267" t="s">
        <v>15624</v>
      </c>
      <c r="N5267" s="37"/>
      <c r="O5267" s="36"/>
      <c r="P5267" s="36"/>
      <c r="Q5267" s="36"/>
      <c r="R5267" s="37"/>
      <c r="S5267" s="36"/>
      <c r="T5267" s="36"/>
    </row>
    <row r="5268" spans="1:20" ht="14.4" x14ac:dyDescent="0.3">
      <c r="A5268" s="33" t="s">
        <v>12334</v>
      </c>
      <c r="B5268" s="33" t="s">
        <v>14833</v>
      </c>
      <c r="C5268" s="33" t="s">
        <v>18445</v>
      </c>
      <c r="D5268" s="33" t="s">
        <v>12335</v>
      </c>
      <c r="E5268" s="33" t="s">
        <v>14936</v>
      </c>
      <c r="F5268" s="33">
        <v>180</v>
      </c>
      <c r="G5268" s="33">
        <v>182</v>
      </c>
      <c r="H5268" s="33">
        <v>41500</v>
      </c>
      <c r="I5268" t="s">
        <v>15217</v>
      </c>
      <c r="N5268" s="37"/>
      <c r="O5268" s="36"/>
      <c r="P5268" s="36"/>
      <c r="Q5268" s="36"/>
      <c r="R5268" s="37"/>
      <c r="S5268" s="36"/>
      <c r="T5268" s="36"/>
    </row>
    <row r="5269" spans="1:20" ht="14.4" x14ac:dyDescent="0.3">
      <c r="A5269" s="33" t="s">
        <v>12336</v>
      </c>
      <c r="B5269" s="33" t="s">
        <v>14833</v>
      </c>
      <c r="C5269" s="33" t="s">
        <v>18446</v>
      </c>
      <c r="D5269" s="33" t="s">
        <v>12337</v>
      </c>
      <c r="E5269" s="33" t="s">
        <v>15782</v>
      </c>
      <c r="F5269" s="33">
        <v>64</v>
      </c>
      <c r="G5269" s="33">
        <v>55</v>
      </c>
      <c r="H5269" s="33">
        <v>10867</v>
      </c>
      <c r="I5269" t="s">
        <v>12284</v>
      </c>
      <c r="N5269" s="37"/>
      <c r="O5269" s="36"/>
      <c r="P5269" s="36"/>
      <c r="Q5269" s="36"/>
      <c r="R5269" s="37"/>
      <c r="S5269" s="36"/>
      <c r="T5269" s="36"/>
    </row>
    <row r="5270" spans="1:20" ht="14.4" x14ac:dyDescent="0.3">
      <c r="A5270" s="33" t="s">
        <v>12338</v>
      </c>
      <c r="B5270" s="33" t="s">
        <v>14833</v>
      </c>
      <c r="C5270" s="33" t="s">
        <v>12339</v>
      </c>
      <c r="D5270" s="33" t="s">
        <v>12340</v>
      </c>
      <c r="E5270" s="33" t="s">
        <v>15304</v>
      </c>
      <c r="F5270" s="33">
        <v>146</v>
      </c>
      <c r="G5270" s="33">
        <v>132</v>
      </c>
      <c r="H5270" s="33">
        <v>41638</v>
      </c>
      <c r="I5270" t="s">
        <v>15125</v>
      </c>
      <c r="N5270" s="37"/>
      <c r="O5270" s="36"/>
      <c r="P5270" s="36"/>
      <c r="Q5270" s="36"/>
      <c r="R5270" s="37"/>
      <c r="S5270" s="36"/>
      <c r="T5270" s="36"/>
    </row>
    <row r="5271" spans="1:20" ht="14.4" x14ac:dyDescent="0.3">
      <c r="A5271" s="33" t="s">
        <v>12341</v>
      </c>
      <c r="B5271" s="33" t="s">
        <v>14833</v>
      </c>
      <c r="C5271" s="33" t="s">
        <v>349</v>
      </c>
      <c r="D5271" s="33" t="s">
        <v>12342</v>
      </c>
      <c r="E5271" s="33" t="s">
        <v>15053</v>
      </c>
      <c r="F5271" s="33">
        <v>58</v>
      </c>
      <c r="G5271" s="33">
        <v>60</v>
      </c>
      <c r="H5271" s="33">
        <v>41574</v>
      </c>
      <c r="I5271" t="s">
        <v>16895</v>
      </c>
      <c r="N5271" s="37"/>
      <c r="O5271" s="36"/>
      <c r="P5271" s="36"/>
      <c r="Q5271" s="36"/>
      <c r="R5271" s="37"/>
      <c r="S5271" s="36"/>
      <c r="T5271" s="36"/>
    </row>
    <row r="5272" spans="1:20" ht="14.4" x14ac:dyDescent="0.3">
      <c r="A5272" s="33" t="s">
        <v>12343</v>
      </c>
      <c r="B5272" s="33" t="s">
        <v>14833</v>
      </c>
      <c r="C5272" s="33" t="s">
        <v>18447</v>
      </c>
      <c r="D5272" s="33" t="s">
        <v>12344</v>
      </c>
      <c r="E5272" s="33" t="s">
        <v>14987</v>
      </c>
      <c r="F5272" s="33">
        <v>115</v>
      </c>
      <c r="G5272" s="33">
        <v>106</v>
      </c>
      <c r="H5272" s="33">
        <v>41895</v>
      </c>
      <c r="I5272" t="s">
        <v>17133</v>
      </c>
      <c r="N5272" s="37"/>
      <c r="O5272" s="36"/>
      <c r="P5272" s="36"/>
      <c r="Q5272" s="36"/>
      <c r="R5272" s="37"/>
      <c r="S5272" s="36"/>
      <c r="T5272" s="36"/>
    </row>
    <row r="5273" spans="1:20" ht="14.4" x14ac:dyDescent="0.3">
      <c r="A5273" s="33" t="s">
        <v>12345</v>
      </c>
      <c r="B5273" s="33" t="s">
        <v>14833</v>
      </c>
      <c r="C5273" s="33" t="s">
        <v>12346</v>
      </c>
      <c r="D5273" s="33" t="s">
        <v>12347</v>
      </c>
      <c r="E5273" s="33" t="s">
        <v>15822</v>
      </c>
      <c r="F5273" s="33">
        <v>258</v>
      </c>
      <c r="G5273" s="33">
        <v>239</v>
      </c>
      <c r="H5273" s="33">
        <v>41435</v>
      </c>
      <c r="I5273" t="s">
        <v>1191</v>
      </c>
      <c r="N5273" s="37"/>
      <c r="O5273" s="36"/>
      <c r="P5273" s="36"/>
      <c r="Q5273" s="36"/>
      <c r="R5273" s="37"/>
      <c r="S5273" s="36"/>
      <c r="T5273" s="36"/>
    </row>
    <row r="5274" spans="1:20" ht="14.4" x14ac:dyDescent="0.3">
      <c r="A5274" s="33" t="s">
        <v>12348</v>
      </c>
      <c r="B5274" s="33" t="s">
        <v>14833</v>
      </c>
      <c r="C5274" s="33" t="s">
        <v>3380</v>
      </c>
      <c r="D5274" s="33" t="s">
        <v>12349</v>
      </c>
      <c r="E5274" s="33" t="s">
        <v>16566</v>
      </c>
      <c r="F5274" s="33">
        <v>71</v>
      </c>
      <c r="G5274" s="33">
        <v>72</v>
      </c>
      <c r="H5274" s="33">
        <v>41434</v>
      </c>
      <c r="I5274" t="s">
        <v>15624</v>
      </c>
      <c r="N5274" s="37"/>
      <c r="O5274" s="36"/>
      <c r="P5274" s="36"/>
      <c r="Q5274" s="36"/>
      <c r="R5274" s="37"/>
      <c r="S5274" s="36"/>
      <c r="T5274" s="36"/>
    </row>
    <row r="5275" spans="1:20" ht="14.4" x14ac:dyDescent="0.3">
      <c r="A5275" s="33" t="s">
        <v>12350</v>
      </c>
      <c r="B5275" s="33" t="s">
        <v>14833</v>
      </c>
      <c r="C5275" s="33" t="s">
        <v>1571</v>
      </c>
      <c r="D5275" s="33" t="s">
        <v>12351</v>
      </c>
      <c r="E5275" s="33" t="s">
        <v>14868</v>
      </c>
      <c r="F5275" s="33">
        <v>254</v>
      </c>
      <c r="G5275" s="33">
        <v>267</v>
      </c>
      <c r="H5275" s="33">
        <v>69669</v>
      </c>
      <c r="I5275" t="s">
        <v>17176</v>
      </c>
      <c r="N5275" s="37"/>
      <c r="O5275" s="36"/>
      <c r="P5275" s="36"/>
      <c r="Q5275" s="36"/>
      <c r="R5275" s="37"/>
      <c r="S5275" s="36"/>
      <c r="T5275" s="36"/>
    </row>
    <row r="5276" spans="1:20" ht="14.4" x14ac:dyDescent="0.3">
      <c r="A5276" s="33" t="s">
        <v>12352</v>
      </c>
      <c r="B5276" s="33" t="s">
        <v>14833</v>
      </c>
      <c r="C5276" s="33" t="s">
        <v>18448</v>
      </c>
      <c r="D5276" s="33" t="s">
        <v>12353</v>
      </c>
      <c r="E5276" s="33" t="s">
        <v>15046</v>
      </c>
      <c r="F5276" s="33">
        <v>231</v>
      </c>
      <c r="G5276" s="33">
        <v>234</v>
      </c>
      <c r="H5276" s="33">
        <v>41561</v>
      </c>
      <c r="I5276" t="s">
        <v>17641</v>
      </c>
      <c r="N5276" s="37"/>
      <c r="O5276" s="36"/>
      <c r="P5276" s="36"/>
      <c r="Q5276" s="36"/>
      <c r="R5276" s="37"/>
      <c r="S5276" s="36"/>
      <c r="T5276" s="36"/>
    </row>
    <row r="5277" spans="1:20" ht="14.4" x14ac:dyDescent="0.3">
      <c r="A5277" s="33" t="s">
        <v>12354</v>
      </c>
      <c r="B5277" s="33" t="s">
        <v>14833</v>
      </c>
      <c r="C5277" s="33" t="s">
        <v>18449</v>
      </c>
      <c r="D5277" s="33" t="s">
        <v>12355</v>
      </c>
      <c r="E5277" s="33" t="s">
        <v>15179</v>
      </c>
      <c r="F5277" s="33">
        <v>132</v>
      </c>
      <c r="G5277" s="33">
        <v>125</v>
      </c>
      <c r="H5277" s="33">
        <v>41476</v>
      </c>
      <c r="I5277" t="s">
        <v>2911</v>
      </c>
      <c r="N5277" s="37"/>
      <c r="O5277" s="36"/>
      <c r="P5277" s="36"/>
      <c r="Q5277" s="36"/>
      <c r="R5277" s="37"/>
      <c r="S5277" s="36"/>
      <c r="T5277" s="36"/>
    </row>
    <row r="5278" spans="1:20" ht="14.4" x14ac:dyDescent="0.3">
      <c r="A5278" s="33" t="s">
        <v>12356</v>
      </c>
      <c r="B5278" s="33" t="s">
        <v>14833</v>
      </c>
      <c r="C5278" s="33" t="s">
        <v>18450</v>
      </c>
      <c r="D5278" s="33" t="s">
        <v>12357</v>
      </c>
      <c r="E5278" s="33" t="s">
        <v>15947</v>
      </c>
      <c r="F5278" s="33">
        <v>57</v>
      </c>
      <c r="G5278" s="33">
        <v>54</v>
      </c>
      <c r="H5278" s="33">
        <v>13683</v>
      </c>
      <c r="I5278" t="s">
        <v>15229</v>
      </c>
      <c r="N5278" s="37"/>
      <c r="O5278" s="36"/>
      <c r="P5278" s="36"/>
      <c r="Q5278" s="36"/>
      <c r="R5278" s="37"/>
      <c r="S5278" s="36"/>
      <c r="T5278" s="36"/>
    </row>
    <row r="5279" spans="1:20" ht="14.4" x14ac:dyDescent="0.3">
      <c r="A5279" s="33" t="s">
        <v>12358</v>
      </c>
      <c r="B5279" s="33" t="s">
        <v>14833</v>
      </c>
      <c r="C5279" s="33" t="s">
        <v>18451</v>
      </c>
      <c r="D5279" s="33" t="s">
        <v>12359</v>
      </c>
      <c r="E5279" s="33" t="s">
        <v>14962</v>
      </c>
      <c r="F5279" s="33">
        <v>70</v>
      </c>
      <c r="G5279" s="33">
        <v>65</v>
      </c>
      <c r="H5279" s="33">
        <v>41574</v>
      </c>
      <c r="I5279" t="s">
        <v>16895</v>
      </c>
      <c r="N5279" s="37"/>
      <c r="O5279" s="36"/>
      <c r="P5279" s="36"/>
      <c r="Q5279" s="36"/>
      <c r="R5279" s="37"/>
      <c r="S5279" s="36"/>
      <c r="T5279" s="36"/>
    </row>
    <row r="5280" spans="1:20" ht="14.4" x14ac:dyDescent="0.3">
      <c r="A5280" s="33" t="s">
        <v>12360</v>
      </c>
      <c r="B5280" s="33" t="s">
        <v>14833</v>
      </c>
      <c r="C5280" s="33" t="s">
        <v>18452</v>
      </c>
      <c r="D5280" s="33" t="s">
        <v>12361</v>
      </c>
      <c r="E5280" s="33" t="s">
        <v>14969</v>
      </c>
      <c r="F5280" s="33">
        <v>108</v>
      </c>
      <c r="G5280" s="33">
        <v>98</v>
      </c>
      <c r="H5280" s="33">
        <v>41538</v>
      </c>
      <c r="I5280" t="s">
        <v>16909</v>
      </c>
      <c r="N5280" s="37"/>
      <c r="O5280" s="36"/>
      <c r="P5280" s="36"/>
      <c r="Q5280" s="36"/>
      <c r="R5280" s="37"/>
      <c r="S5280" s="36"/>
      <c r="T5280" s="36"/>
    </row>
    <row r="5281" spans="1:20" ht="14.4" x14ac:dyDescent="0.3">
      <c r="A5281" s="33" t="s">
        <v>12362</v>
      </c>
      <c r="B5281" s="33" t="s">
        <v>14833</v>
      </c>
      <c r="C5281" s="33" t="s">
        <v>1958</v>
      </c>
      <c r="D5281" s="33" t="s">
        <v>12363</v>
      </c>
      <c r="E5281" s="33" t="s">
        <v>15098</v>
      </c>
      <c r="F5281" s="33">
        <v>290</v>
      </c>
      <c r="G5281" s="33">
        <v>290</v>
      </c>
      <c r="H5281" s="33">
        <v>41371</v>
      </c>
      <c r="I5281" t="s">
        <v>266</v>
      </c>
      <c r="N5281" s="37"/>
      <c r="O5281" s="36"/>
      <c r="P5281" s="36"/>
      <c r="Q5281" s="36"/>
      <c r="R5281" s="37"/>
      <c r="S5281" s="36"/>
      <c r="T5281" s="36"/>
    </row>
    <row r="5282" spans="1:20" ht="14.4" x14ac:dyDescent="0.3">
      <c r="A5282" s="33" t="s">
        <v>12364</v>
      </c>
      <c r="B5282" s="33" t="s">
        <v>14833</v>
      </c>
      <c r="C5282" s="33" t="s">
        <v>12365</v>
      </c>
      <c r="D5282" s="33" t="s">
        <v>12366</v>
      </c>
      <c r="E5282" s="33" t="s">
        <v>14929</v>
      </c>
      <c r="F5282" s="33">
        <v>79</v>
      </c>
      <c r="G5282" s="33">
        <v>69</v>
      </c>
      <c r="H5282" s="33">
        <v>41496</v>
      </c>
      <c r="I5282" t="s">
        <v>15605</v>
      </c>
      <c r="N5282" s="37"/>
      <c r="O5282" s="36"/>
      <c r="P5282" s="36"/>
      <c r="Q5282" s="36"/>
      <c r="R5282" s="37"/>
      <c r="S5282" s="36"/>
      <c r="T5282" s="36"/>
    </row>
    <row r="5283" spans="1:20" ht="14.4" x14ac:dyDescent="0.3">
      <c r="A5283" s="33" t="s">
        <v>12367</v>
      </c>
      <c r="B5283" s="33" t="s">
        <v>14833</v>
      </c>
      <c r="C5283" s="33" t="s">
        <v>18453</v>
      </c>
      <c r="D5283" s="33" t="s">
        <v>12368</v>
      </c>
      <c r="E5283" s="33" t="s">
        <v>14868</v>
      </c>
      <c r="F5283" s="33">
        <v>229</v>
      </c>
      <c r="G5283" s="33">
        <v>241</v>
      </c>
      <c r="H5283" s="33">
        <v>53860</v>
      </c>
      <c r="I5283" t="s">
        <v>18415</v>
      </c>
      <c r="N5283" s="37"/>
      <c r="O5283" s="36"/>
      <c r="P5283" s="36"/>
      <c r="Q5283" s="36"/>
      <c r="R5283" s="37"/>
      <c r="S5283" s="36"/>
      <c r="T5283" s="36"/>
    </row>
    <row r="5284" spans="1:20" ht="14.4" x14ac:dyDescent="0.3">
      <c r="A5284" s="33" t="s">
        <v>12369</v>
      </c>
      <c r="B5284" s="33" t="s">
        <v>14833</v>
      </c>
      <c r="C5284" s="33" t="s">
        <v>10619</v>
      </c>
      <c r="D5284" s="33" t="s">
        <v>12370</v>
      </c>
      <c r="E5284" s="33" t="s">
        <v>15047</v>
      </c>
      <c r="F5284" s="33">
        <v>156</v>
      </c>
      <c r="G5284" s="33">
        <v>163</v>
      </c>
      <c r="H5284" s="33">
        <v>41816</v>
      </c>
      <c r="I5284" t="s">
        <v>15250</v>
      </c>
      <c r="N5284" s="37"/>
      <c r="O5284" s="36"/>
      <c r="P5284" s="36"/>
      <c r="Q5284" s="36"/>
      <c r="R5284" s="37"/>
      <c r="S5284" s="36"/>
      <c r="T5284" s="36"/>
    </row>
    <row r="5285" spans="1:20" ht="14.4" x14ac:dyDescent="0.3">
      <c r="A5285" s="33" t="s">
        <v>12371</v>
      </c>
      <c r="B5285" s="33" t="s">
        <v>14833</v>
      </c>
      <c r="C5285" s="33" t="s">
        <v>18454</v>
      </c>
      <c r="D5285" s="33" t="s">
        <v>12372</v>
      </c>
      <c r="E5285" s="33" t="s">
        <v>15694</v>
      </c>
      <c r="F5285" s="33">
        <v>122</v>
      </c>
      <c r="G5285" s="33">
        <v>121</v>
      </c>
      <c r="H5285" s="33">
        <v>41502</v>
      </c>
      <c r="I5285" t="s">
        <v>16306</v>
      </c>
      <c r="N5285" s="37"/>
      <c r="O5285" s="36"/>
      <c r="P5285" s="36"/>
      <c r="Q5285" s="36"/>
      <c r="R5285" s="37"/>
      <c r="S5285" s="36"/>
      <c r="T5285" s="36"/>
    </row>
    <row r="5286" spans="1:20" ht="14.4" x14ac:dyDescent="0.3">
      <c r="A5286" s="33" t="s">
        <v>12373</v>
      </c>
      <c r="B5286" s="33" t="s">
        <v>14833</v>
      </c>
      <c r="C5286" s="33" t="s">
        <v>5109</v>
      </c>
      <c r="D5286" s="33" t="s">
        <v>12374</v>
      </c>
      <c r="E5286" s="33" t="s">
        <v>15102</v>
      </c>
      <c r="F5286" s="33">
        <v>212</v>
      </c>
      <c r="G5286" s="33">
        <v>204</v>
      </c>
      <c r="H5286" s="33">
        <v>42709</v>
      </c>
      <c r="I5286" t="s">
        <v>17612</v>
      </c>
      <c r="N5286" s="37"/>
      <c r="O5286" s="36"/>
      <c r="P5286" s="36"/>
      <c r="Q5286" s="36"/>
      <c r="R5286" s="37"/>
      <c r="S5286" s="36"/>
      <c r="T5286" s="36"/>
    </row>
    <row r="5287" spans="1:20" ht="14.4" x14ac:dyDescent="0.3">
      <c r="A5287" s="33" t="s">
        <v>12375</v>
      </c>
      <c r="B5287" s="33" t="s">
        <v>14833</v>
      </c>
      <c r="C5287" s="33" t="s">
        <v>17203</v>
      </c>
      <c r="D5287" s="33" t="s">
        <v>12376</v>
      </c>
      <c r="E5287" s="33" t="s">
        <v>15088</v>
      </c>
      <c r="F5287" s="33">
        <v>144</v>
      </c>
      <c r="G5287" s="33">
        <v>128</v>
      </c>
      <c r="H5287" s="33">
        <v>41438</v>
      </c>
      <c r="I5287" t="s">
        <v>15225</v>
      </c>
      <c r="N5287" s="37"/>
      <c r="O5287" s="36"/>
      <c r="P5287" s="36"/>
      <c r="Q5287" s="36"/>
      <c r="R5287" s="37"/>
      <c r="S5287" s="36"/>
      <c r="T5287" s="36"/>
    </row>
    <row r="5288" spans="1:20" ht="14.4" x14ac:dyDescent="0.3">
      <c r="A5288" s="33" t="s">
        <v>12377</v>
      </c>
      <c r="B5288" s="33" t="s">
        <v>14833</v>
      </c>
      <c r="C5288" s="33" t="s">
        <v>18455</v>
      </c>
      <c r="D5288" s="33" t="s">
        <v>12378</v>
      </c>
      <c r="E5288" s="33" t="s">
        <v>14986</v>
      </c>
      <c r="F5288" s="33">
        <v>445</v>
      </c>
      <c r="G5288" s="33">
        <v>426</v>
      </c>
      <c r="H5288" s="33">
        <v>41455</v>
      </c>
      <c r="I5288" t="s">
        <v>15247</v>
      </c>
      <c r="N5288" s="37"/>
      <c r="O5288" s="36"/>
      <c r="P5288" s="36"/>
      <c r="Q5288" s="36"/>
      <c r="R5288" s="37"/>
      <c r="S5288" s="36"/>
      <c r="T5288" s="36"/>
    </row>
    <row r="5289" spans="1:20" ht="14.4" x14ac:dyDescent="0.3">
      <c r="A5289" s="33" t="s">
        <v>12379</v>
      </c>
      <c r="B5289" s="33" t="s">
        <v>14833</v>
      </c>
      <c r="C5289" s="33" t="s">
        <v>12293</v>
      </c>
      <c r="D5289" s="33" t="s">
        <v>12380</v>
      </c>
      <c r="E5289" s="33" t="s">
        <v>15455</v>
      </c>
      <c r="F5289" s="33">
        <v>136</v>
      </c>
      <c r="G5289" s="33">
        <v>127</v>
      </c>
      <c r="H5289" s="33">
        <v>41376</v>
      </c>
      <c r="I5289" t="s">
        <v>15614</v>
      </c>
      <c r="N5289" s="37"/>
      <c r="O5289" s="36"/>
      <c r="P5289" s="36"/>
      <c r="Q5289" s="36"/>
      <c r="R5289" s="37"/>
      <c r="S5289" s="36"/>
      <c r="T5289" s="36"/>
    </row>
    <row r="5290" spans="1:20" ht="14.4" x14ac:dyDescent="0.3">
      <c r="A5290" s="33" t="s">
        <v>12381</v>
      </c>
      <c r="B5290" s="33" t="s">
        <v>14833</v>
      </c>
      <c r="C5290" s="33" t="s">
        <v>12382</v>
      </c>
      <c r="D5290" s="33" t="s">
        <v>12383</v>
      </c>
      <c r="E5290" s="33" t="s">
        <v>16139</v>
      </c>
      <c r="F5290" s="33">
        <v>194</v>
      </c>
      <c r="G5290" s="33">
        <v>172</v>
      </c>
      <c r="H5290" s="33">
        <v>41434</v>
      </c>
      <c r="I5290" t="s">
        <v>15624</v>
      </c>
      <c r="N5290" s="37"/>
      <c r="O5290" s="36"/>
      <c r="P5290" s="36"/>
      <c r="Q5290" s="36"/>
      <c r="R5290" s="37"/>
      <c r="S5290" s="36"/>
      <c r="T5290" s="36"/>
    </row>
    <row r="5291" spans="1:20" ht="14.4" x14ac:dyDescent="0.3">
      <c r="A5291" s="33" t="s">
        <v>12384</v>
      </c>
      <c r="B5291" s="33" t="s">
        <v>14833</v>
      </c>
      <c r="C5291" s="33" t="s">
        <v>10619</v>
      </c>
      <c r="D5291" s="33" t="s">
        <v>12385</v>
      </c>
      <c r="E5291" s="33" t="s">
        <v>14907</v>
      </c>
      <c r="F5291" s="33">
        <v>366</v>
      </c>
      <c r="G5291" s="33">
        <v>391</v>
      </c>
      <c r="H5291" s="33">
        <v>41775</v>
      </c>
      <c r="I5291" t="s">
        <v>108</v>
      </c>
      <c r="N5291" s="37"/>
      <c r="O5291" s="36"/>
      <c r="P5291" s="36"/>
      <c r="Q5291" s="36"/>
      <c r="R5291" s="37"/>
      <c r="S5291" s="36"/>
      <c r="T5291" s="36"/>
    </row>
    <row r="5292" spans="1:20" ht="14.4" x14ac:dyDescent="0.3">
      <c r="A5292" s="33" t="s">
        <v>12386</v>
      </c>
      <c r="B5292" s="33" t="s">
        <v>14833</v>
      </c>
      <c r="C5292" s="33" t="s">
        <v>12387</v>
      </c>
      <c r="D5292" s="33" t="s">
        <v>1546</v>
      </c>
      <c r="E5292" s="33" t="s">
        <v>15782</v>
      </c>
      <c r="F5292" s="33">
        <v>60</v>
      </c>
      <c r="G5292" s="33">
        <v>57</v>
      </c>
      <c r="H5292" s="33">
        <v>10867</v>
      </c>
      <c r="I5292" t="s">
        <v>12284</v>
      </c>
      <c r="N5292" s="37"/>
      <c r="O5292" s="36"/>
      <c r="P5292" s="36"/>
      <c r="Q5292" s="36"/>
      <c r="R5292" s="37"/>
      <c r="S5292" s="36"/>
      <c r="T5292" s="36"/>
    </row>
    <row r="5293" spans="1:20" ht="14.4" x14ac:dyDescent="0.3">
      <c r="A5293" s="33" t="s">
        <v>12388</v>
      </c>
      <c r="B5293" s="33" t="s">
        <v>14833</v>
      </c>
      <c r="C5293" s="33" t="s">
        <v>18456</v>
      </c>
      <c r="D5293" s="33" t="s">
        <v>12389</v>
      </c>
      <c r="E5293" s="33" t="s">
        <v>15304</v>
      </c>
      <c r="F5293" s="33">
        <v>203</v>
      </c>
      <c r="G5293" s="33">
        <v>190</v>
      </c>
      <c r="H5293" s="33">
        <v>41638</v>
      </c>
      <c r="I5293" t="s">
        <v>15125</v>
      </c>
      <c r="N5293" s="37"/>
      <c r="O5293" s="36"/>
      <c r="P5293" s="36"/>
      <c r="Q5293" s="36"/>
      <c r="R5293" s="37"/>
      <c r="S5293" s="36"/>
      <c r="T5293" s="36"/>
    </row>
    <row r="5294" spans="1:20" ht="14.4" x14ac:dyDescent="0.3">
      <c r="A5294" s="33" t="s">
        <v>12390</v>
      </c>
      <c r="B5294" s="33" t="s">
        <v>14833</v>
      </c>
      <c r="C5294" s="33" t="s">
        <v>18457</v>
      </c>
      <c r="D5294" s="33" t="s">
        <v>12391</v>
      </c>
      <c r="E5294" s="33" t="s">
        <v>15110</v>
      </c>
      <c r="F5294" s="33">
        <v>415</v>
      </c>
      <c r="G5294" s="33">
        <v>402</v>
      </c>
      <c r="H5294" s="33">
        <v>41376</v>
      </c>
      <c r="I5294" t="s">
        <v>15614</v>
      </c>
      <c r="N5294" s="37"/>
      <c r="O5294" s="36"/>
      <c r="P5294" s="36"/>
      <c r="Q5294" s="36"/>
      <c r="R5294" s="37"/>
      <c r="S5294" s="36"/>
      <c r="T5294" s="36"/>
    </row>
    <row r="5295" spans="1:20" ht="14.4" x14ac:dyDescent="0.3">
      <c r="A5295" s="33" t="s">
        <v>12392</v>
      </c>
      <c r="B5295" s="33" t="s">
        <v>14833</v>
      </c>
      <c r="C5295" s="33" t="s">
        <v>12393</v>
      </c>
      <c r="D5295" s="33" t="s">
        <v>12394</v>
      </c>
      <c r="E5295" s="33" t="s">
        <v>16075</v>
      </c>
      <c r="F5295" s="33">
        <v>67</v>
      </c>
      <c r="G5295" s="33">
        <v>55</v>
      </c>
      <c r="H5295" s="33">
        <v>41851</v>
      </c>
      <c r="I5295" t="s">
        <v>17121</v>
      </c>
      <c r="N5295" s="37"/>
      <c r="O5295" s="36"/>
      <c r="P5295" s="36"/>
      <c r="Q5295" s="36"/>
      <c r="R5295" s="37"/>
      <c r="S5295" s="36"/>
      <c r="T5295" s="36"/>
    </row>
    <row r="5296" spans="1:20" ht="14.4" x14ac:dyDescent="0.3">
      <c r="A5296" s="33" t="s">
        <v>12395</v>
      </c>
      <c r="B5296" s="33" t="s">
        <v>14833</v>
      </c>
      <c r="C5296" s="33" t="s">
        <v>18232</v>
      </c>
      <c r="D5296" s="33" t="s">
        <v>12396</v>
      </c>
      <c r="E5296" s="33" t="s">
        <v>14980</v>
      </c>
      <c r="F5296" s="33">
        <v>268</v>
      </c>
      <c r="G5296" s="33">
        <v>264</v>
      </c>
      <c r="H5296" s="33">
        <v>41488</v>
      </c>
      <c r="I5296" t="s">
        <v>15244</v>
      </c>
      <c r="N5296" s="37"/>
      <c r="O5296" s="36"/>
      <c r="P5296" s="36"/>
      <c r="Q5296" s="36"/>
      <c r="R5296" s="37"/>
      <c r="S5296" s="36"/>
      <c r="T5296" s="36"/>
    </row>
    <row r="5297" spans="1:20" ht="14.4" x14ac:dyDescent="0.3">
      <c r="A5297" s="33" t="s">
        <v>12397</v>
      </c>
      <c r="B5297" s="33" t="s">
        <v>14833</v>
      </c>
      <c r="C5297" s="33" t="s">
        <v>16792</v>
      </c>
      <c r="D5297" s="33" t="s">
        <v>12398</v>
      </c>
      <c r="E5297" s="33" t="s">
        <v>15822</v>
      </c>
      <c r="F5297" s="33">
        <v>87</v>
      </c>
      <c r="G5297" s="33">
        <v>80</v>
      </c>
      <c r="H5297" s="33">
        <v>41435</v>
      </c>
      <c r="I5297" t="s">
        <v>1191</v>
      </c>
      <c r="N5297" s="37"/>
      <c r="O5297" s="36"/>
      <c r="P5297" s="36"/>
      <c r="Q5297" s="36"/>
      <c r="R5297" s="37"/>
      <c r="S5297" s="36"/>
      <c r="T5297" s="36"/>
    </row>
    <row r="5298" spans="1:20" ht="14.4" x14ac:dyDescent="0.3">
      <c r="A5298" s="33" t="s">
        <v>12399</v>
      </c>
      <c r="B5298" s="33" t="s">
        <v>14833</v>
      </c>
      <c r="C5298" s="33" t="s">
        <v>18458</v>
      </c>
      <c r="D5298" s="33" t="s">
        <v>6455</v>
      </c>
      <c r="E5298" s="33" t="s">
        <v>14911</v>
      </c>
      <c r="F5298" s="33">
        <v>178</v>
      </c>
      <c r="G5298" s="33">
        <v>174</v>
      </c>
      <c r="H5298" s="33">
        <v>41852</v>
      </c>
      <c r="I5298" t="s">
        <v>18459</v>
      </c>
      <c r="N5298" s="37"/>
      <c r="O5298" s="36"/>
      <c r="P5298" s="36"/>
      <c r="Q5298" s="36"/>
      <c r="R5298" s="37"/>
      <c r="S5298" s="36"/>
      <c r="T5298" s="36"/>
    </row>
    <row r="5299" spans="1:20" ht="14.4" x14ac:dyDescent="0.3">
      <c r="A5299" s="33" t="s">
        <v>12400</v>
      </c>
      <c r="B5299" s="33" t="s">
        <v>14833</v>
      </c>
      <c r="C5299" s="33" t="s">
        <v>18460</v>
      </c>
      <c r="D5299" s="33" t="s">
        <v>12401</v>
      </c>
      <c r="E5299" s="33" t="s">
        <v>16566</v>
      </c>
      <c r="F5299" s="33">
        <v>143</v>
      </c>
      <c r="G5299" s="33">
        <v>155</v>
      </c>
      <c r="H5299" s="33">
        <v>41434</v>
      </c>
      <c r="I5299" t="s">
        <v>15624</v>
      </c>
      <c r="N5299" s="37"/>
      <c r="O5299" s="36"/>
      <c r="P5299" s="36"/>
      <c r="Q5299" s="36"/>
      <c r="R5299" s="37"/>
      <c r="S5299" s="36"/>
      <c r="T5299" s="36"/>
    </row>
    <row r="5300" spans="1:20" ht="14.4" x14ac:dyDescent="0.3">
      <c r="A5300" s="33" t="s">
        <v>12402</v>
      </c>
      <c r="B5300" s="33" t="s">
        <v>14833</v>
      </c>
      <c r="C5300" s="33" t="s">
        <v>18461</v>
      </c>
      <c r="D5300" s="33" t="s">
        <v>12403</v>
      </c>
      <c r="E5300" s="33" t="s">
        <v>15322</v>
      </c>
      <c r="F5300" s="33">
        <v>89</v>
      </c>
      <c r="G5300" s="33">
        <v>87</v>
      </c>
      <c r="H5300" s="33">
        <v>41491</v>
      </c>
      <c r="I5300" t="s">
        <v>16232</v>
      </c>
      <c r="N5300" s="37"/>
      <c r="O5300" s="36"/>
      <c r="P5300" s="36"/>
      <c r="Q5300" s="36"/>
      <c r="R5300" s="37"/>
      <c r="S5300" s="36"/>
      <c r="T5300" s="36"/>
    </row>
    <row r="5301" spans="1:20" ht="14.4" x14ac:dyDescent="0.3">
      <c r="A5301" s="33" t="s">
        <v>12404</v>
      </c>
      <c r="B5301" s="33" t="s">
        <v>14833</v>
      </c>
      <c r="C5301" s="33" t="s">
        <v>18462</v>
      </c>
      <c r="D5301" s="33" t="s">
        <v>12405</v>
      </c>
      <c r="E5301" s="33" t="s">
        <v>14982</v>
      </c>
      <c r="F5301" s="33">
        <v>286</v>
      </c>
      <c r="G5301" s="33">
        <v>278</v>
      </c>
      <c r="H5301" s="33">
        <v>30240</v>
      </c>
      <c r="I5301" t="s">
        <v>15496</v>
      </c>
      <c r="N5301" s="37"/>
      <c r="O5301" s="36"/>
      <c r="P5301" s="36"/>
      <c r="Q5301" s="36"/>
      <c r="R5301" s="37"/>
      <c r="S5301" s="36"/>
      <c r="T5301" s="36"/>
    </row>
    <row r="5302" spans="1:20" ht="14.4" x14ac:dyDescent="0.3">
      <c r="A5302" s="33" t="s">
        <v>12406</v>
      </c>
      <c r="B5302" s="33" t="s">
        <v>14833</v>
      </c>
      <c r="C5302" s="33" t="s">
        <v>18463</v>
      </c>
      <c r="D5302" s="33" t="s">
        <v>12407</v>
      </c>
      <c r="E5302" s="33" t="s">
        <v>14945</v>
      </c>
      <c r="F5302" s="33">
        <v>114</v>
      </c>
      <c r="G5302" s="33">
        <v>100</v>
      </c>
      <c r="H5302" s="33">
        <v>41868</v>
      </c>
      <c r="I5302" t="s">
        <v>6691</v>
      </c>
      <c r="N5302" s="37"/>
      <c r="O5302" s="36"/>
      <c r="P5302" s="36"/>
      <c r="Q5302" s="36"/>
      <c r="R5302" s="37"/>
      <c r="S5302" s="36"/>
      <c r="T5302" s="36"/>
    </row>
    <row r="5303" spans="1:20" ht="14.4" x14ac:dyDescent="0.3">
      <c r="A5303" s="33" t="s">
        <v>12408</v>
      </c>
      <c r="B5303" s="33" t="s">
        <v>14833</v>
      </c>
      <c r="C5303" s="33" t="s">
        <v>18464</v>
      </c>
      <c r="D5303" s="33" t="s">
        <v>12409</v>
      </c>
      <c r="E5303" s="33" t="s">
        <v>15623</v>
      </c>
      <c r="F5303" s="33">
        <v>447</v>
      </c>
      <c r="G5303" s="33">
        <v>441</v>
      </c>
      <c r="H5303" s="33">
        <v>41434</v>
      </c>
      <c r="I5303" t="s">
        <v>15624</v>
      </c>
      <c r="N5303" s="37"/>
      <c r="O5303" s="36"/>
      <c r="P5303" s="36"/>
      <c r="Q5303" s="36"/>
      <c r="R5303" s="37"/>
      <c r="S5303" s="36"/>
      <c r="T5303" s="36"/>
    </row>
    <row r="5304" spans="1:20" ht="14.4" x14ac:dyDescent="0.3">
      <c r="A5304" s="33" t="s">
        <v>12410</v>
      </c>
      <c r="B5304" s="33" t="s">
        <v>14833</v>
      </c>
      <c r="C5304" s="33" t="s">
        <v>18465</v>
      </c>
      <c r="D5304" s="33" t="s">
        <v>12411</v>
      </c>
      <c r="E5304" s="33" t="s">
        <v>15048</v>
      </c>
      <c r="F5304" s="33">
        <v>234</v>
      </c>
      <c r="G5304" s="33">
        <v>217</v>
      </c>
      <c r="H5304" s="33">
        <v>41518</v>
      </c>
      <c r="I5304" t="s">
        <v>18466</v>
      </c>
      <c r="N5304" s="37"/>
      <c r="O5304" s="36"/>
      <c r="P5304" s="36"/>
      <c r="Q5304" s="36"/>
      <c r="R5304" s="37"/>
      <c r="S5304" s="36"/>
      <c r="T5304" s="36"/>
    </row>
    <row r="5305" spans="1:20" ht="14.4" x14ac:dyDescent="0.3">
      <c r="A5305" s="33" t="s">
        <v>12412</v>
      </c>
      <c r="B5305" s="33" t="s">
        <v>14833</v>
      </c>
      <c r="C5305" s="33" t="s">
        <v>18467</v>
      </c>
      <c r="D5305" s="33" t="s">
        <v>2523</v>
      </c>
      <c r="E5305" s="33" t="s">
        <v>15046</v>
      </c>
      <c r="F5305" s="33">
        <v>421</v>
      </c>
      <c r="G5305" s="33">
        <v>405</v>
      </c>
      <c r="H5305" s="33">
        <v>41561</v>
      </c>
      <c r="I5305" t="s">
        <v>17641</v>
      </c>
      <c r="N5305" s="37"/>
      <c r="O5305" s="36"/>
      <c r="P5305" s="36"/>
      <c r="Q5305" s="36"/>
      <c r="R5305" s="37"/>
      <c r="S5305" s="36"/>
      <c r="T5305" s="36"/>
    </row>
    <row r="5306" spans="1:20" ht="14.4" x14ac:dyDescent="0.3">
      <c r="A5306" s="33" t="s">
        <v>12413</v>
      </c>
      <c r="B5306" s="33" t="s">
        <v>14833</v>
      </c>
      <c r="C5306" s="33" t="s">
        <v>18468</v>
      </c>
      <c r="D5306" s="33" t="s">
        <v>12414</v>
      </c>
      <c r="E5306" s="33" t="s">
        <v>14992</v>
      </c>
      <c r="F5306" s="33">
        <v>340</v>
      </c>
      <c r="G5306" s="33">
        <v>355</v>
      </c>
      <c r="H5306" s="33">
        <v>41516</v>
      </c>
      <c r="I5306" t="s">
        <v>78</v>
      </c>
      <c r="N5306" s="37"/>
      <c r="O5306" s="36"/>
      <c r="P5306" s="36"/>
      <c r="Q5306" s="36"/>
      <c r="R5306" s="37"/>
      <c r="S5306" s="36"/>
      <c r="T5306" s="36"/>
    </row>
    <row r="5307" spans="1:20" ht="14.4" x14ac:dyDescent="0.3">
      <c r="A5307" s="33" t="s">
        <v>12415</v>
      </c>
      <c r="B5307" s="33" t="s">
        <v>14833</v>
      </c>
      <c r="C5307" s="33" t="s">
        <v>12416</v>
      </c>
      <c r="D5307" s="33" t="s">
        <v>12417</v>
      </c>
      <c r="E5307" s="33" t="s">
        <v>15179</v>
      </c>
      <c r="F5307" s="33">
        <v>94</v>
      </c>
      <c r="G5307" s="33">
        <v>89</v>
      </c>
      <c r="H5307" s="33">
        <v>41476</v>
      </c>
      <c r="I5307" t="s">
        <v>2911</v>
      </c>
      <c r="N5307" s="37"/>
      <c r="O5307" s="36"/>
      <c r="P5307" s="36"/>
      <c r="Q5307" s="36"/>
      <c r="R5307" s="37"/>
      <c r="S5307" s="36"/>
      <c r="T5307" s="36"/>
    </row>
    <row r="5308" spans="1:20" ht="14.4" x14ac:dyDescent="0.3">
      <c r="A5308" s="33" t="s">
        <v>12418</v>
      </c>
      <c r="B5308" s="33" t="s">
        <v>14833</v>
      </c>
      <c r="C5308" s="33" t="s">
        <v>18469</v>
      </c>
      <c r="D5308" s="33" t="s">
        <v>12419</v>
      </c>
      <c r="E5308" s="33" t="s">
        <v>15489</v>
      </c>
      <c r="F5308" s="33">
        <v>230</v>
      </c>
      <c r="G5308" s="33">
        <v>248</v>
      </c>
      <c r="H5308" s="33">
        <v>41491</v>
      </c>
      <c r="I5308" t="s">
        <v>16232</v>
      </c>
      <c r="N5308" s="37"/>
      <c r="O5308" s="36"/>
      <c r="P5308" s="36"/>
      <c r="Q5308" s="36"/>
      <c r="R5308" s="37"/>
      <c r="S5308" s="36"/>
      <c r="T5308" s="36"/>
    </row>
    <row r="5309" spans="1:20" ht="14.4" x14ac:dyDescent="0.3">
      <c r="A5309" s="33" t="s">
        <v>12420</v>
      </c>
      <c r="B5309" s="33" t="s">
        <v>14833</v>
      </c>
      <c r="C5309" s="33" t="s">
        <v>18470</v>
      </c>
      <c r="D5309" s="33" t="s">
        <v>12421</v>
      </c>
      <c r="E5309" s="33" t="s">
        <v>14962</v>
      </c>
      <c r="F5309" s="33">
        <v>87</v>
      </c>
      <c r="G5309" s="33">
        <v>77</v>
      </c>
      <c r="H5309" s="33">
        <v>41574</v>
      </c>
      <c r="I5309" t="s">
        <v>16895</v>
      </c>
      <c r="N5309" s="37"/>
      <c r="O5309" s="36"/>
      <c r="P5309" s="36"/>
      <c r="Q5309" s="36"/>
      <c r="R5309" s="37"/>
      <c r="S5309" s="36"/>
      <c r="T5309" s="36"/>
    </row>
    <row r="5310" spans="1:20" ht="14.4" x14ac:dyDescent="0.3">
      <c r="A5310" s="33" t="s">
        <v>12422</v>
      </c>
      <c r="B5310" s="33" t="s">
        <v>14833</v>
      </c>
      <c r="C5310" s="33" t="s">
        <v>12423</v>
      </c>
      <c r="D5310" s="33" t="s">
        <v>12424</v>
      </c>
      <c r="E5310" s="33" t="s">
        <v>14969</v>
      </c>
      <c r="F5310" s="33">
        <v>57</v>
      </c>
      <c r="G5310" s="33">
        <v>60</v>
      </c>
      <c r="H5310" s="33">
        <v>41538</v>
      </c>
      <c r="I5310" t="s">
        <v>16909</v>
      </c>
      <c r="N5310" s="37"/>
      <c r="O5310" s="36"/>
      <c r="P5310" s="36"/>
      <c r="Q5310" s="36"/>
      <c r="R5310" s="37"/>
      <c r="S5310" s="36"/>
      <c r="T5310" s="36"/>
    </row>
    <row r="5311" spans="1:20" ht="14.4" x14ac:dyDescent="0.3">
      <c r="A5311" s="33" t="s">
        <v>12425</v>
      </c>
      <c r="B5311" s="33" t="s">
        <v>14833</v>
      </c>
      <c r="C5311" s="33" t="s">
        <v>18471</v>
      </c>
      <c r="D5311" s="33" t="s">
        <v>12426</v>
      </c>
      <c r="E5311" s="33" t="s">
        <v>15098</v>
      </c>
      <c r="F5311" s="33">
        <v>269</v>
      </c>
      <c r="G5311" s="33">
        <v>273</v>
      </c>
      <c r="H5311" s="33">
        <v>41371</v>
      </c>
      <c r="I5311" t="s">
        <v>266</v>
      </c>
      <c r="N5311" s="37"/>
      <c r="O5311" s="36"/>
      <c r="P5311" s="36"/>
      <c r="Q5311" s="36"/>
      <c r="R5311" s="37"/>
      <c r="S5311" s="36"/>
      <c r="T5311" s="36"/>
    </row>
    <row r="5312" spans="1:20" ht="14.4" x14ac:dyDescent="0.3">
      <c r="A5312" s="33" t="s">
        <v>12427</v>
      </c>
      <c r="B5312" s="33" t="s">
        <v>14833</v>
      </c>
      <c r="C5312" s="33" t="s">
        <v>18472</v>
      </c>
      <c r="D5312" s="33" t="s">
        <v>12428</v>
      </c>
      <c r="E5312" s="33" t="s">
        <v>15309</v>
      </c>
      <c r="F5312" s="33">
        <v>304</v>
      </c>
      <c r="G5312" s="33">
        <v>339</v>
      </c>
      <c r="H5312" s="33">
        <v>41672</v>
      </c>
      <c r="I5312" t="s">
        <v>17256</v>
      </c>
      <c r="N5312" s="37"/>
      <c r="O5312" s="36"/>
      <c r="P5312" s="36"/>
      <c r="Q5312" s="36"/>
      <c r="R5312" s="37"/>
      <c r="S5312" s="36"/>
      <c r="T5312" s="36"/>
    </row>
    <row r="5313" spans="1:20" ht="14.4" x14ac:dyDescent="0.3">
      <c r="A5313" s="33" t="s">
        <v>12429</v>
      </c>
      <c r="B5313" s="33" t="s">
        <v>14833</v>
      </c>
      <c r="C5313" s="33" t="s">
        <v>5014</v>
      </c>
      <c r="D5313" s="33" t="s">
        <v>3545</v>
      </c>
      <c r="E5313" s="33" t="s">
        <v>14905</v>
      </c>
      <c r="F5313" s="33">
        <v>50</v>
      </c>
      <c r="G5313" s="33">
        <v>47</v>
      </c>
      <c r="H5313" s="33">
        <v>42557</v>
      </c>
      <c r="I5313" t="s">
        <v>17473</v>
      </c>
      <c r="N5313" s="37"/>
      <c r="O5313" s="36"/>
      <c r="P5313" s="36"/>
      <c r="Q5313" s="36"/>
      <c r="R5313" s="37"/>
      <c r="S5313" s="36"/>
      <c r="T5313" s="36"/>
    </row>
    <row r="5314" spans="1:20" ht="14.4" x14ac:dyDescent="0.3">
      <c r="A5314" s="33" t="s">
        <v>12430</v>
      </c>
      <c r="B5314" s="33" t="s">
        <v>14833</v>
      </c>
      <c r="C5314" s="33" t="s">
        <v>12431</v>
      </c>
      <c r="D5314" s="33" t="s">
        <v>12432</v>
      </c>
      <c r="E5314" s="33" t="s">
        <v>14928</v>
      </c>
      <c r="F5314" s="33">
        <v>366</v>
      </c>
      <c r="G5314" s="33">
        <v>347</v>
      </c>
      <c r="H5314" s="33">
        <v>41630</v>
      </c>
      <c r="I5314" t="s">
        <v>224</v>
      </c>
      <c r="N5314" s="37"/>
      <c r="O5314" s="36"/>
      <c r="P5314" s="36"/>
      <c r="Q5314" s="36"/>
      <c r="R5314" s="37"/>
      <c r="S5314" s="36"/>
      <c r="T5314" s="36"/>
    </row>
    <row r="5315" spans="1:20" ht="14.4" x14ac:dyDescent="0.3">
      <c r="A5315" s="33" t="s">
        <v>12433</v>
      </c>
      <c r="B5315" s="33" t="s">
        <v>14833</v>
      </c>
      <c r="C5315" s="33" t="s">
        <v>12434</v>
      </c>
      <c r="D5315" s="33" t="s">
        <v>12435</v>
      </c>
      <c r="E5315" s="33" t="s">
        <v>15460</v>
      </c>
      <c r="F5315" s="33">
        <v>97</v>
      </c>
      <c r="G5315" s="33">
        <v>96</v>
      </c>
      <c r="H5315" s="33">
        <v>41693</v>
      </c>
      <c r="I5315" t="s">
        <v>15654</v>
      </c>
      <c r="N5315" s="37"/>
      <c r="O5315" s="36"/>
      <c r="P5315" s="36"/>
      <c r="Q5315" s="36"/>
      <c r="R5315" s="37"/>
      <c r="S5315" s="36"/>
      <c r="T5315" s="36"/>
    </row>
    <row r="5316" spans="1:20" ht="14.4" x14ac:dyDescent="0.3">
      <c r="A5316" s="33" t="s">
        <v>12436</v>
      </c>
      <c r="B5316" s="33" t="s">
        <v>14833</v>
      </c>
      <c r="C5316" s="33" t="s">
        <v>18473</v>
      </c>
      <c r="D5316" s="33" t="s">
        <v>1692</v>
      </c>
      <c r="E5316" s="33" t="s">
        <v>15088</v>
      </c>
      <c r="F5316" s="33">
        <v>76</v>
      </c>
      <c r="G5316" s="33">
        <v>80</v>
      </c>
      <c r="H5316" s="33">
        <v>41438</v>
      </c>
      <c r="I5316" t="s">
        <v>15225</v>
      </c>
      <c r="N5316" s="37"/>
      <c r="O5316" s="36"/>
      <c r="P5316" s="36"/>
      <c r="Q5316" s="36"/>
      <c r="R5316" s="37"/>
      <c r="S5316" s="36"/>
      <c r="T5316" s="36"/>
    </row>
    <row r="5317" spans="1:20" ht="14.4" x14ac:dyDescent="0.3">
      <c r="A5317" s="33" t="s">
        <v>12437</v>
      </c>
      <c r="B5317" s="33" t="s">
        <v>14833</v>
      </c>
      <c r="C5317" s="33" t="s">
        <v>18474</v>
      </c>
      <c r="D5317" s="33" t="s">
        <v>12438</v>
      </c>
      <c r="E5317" s="33" t="s">
        <v>16139</v>
      </c>
      <c r="F5317" s="33">
        <v>80</v>
      </c>
      <c r="G5317" s="33">
        <v>93</v>
      </c>
      <c r="H5317" s="33">
        <v>41434</v>
      </c>
      <c r="I5317" t="s">
        <v>15624</v>
      </c>
      <c r="N5317" s="37"/>
      <c r="O5317" s="36"/>
      <c r="P5317" s="36"/>
      <c r="Q5317" s="36"/>
      <c r="R5317" s="37"/>
      <c r="S5317" s="36"/>
      <c r="T5317" s="36"/>
    </row>
    <row r="5318" spans="1:20" ht="14.4" x14ac:dyDescent="0.3">
      <c r="A5318" s="33" t="s">
        <v>12439</v>
      </c>
      <c r="B5318" s="33" t="s">
        <v>14833</v>
      </c>
      <c r="C5318" s="33" t="s">
        <v>18475</v>
      </c>
      <c r="D5318" s="33" t="s">
        <v>12440</v>
      </c>
      <c r="E5318" s="33" t="s">
        <v>14936</v>
      </c>
      <c r="F5318" s="33">
        <v>402</v>
      </c>
      <c r="G5318" s="33">
        <v>422</v>
      </c>
      <c r="H5318" s="33">
        <v>41500</v>
      </c>
      <c r="I5318" t="s">
        <v>15217</v>
      </c>
      <c r="N5318" s="37"/>
      <c r="O5318" s="36"/>
      <c r="P5318" s="36"/>
      <c r="Q5318" s="36"/>
      <c r="R5318" s="37"/>
      <c r="S5318" s="36"/>
      <c r="T5318" s="36"/>
    </row>
    <row r="5319" spans="1:20" ht="14.4" x14ac:dyDescent="0.3">
      <c r="A5319" s="33" t="s">
        <v>12441</v>
      </c>
      <c r="B5319" s="33" t="s">
        <v>14833</v>
      </c>
      <c r="C5319" s="33" t="s">
        <v>12442</v>
      </c>
      <c r="D5319" s="33" t="s">
        <v>12443</v>
      </c>
      <c r="E5319" s="33" t="s">
        <v>16075</v>
      </c>
      <c r="F5319" s="33">
        <v>181</v>
      </c>
      <c r="G5319" s="33">
        <v>196</v>
      </c>
      <c r="H5319" s="33">
        <v>41851</v>
      </c>
      <c r="I5319" t="s">
        <v>17121</v>
      </c>
      <c r="N5319" s="37"/>
      <c r="O5319" s="36"/>
      <c r="P5319" s="36"/>
      <c r="Q5319" s="36"/>
      <c r="R5319" s="37"/>
      <c r="S5319" s="36"/>
      <c r="T5319" s="36"/>
    </row>
    <row r="5320" spans="1:20" ht="14.4" x14ac:dyDescent="0.3">
      <c r="A5320" s="33" t="s">
        <v>12444</v>
      </c>
      <c r="B5320" s="33" t="s">
        <v>14833</v>
      </c>
      <c r="C5320" s="33" t="s">
        <v>12445</v>
      </c>
      <c r="D5320" s="33" t="s">
        <v>12446</v>
      </c>
      <c r="E5320" s="33" t="s">
        <v>14987</v>
      </c>
      <c r="F5320" s="33">
        <v>227</v>
      </c>
      <c r="G5320" s="33">
        <v>215</v>
      </c>
      <c r="H5320" s="33">
        <v>41895</v>
      </c>
      <c r="I5320" t="s">
        <v>17133</v>
      </c>
      <c r="N5320" s="37"/>
      <c r="O5320" s="36"/>
      <c r="P5320" s="36"/>
      <c r="Q5320" s="36"/>
      <c r="R5320" s="37"/>
      <c r="S5320" s="36"/>
      <c r="T5320" s="36"/>
    </row>
    <row r="5321" spans="1:20" ht="14.4" x14ac:dyDescent="0.3">
      <c r="A5321" s="33" t="s">
        <v>12447</v>
      </c>
      <c r="B5321" s="33" t="s">
        <v>14833</v>
      </c>
      <c r="C5321" s="33" t="s">
        <v>18476</v>
      </c>
      <c r="D5321" s="33" t="s">
        <v>12448</v>
      </c>
      <c r="E5321" s="33" t="s">
        <v>15322</v>
      </c>
      <c r="F5321" s="33">
        <v>58</v>
      </c>
      <c r="G5321" s="33">
        <v>52</v>
      </c>
      <c r="H5321" s="33">
        <v>41491</v>
      </c>
      <c r="I5321" t="s">
        <v>16232</v>
      </c>
      <c r="N5321" s="37"/>
      <c r="O5321" s="36"/>
      <c r="P5321" s="36"/>
      <c r="Q5321" s="36"/>
      <c r="R5321" s="37"/>
      <c r="S5321" s="36"/>
      <c r="T5321" s="36"/>
    </row>
    <row r="5322" spans="1:20" ht="14.4" x14ac:dyDescent="0.3">
      <c r="A5322" s="33" t="s">
        <v>12449</v>
      </c>
      <c r="B5322" s="33" t="s">
        <v>14833</v>
      </c>
      <c r="C5322" s="33" t="s">
        <v>12450</v>
      </c>
      <c r="D5322" s="33" t="s">
        <v>5981</v>
      </c>
      <c r="E5322" s="33" t="s">
        <v>14982</v>
      </c>
      <c r="F5322" s="33">
        <v>194</v>
      </c>
      <c r="G5322" s="33">
        <v>168</v>
      </c>
      <c r="H5322" s="33">
        <v>30240</v>
      </c>
      <c r="I5322" t="s">
        <v>15496</v>
      </c>
      <c r="N5322" s="37"/>
      <c r="O5322" s="36"/>
      <c r="P5322" s="36"/>
      <c r="Q5322" s="36"/>
      <c r="R5322" s="37"/>
      <c r="S5322" s="36"/>
      <c r="T5322" s="36"/>
    </row>
    <row r="5323" spans="1:20" ht="14.4" x14ac:dyDescent="0.3">
      <c r="A5323" s="33" t="s">
        <v>12451</v>
      </c>
      <c r="B5323" s="33" t="s">
        <v>14833</v>
      </c>
      <c r="C5323" s="33" t="s">
        <v>9695</v>
      </c>
      <c r="D5323" s="33" t="s">
        <v>12452</v>
      </c>
      <c r="E5323" s="33" t="s">
        <v>14868</v>
      </c>
      <c r="F5323" s="33">
        <v>200</v>
      </c>
      <c r="G5323" s="33">
        <v>210</v>
      </c>
      <c r="H5323" s="33">
        <v>69669</v>
      </c>
      <c r="I5323" t="s">
        <v>17176</v>
      </c>
      <c r="N5323" s="37"/>
      <c r="O5323" s="36"/>
      <c r="P5323" s="36"/>
      <c r="Q5323" s="36"/>
      <c r="R5323" s="37"/>
      <c r="S5323" s="36"/>
      <c r="T5323" s="36"/>
    </row>
    <row r="5324" spans="1:20" ht="14.4" x14ac:dyDescent="0.3">
      <c r="A5324" s="33" t="s">
        <v>12453</v>
      </c>
      <c r="B5324" s="33" t="s">
        <v>14833</v>
      </c>
      <c r="C5324" s="33" t="s">
        <v>18477</v>
      </c>
      <c r="D5324" s="33" t="s">
        <v>12454</v>
      </c>
      <c r="E5324" s="33" t="s">
        <v>15623</v>
      </c>
      <c r="F5324" s="33">
        <v>334</v>
      </c>
      <c r="G5324" s="33">
        <v>335</v>
      </c>
      <c r="H5324" s="33">
        <v>41434</v>
      </c>
      <c r="I5324" t="s">
        <v>15624</v>
      </c>
      <c r="N5324" s="37"/>
      <c r="O5324" s="36"/>
      <c r="P5324" s="36"/>
      <c r="Q5324" s="36"/>
      <c r="R5324" s="37"/>
      <c r="S5324" s="36"/>
      <c r="T5324" s="36"/>
    </row>
    <row r="5325" spans="1:20" ht="14.4" x14ac:dyDescent="0.3">
      <c r="A5325" s="33" t="s">
        <v>12455</v>
      </c>
      <c r="B5325" s="33" t="s">
        <v>14833</v>
      </c>
      <c r="C5325" s="33" t="s">
        <v>18478</v>
      </c>
      <c r="D5325" s="33" t="s">
        <v>12456</v>
      </c>
      <c r="E5325" s="33" t="s">
        <v>15048</v>
      </c>
      <c r="F5325" s="33">
        <v>276</v>
      </c>
      <c r="G5325" s="33">
        <v>286</v>
      </c>
      <c r="H5325" s="33">
        <v>41518</v>
      </c>
      <c r="I5325" t="s">
        <v>18466</v>
      </c>
      <c r="N5325" s="37"/>
      <c r="O5325" s="36"/>
      <c r="P5325" s="36"/>
      <c r="Q5325" s="36"/>
      <c r="R5325" s="37"/>
      <c r="S5325" s="36"/>
      <c r="T5325" s="36"/>
    </row>
    <row r="5326" spans="1:20" ht="14.4" x14ac:dyDescent="0.3">
      <c r="A5326" s="33" t="s">
        <v>12457</v>
      </c>
      <c r="B5326" s="33" t="s">
        <v>14833</v>
      </c>
      <c r="C5326" s="33" t="s">
        <v>18479</v>
      </c>
      <c r="D5326" s="33" t="s">
        <v>12458</v>
      </c>
      <c r="E5326" s="33" t="s">
        <v>14945</v>
      </c>
      <c r="F5326" s="33">
        <v>258</v>
      </c>
      <c r="G5326" s="33">
        <v>281</v>
      </c>
      <c r="H5326" s="33">
        <v>41868</v>
      </c>
      <c r="I5326" t="s">
        <v>6691</v>
      </c>
      <c r="N5326" s="37"/>
      <c r="O5326" s="36"/>
      <c r="P5326" s="36"/>
      <c r="Q5326" s="36"/>
      <c r="R5326" s="37"/>
      <c r="S5326" s="36"/>
      <c r="T5326" s="36"/>
    </row>
    <row r="5327" spans="1:20" ht="14.4" x14ac:dyDescent="0.3">
      <c r="A5327" s="33" t="s">
        <v>12459</v>
      </c>
      <c r="B5327" s="33" t="s">
        <v>14833</v>
      </c>
      <c r="C5327" s="33" t="s">
        <v>12460</v>
      </c>
      <c r="D5327" s="33" t="s">
        <v>12461</v>
      </c>
      <c r="E5327" s="33" t="s">
        <v>15046</v>
      </c>
      <c r="F5327" s="33">
        <v>191</v>
      </c>
      <c r="G5327" s="33">
        <v>170</v>
      </c>
      <c r="H5327" s="33">
        <v>41561</v>
      </c>
      <c r="I5327" t="s">
        <v>17641</v>
      </c>
      <c r="N5327" s="37"/>
      <c r="O5327" s="36"/>
      <c r="P5327" s="36"/>
      <c r="Q5327" s="36"/>
      <c r="R5327" s="37"/>
      <c r="S5327" s="36"/>
      <c r="T5327" s="36"/>
    </row>
    <row r="5328" spans="1:20" ht="14.4" x14ac:dyDescent="0.3">
      <c r="A5328" s="33" t="s">
        <v>12462</v>
      </c>
      <c r="B5328" s="33" t="s">
        <v>14833</v>
      </c>
      <c r="C5328" s="33" t="s">
        <v>18480</v>
      </c>
      <c r="D5328" s="33" t="s">
        <v>12463</v>
      </c>
      <c r="E5328" s="33" t="s">
        <v>15570</v>
      </c>
      <c r="F5328" s="33">
        <v>211</v>
      </c>
      <c r="G5328" s="33">
        <v>217</v>
      </c>
      <c r="H5328" s="33">
        <v>41527</v>
      </c>
      <c r="I5328" t="s">
        <v>6666</v>
      </c>
      <c r="N5328" s="37"/>
      <c r="O5328" s="36"/>
      <c r="P5328" s="36"/>
      <c r="Q5328" s="36"/>
      <c r="R5328" s="37"/>
      <c r="S5328" s="36"/>
      <c r="T5328" s="36"/>
    </row>
    <row r="5329" spans="1:20" ht="14.4" x14ac:dyDescent="0.3">
      <c r="A5329" s="33" t="s">
        <v>12464</v>
      </c>
      <c r="B5329" s="33" t="s">
        <v>14833</v>
      </c>
      <c r="C5329" s="33" t="s">
        <v>18481</v>
      </c>
      <c r="D5329" s="33" t="s">
        <v>12465</v>
      </c>
      <c r="E5329" s="33" t="s">
        <v>14969</v>
      </c>
      <c r="F5329" s="33">
        <v>99</v>
      </c>
      <c r="G5329" s="33">
        <v>77</v>
      </c>
      <c r="H5329" s="33">
        <v>41538</v>
      </c>
      <c r="I5329" t="s">
        <v>16909</v>
      </c>
      <c r="N5329" s="37"/>
      <c r="O5329" s="36"/>
      <c r="P5329" s="36"/>
      <c r="Q5329" s="36"/>
      <c r="R5329" s="37"/>
      <c r="S5329" s="36"/>
      <c r="T5329" s="36"/>
    </row>
    <row r="5330" spans="1:20" ht="14.4" x14ac:dyDescent="0.3">
      <c r="A5330" s="33" t="s">
        <v>12466</v>
      </c>
      <c r="B5330" s="33" t="s">
        <v>14833</v>
      </c>
      <c r="C5330" s="33" t="s">
        <v>18482</v>
      </c>
      <c r="D5330" s="33" t="s">
        <v>12467</v>
      </c>
      <c r="E5330" s="33" t="s">
        <v>15309</v>
      </c>
      <c r="F5330" s="33">
        <v>206</v>
      </c>
      <c r="G5330" s="33">
        <v>185</v>
      </c>
      <c r="H5330" s="33">
        <v>41672</v>
      </c>
      <c r="I5330" t="s">
        <v>17256</v>
      </c>
      <c r="N5330" s="37"/>
      <c r="O5330" s="36"/>
      <c r="P5330" s="36"/>
      <c r="Q5330" s="36"/>
      <c r="R5330" s="37"/>
      <c r="S5330" s="36"/>
      <c r="T5330" s="36"/>
    </row>
    <row r="5331" spans="1:20" ht="14.4" x14ac:dyDescent="0.3">
      <c r="A5331" s="33" t="s">
        <v>12468</v>
      </c>
      <c r="B5331" s="33" t="s">
        <v>14833</v>
      </c>
      <c r="C5331" s="33" t="s">
        <v>18483</v>
      </c>
      <c r="D5331" s="33" t="s">
        <v>12469</v>
      </c>
      <c r="E5331" s="33" t="s">
        <v>14928</v>
      </c>
      <c r="F5331" s="33">
        <v>64</v>
      </c>
      <c r="G5331" s="33">
        <v>67</v>
      </c>
      <c r="H5331" s="33">
        <v>41630</v>
      </c>
      <c r="I5331" t="s">
        <v>224</v>
      </c>
      <c r="N5331" s="37"/>
      <c r="O5331" s="36"/>
      <c r="P5331" s="36"/>
      <c r="Q5331" s="36"/>
      <c r="R5331" s="37"/>
      <c r="S5331" s="36"/>
      <c r="T5331" s="36"/>
    </row>
    <row r="5332" spans="1:20" ht="14.4" x14ac:dyDescent="0.3">
      <c r="A5332" s="33" t="s">
        <v>12470</v>
      </c>
      <c r="B5332" s="33" t="s">
        <v>14833</v>
      </c>
      <c r="C5332" s="33" t="s">
        <v>6482</v>
      </c>
      <c r="D5332" s="33" t="s">
        <v>12471</v>
      </c>
      <c r="E5332" s="33" t="s">
        <v>14910</v>
      </c>
      <c r="F5332" s="33">
        <v>375</v>
      </c>
      <c r="G5332" s="33">
        <v>495</v>
      </c>
      <c r="H5332" s="33">
        <v>40378</v>
      </c>
      <c r="I5332" t="s">
        <v>16031</v>
      </c>
      <c r="N5332" s="37"/>
      <c r="O5332" s="36"/>
      <c r="P5332" s="36"/>
      <c r="Q5332" s="36"/>
      <c r="R5332" s="37"/>
      <c r="S5332" s="36"/>
      <c r="T5332" s="36"/>
    </row>
    <row r="5333" spans="1:20" ht="14.4" x14ac:dyDescent="0.3">
      <c r="A5333" s="33" t="s">
        <v>12472</v>
      </c>
      <c r="B5333" s="33" t="s">
        <v>14833</v>
      </c>
      <c r="C5333" s="33" t="s">
        <v>12473</v>
      </c>
      <c r="D5333" s="33" t="s">
        <v>12474</v>
      </c>
      <c r="E5333" s="33" t="s">
        <v>14928</v>
      </c>
      <c r="F5333" s="33">
        <v>33</v>
      </c>
      <c r="G5333" s="33">
        <v>35</v>
      </c>
      <c r="H5333" s="33">
        <v>41630</v>
      </c>
      <c r="I5333" t="s">
        <v>224</v>
      </c>
      <c r="N5333" s="37"/>
      <c r="O5333" s="36"/>
      <c r="P5333" s="36"/>
      <c r="Q5333" s="36"/>
      <c r="R5333" s="37"/>
      <c r="S5333" s="36"/>
      <c r="T5333" s="36"/>
    </row>
    <row r="5334" spans="1:20" ht="14.4" x14ac:dyDescent="0.3">
      <c r="A5334" s="33" t="s">
        <v>12475</v>
      </c>
      <c r="B5334" s="33" t="s">
        <v>14833</v>
      </c>
      <c r="C5334" s="33" t="s">
        <v>10181</v>
      </c>
      <c r="D5334" s="33" t="s">
        <v>12476</v>
      </c>
      <c r="E5334" s="33" t="s">
        <v>15053</v>
      </c>
      <c r="F5334" s="33">
        <v>34</v>
      </c>
      <c r="G5334" s="33">
        <v>39</v>
      </c>
      <c r="H5334" s="33">
        <v>41574</v>
      </c>
      <c r="I5334" t="s">
        <v>16895</v>
      </c>
      <c r="N5334" s="37"/>
      <c r="O5334" s="36"/>
      <c r="P5334" s="36"/>
      <c r="Q5334" s="36"/>
      <c r="R5334" s="37"/>
      <c r="S5334" s="36"/>
      <c r="T5334" s="36"/>
    </row>
    <row r="5335" spans="1:20" ht="14.4" x14ac:dyDescent="0.3">
      <c r="A5335" s="33" t="s">
        <v>12477</v>
      </c>
      <c r="B5335" s="33" t="s">
        <v>14833</v>
      </c>
      <c r="C5335" s="33" t="s">
        <v>12478</v>
      </c>
      <c r="D5335" s="33" t="s">
        <v>12479</v>
      </c>
      <c r="E5335" s="33" t="s">
        <v>15460</v>
      </c>
      <c r="F5335" s="33">
        <v>81</v>
      </c>
      <c r="G5335" s="33">
        <v>99</v>
      </c>
      <c r="H5335" s="33">
        <v>41693</v>
      </c>
      <c r="I5335" t="s">
        <v>15654</v>
      </c>
      <c r="N5335" s="37"/>
      <c r="O5335" s="36"/>
      <c r="P5335" s="36"/>
      <c r="Q5335" s="36"/>
      <c r="R5335" s="37"/>
      <c r="S5335" s="36"/>
      <c r="T5335" s="36"/>
    </row>
    <row r="5336" spans="1:20" ht="14.4" x14ac:dyDescent="0.3">
      <c r="A5336" s="33" t="s">
        <v>12480</v>
      </c>
      <c r="B5336" s="33" t="s">
        <v>14833</v>
      </c>
      <c r="C5336" s="33" t="s">
        <v>18484</v>
      </c>
      <c r="D5336" s="33" t="s">
        <v>12481</v>
      </c>
      <c r="E5336" s="33" t="s">
        <v>14936</v>
      </c>
      <c r="F5336" s="33">
        <v>359</v>
      </c>
      <c r="G5336" s="33">
        <v>353</v>
      </c>
      <c r="H5336" s="33">
        <v>41500</v>
      </c>
      <c r="I5336" t="s">
        <v>15217</v>
      </c>
      <c r="N5336" s="37"/>
      <c r="O5336" s="36"/>
      <c r="P5336" s="36"/>
      <c r="Q5336" s="36"/>
      <c r="R5336" s="37"/>
      <c r="S5336" s="36"/>
      <c r="T5336" s="36"/>
    </row>
    <row r="5337" spans="1:20" ht="14.4" x14ac:dyDescent="0.3">
      <c r="A5337" s="33" t="s">
        <v>12482</v>
      </c>
      <c r="B5337" s="33" t="s">
        <v>14833</v>
      </c>
      <c r="C5337" s="33" t="s">
        <v>18485</v>
      </c>
      <c r="D5337" s="33" t="s">
        <v>12483</v>
      </c>
      <c r="E5337" s="33" t="s">
        <v>14928</v>
      </c>
      <c r="F5337" s="33">
        <v>69</v>
      </c>
      <c r="G5337" s="33">
        <v>68</v>
      </c>
      <c r="H5337" s="33">
        <v>41630</v>
      </c>
      <c r="I5337" t="s">
        <v>224</v>
      </c>
      <c r="N5337" s="37"/>
      <c r="O5337" s="36"/>
      <c r="P5337" s="36"/>
      <c r="Q5337" s="36"/>
      <c r="R5337" s="37"/>
      <c r="S5337" s="36"/>
      <c r="T5337" s="36"/>
    </row>
    <row r="5338" spans="1:20" ht="14.4" x14ac:dyDescent="0.3">
      <c r="A5338" s="33" t="s">
        <v>12484</v>
      </c>
      <c r="B5338" s="33" t="s">
        <v>14833</v>
      </c>
      <c r="C5338" s="33" t="s">
        <v>12485</v>
      </c>
      <c r="D5338" s="33" t="s">
        <v>12486</v>
      </c>
      <c r="E5338" s="33" t="s">
        <v>14907</v>
      </c>
      <c r="F5338" s="33">
        <v>294</v>
      </c>
      <c r="G5338" s="33">
        <v>272</v>
      </c>
      <c r="H5338" s="33">
        <v>41775</v>
      </c>
      <c r="I5338" t="s">
        <v>108</v>
      </c>
      <c r="N5338" s="37"/>
      <c r="O5338" s="36"/>
      <c r="P5338" s="36"/>
      <c r="Q5338" s="36"/>
      <c r="R5338" s="37"/>
      <c r="S5338" s="36"/>
      <c r="T5338" s="36"/>
    </row>
    <row r="5339" spans="1:20" ht="14.4" x14ac:dyDescent="0.3">
      <c r="A5339" s="33" t="s">
        <v>12487</v>
      </c>
      <c r="B5339" s="33" t="s">
        <v>14833</v>
      </c>
      <c r="C5339" s="33" t="s">
        <v>12488</v>
      </c>
      <c r="D5339" s="33" t="s">
        <v>12489</v>
      </c>
      <c r="E5339" s="33" t="s">
        <v>16075</v>
      </c>
      <c r="F5339" s="33">
        <v>504</v>
      </c>
      <c r="G5339" s="33">
        <v>519</v>
      </c>
      <c r="H5339" s="33">
        <v>41851</v>
      </c>
      <c r="I5339" t="s">
        <v>17121</v>
      </c>
      <c r="N5339" s="37"/>
      <c r="O5339" s="36"/>
      <c r="P5339" s="36"/>
      <c r="Q5339" s="36"/>
      <c r="R5339" s="37"/>
      <c r="S5339" s="36"/>
      <c r="T5339" s="36"/>
    </row>
    <row r="5340" spans="1:20" ht="14.4" x14ac:dyDescent="0.3">
      <c r="A5340" s="33" t="s">
        <v>12490</v>
      </c>
      <c r="B5340" s="33" t="s">
        <v>14833</v>
      </c>
      <c r="C5340" s="33" t="s">
        <v>18486</v>
      </c>
      <c r="D5340" s="33" t="s">
        <v>12491</v>
      </c>
      <c r="E5340" s="33" t="s">
        <v>15224</v>
      </c>
      <c r="F5340" s="33">
        <v>107</v>
      </c>
      <c r="G5340" s="33">
        <v>100</v>
      </c>
      <c r="H5340" s="33">
        <v>41438</v>
      </c>
      <c r="I5340" t="s">
        <v>15225</v>
      </c>
      <c r="N5340" s="37"/>
      <c r="O5340" s="36"/>
      <c r="P5340" s="36"/>
      <c r="Q5340" s="36"/>
      <c r="R5340" s="37"/>
      <c r="S5340" s="36"/>
      <c r="T5340" s="36"/>
    </row>
    <row r="5341" spans="1:20" ht="14.4" x14ac:dyDescent="0.3">
      <c r="A5341" s="33" t="s">
        <v>12492</v>
      </c>
      <c r="B5341" s="33" t="s">
        <v>14833</v>
      </c>
      <c r="C5341" s="33" t="s">
        <v>18487</v>
      </c>
      <c r="D5341" s="33" t="s">
        <v>12493</v>
      </c>
      <c r="E5341" s="33" t="s">
        <v>16575</v>
      </c>
      <c r="F5341" s="33">
        <v>87</v>
      </c>
      <c r="G5341" s="33">
        <v>87</v>
      </c>
      <c r="H5341" s="33">
        <v>41434</v>
      </c>
      <c r="I5341" t="s">
        <v>15624</v>
      </c>
      <c r="N5341" s="37"/>
      <c r="O5341" s="36"/>
      <c r="P5341" s="36"/>
      <c r="Q5341" s="36"/>
      <c r="R5341" s="37"/>
      <c r="S5341" s="36"/>
      <c r="T5341" s="36"/>
    </row>
    <row r="5342" spans="1:20" ht="14.4" x14ac:dyDescent="0.3">
      <c r="A5342" s="33" t="s">
        <v>12494</v>
      </c>
      <c r="B5342" s="33" t="s">
        <v>14833</v>
      </c>
      <c r="C5342" s="33" t="s">
        <v>18488</v>
      </c>
      <c r="D5342" s="33" t="s">
        <v>399</v>
      </c>
      <c r="E5342" s="33" t="s">
        <v>15099</v>
      </c>
      <c r="F5342" s="33">
        <v>200</v>
      </c>
      <c r="G5342" s="33">
        <v>199</v>
      </c>
      <c r="H5342" s="33">
        <v>41842</v>
      </c>
      <c r="I5342" t="s">
        <v>15610</v>
      </c>
      <c r="N5342" s="37"/>
      <c r="O5342" s="36"/>
      <c r="P5342" s="36"/>
      <c r="Q5342" s="36"/>
      <c r="R5342" s="37"/>
      <c r="S5342" s="36"/>
      <c r="T5342" s="36"/>
    </row>
    <row r="5343" spans="1:20" ht="14.4" x14ac:dyDescent="0.3">
      <c r="A5343" s="33" t="s">
        <v>12495</v>
      </c>
      <c r="B5343" s="33" t="s">
        <v>14833</v>
      </c>
      <c r="C5343" s="33" t="s">
        <v>12496</v>
      </c>
      <c r="D5343" s="33" t="s">
        <v>12497</v>
      </c>
      <c r="E5343" s="33" t="s">
        <v>14868</v>
      </c>
      <c r="F5343" s="33">
        <v>212</v>
      </c>
      <c r="G5343" s="33">
        <v>222</v>
      </c>
      <c r="H5343" s="33">
        <v>69669</v>
      </c>
      <c r="I5343" t="s">
        <v>17176</v>
      </c>
      <c r="N5343" s="37"/>
      <c r="O5343" s="36"/>
      <c r="P5343" s="36"/>
      <c r="Q5343" s="36"/>
      <c r="R5343" s="37"/>
      <c r="S5343" s="36"/>
      <c r="T5343" s="36"/>
    </row>
    <row r="5344" spans="1:20" ht="14.4" x14ac:dyDescent="0.3">
      <c r="A5344" s="33" t="s">
        <v>12498</v>
      </c>
      <c r="B5344" s="33" t="s">
        <v>14833</v>
      </c>
      <c r="C5344" s="33" t="s">
        <v>18489</v>
      </c>
      <c r="D5344" s="33" t="s">
        <v>12499</v>
      </c>
      <c r="E5344" s="33" t="s">
        <v>14945</v>
      </c>
      <c r="F5344" s="33">
        <v>112</v>
      </c>
      <c r="G5344" s="33">
        <v>115</v>
      </c>
      <c r="H5344" s="33">
        <v>41868</v>
      </c>
      <c r="I5344" t="s">
        <v>6691</v>
      </c>
      <c r="N5344" s="37"/>
      <c r="O5344" s="36"/>
      <c r="P5344" s="36"/>
      <c r="Q5344" s="36"/>
      <c r="R5344" s="37"/>
      <c r="S5344" s="36"/>
      <c r="T5344" s="36"/>
    </row>
    <row r="5345" spans="1:20" ht="14.4" x14ac:dyDescent="0.3">
      <c r="A5345" s="33" t="s">
        <v>12500</v>
      </c>
      <c r="B5345" s="33" t="s">
        <v>14833</v>
      </c>
      <c r="C5345" s="33" t="s">
        <v>12501</v>
      </c>
      <c r="D5345" s="33" t="s">
        <v>12502</v>
      </c>
      <c r="E5345" s="33" t="s">
        <v>15046</v>
      </c>
      <c r="F5345" s="33">
        <v>23</v>
      </c>
      <c r="G5345" s="33">
        <v>1</v>
      </c>
      <c r="H5345" s="33">
        <v>41561</v>
      </c>
      <c r="I5345" t="s">
        <v>17641</v>
      </c>
      <c r="N5345" s="37"/>
      <c r="O5345" s="36"/>
      <c r="P5345" s="36"/>
      <c r="Q5345" s="36"/>
      <c r="R5345" s="37"/>
      <c r="S5345" s="36"/>
      <c r="T5345" s="36"/>
    </row>
    <row r="5346" spans="1:20" ht="14.4" x14ac:dyDescent="0.3">
      <c r="A5346" s="33" t="s">
        <v>12503</v>
      </c>
      <c r="B5346" s="33" t="s">
        <v>14833</v>
      </c>
      <c r="C5346" s="33" t="s">
        <v>12504</v>
      </c>
      <c r="D5346" s="33" t="s">
        <v>12505</v>
      </c>
      <c r="E5346" s="33" t="s">
        <v>15489</v>
      </c>
      <c r="F5346" s="33">
        <v>110</v>
      </c>
      <c r="G5346" s="33">
        <v>120</v>
      </c>
      <c r="H5346" s="33">
        <v>41491</v>
      </c>
      <c r="I5346" t="s">
        <v>16232</v>
      </c>
      <c r="N5346" s="37"/>
      <c r="O5346" s="36"/>
      <c r="P5346" s="36"/>
      <c r="Q5346" s="36"/>
      <c r="R5346" s="37"/>
      <c r="S5346" s="36"/>
      <c r="T5346" s="36"/>
    </row>
    <row r="5347" spans="1:20" ht="14.4" x14ac:dyDescent="0.3">
      <c r="A5347" s="33" t="s">
        <v>12506</v>
      </c>
      <c r="B5347" s="33" t="s">
        <v>14833</v>
      </c>
      <c r="C5347" s="33" t="s">
        <v>18490</v>
      </c>
      <c r="D5347" s="33" t="s">
        <v>12507</v>
      </c>
      <c r="E5347" s="33" t="s">
        <v>14969</v>
      </c>
      <c r="F5347" s="33">
        <v>272</v>
      </c>
      <c r="G5347" s="33">
        <v>271</v>
      </c>
      <c r="H5347" s="33">
        <v>41538</v>
      </c>
      <c r="I5347" t="s">
        <v>16909</v>
      </c>
      <c r="N5347" s="37"/>
      <c r="O5347" s="36"/>
      <c r="P5347" s="36"/>
      <c r="Q5347" s="36"/>
      <c r="R5347" s="37"/>
      <c r="S5347" s="36"/>
      <c r="T5347" s="36"/>
    </row>
    <row r="5348" spans="1:20" ht="14.4" x14ac:dyDescent="0.3">
      <c r="A5348" s="33" t="s">
        <v>12508</v>
      </c>
      <c r="B5348" s="33" t="s">
        <v>14833</v>
      </c>
      <c r="C5348" s="33" t="s">
        <v>18491</v>
      </c>
      <c r="D5348" s="33" t="s">
        <v>12509</v>
      </c>
      <c r="E5348" s="33" t="s">
        <v>15309</v>
      </c>
      <c r="F5348" s="33">
        <v>194</v>
      </c>
      <c r="G5348" s="33">
        <v>187</v>
      </c>
      <c r="H5348" s="33">
        <v>41672</v>
      </c>
      <c r="I5348" t="s">
        <v>17256</v>
      </c>
      <c r="N5348" s="37"/>
      <c r="O5348" s="36"/>
      <c r="P5348" s="36"/>
      <c r="Q5348" s="36"/>
      <c r="R5348" s="37"/>
      <c r="S5348" s="36"/>
      <c r="T5348" s="36"/>
    </row>
    <row r="5349" spans="1:20" ht="14.4" x14ac:dyDescent="0.3">
      <c r="A5349" s="33" t="s">
        <v>12510</v>
      </c>
      <c r="B5349" s="33" t="s">
        <v>14833</v>
      </c>
      <c r="C5349" s="33" t="s">
        <v>12511</v>
      </c>
      <c r="D5349" s="33" t="s">
        <v>12512</v>
      </c>
      <c r="E5349" s="33" t="s">
        <v>14928</v>
      </c>
      <c r="F5349" s="33">
        <v>49</v>
      </c>
      <c r="G5349" s="33">
        <v>47</v>
      </c>
      <c r="H5349" s="33">
        <v>41630</v>
      </c>
      <c r="I5349" t="s">
        <v>224</v>
      </c>
      <c r="N5349" s="37"/>
      <c r="O5349" s="36"/>
      <c r="P5349" s="36"/>
      <c r="Q5349" s="36"/>
      <c r="R5349" s="37"/>
      <c r="S5349" s="36"/>
      <c r="T5349" s="36"/>
    </row>
    <row r="5350" spans="1:20" ht="14.4" x14ac:dyDescent="0.3">
      <c r="A5350" s="33" t="s">
        <v>12513</v>
      </c>
      <c r="B5350" s="33" t="s">
        <v>14833</v>
      </c>
      <c r="C5350" s="33" t="s">
        <v>4128</v>
      </c>
      <c r="D5350" s="33" t="s">
        <v>12514</v>
      </c>
      <c r="E5350" s="33" t="s">
        <v>14938</v>
      </c>
      <c r="F5350" s="33">
        <v>466</v>
      </c>
      <c r="G5350" s="33">
        <v>435</v>
      </c>
      <c r="H5350" s="33">
        <v>41572</v>
      </c>
      <c r="I5350" t="s">
        <v>18272</v>
      </c>
      <c r="N5350" s="37"/>
      <c r="O5350" s="36"/>
      <c r="P5350" s="36"/>
      <c r="Q5350" s="36"/>
      <c r="R5350" s="37"/>
      <c r="S5350" s="36"/>
      <c r="T5350" s="36"/>
    </row>
    <row r="5351" spans="1:20" ht="14.4" x14ac:dyDescent="0.3">
      <c r="A5351" s="33" t="s">
        <v>12515</v>
      </c>
      <c r="B5351" s="33" t="s">
        <v>14833</v>
      </c>
      <c r="C5351" s="33" t="s">
        <v>18492</v>
      </c>
      <c r="D5351" s="33" t="s">
        <v>12516</v>
      </c>
      <c r="E5351" s="33" t="s">
        <v>15049</v>
      </c>
      <c r="F5351" s="33">
        <v>300</v>
      </c>
      <c r="G5351" s="33">
        <v>308</v>
      </c>
      <c r="H5351" s="33">
        <v>41693</v>
      </c>
      <c r="I5351" t="s">
        <v>15654</v>
      </c>
      <c r="N5351" s="37"/>
      <c r="O5351" s="36"/>
      <c r="P5351" s="36"/>
      <c r="Q5351" s="36"/>
      <c r="R5351" s="37"/>
      <c r="S5351" s="36"/>
      <c r="T5351" s="36"/>
    </row>
    <row r="5352" spans="1:20" ht="14.4" x14ac:dyDescent="0.3">
      <c r="A5352" s="33" t="s">
        <v>12517</v>
      </c>
      <c r="B5352" s="33" t="s">
        <v>14833</v>
      </c>
      <c r="C5352" s="33" t="s">
        <v>18493</v>
      </c>
      <c r="D5352" s="33" t="s">
        <v>12518</v>
      </c>
      <c r="E5352" s="33" t="s">
        <v>15460</v>
      </c>
      <c r="F5352" s="33">
        <v>106</v>
      </c>
      <c r="G5352" s="33">
        <v>89</v>
      </c>
      <c r="H5352" s="33">
        <v>41693</v>
      </c>
      <c r="I5352" t="s">
        <v>15654</v>
      </c>
      <c r="N5352" s="37"/>
      <c r="O5352" s="36"/>
      <c r="P5352" s="36"/>
      <c r="Q5352" s="36"/>
      <c r="R5352" s="37"/>
      <c r="S5352" s="36"/>
      <c r="T5352" s="36"/>
    </row>
    <row r="5353" spans="1:20" ht="14.4" x14ac:dyDescent="0.3">
      <c r="A5353" s="33" t="s">
        <v>12519</v>
      </c>
      <c r="B5353" s="33" t="s">
        <v>14833</v>
      </c>
      <c r="C5353" s="33" t="s">
        <v>18494</v>
      </c>
      <c r="D5353" s="33" t="s">
        <v>8079</v>
      </c>
      <c r="E5353" s="33" t="s">
        <v>14928</v>
      </c>
      <c r="F5353" s="33">
        <v>181</v>
      </c>
      <c r="G5353" s="33">
        <v>170</v>
      </c>
      <c r="H5353" s="33">
        <v>41630</v>
      </c>
      <c r="I5353" t="s">
        <v>224</v>
      </c>
      <c r="N5353" s="37"/>
      <c r="O5353" s="36"/>
      <c r="P5353" s="36"/>
      <c r="Q5353" s="36"/>
      <c r="R5353" s="37"/>
      <c r="S5353" s="36"/>
      <c r="T5353" s="36"/>
    </row>
    <row r="5354" spans="1:20" ht="14.4" x14ac:dyDescent="0.3">
      <c r="A5354" s="33" t="s">
        <v>12520</v>
      </c>
      <c r="B5354" s="33" t="s">
        <v>14833</v>
      </c>
      <c r="C5354" s="33" t="s">
        <v>18495</v>
      </c>
      <c r="D5354" s="33" t="s">
        <v>12521</v>
      </c>
      <c r="E5354" s="33" t="s">
        <v>14942</v>
      </c>
      <c r="F5354" s="33">
        <v>249</v>
      </c>
      <c r="G5354" s="33">
        <v>252</v>
      </c>
      <c r="H5354" s="33">
        <v>41375</v>
      </c>
      <c r="I5354" t="s">
        <v>17614</v>
      </c>
      <c r="N5354" s="37"/>
      <c r="O5354" s="36"/>
      <c r="P5354" s="36"/>
      <c r="Q5354" s="36"/>
      <c r="R5354" s="37"/>
      <c r="S5354" s="36"/>
      <c r="T5354" s="36"/>
    </row>
    <row r="5355" spans="1:20" ht="14.4" x14ac:dyDescent="0.3">
      <c r="A5355" s="33" t="s">
        <v>12522</v>
      </c>
      <c r="B5355" s="33" t="s">
        <v>14833</v>
      </c>
      <c r="C5355" s="33" t="s">
        <v>17290</v>
      </c>
      <c r="D5355" s="33" t="s">
        <v>12523</v>
      </c>
      <c r="E5355" s="33" t="s">
        <v>14907</v>
      </c>
      <c r="F5355" s="33">
        <v>398</v>
      </c>
      <c r="G5355" s="33">
        <v>391</v>
      </c>
      <c r="H5355" s="33">
        <v>41775</v>
      </c>
      <c r="I5355" t="s">
        <v>108</v>
      </c>
      <c r="N5355" s="37"/>
      <c r="O5355" s="36"/>
      <c r="P5355" s="36"/>
      <c r="Q5355" s="36"/>
      <c r="R5355" s="37"/>
      <c r="S5355" s="36"/>
      <c r="T5355" s="36"/>
    </row>
    <row r="5356" spans="1:20" ht="14.4" x14ac:dyDescent="0.3">
      <c r="A5356" s="33" t="s">
        <v>12524</v>
      </c>
      <c r="B5356" s="33" t="s">
        <v>14833</v>
      </c>
      <c r="C5356" s="33" t="s">
        <v>1504</v>
      </c>
      <c r="D5356" s="33" t="s">
        <v>12525</v>
      </c>
      <c r="E5356" s="33" t="s">
        <v>15050</v>
      </c>
      <c r="F5356" s="33">
        <v>231</v>
      </c>
      <c r="G5356" s="33">
        <v>221</v>
      </c>
      <c r="H5356" s="33">
        <v>41461</v>
      </c>
      <c r="I5356" t="s">
        <v>17578</v>
      </c>
      <c r="N5356" s="37"/>
      <c r="O5356" s="36"/>
      <c r="P5356" s="36"/>
      <c r="Q5356" s="36"/>
      <c r="R5356" s="37"/>
      <c r="S5356" s="36"/>
      <c r="T5356" s="36"/>
    </row>
    <row r="5357" spans="1:20" ht="14.4" x14ac:dyDescent="0.3">
      <c r="A5357" s="33" t="s">
        <v>12526</v>
      </c>
      <c r="B5357" s="33" t="s">
        <v>14833</v>
      </c>
      <c r="C5357" s="33" t="s">
        <v>12527</v>
      </c>
      <c r="D5357" s="33" t="s">
        <v>12528</v>
      </c>
      <c r="E5357" s="33" t="s">
        <v>16075</v>
      </c>
      <c r="F5357" s="33">
        <v>389</v>
      </c>
      <c r="G5357" s="33">
        <v>397</v>
      </c>
      <c r="H5357" s="33">
        <v>41851</v>
      </c>
      <c r="I5357" t="s">
        <v>17121</v>
      </c>
      <c r="N5357" s="37"/>
      <c r="O5357" s="36"/>
      <c r="P5357" s="36"/>
      <c r="Q5357" s="36"/>
      <c r="R5357" s="37"/>
      <c r="S5357" s="36"/>
      <c r="T5357" s="36"/>
    </row>
    <row r="5358" spans="1:20" ht="14.4" x14ac:dyDescent="0.3">
      <c r="A5358" s="33" t="s">
        <v>12529</v>
      </c>
      <c r="B5358" s="33" t="s">
        <v>14833</v>
      </c>
      <c r="C5358" s="33" t="s">
        <v>18496</v>
      </c>
      <c r="D5358" s="33" t="s">
        <v>12530</v>
      </c>
      <c r="E5358" s="33" t="s">
        <v>14911</v>
      </c>
      <c r="F5358" s="33">
        <v>232</v>
      </c>
      <c r="G5358" s="33">
        <v>215</v>
      </c>
      <c r="H5358" s="33">
        <v>41852</v>
      </c>
      <c r="I5358" t="s">
        <v>18459</v>
      </c>
      <c r="N5358" s="37"/>
      <c r="O5358" s="36"/>
      <c r="P5358" s="36"/>
      <c r="Q5358" s="36"/>
      <c r="R5358" s="37"/>
      <c r="S5358" s="36"/>
      <c r="T5358" s="36"/>
    </row>
    <row r="5359" spans="1:20" ht="14.4" x14ac:dyDescent="0.3">
      <c r="A5359" s="33" t="s">
        <v>12531</v>
      </c>
      <c r="B5359" s="33" t="s">
        <v>14833</v>
      </c>
      <c r="C5359" s="33" t="s">
        <v>18497</v>
      </c>
      <c r="D5359" s="33" t="s">
        <v>12532</v>
      </c>
      <c r="E5359" s="33" t="s">
        <v>15224</v>
      </c>
      <c r="F5359" s="33">
        <v>135</v>
      </c>
      <c r="G5359" s="33">
        <v>129</v>
      </c>
      <c r="H5359" s="33">
        <v>41438</v>
      </c>
      <c r="I5359" t="s">
        <v>15225</v>
      </c>
      <c r="N5359" s="37"/>
      <c r="O5359" s="36"/>
      <c r="P5359" s="36"/>
      <c r="Q5359" s="36"/>
      <c r="R5359" s="37"/>
      <c r="S5359" s="36"/>
      <c r="T5359" s="36"/>
    </row>
    <row r="5360" spans="1:20" ht="14.4" x14ac:dyDescent="0.3">
      <c r="A5360" s="33" t="s">
        <v>12533</v>
      </c>
      <c r="B5360" s="33" t="s">
        <v>14833</v>
      </c>
      <c r="C5360" s="33" t="s">
        <v>18498</v>
      </c>
      <c r="D5360" s="33" t="s">
        <v>12534</v>
      </c>
      <c r="E5360" s="33" t="s">
        <v>16575</v>
      </c>
      <c r="F5360" s="33">
        <v>258</v>
      </c>
      <c r="G5360" s="33">
        <v>241</v>
      </c>
      <c r="H5360" s="33">
        <v>41434</v>
      </c>
      <c r="I5360" t="s">
        <v>15624</v>
      </c>
      <c r="N5360" s="37"/>
      <c r="O5360" s="36"/>
      <c r="P5360" s="36"/>
      <c r="Q5360" s="36"/>
      <c r="R5360" s="37"/>
      <c r="S5360" s="36"/>
      <c r="T5360" s="36"/>
    </row>
    <row r="5361" spans="1:20" ht="14.4" x14ac:dyDescent="0.3">
      <c r="A5361" s="33" t="s">
        <v>12535</v>
      </c>
      <c r="B5361" s="33" t="s">
        <v>14833</v>
      </c>
      <c r="C5361" s="33" t="s">
        <v>18499</v>
      </c>
      <c r="D5361" s="33" t="s">
        <v>12536</v>
      </c>
      <c r="E5361" s="33" t="s">
        <v>15099</v>
      </c>
      <c r="F5361" s="33">
        <v>39</v>
      </c>
      <c r="G5361" s="33">
        <v>39</v>
      </c>
      <c r="H5361" s="33">
        <v>41842</v>
      </c>
      <c r="I5361" t="s">
        <v>15610</v>
      </c>
      <c r="N5361" s="37"/>
      <c r="O5361" s="36"/>
      <c r="P5361" s="36"/>
      <c r="Q5361" s="36"/>
      <c r="R5361" s="37"/>
      <c r="S5361" s="36"/>
      <c r="T5361" s="36"/>
    </row>
    <row r="5362" spans="1:20" ht="14.4" x14ac:dyDescent="0.3">
      <c r="A5362" s="33" t="s">
        <v>12537</v>
      </c>
      <c r="B5362" s="33" t="s">
        <v>14833</v>
      </c>
      <c r="C5362" s="33" t="s">
        <v>18500</v>
      </c>
      <c r="D5362" s="33" t="s">
        <v>12538</v>
      </c>
      <c r="E5362" s="33" t="s">
        <v>14868</v>
      </c>
      <c r="F5362" s="33">
        <v>374</v>
      </c>
      <c r="G5362" s="33">
        <v>390</v>
      </c>
      <c r="H5362" s="33">
        <v>69669</v>
      </c>
      <c r="I5362" t="s">
        <v>17176</v>
      </c>
      <c r="N5362" s="37"/>
      <c r="O5362" s="36"/>
      <c r="P5362" s="36"/>
      <c r="Q5362" s="36"/>
      <c r="R5362" s="37"/>
      <c r="S5362" s="36"/>
      <c r="T5362" s="36"/>
    </row>
    <row r="5363" spans="1:20" ht="14.4" x14ac:dyDescent="0.3">
      <c r="A5363" s="33" t="s">
        <v>12539</v>
      </c>
      <c r="B5363" s="33" t="s">
        <v>14833</v>
      </c>
      <c r="C5363" s="33" t="s">
        <v>18501</v>
      </c>
      <c r="D5363" s="33" t="s">
        <v>12540</v>
      </c>
      <c r="E5363" s="33" t="s">
        <v>15173</v>
      </c>
      <c r="F5363" s="33">
        <v>137</v>
      </c>
      <c r="G5363" s="33">
        <v>132</v>
      </c>
      <c r="H5363" s="33">
        <v>41670</v>
      </c>
      <c r="I5363" t="s">
        <v>15174</v>
      </c>
      <c r="N5363" s="37"/>
      <c r="O5363" s="36"/>
      <c r="P5363" s="36"/>
      <c r="Q5363" s="36"/>
      <c r="R5363" s="37"/>
      <c r="S5363" s="36"/>
      <c r="T5363" s="36"/>
    </row>
    <row r="5364" spans="1:20" ht="14.4" x14ac:dyDescent="0.3">
      <c r="A5364" s="33" t="s">
        <v>12541</v>
      </c>
      <c r="B5364" s="33" t="s">
        <v>14833</v>
      </c>
      <c r="C5364" s="33" t="s">
        <v>12542</v>
      </c>
      <c r="D5364" s="33" t="s">
        <v>12543</v>
      </c>
      <c r="E5364" s="33" t="s">
        <v>15736</v>
      </c>
      <c r="F5364" s="33">
        <v>46</v>
      </c>
      <c r="G5364" s="33">
        <v>37</v>
      </c>
      <c r="H5364" s="33">
        <v>41846</v>
      </c>
      <c r="I5364" t="s">
        <v>305</v>
      </c>
      <c r="N5364" s="37"/>
      <c r="O5364" s="36"/>
      <c r="P5364" s="36"/>
      <c r="Q5364" s="36"/>
      <c r="R5364" s="37"/>
      <c r="S5364" s="36"/>
      <c r="T5364" s="36"/>
    </row>
    <row r="5365" spans="1:20" ht="14.4" x14ac:dyDescent="0.3">
      <c r="A5365" s="33" t="s">
        <v>12544</v>
      </c>
      <c r="B5365" s="33" t="s">
        <v>14833</v>
      </c>
      <c r="C5365" s="33" t="s">
        <v>6482</v>
      </c>
      <c r="D5365" s="33" t="s">
        <v>12545</v>
      </c>
      <c r="E5365" s="33" t="s">
        <v>15046</v>
      </c>
      <c r="F5365" s="33">
        <v>64</v>
      </c>
      <c r="G5365" s="33">
        <v>74</v>
      </c>
      <c r="H5365" s="33">
        <v>41561</v>
      </c>
      <c r="I5365" t="s">
        <v>17641</v>
      </c>
      <c r="N5365" s="37"/>
      <c r="O5365" s="36"/>
      <c r="P5365" s="36"/>
      <c r="Q5365" s="36"/>
      <c r="R5365" s="37"/>
      <c r="S5365" s="36"/>
      <c r="T5365" s="36"/>
    </row>
    <row r="5366" spans="1:20" ht="14.4" x14ac:dyDescent="0.3">
      <c r="A5366" s="33" t="s">
        <v>12546</v>
      </c>
      <c r="B5366" s="33" t="s">
        <v>14833</v>
      </c>
      <c r="C5366" s="33" t="s">
        <v>17926</v>
      </c>
      <c r="D5366" s="33" t="s">
        <v>12547</v>
      </c>
      <c r="E5366" s="33" t="s">
        <v>14992</v>
      </c>
      <c r="F5366" s="33">
        <v>131</v>
      </c>
      <c r="G5366" s="33">
        <v>136</v>
      </c>
      <c r="H5366" s="33">
        <v>41516</v>
      </c>
      <c r="I5366" t="s">
        <v>78</v>
      </c>
      <c r="N5366" s="37"/>
      <c r="O5366" s="36"/>
      <c r="P5366" s="36"/>
      <c r="Q5366" s="36"/>
      <c r="R5366" s="37"/>
      <c r="S5366" s="36"/>
      <c r="T5366" s="36"/>
    </row>
    <row r="5367" spans="1:20" ht="14.4" x14ac:dyDescent="0.3">
      <c r="A5367" s="33" t="s">
        <v>12548</v>
      </c>
      <c r="B5367" s="33" t="s">
        <v>14833</v>
      </c>
      <c r="C5367" s="33" t="s">
        <v>15245</v>
      </c>
      <c r="D5367" s="33" t="s">
        <v>12549</v>
      </c>
      <c r="E5367" s="33" t="s">
        <v>14928</v>
      </c>
      <c r="F5367" s="33">
        <v>36</v>
      </c>
      <c r="G5367" s="33">
        <v>27</v>
      </c>
      <c r="H5367" s="33">
        <v>41630</v>
      </c>
      <c r="I5367" t="s">
        <v>224</v>
      </c>
      <c r="N5367" s="37"/>
      <c r="O5367" s="36"/>
      <c r="P5367" s="36"/>
      <c r="Q5367" s="36"/>
      <c r="R5367" s="37"/>
      <c r="S5367" s="36"/>
      <c r="T5367" s="36"/>
    </row>
    <row r="5368" spans="1:20" ht="14.4" x14ac:dyDescent="0.3">
      <c r="A5368" s="33" t="s">
        <v>12550</v>
      </c>
      <c r="B5368" s="33" t="s">
        <v>14833</v>
      </c>
      <c r="C5368" s="33" t="s">
        <v>12551</v>
      </c>
      <c r="D5368" s="33" t="s">
        <v>12552</v>
      </c>
      <c r="E5368" s="33" t="s">
        <v>14873</v>
      </c>
      <c r="F5368" s="33">
        <v>239</v>
      </c>
      <c r="G5368" s="33">
        <v>195</v>
      </c>
      <c r="H5368" s="33">
        <v>41812</v>
      </c>
      <c r="I5368" t="s">
        <v>16646</v>
      </c>
      <c r="N5368" s="37"/>
      <c r="O5368" s="36"/>
      <c r="P5368" s="36"/>
      <c r="Q5368" s="36"/>
      <c r="R5368" s="37"/>
      <c r="S5368" s="36"/>
      <c r="T5368" s="36"/>
    </row>
    <row r="5369" spans="1:20" ht="14.4" x14ac:dyDescent="0.3">
      <c r="A5369" s="33" t="s">
        <v>12553</v>
      </c>
      <c r="B5369" s="33" t="s">
        <v>14833</v>
      </c>
      <c r="C5369" s="33" t="s">
        <v>12554</v>
      </c>
      <c r="D5369" s="33" t="s">
        <v>12555</v>
      </c>
      <c r="E5369" s="33" t="s">
        <v>15460</v>
      </c>
      <c r="F5369" s="33">
        <v>106</v>
      </c>
      <c r="G5369" s="33">
        <v>90</v>
      </c>
      <c r="H5369" s="33">
        <v>41693</v>
      </c>
      <c r="I5369" t="s">
        <v>15654</v>
      </c>
      <c r="N5369" s="37"/>
      <c r="O5369" s="36"/>
      <c r="P5369" s="36"/>
      <c r="Q5369" s="36"/>
      <c r="R5369" s="37"/>
      <c r="S5369" s="36"/>
      <c r="T5369" s="36"/>
    </row>
    <row r="5370" spans="1:20" ht="14.4" x14ac:dyDescent="0.3">
      <c r="A5370" s="33" t="s">
        <v>12556</v>
      </c>
      <c r="B5370" s="33" t="s">
        <v>14833</v>
      </c>
      <c r="C5370" s="33" t="s">
        <v>18502</v>
      </c>
      <c r="D5370" s="33" t="s">
        <v>12557</v>
      </c>
      <c r="E5370" s="33" t="s">
        <v>14928</v>
      </c>
      <c r="F5370" s="33">
        <v>341</v>
      </c>
      <c r="G5370" s="33">
        <v>350</v>
      </c>
      <c r="H5370" s="33">
        <v>41630</v>
      </c>
      <c r="I5370" t="s">
        <v>224</v>
      </c>
      <c r="N5370" s="37"/>
      <c r="O5370" s="36"/>
      <c r="P5370" s="36"/>
      <c r="Q5370" s="36"/>
      <c r="R5370" s="37"/>
      <c r="S5370" s="36"/>
      <c r="T5370" s="36"/>
    </row>
    <row r="5371" spans="1:20" ht="14.4" x14ac:dyDescent="0.3">
      <c r="A5371" s="33" t="s">
        <v>12558</v>
      </c>
      <c r="B5371" s="33" t="s">
        <v>14833</v>
      </c>
      <c r="C5371" s="33" t="s">
        <v>12559</v>
      </c>
      <c r="D5371" s="33" t="s">
        <v>12560</v>
      </c>
      <c r="E5371" s="33" t="s">
        <v>14942</v>
      </c>
      <c r="F5371" s="33">
        <v>230</v>
      </c>
      <c r="G5371" s="33">
        <v>198</v>
      </c>
      <c r="H5371" s="33">
        <v>41375</v>
      </c>
      <c r="I5371" t="s">
        <v>17614</v>
      </c>
      <c r="N5371" s="37"/>
      <c r="O5371" s="36"/>
      <c r="P5371" s="36"/>
      <c r="Q5371" s="36"/>
      <c r="R5371" s="37"/>
      <c r="S5371" s="36"/>
      <c r="T5371" s="36"/>
    </row>
    <row r="5372" spans="1:20" ht="14.4" x14ac:dyDescent="0.3">
      <c r="A5372" s="33" t="s">
        <v>12561</v>
      </c>
      <c r="B5372" s="33" t="s">
        <v>14833</v>
      </c>
      <c r="C5372" s="33" t="s">
        <v>18503</v>
      </c>
      <c r="D5372" s="33" t="s">
        <v>12562</v>
      </c>
      <c r="E5372" s="33" t="s">
        <v>14907</v>
      </c>
      <c r="F5372" s="33">
        <v>353</v>
      </c>
      <c r="G5372" s="33">
        <v>346</v>
      </c>
      <c r="H5372" s="33">
        <v>41775</v>
      </c>
      <c r="I5372" t="s">
        <v>108</v>
      </c>
      <c r="N5372" s="37"/>
      <c r="O5372" s="36"/>
      <c r="P5372" s="36"/>
      <c r="Q5372" s="36"/>
      <c r="R5372" s="37"/>
      <c r="S5372" s="36"/>
      <c r="T5372" s="36"/>
    </row>
    <row r="5373" spans="1:20" ht="14.4" x14ac:dyDescent="0.3">
      <c r="A5373" s="33" t="s">
        <v>12563</v>
      </c>
      <c r="B5373" s="33" t="s">
        <v>14833</v>
      </c>
      <c r="C5373" s="33" t="s">
        <v>12564</v>
      </c>
      <c r="D5373" s="33" t="s">
        <v>12565</v>
      </c>
      <c r="E5373" s="33" t="s">
        <v>15050</v>
      </c>
      <c r="F5373" s="33">
        <v>115</v>
      </c>
      <c r="G5373" s="33">
        <v>116</v>
      </c>
      <c r="H5373" s="33">
        <v>41461</v>
      </c>
      <c r="I5373" t="s">
        <v>17578</v>
      </c>
      <c r="N5373" s="37"/>
      <c r="O5373" s="36"/>
      <c r="P5373" s="36"/>
      <c r="Q5373" s="36"/>
      <c r="R5373" s="37"/>
      <c r="S5373" s="36"/>
      <c r="T5373" s="36"/>
    </row>
    <row r="5374" spans="1:20" ht="14.4" x14ac:dyDescent="0.3">
      <c r="A5374" s="33" t="s">
        <v>12566</v>
      </c>
      <c r="B5374" s="33" t="s">
        <v>14833</v>
      </c>
      <c r="C5374" s="33" t="s">
        <v>18504</v>
      </c>
      <c r="D5374" s="33" t="s">
        <v>12567</v>
      </c>
      <c r="E5374" s="33" t="s">
        <v>14911</v>
      </c>
      <c r="F5374" s="33">
        <v>188</v>
      </c>
      <c r="G5374" s="33">
        <v>204</v>
      </c>
      <c r="H5374" s="33">
        <v>41852</v>
      </c>
      <c r="I5374" t="s">
        <v>18459</v>
      </c>
      <c r="N5374" s="37"/>
      <c r="O5374" s="36"/>
      <c r="P5374" s="36"/>
      <c r="Q5374" s="36"/>
      <c r="R5374" s="37"/>
      <c r="S5374" s="36"/>
      <c r="T5374" s="36"/>
    </row>
    <row r="5375" spans="1:20" ht="14.4" x14ac:dyDescent="0.3">
      <c r="A5375" s="33" t="s">
        <v>12568</v>
      </c>
      <c r="B5375" s="33" t="s">
        <v>14833</v>
      </c>
      <c r="C5375" s="33" t="s">
        <v>12569</v>
      </c>
      <c r="D5375" s="33" t="s">
        <v>3691</v>
      </c>
      <c r="E5375" s="33" t="s">
        <v>15099</v>
      </c>
      <c r="F5375" s="33">
        <v>54</v>
      </c>
      <c r="G5375" s="33">
        <v>55</v>
      </c>
      <c r="H5375" s="33">
        <v>41842</v>
      </c>
      <c r="I5375" t="s">
        <v>15610</v>
      </c>
      <c r="N5375" s="37"/>
      <c r="O5375" s="36"/>
      <c r="P5375" s="36"/>
      <c r="Q5375" s="36"/>
      <c r="R5375" s="37"/>
      <c r="S5375" s="36"/>
      <c r="T5375" s="36"/>
    </row>
    <row r="5376" spans="1:20" ht="14.4" x14ac:dyDescent="0.3">
      <c r="A5376" s="33" t="s">
        <v>12570</v>
      </c>
      <c r="B5376" s="33" t="s">
        <v>14833</v>
      </c>
      <c r="C5376" s="33" t="s">
        <v>15607</v>
      </c>
      <c r="D5376" s="33" t="s">
        <v>12571</v>
      </c>
      <c r="E5376" s="33" t="s">
        <v>15736</v>
      </c>
      <c r="F5376" s="33">
        <v>198</v>
      </c>
      <c r="G5376" s="33">
        <v>182</v>
      </c>
      <c r="H5376" s="33">
        <v>41846</v>
      </c>
      <c r="I5376" t="s">
        <v>305</v>
      </c>
      <c r="N5376" s="37"/>
      <c r="O5376" s="36"/>
      <c r="P5376" s="36"/>
      <c r="Q5376" s="36"/>
      <c r="R5376" s="37"/>
      <c r="S5376" s="36"/>
      <c r="T5376" s="36"/>
    </row>
    <row r="5377" spans="1:20" ht="14.4" x14ac:dyDescent="0.3">
      <c r="A5377" s="33" t="s">
        <v>12572</v>
      </c>
      <c r="B5377" s="33" t="s">
        <v>14833</v>
      </c>
      <c r="C5377" s="33" t="s">
        <v>12573</v>
      </c>
      <c r="D5377" s="33" t="s">
        <v>12574</v>
      </c>
      <c r="E5377" s="33" t="s">
        <v>15048</v>
      </c>
      <c r="F5377" s="33">
        <v>502</v>
      </c>
      <c r="G5377" s="33">
        <v>513</v>
      </c>
      <c r="H5377" s="33">
        <v>41518</v>
      </c>
      <c r="I5377" t="s">
        <v>18466</v>
      </c>
      <c r="N5377" s="37"/>
      <c r="O5377" s="36"/>
      <c r="P5377" s="36"/>
      <c r="Q5377" s="36"/>
      <c r="R5377" s="37"/>
      <c r="S5377" s="36"/>
      <c r="T5377" s="36"/>
    </row>
    <row r="5378" spans="1:20" ht="14.4" x14ac:dyDescent="0.3">
      <c r="A5378" s="33" t="s">
        <v>12575</v>
      </c>
      <c r="B5378" s="33" t="s">
        <v>14833</v>
      </c>
      <c r="C5378" s="33" t="s">
        <v>12576</v>
      </c>
      <c r="D5378" s="33" t="s">
        <v>12577</v>
      </c>
      <c r="E5378" s="33" t="s">
        <v>15046</v>
      </c>
      <c r="F5378" s="33">
        <v>78</v>
      </c>
      <c r="G5378" s="33">
        <v>84</v>
      </c>
      <c r="H5378" s="33">
        <v>41561</v>
      </c>
      <c r="I5378" t="s">
        <v>17641</v>
      </c>
      <c r="N5378" s="37"/>
      <c r="O5378" s="36"/>
      <c r="P5378" s="36"/>
      <c r="Q5378" s="36"/>
      <c r="R5378" s="37"/>
      <c r="S5378" s="36"/>
      <c r="T5378" s="36"/>
    </row>
    <row r="5379" spans="1:20" ht="14.4" x14ac:dyDescent="0.3">
      <c r="A5379" s="33" t="s">
        <v>12578</v>
      </c>
      <c r="B5379" s="33" t="s">
        <v>14833</v>
      </c>
      <c r="C5379" s="33" t="s">
        <v>12579</v>
      </c>
      <c r="D5379" s="33" t="s">
        <v>8576</v>
      </c>
      <c r="E5379" s="33" t="s">
        <v>14885</v>
      </c>
      <c r="F5379" s="33">
        <v>477</v>
      </c>
      <c r="G5379" s="33">
        <v>496</v>
      </c>
      <c r="H5379" s="33">
        <v>41781</v>
      </c>
      <c r="I5379" t="s">
        <v>18505</v>
      </c>
      <c r="N5379" s="37"/>
      <c r="O5379" s="36"/>
      <c r="P5379" s="36"/>
      <c r="Q5379" s="36"/>
      <c r="R5379" s="37"/>
      <c r="S5379" s="36"/>
      <c r="T5379" s="36"/>
    </row>
    <row r="5380" spans="1:20" ht="14.4" x14ac:dyDescent="0.3">
      <c r="A5380" s="33" t="s">
        <v>12580</v>
      </c>
      <c r="B5380" s="33" t="s">
        <v>14833</v>
      </c>
      <c r="C5380" s="33" t="s">
        <v>18506</v>
      </c>
      <c r="D5380" s="33" t="s">
        <v>12581</v>
      </c>
      <c r="E5380" s="33" t="s">
        <v>15309</v>
      </c>
      <c r="F5380" s="33">
        <v>401</v>
      </c>
      <c r="G5380" s="33">
        <v>396</v>
      </c>
      <c r="H5380" s="33">
        <v>41672</v>
      </c>
      <c r="I5380" t="s">
        <v>17256</v>
      </c>
      <c r="N5380" s="37"/>
      <c r="O5380" s="36"/>
      <c r="P5380" s="36"/>
      <c r="Q5380" s="36"/>
      <c r="R5380" s="37"/>
      <c r="S5380" s="36"/>
      <c r="T5380" s="36"/>
    </row>
    <row r="5381" spans="1:20" ht="14.4" x14ac:dyDescent="0.3">
      <c r="A5381" s="33" t="s">
        <v>12582</v>
      </c>
      <c r="B5381" s="33" t="s">
        <v>14833</v>
      </c>
      <c r="C5381" s="33" t="s">
        <v>12583</v>
      </c>
      <c r="D5381" s="33" t="s">
        <v>12584</v>
      </c>
      <c r="E5381" s="33" t="s">
        <v>14928</v>
      </c>
      <c r="F5381" s="33">
        <v>124</v>
      </c>
      <c r="G5381" s="33">
        <v>127</v>
      </c>
      <c r="H5381" s="33">
        <v>41630</v>
      </c>
      <c r="I5381" t="s">
        <v>224</v>
      </c>
      <c r="N5381" s="37"/>
      <c r="O5381" s="36"/>
      <c r="P5381" s="36"/>
      <c r="Q5381" s="36"/>
      <c r="R5381" s="37"/>
      <c r="S5381" s="36"/>
      <c r="T5381" s="36"/>
    </row>
    <row r="5382" spans="1:20" ht="14.4" x14ac:dyDescent="0.3">
      <c r="A5382" s="33" t="s">
        <v>12585</v>
      </c>
      <c r="B5382" s="33" t="s">
        <v>14833</v>
      </c>
      <c r="C5382" s="33" t="s">
        <v>12586</v>
      </c>
      <c r="D5382" s="33" t="s">
        <v>12587</v>
      </c>
      <c r="E5382" s="33" t="s">
        <v>15223</v>
      </c>
      <c r="F5382" s="33">
        <v>184</v>
      </c>
      <c r="G5382" s="33">
        <v>164</v>
      </c>
      <c r="H5382" s="33">
        <v>41841</v>
      </c>
      <c r="I5382" t="s">
        <v>240</v>
      </c>
      <c r="N5382" s="37"/>
      <c r="O5382" s="36"/>
      <c r="P5382" s="36"/>
      <c r="Q5382" s="36"/>
      <c r="R5382" s="37"/>
      <c r="S5382" s="36"/>
      <c r="T5382" s="36"/>
    </row>
    <row r="5383" spans="1:20" ht="14.4" x14ac:dyDescent="0.3">
      <c r="A5383" s="33" t="s">
        <v>12588</v>
      </c>
      <c r="B5383" s="33" t="s">
        <v>14833</v>
      </c>
      <c r="C5383" s="33" t="s">
        <v>17920</v>
      </c>
      <c r="D5383" s="33" t="s">
        <v>12589</v>
      </c>
      <c r="E5383" s="33" t="s">
        <v>15049</v>
      </c>
      <c r="F5383" s="33">
        <v>82</v>
      </c>
      <c r="G5383" s="33">
        <v>74</v>
      </c>
      <c r="H5383" s="33">
        <v>41693</v>
      </c>
      <c r="I5383" t="s">
        <v>15654</v>
      </c>
      <c r="N5383" s="37"/>
      <c r="O5383" s="36"/>
      <c r="P5383" s="36"/>
      <c r="Q5383" s="36"/>
      <c r="R5383" s="37"/>
      <c r="S5383" s="36"/>
      <c r="T5383" s="36"/>
    </row>
    <row r="5384" spans="1:20" ht="14.4" x14ac:dyDescent="0.3">
      <c r="A5384" s="33" t="s">
        <v>12590</v>
      </c>
      <c r="B5384" s="33" t="s">
        <v>14833</v>
      </c>
      <c r="C5384" s="33" t="s">
        <v>12591</v>
      </c>
      <c r="D5384" s="33" t="s">
        <v>12592</v>
      </c>
      <c r="E5384" s="33" t="s">
        <v>15460</v>
      </c>
      <c r="F5384" s="33">
        <v>70</v>
      </c>
      <c r="G5384" s="33">
        <v>72</v>
      </c>
      <c r="H5384" s="33">
        <v>41693</v>
      </c>
      <c r="I5384" t="s">
        <v>15654</v>
      </c>
      <c r="N5384" s="37"/>
      <c r="O5384" s="36"/>
      <c r="P5384" s="36"/>
      <c r="Q5384" s="36"/>
      <c r="R5384" s="37"/>
      <c r="S5384" s="36"/>
      <c r="T5384" s="36"/>
    </row>
    <row r="5385" spans="1:20" ht="14.4" x14ac:dyDescent="0.3">
      <c r="A5385" s="33" t="s">
        <v>12593</v>
      </c>
      <c r="B5385" s="33" t="s">
        <v>14833</v>
      </c>
      <c r="C5385" s="33" t="s">
        <v>18507</v>
      </c>
      <c r="D5385" s="33" t="s">
        <v>12594</v>
      </c>
      <c r="E5385" s="33" t="s">
        <v>14911</v>
      </c>
      <c r="F5385" s="33">
        <v>108</v>
      </c>
      <c r="G5385" s="33">
        <v>113</v>
      </c>
      <c r="H5385" s="33">
        <v>41852</v>
      </c>
      <c r="I5385" t="s">
        <v>18459</v>
      </c>
      <c r="N5385" s="37"/>
      <c r="O5385" s="36"/>
      <c r="P5385" s="36"/>
      <c r="Q5385" s="36"/>
      <c r="R5385" s="37"/>
      <c r="S5385" s="36"/>
      <c r="T5385" s="36"/>
    </row>
    <row r="5386" spans="1:20" ht="14.4" x14ac:dyDescent="0.3">
      <c r="A5386" s="33" t="s">
        <v>12595</v>
      </c>
      <c r="B5386" s="33" t="s">
        <v>14833</v>
      </c>
      <c r="C5386" s="33" t="s">
        <v>18508</v>
      </c>
      <c r="D5386" s="33" t="s">
        <v>12596</v>
      </c>
      <c r="E5386" s="33" t="s">
        <v>15224</v>
      </c>
      <c r="F5386" s="33">
        <v>189</v>
      </c>
      <c r="G5386" s="33">
        <v>178</v>
      </c>
      <c r="H5386" s="33">
        <v>41438</v>
      </c>
      <c r="I5386" t="s">
        <v>15225</v>
      </c>
      <c r="N5386" s="37"/>
      <c r="O5386" s="36"/>
      <c r="P5386" s="36"/>
      <c r="Q5386" s="36"/>
      <c r="R5386" s="37"/>
      <c r="S5386" s="36"/>
      <c r="T5386" s="36"/>
    </row>
    <row r="5387" spans="1:20" ht="14.4" x14ac:dyDescent="0.3">
      <c r="A5387" s="33" t="s">
        <v>12597</v>
      </c>
      <c r="B5387" s="33" t="s">
        <v>14833</v>
      </c>
      <c r="C5387" s="33" t="s">
        <v>18509</v>
      </c>
      <c r="D5387" s="33" t="s">
        <v>12598</v>
      </c>
      <c r="E5387" s="33" t="s">
        <v>16575</v>
      </c>
      <c r="F5387" s="33">
        <v>69</v>
      </c>
      <c r="G5387" s="33">
        <v>69</v>
      </c>
      <c r="H5387" s="33">
        <v>41434</v>
      </c>
      <c r="I5387" t="s">
        <v>15624</v>
      </c>
      <c r="N5387" s="37"/>
      <c r="O5387" s="36"/>
      <c r="P5387" s="36"/>
      <c r="Q5387" s="36"/>
      <c r="R5387" s="37"/>
      <c r="S5387" s="36"/>
      <c r="T5387" s="36"/>
    </row>
    <row r="5388" spans="1:20" ht="14.4" x14ac:dyDescent="0.3">
      <c r="A5388" s="33" t="s">
        <v>12599</v>
      </c>
      <c r="B5388" s="33" t="s">
        <v>14833</v>
      </c>
      <c r="C5388" s="33" t="s">
        <v>18510</v>
      </c>
      <c r="D5388" s="33" t="s">
        <v>12600</v>
      </c>
      <c r="E5388" s="33" t="s">
        <v>15099</v>
      </c>
      <c r="F5388" s="33">
        <v>195</v>
      </c>
      <c r="G5388" s="33">
        <v>202</v>
      </c>
      <c r="H5388" s="33">
        <v>41842</v>
      </c>
      <c r="I5388" t="s">
        <v>15610</v>
      </c>
      <c r="N5388" s="37"/>
      <c r="O5388" s="36"/>
      <c r="P5388" s="36"/>
      <c r="Q5388" s="36"/>
      <c r="R5388" s="37"/>
      <c r="S5388" s="36"/>
      <c r="T5388" s="36"/>
    </row>
    <row r="5389" spans="1:20" ht="14.4" x14ac:dyDescent="0.3">
      <c r="A5389" s="33" t="s">
        <v>12601</v>
      </c>
      <c r="B5389" s="33" t="s">
        <v>14833</v>
      </c>
      <c r="C5389" s="33" t="s">
        <v>18511</v>
      </c>
      <c r="D5389" s="33" t="s">
        <v>12602</v>
      </c>
      <c r="E5389" s="33" t="s">
        <v>15173</v>
      </c>
      <c r="F5389" s="33">
        <v>121</v>
      </c>
      <c r="G5389" s="33">
        <v>107</v>
      </c>
      <c r="H5389" s="33">
        <v>41670</v>
      </c>
      <c r="I5389" t="s">
        <v>15174</v>
      </c>
      <c r="N5389" s="37"/>
      <c r="O5389" s="36"/>
      <c r="P5389" s="36"/>
      <c r="Q5389" s="36"/>
      <c r="R5389" s="37"/>
      <c r="S5389" s="36"/>
      <c r="T5389" s="36"/>
    </row>
    <row r="5390" spans="1:20" ht="14.4" x14ac:dyDescent="0.3">
      <c r="A5390" s="33" t="s">
        <v>12603</v>
      </c>
      <c r="B5390" s="33" t="s">
        <v>14833</v>
      </c>
      <c r="C5390" s="33" t="s">
        <v>12604</v>
      </c>
      <c r="D5390" s="33" t="s">
        <v>12605</v>
      </c>
      <c r="E5390" s="33" t="s">
        <v>15046</v>
      </c>
      <c r="F5390" s="33">
        <v>133</v>
      </c>
      <c r="G5390" s="33">
        <v>132</v>
      </c>
      <c r="H5390" s="33">
        <v>41561</v>
      </c>
      <c r="I5390" t="s">
        <v>17641</v>
      </c>
      <c r="N5390" s="37"/>
      <c r="O5390" s="36"/>
      <c r="P5390" s="36"/>
      <c r="Q5390" s="36"/>
      <c r="R5390" s="37"/>
      <c r="S5390" s="36"/>
      <c r="T5390" s="36"/>
    </row>
    <row r="5391" spans="1:20" ht="14.4" x14ac:dyDescent="0.3">
      <c r="A5391" s="33" t="s">
        <v>12606</v>
      </c>
      <c r="B5391" s="33" t="s">
        <v>14833</v>
      </c>
      <c r="C5391" s="33" t="s">
        <v>17677</v>
      </c>
      <c r="D5391" s="33" t="s">
        <v>12607</v>
      </c>
      <c r="E5391" s="33" t="s">
        <v>15687</v>
      </c>
      <c r="F5391" s="33">
        <v>224</v>
      </c>
      <c r="G5391" s="33">
        <v>211</v>
      </c>
      <c r="H5391" s="33">
        <v>41413</v>
      </c>
      <c r="I5391" t="s">
        <v>16237</v>
      </c>
      <c r="N5391" s="37"/>
      <c r="O5391" s="36"/>
      <c r="P5391" s="36"/>
      <c r="Q5391" s="36"/>
      <c r="R5391" s="37"/>
      <c r="S5391" s="36"/>
      <c r="T5391" s="36"/>
    </row>
    <row r="5392" spans="1:20" ht="14.4" x14ac:dyDescent="0.3">
      <c r="A5392" s="33" t="s">
        <v>12608</v>
      </c>
      <c r="B5392" s="33" t="s">
        <v>14833</v>
      </c>
      <c r="C5392" s="33" t="s">
        <v>18512</v>
      </c>
      <c r="D5392" s="33" t="s">
        <v>12609</v>
      </c>
      <c r="E5392" s="33" t="s">
        <v>15223</v>
      </c>
      <c r="F5392" s="33">
        <v>65</v>
      </c>
      <c r="G5392" s="33">
        <v>63</v>
      </c>
      <c r="H5392" s="33">
        <v>41841</v>
      </c>
      <c r="I5392" t="s">
        <v>240</v>
      </c>
      <c r="N5392" s="37"/>
      <c r="O5392" s="36"/>
      <c r="P5392" s="36"/>
      <c r="Q5392" s="36"/>
      <c r="R5392" s="37"/>
      <c r="S5392" s="36"/>
      <c r="T5392" s="36"/>
    </row>
    <row r="5393" spans="1:20" ht="14.4" x14ac:dyDescent="0.3">
      <c r="A5393" s="33" t="s">
        <v>12610</v>
      </c>
      <c r="B5393" s="33" t="s">
        <v>14833</v>
      </c>
      <c r="C5393" s="33" t="s">
        <v>18513</v>
      </c>
      <c r="D5393" s="33" t="s">
        <v>12611</v>
      </c>
      <c r="E5393" s="33" t="s">
        <v>14873</v>
      </c>
      <c r="F5393" s="33">
        <v>319</v>
      </c>
      <c r="G5393" s="33">
        <v>331</v>
      </c>
      <c r="H5393" s="33">
        <v>41812</v>
      </c>
      <c r="I5393" t="s">
        <v>16646</v>
      </c>
      <c r="N5393" s="37"/>
      <c r="O5393" s="36"/>
      <c r="P5393" s="36"/>
      <c r="Q5393" s="36"/>
      <c r="R5393" s="37"/>
      <c r="S5393" s="36"/>
      <c r="T5393" s="36"/>
    </row>
    <row r="5394" spans="1:20" ht="14.4" x14ac:dyDescent="0.3">
      <c r="A5394" s="33" t="s">
        <v>12612</v>
      </c>
      <c r="B5394" s="33" t="s">
        <v>14833</v>
      </c>
      <c r="C5394" s="33" t="s">
        <v>12613</v>
      </c>
      <c r="D5394" s="33" t="s">
        <v>12614</v>
      </c>
      <c r="E5394" s="33" t="s">
        <v>15460</v>
      </c>
      <c r="F5394" s="33">
        <v>91</v>
      </c>
      <c r="G5394" s="33">
        <v>85</v>
      </c>
      <c r="H5394" s="33">
        <v>41693</v>
      </c>
      <c r="I5394" t="s">
        <v>15654</v>
      </c>
      <c r="N5394" s="37"/>
      <c r="O5394" s="36"/>
      <c r="P5394" s="36"/>
      <c r="Q5394" s="36"/>
      <c r="R5394" s="37"/>
      <c r="S5394" s="36"/>
      <c r="T5394" s="36"/>
    </row>
    <row r="5395" spans="1:20" ht="14.4" x14ac:dyDescent="0.3">
      <c r="A5395" s="33" t="s">
        <v>12615</v>
      </c>
      <c r="B5395" s="33" t="s">
        <v>14833</v>
      </c>
      <c r="C5395" s="33" t="s">
        <v>18514</v>
      </c>
      <c r="D5395" s="33" t="s">
        <v>12616</v>
      </c>
      <c r="E5395" s="33" t="s">
        <v>14942</v>
      </c>
      <c r="F5395" s="33">
        <v>147</v>
      </c>
      <c r="G5395" s="33">
        <v>155</v>
      </c>
      <c r="H5395" s="33">
        <v>41375</v>
      </c>
      <c r="I5395" t="s">
        <v>17614</v>
      </c>
      <c r="N5395" s="37"/>
      <c r="O5395" s="36"/>
      <c r="P5395" s="36"/>
      <c r="Q5395" s="36"/>
      <c r="R5395" s="37"/>
      <c r="S5395" s="36"/>
      <c r="T5395" s="36"/>
    </row>
    <row r="5396" spans="1:20" ht="14.4" x14ac:dyDescent="0.3">
      <c r="A5396" s="33" t="s">
        <v>12617</v>
      </c>
      <c r="B5396" s="33" t="s">
        <v>14833</v>
      </c>
      <c r="C5396" s="33" t="s">
        <v>12618</v>
      </c>
      <c r="D5396" s="33" t="s">
        <v>12619</v>
      </c>
      <c r="E5396" s="33" t="s">
        <v>14907</v>
      </c>
      <c r="F5396" s="33">
        <v>810</v>
      </c>
      <c r="G5396" s="33">
        <v>821</v>
      </c>
      <c r="H5396" s="33">
        <v>41775</v>
      </c>
      <c r="I5396" t="s">
        <v>108</v>
      </c>
      <c r="N5396" s="37"/>
      <c r="O5396" s="36"/>
      <c r="P5396" s="36"/>
      <c r="Q5396" s="36"/>
      <c r="R5396" s="37"/>
      <c r="S5396" s="36"/>
      <c r="T5396" s="36"/>
    </row>
    <row r="5397" spans="1:20" ht="14.4" x14ac:dyDescent="0.3">
      <c r="A5397" s="33" t="s">
        <v>12620</v>
      </c>
      <c r="B5397" s="33" t="s">
        <v>14833</v>
      </c>
      <c r="C5397" s="33" t="s">
        <v>12621</v>
      </c>
      <c r="D5397" s="33" t="s">
        <v>12622</v>
      </c>
      <c r="E5397" s="33" t="s">
        <v>15224</v>
      </c>
      <c r="F5397" s="33">
        <v>67</v>
      </c>
      <c r="G5397" s="33">
        <v>80</v>
      </c>
      <c r="H5397" s="33">
        <v>41438</v>
      </c>
      <c r="I5397" t="s">
        <v>15225</v>
      </c>
      <c r="N5397" s="37"/>
      <c r="O5397" s="36"/>
      <c r="P5397" s="36"/>
      <c r="Q5397" s="36"/>
      <c r="R5397" s="37"/>
      <c r="S5397" s="36"/>
      <c r="T5397" s="36"/>
    </row>
    <row r="5398" spans="1:20" ht="14.4" x14ac:dyDescent="0.3">
      <c r="A5398" s="33" t="s">
        <v>12623</v>
      </c>
      <c r="B5398" s="33" t="s">
        <v>14833</v>
      </c>
      <c r="C5398" s="33" t="s">
        <v>18515</v>
      </c>
      <c r="D5398" s="33" t="s">
        <v>12624</v>
      </c>
      <c r="E5398" s="33" t="s">
        <v>16575</v>
      </c>
      <c r="F5398" s="33">
        <v>54</v>
      </c>
      <c r="G5398" s="33">
        <v>49</v>
      </c>
      <c r="H5398" s="33">
        <v>41434</v>
      </c>
      <c r="I5398" t="s">
        <v>15624</v>
      </c>
      <c r="N5398" s="37"/>
      <c r="O5398" s="36"/>
      <c r="P5398" s="36"/>
      <c r="Q5398" s="36"/>
      <c r="R5398" s="37"/>
      <c r="S5398" s="36"/>
      <c r="T5398" s="36"/>
    </row>
    <row r="5399" spans="1:20" ht="14.4" x14ac:dyDescent="0.3">
      <c r="A5399" s="33" t="s">
        <v>12625</v>
      </c>
      <c r="B5399" s="33" t="s">
        <v>14833</v>
      </c>
      <c r="C5399" s="33" t="s">
        <v>18516</v>
      </c>
      <c r="D5399" s="33" t="s">
        <v>12626</v>
      </c>
      <c r="E5399" s="33" t="s">
        <v>15099</v>
      </c>
      <c r="F5399" s="33">
        <v>65</v>
      </c>
      <c r="G5399" s="33">
        <v>66</v>
      </c>
      <c r="H5399" s="33">
        <v>41842</v>
      </c>
      <c r="I5399" t="s">
        <v>15610</v>
      </c>
      <c r="N5399" s="37"/>
      <c r="O5399" s="36"/>
      <c r="P5399" s="36"/>
      <c r="Q5399" s="36"/>
      <c r="R5399" s="37"/>
      <c r="S5399" s="36"/>
      <c r="T5399" s="36"/>
    </row>
    <row r="5400" spans="1:20" ht="14.4" x14ac:dyDescent="0.3">
      <c r="A5400" s="33" t="s">
        <v>12627</v>
      </c>
      <c r="B5400" s="33" t="s">
        <v>14833</v>
      </c>
      <c r="C5400" s="33" t="s">
        <v>12628</v>
      </c>
      <c r="D5400" s="33" t="s">
        <v>12629</v>
      </c>
      <c r="E5400" s="33" t="s">
        <v>15046</v>
      </c>
      <c r="F5400" s="33">
        <v>61</v>
      </c>
      <c r="G5400" s="33">
        <v>58</v>
      </c>
      <c r="H5400" s="33">
        <v>41561</v>
      </c>
      <c r="I5400" t="s">
        <v>17641</v>
      </c>
      <c r="N5400" s="37"/>
      <c r="O5400" s="36"/>
      <c r="P5400" s="36"/>
      <c r="Q5400" s="36"/>
      <c r="R5400" s="37"/>
      <c r="S5400" s="36"/>
      <c r="T5400" s="36"/>
    </row>
    <row r="5401" spans="1:20" ht="14.4" x14ac:dyDescent="0.3">
      <c r="A5401" s="33" t="s">
        <v>12630</v>
      </c>
      <c r="B5401" s="33" t="s">
        <v>14833</v>
      </c>
      <c r="C5401" s="33" t="s">
        <v>18517</v>
      </c>
      <c r="D5401" s="33" t="s">
        <v>12631</v>
      </c>
      <c r="E5401" s="33" t="s">
        <v>15687</v>
      </c>
      <c r="F5401" s="33">
        <v>66</v>
      </c>
      <c r="G5401" s="33">
        <v>67</v>
      </c>
      <c r="H5401" s="33">
        <v>41413</v>
      </c>
      <c r="I5401" t="s">
        <v>16237</v>
      </c>
      <c r="N5401" s="37"/>
      <c r="O5401" s="36"/>
      <c r="P5401" s="36"/>
      <c r="Q5401" s="36"/>
      <c r="R5401" s="37"/>
      <c r="S5401" s="36"/>
      <c r="T5401" s="36"/>
    </row>
    <row r="5402" spans="1:20" ht="14.4" x14ac:dyDescent="0.3">
      <c r="A5402" s="33" t="s">
        <v>12632</v>
      </c>
      <c r="B5402" s="33" t="s">
        <v>14833</v>
      </c>
      <c r="C5402" s="33" t="s">
        <v>12633</v>
      </c>
      <c r="D5402" s="33" t="s">
        <v>12634</v>
      </c>
      <c r="E5402" s="33" t="s">
        <v>14873</v>
      </c>
      <c r="F5402" s="33">
        <v>93</v>
      </c>
      <c r="G5402" s="33">
        <v>87</v>
      </c>
      <c r="H5402" s="33">
        <v>41812</v>
      </c>
      <c r="I5402" t="s">
        <v>16646</v>
      </c>
      <c r="N5402" s="37"/>
      <c r="O5402" s="36"/>
      <c r="P5402" s="36"/>
      <c r="Q5402" s="36"/>
      <c r="R5402" s="37"/>
      <c r="S5402" s="36"/>
      <c r="T5402" s="36"/>
    </row>
    <row r="5403" spans="1:20" ht="14.4" x14ac:dyDescent="0.3">
      <c r="A5403" s="33" t="s">
        <v>12635</v>
      </c>
      <c r="B5403" s="33" t="s">
        <v>14833</v>
      </c>
      <c r="C5403" s="33" t="s">
        <v>12636</v>
      </c>
      <c r="D5403" s="33" t="s">
        <v>12637</v>
      </c>
      <c r="E5403" s="33" t="s">
        <v>15049</v>
      </c>
      <c r="F5403" s="33">
        <v>75</v>
      </c>
      <c r="G5403" s="33">
        <v>60</v>
      </c>
      <c r="H5403" s="33">
        <v>41693</v>
      </c>
      <c r="I5403" t="s">
        <v>15654</v>
      </c>
      <c r="N5403" s="37"/>
      <c r="O5403" s="36"/>
      <c r="P5403" s="36"/>
      <c r="Q5403" s="36"/>
      <c r="R5403" s="37"/>
      <c r="S5403" s="36"/>
      <c r="T5403" s="36"/>
    </row>
    <row r="5404" spans="1:20" ht="14.4" x14ac:dyDescent="0.3">
      <c r="A5404" s="33" t="s">
        <v>12638</v>
      </c>
      <c r="B5404" s="33" t="s">
        <v>14833</v>
      </c>
      <c r="C5404" s="33" t="s">
        <v>18518</v>
      </c>
      <c r="D5404" s="33" t="s">
        <v>12639</v>
      </c>
      <c r="E5404" s="33" t="s">
        <v>14942</v>
      </c>
      <c r="F5404" s="33">
        <v>189</v>
      </c>
      <c r="G5404" s="33">
        <v>156</v>
      </c>
      <c r="H5404" s="33">
        <v>41375</v>
      </c>
      <c r="I5404" t="s">
        <v>17614</v>
      </c>
      <c r="N5404" s="37"/>
      <c r="O5404" s="36"/>
      <c r="P5404" s="36"/>
      <c r="Q5404" s="36"/>
      <c r="R5404" s="37"/>
      <c r="S5404" s="36"/>
      <c r="T5404" s="36"/>
    </row>
    <row r="5405" spans="1:20" ht="14.4" x14ac:dyDescent="0.3">
      <c r="A5405" s="33" t="s">
        <v>12640</v>
      </c>
      <c r="B5405" s="33" t="s">
        <v>14833</v>
      </c>
      <c r="C5405" s="33" t="s">
        <v>12641</v>
      </c>
      <c r="D5405" s="33" t="s">
        <v>12642</v>
      </c>
      <c r="E5405" s="33" t="s">
        <v>14907</v>
      </c>
      <c r="F5405" s="33">
        <v>133</v>
      </c>
      <c r="G5405" s="33">
        <v>127</v>
      </c>
      <c r="H5405" s="33">
        <v>41775</v>
      </c>
      <c r="I5405" t="s">
        <v>108</v>
      </c>
      <c r="N5405" s="37"/>
      <c r="O5405" s="36"/>
      <c r="P5405" s="36"/>
      <c r="Q5405" s="36"/>
      <c r="R5405" s="37"/>
      <c r="S5405" s="36"/>
      <c r="T5405" s="36"/>
    </row>
    <row r="5406" spans="1:20" ht="14.4" x14ac:dyDescent="0.3">
      <c r="A5406" s="33" t="s">
        <v>12643</v>
      </c>
      <c r="B5406" s="33" t="s">
        <v>14833</v>
      </c>
      <c r="C5406" s="33" t="s">
        <v>12644</v>
      </c>
      <c r="D5406" s="33" t="s">
        <v>12645</v>
      </c>
      <c r="E5406" s="33" t="s">
        <v>15050</v>
      </c>
      <c r="F5406" s="33">
        <v>125</v>
      </c>
      <c r="G5406" s="33">
        <v>130</v>
      </c>
      <c r="H5406" s="33">
        <v>41461</v>
      </c>
      <c r="I5406" t="s">
        <v>17578</v>
      </c>
      <c r="N5406" s="37"/>
      <c r="O5406" s="36"/>
      <c r="P5406" s="36"/>
      <c r="Q5406" s="36"/>
      <c r="R5406" s="37"/>
      <c r="S5406" s="36"/>
      <c r="T5406" s="36"/>
    </row>
    <row r="5407" spans="1:20" ht="14.4" x14ac:dyDescent="0.3">
      <c r="A5407" s="33" t="s">
        <v>12646</v>
      </c>
      <c r="B5407" s="33" t="s">
        <v>14833</v>
      </c>
      <c r="C5407" s="33" t="s">
        <v>12647</v>
      </c>
      <c r="D5407" s="33" t="s">
        <v>12648</v>
      </c>
      <c r="E5407" s="33" t="s">
        <v>15528</v>
      </c>
      <c r="F5407" s="33">
        <v>111</v>
      </c>
      <c r="G5407" s="33">
        <v>112</v>
      </c>
      <c r="H5407" s="33">
        <v>42554</v>
      </c>
      <c r="I5407" t="s">
        <v>17631</v>
      </c>
      <c r="N5407" s="37"/>
      <c r="O5407" s="36"/>
      <c r="P5407" s="36"/>
      <c r="Q5407" s="36"/>
      <c r="R5407" s="37"/>
      <c r="S5407" s="36"/>
      <c r="T5407" s="36"/>
    </row>
    <row r="5408" spans="1:20" ht="14.4" x14ac:dyDescent="0.3">
      <c r="A5408" s="33" t="s">
        <v>12649</v>
      </c>
      <c r="B5408" s="33" t="s">
        <v>14833</v>
      </c>
      <c r="C5408" s="33" t="s">
        <v>18519</v>
      </c>
      <c r="D5408" s="33" t="s">
        <v>12650</v>
      </c>
      <c r="E5408" s="33" t="s">
        <v>14911</v>
      </c>
      <c r="F5408" s="33">
        <v>102</v>
      </c>
      <c r="G5408" s="33">
        <v>101</v>
      </c>
      <c r="H5408" s="33">
        <v>41852</v>
      </c>
      <c r="I5408" t="s">
        <v>18459</v>
      </c>
      <c r="N5408" s="37"/>
      <c r="O5408" s="36"/>
      <c r="P5408" s="36"/>
      <c r="Q5408" s="36"/>
      <c r="R5408" s="37"/>
      <c r="S5408" s="36"/>
      <c r="T5408" s="36"/>
    </row>
    <row r="5409" spans="1:20" ht="14.4" x14ac:dyDescent="0.3">
      <c r="A5409" s="33" t="s">
        <v>12651</v>
      </c>
      <c r="B5409" s="33" t="s">
        <v>14833</v>
      </c>
      <c r="C5409" s="33" t="s">
        <v>12652</v>
      </c>
      <c r="D5409" s="33" t="s">
        <v>4168</v>
      </c>
      <c r="E5409" s="33" t="s">
        <v>15099</v>
      </c>
      <c r="F5409" s="33">
        <v>175</v>
      </c>
      <c r="G5409" s="33">
        <v>169</v>
      </c>
      <c r="H5409" s="33">
        <v>41842</v>
      </c>
      <c r="I5409" t="s">
        <v>15610</v>
      </c>
      <c r="N5409" s="37"/>
      <c r="O5409" s="36"/>
      <c r="P5409" s="36"/>
      <c r="Q5409" s="36"/>
      <c r="R5409" s="37"/>
      <c r="S5409" s="36"/>
      <c r="T5409" s="36"/>
    </row>
    <row r="5410" spans="1:20" ht="14.4" x14ac:dyDescent="0.3">
      <c r="A5410" s="33" t="s">
        <v>12653</v>
      </c>
      <c r="B5410" s="33" t="s">
        <v>14833</v>
      </c>
      <c r="C5410" s="33" t="s">
        <v>12654</v>
      </c>
      <c r="D5410" s="33" t="s">
        <v>8075</v>
      </c>
      <c r="E5410" s="33" t="s">
        <v>14885</v>
      </c>
      <c r="F5410" s="33">
        <v>199</v>
      </c>
      <c r="G5410" s="33">
        <v>211</v>
      </c>
      <c r="H5410" s="33">
        <v>41716</v>
      </c>
      <c r="I5410" t="s">
        <v>12655</v>
      </c>
      <c r="N5410" s="37"/>
      <c r="O5410" s="36"/>
      <c r="P5410" s="36"/>
      <c r="Q5410" s="36"/>
      <c r="R5410" s="37"/>
      <c r="S5410" s="36"/>
      <c r="T5410" s="36"/>
    </row>
    <row r="5411" spans="1:20" ht="14.4" x14ac:dyDescent="0.3">
      <c r="A5411" s="33" t="s">
        <v>12656</v>
      </c>
      <c r="B5411" s="33" t="s">
        <v>14833</v>
      </c>
      <c r="C5411" s="33" t="s">
        <v>18520</v>
      </c>
      <c r="D5411" s="33" t="s">
        <v>12657</v>
      </c>
      <c r="E5411" s="33" t="s">
        <v>15687</v>
      </c>
      <c r="F5411" s="33">
        <v>149</v>
      </c>
      <c r="G5411" s="33">
        <v>148</v>
      </c>
      <c r="H5411" s="33">
        <v>41413</v>
      </c>
      <c r="I5411" t="s">
        <v>16237</v>
      </c>
      <c r="N5411" s="37"/>
      <c r="O5411" s="36"/>
      <c r="P5411" s="36"/>
      <c r="Q5411" s="36"/>
      <c r="R5411" s="37"/>
      <c r="S5411" s="36"/>
      <c r="T5411" s="36"/>
    </row>
    <row r="5412" spans="1:20" ht="14.4" x14ac:dyDescent="0.3">
      <c r="A5412" s="33" t="s">
        <v>12658</v>
      </c>
      <c r="B5412" s="33" t="s">
        <v>14833</v>
      </c>
      <c r="C5412" s="33" t="s">
        <v>18521</v>
      </c>
      <c r="D5412" s="33" t="s">
        <v>5853</v>
      </c>
      <c r="E5412" s="33" t="s">
        <v>14911</v>
      </c>
      <c r="F5412" s="33">
        <v>616</v>
      </c>
      <c r="G5412" s="33">
        <v>604</v>
      </c>
      <c r="H5412" s="33">
        <v>41852</v>
      </c>
      <c r="I5412" t="s">
        <v>18459</v>
      </c>
      <c r="N5412" s="37"/>
      <c r="O5412" s="36"/>
      <c r="P5412" s="36"/>
      <c r="Q5412" s="36"/>
      <c r="R5412" s="37"/>
      <c r="S5412" s="36"/>
      <c r="T5412" s="36"/>
    </row>
    <row r="5413" spans="1:20" ht="14.4" x14ac:dyDescent="0.3">
      <c r="A5413" s="33" t="s">
        <v>12659</v>
      </c>
      <c r="B5413" s="33" t="s">
        <v>14833</v>
      </c>
      <c r="C5413" s="33" t="s">
        <v>18522</v>
      </c>
      <c r="D5413" s="33" t="s">
        <v>12660</v>
      </c>
      <c r="E5413" s="33" t="s">
        <v>16575</v>
      </c>
      <c r="F5413" s="33">
        <v>43</v>
      </c>
      <c r="G5413" s="33">
        <v>40</v>
      </c>
      <c r="H5413" s="33">
        <v>41434</v>
      </c>
      <c r="I5413" t="s">
        <v>15624</v>
      </c>
      <c r="N5413" s="37"/>
      <c r="O5413" s="36"/>
      <c r="P5413" s="36"/>
      <c r="Q5413" s="36"/>
      <c r="R5413" s="37"/>
      <c r="S5413" s="36"/>
      <c r="T5413" s="36"/>
    </row>
    <row r="5414" spans="1:20" ht="14.4" x14ac:dyDescent="0.3">
      <c r="A5414" s="33" t="s">
        <v>12661</v>
      </c>
      <c r="B5414" s="33" t="s">
        <v>14833</v>
      </c>
      <c r="C5414" s="33" t="s">
        <v>12662</v>
      </c>
      <c r="D5414" s="33" t="s">
        <v>672</v>
      </c>
      <c r="E5414" s="33" t="s">
        <v>15099</v>
      </c>
      <c r="F5414" s="33">
        <v>84</v>
      </c>
      <c r="G5414" s="33">
        <v>76</v>
      </c>
      <c r="H5414" s="33">
        <v>41842</v>
      </c>
      <c r="I5414" t="s">
        <v>15610</v>
      </c>
      <c r="N5414" s="37"/>
      <c r="O5414" s="36"/>
      <c r="P5414" s="36"/>
      <c r="Q5414" s="36"/>
      <c r="R5414" s="37"/>
      <c r="S5414" s="36"/>
      <c r="T5414" s="36"/>
    </row>
    <row r="5415" spans="1:20" ht="14.4" x14ac:dyDescent="0.3">
      <c r="A5415" s="33" t="s">
        <v>12663</v>
      </c>
      <c r="B5415" s="33" t="s">
        <v>14833</v>
      </c>
      <c r="C5415" s="33" t="s">
        <v>18523</v>
      </c>
      <c r="D5415" s="33" t="s">
        <v>12664</v>
      </c>
      <c r="E5415" s="33" t="s">
        <v>15736</v>
      </c>
      <c r="F5415" s="33">
        <v>60</v>
      </c>
      <c r="G5415" s="33">
        <v>64</v>
      </c>
      <c r="H5415" s="33">
        <v>41846</v>
      </c>
      <c r="I5415" t="s">
        <v>305</v>
      </c>
      <c r="N5415" s="37"/>
      <c r="O5415" s="36"/>
      <c r="P5415" s="36"/>
      <c r="Q5415" s="36"/>
      <c r="R5415" s="37"/>
      <c r="S5415" s="36"/>
      <c r="T5415" s="36"/>
    </row>
    <row r="5416" spans="1:20" ht="14.4" x14ac:dyDescent="0.3">
      <c r="A5416" s="33" t="s">
        <v>12665</v>
      </c>
      <c r="B5416" s="33" t="s">
        <v>14833</v>
      </c>
      <c r="C5416" s="33" t="s">
        <v>12666</v>
      </c>
      <c r="D5416" s="33" t="s">
        <v>12667</v>
      </c>
      <c r="E5416" s="33" t="s">
        <v>15048</v>
      </c>
      <c r="F5416" s="33">
        <v>399</v>
      </c>
      <c r="G5416" s="33">
        <v>408</v>
      </c>
      <c r="H5416" s="33">
        <v>41518</v>
      </c>
      <c r="I5416" t="s">
        <v>18466</v>
      </c>
      <c r="N5416" s="37"/>
      <c r="O5416" s="36"/>
      <c r="P5416" s="36"/>
      <c r="Q5416" s="36"/>
      <c r="R5416" s="37"/>
      <c r="S5416" s="36"/>
      <c r="T5416" s="36"/>
    </row>
    <row r="5417" spans="1:20" ht="14.4" x14ac:dyDescent="0.3">
      <c r="A5417" s="33" t="s">
        <v>12668</v>
      </c>
      <c r="B5417" s="33" t="s">
        <v>14833</v>
      </c>
      <c r="C5417" s="33" t="s">
        <v>12669</v>
      </c>
      <c r="D5417" s="33" t="s">
        <v>12670</v>
      </c>
      <c r="E5417" s="33" t="s">
        <v>14885</v>
      </c>
      <c r="F5417" s="33">
        <v>805</v>
      </c>
      <c r="G5417" s="33">
        <v>823</v>
      </c>
      <c r="H5417" s="33">
        <v>41781</v>
      </c>
      <c r="I5417" t="s">
        <v>18505</v>
      </c>
      <c r="N5417" s="37"/>
      <c r="O5417" s="36"/>
      <c r="P5417" s="36"/>
      <c r="Q5417" s="36"/>
      <c r="R5417" s="37"/>
      <c r="S5417" s="36"/>
      <c r="T5417" s="36"/>
    </row>
    <row r="5418" spans="1:20" ht="14.4" x14ac:dyDescent="0.3">
      <c r="A5418" s="33" t="s">
        <v>12671</v>
      </c>
      <c r="B5418" s="33" t="s">
        <v>14833</v>
      </c>
      <c r="C5418" s="33" t="s">
        <v>18524</v>
      </c>
      <c r="D5418" s="33" t="s">
        <v>12672</v>
      </c>
      <c r="E5418" s="33" t="s">
        <v>14873</v>
      </c>
      <c r="F5418" s="33">
        <v>99</v>
      </c>
      <c r="G5418" s="33">
        <v>99</v>
      </c>
      <c r="H5418" s="33">
        <v>41812</v>
      </c>
      <c r="I5418" t="s">
        <v>16646</v>
      </c>
      <c r="N5418" s="37"/>
      <c r="O5418" s="36"/>
      <c r="P5418" s="36"/>
      <c r="Q5418" s="36"/>
      <c r="R5418" s="37"/>
      <c r="S5418" s="36"/>
      <c r="T5418" s="36"/>
    </row>
    <row r="5419" spans="1:20" ht="14.4" x14ac:dyDescent="0.3">
      <c r="A5419" s="33" t="s">
        <v>12673</v>
      </c>
      <c r="B5419" s="33" t="s">
        <v>14833</v>
      </c>
      <c r="C5419" s="33" t="s">
        <v>18525</v>
      </c>
      <c r="D5419" s="33" t="s">
        <v>12674</v>
      </c>
      <c r="E5419" s="33" t="s">
        <v>15049</v>
      </c>
      <c r="F5419" s="33">
        <v>55</v>
      </c>
      <c r="G5419" s="33">
        <v>50</v>
      </c>
      <c r="H5419" s="33">
        <v>41693</v>
      </c>
      <c r="I5419" t="s">
        <v>15654</v>
      </c>
      <c r="N5419" s="37"/>
      <c r="O5419" s="36"/>
      <c r="P5419" s="36"/>
      <c r="Q5419" s="36"/>
      <c r="R5419" s="37"/>
      <c r="S5419" s="36"/>
      <c r="T5419" s="36"/>
    </row>
    <row r="5420" spans="1:20" ht="14.4" x14ac:dyDescent="0.3">
      <c r="A5420" s="33" t="s">
        <v>12675</v>
      </c>
      <c r="B5420" s="33" t="s">
        <v>14833</v>
      </c>
      <c r="C5420" s="33" t="s">
        <v>12676</v>
      </c>
      <c r="D5420" s="33" t="s">
        <v>12677</v>
      </c>
      <c r="E5420" s="33" t="s">
        <v>14907</v>
      </c>
      <c r="F5420" s="33">
        <v>208</v>
      </c>
      <c r="G5420" s="33">
        <v>199</v>
      </c>
      <c r="H5420" s="33">
        <v>41775</v>
      </c>
      <c r="I5420" t="s">
        <v>108</v>
      </c>
      <c r="N5420" s="37"/>
      <c r="O5420" s="36"/>
      <c r="P5420" s="36"/>
      <c r="Q5420" s="36"/>
      <c r="R5420" s="37"/>
      <c r="S5420" s="36"/>
      <c r="T5420" s="36"/>
    </row>
    <row r="5421" spans="1:20" ht="14.4" x14ac:dyDescent="0.3">
      <c r="A5421" s="33" t="s">
        <v>12678</v>
      </c>
      <c r="B5421" s="33" t="s">
        <v>14833</v>
      </c>
      <c r="C5421" s="33" t="s">
        <v>8526</v>
      </c>
      <c r="D5421" s="33" t="s">
        <v>12679</v>
      </c>
      <c r="E5421" s="33" t="s">
        <v>15048</v>
      </c>
      <c r="F5421" s="33">
        <v>151</v>
      </c>
      <c r="G5421" s="33">
        <v>160</v>
      </c>
      <c r="H5421" s="33">
        <v>41518</v>
      </c>
      <c r="I5421" t="s">
        <v>18466</v>
      </c>
      <c r="N5421" s="37"/>
      <c r="O5421" s="36"/>
      <c r="P5421" s="36"/>
      <c r="Q5421" s="36"/>
      <c r="R5421" s="37"/>
      <c r="S5421" s="36"/>
      <c r="T5421" s="36"/>
    </row>
    <row r="5422" spans="1:20" ht="14.4" x14ac:dyDescent="0.3">
      <c r="A5422" s="33" t="s">
        <v>12680</v>
      </c>
      <c r="B5422" s="33" t="s">
        <v>14833</v>
      </c>
      <c r="C5422" s="33" t="s">
        <v>12681</v>
      </c>
      <c r="D5422" s="33" t="s">
        <v>12682</v>
      </c>
      <c r="E5422" s="33" t="s">
        <v>14885</v>
      </c>
      <c r="F5422" s="33">
        <v>414</v>
      </c>
      <c r="G5422" s="33">
        <v>390</v>
      </c>
      <c r="H5422" s="33">
        <v>41774</v>
      </c>
      <c r="I5422" t="s">
        <v>18526</v>
      </c>
      <c r="N5422" s="37"/>
      <c r="O5422" s="36"/>
      <c r="P5422" s="36"/>
      <c r="Q5422" s="36"/>
      <c r="R5422" s="37"/>
      <c r="S5422" s="36"/>
      <c r="T5422" s="36"/>
    </row>
    <row r="5423" spans="1:20" ht="14.4" x14ac:dyDescent="0.3">
      <c r="A5423" s="33" t="s">
        <v>12683</v>
      </c>
      <c r="B5423" s="33" t="s">
        <v>14833</v>
      </c>
      <c r="C5423" s="33" t="s">
        <v>12684</v>
      </c>
      <c r="D5423" s="33" t="s">
        <v>12685</v>
      </c>
      <c r="E5423" s="33" t="s">
        <v>15223</v>
      </c>
      <c r="F5423" s="33">
        <v>87</v>
      </c>
      <c r="G5423" s="33">
        <v>85</v>
      </c>
      <c r="H5423" s="33">
        <v>41841</v>
      </c>
      <c r="I5423" t="s">
        <v>240</v>
      </c>
      <c r="N5423" s="37"/>
      <c r="O5423" s="36"/>
      <c r="P5423" s="36"/>
      <c r="Q5423" s="36"/>
      <c r="R5423" s="37"/>
      <c r="S5423" s="36"/>
      <c r="T5423" s="36"/>
    </row>
    <row r="5424" spans="1:20" ht="14.4" x14ac:dyDescent="0.3">
      <c r="A5424" s="33" t="s">
        <v>12686</v>
      </c>
      <c r="B5424" s="33" t="s">
        <v>14833</v>
      </c>
      <c r="C5424" s="33" t="s">
        <v>12687</v>
      </c>
      <c r="D5424" s="33" t="s">
        <v>12688</v>
      </c>
      <c r="E5424" s="33" t="s">
        <v>14873</v>
      </c>
      <c r="F5424" s="33">
        <v>105</v>
      </c>
      <c r="G5424" s="33">
        <v>99</v>
      </c>
      <c r="H5424" s="33">
        <v>41812</v>
      </c>
      <c r="I5424" t="s">
        <v>16646</v>
      </c>
      <c r="N5424" s="37"/>
      <c r="O5424" s="36"/>
      <c r="P5424" s="36"/>
      <c r="Q5424" s="36"/>
      <c r="R5424" s="37"/>
      <c r="S5424" s="36"/>
      <c r="T5424" s="36"/>
    </row>
    <row r="5425" spans="1:20" ht="14.4" x14ac:dyDescent="0.3">
      <c r="A5425" s="33" t="s">
        <v>12689</v>
      </c>
      <c r="B5425" s="33" t="s">
        <v>14833</v>
      </c>
      <c r="C5425" s="33" t="s">
        <v>18441</v>
      </c>
      <c r="D5425" s="33" t="s">
        <v>12690</v>
      </c>
      <c r="E5425" s="33" t="s">
        <v>15528</v>
      </c>
      <c r="F5425" s="33">
        <v>106</v>
      </c>
      <c r="G5425" s="33">
        <v>103</v>
      </c>
      <c r="H5425" s="33">
        <v>42554</v>
      </c>
      <c r="I5425" t="s">
        <v>17631</v>
      </c>
      <c r="N5425" s="37"/>
      <c r="O5425" s="36"/>
      <c r="P5425" s="36"/>
      <c r="Q5425" s="36"/>
      <c r="R5425" s="37"/>
      <c r="S5425" s="36"/>
      <c r="T5425" s="36"/>
    </row>
    <row r="5426" spans="1:20" ht="14.4" x14ac:dyDescent="0.3">
      <c r="A5426" s="33" t="s">
        <v>12691</v>
      </c>
      <c r="B5426" s="33" t="s">
        <v>14833</v>
      </c>
      <c r="C5426" s="33" t="s">
        <v>11824</v>
      </c>
      <c r="D5426" s="33" t="s">
        <v>12692</v>
      </c>
      <c r="E5426" s="33" t="s">
        <v>15048</v>
      </c>
      <c r="F5426" s="33">
        <v>305</v>
      </c>
      <c r="G5426" s="33">
        <v>319</v>
      </c>
      <c r="H5426" s="33">
        <v>41518</v>
      </c>
      <c r="I5426" t="s">
        <v>18466</v>
      </c>
      <c r="N5426" s="37"/>
      <c r="O5426" s="36"/>
      <c r="P5426" s="36"/>
      <c r="Q5426" s="36"/>
      <c r="R5426" s="37"/>
      <c r="S5426" s="36"/>
      <c r="T5426" s="36"/>
    </row>
    <row r="5427" spans="1:20" ht="14.4" x14ac:dyDescent="0.3">
      <c r="A5427" s="33" t="s">
        <v>12693</v>
      </c>
      <c r="B5427" s="33" t="s">
        <v>14833</v>
      </c>
      <c r="C5427" s="33" t="s">
        <v>12694</v>
      </c>
      <c r="D5427" s="33" t="s">
        <v>12695</v>
      </c>
      <c r="E5427" s="33" t="s">
        <v>14885</v>
      </c>
      <c r="F5427" s="33">
        <v>263</v>
      </c>
      <c r="G5427" s="33">
        <v>247</v>
      </c>
      <c r="H5427" s="33">
        <v>41663</v>
      </c>
      <c r="I5427" t="s">
        <v>18527</v>
      </c>
      <c r="N5427" s="37"/>
      <c r="O5427" s="36"/>
      <c r="P5427" s="36"/>
      <c r="Q5427" s="36"/>
      <c r="R5427" s="37"/>
      <c r="S5427" s="36"/>
      <c r="T5427" s="36"/>
    </row>
    <row r="5428" spans="1:20" ht="14.4" x14ac:dyDescent="0.3">
      <c r="A5428" s="33" t="s">
        <v>12696</v>
      </c>
      <c r="B5428" s="33" t="s">
        <v>14833</v>
      </c>
      <c r="C5428" s="33" t="s">
        <v>12697</v>
      </c>
      <c r="D5428" s="33" t="s">
        <v>12698</v>
      </c>
      <c r="E5428" s="33" t="s">
        <v>15223</v>
      </c>
      <c r="F5428" s="33">
        <v>112</v>
      </c>
      <c r="G5428" s="33">
        <v>103</v>
      </c>
      <c r="H5428" s="33">
        <v>41841</v>
      </c>
      <c r="I5428" t="s">
        <v>240</v>
      </c>
      <c r="N5428" s="37"/>
      <c r="O5428" s="36"/>
      <c r="P5428" s="36"/>
      <c r="Q5428" s="36"/>
      <c r="R5428" s="37"/>
      <c r="S5428" s="36"/>
      <c r="T5428" s="36"/>
    </row>
    <row r="5429" spans="1:20" ht="14.4" x14ac:dyDescent="0.3">
      <c r="A5429" s="33" t="s">
        <v>12699</v>
      </c>
      <c r="B5429" s="33" t="s">
        <v>14833</v>
      </c>
      <c r="C5429" s="33" t="s">
        <v>9469</v>
      </c>
      <c r="D5429" s="33" t="s">
        <v>18528</v>
      </c>
      <c r="E5429" s="33" t="s">
        <v>14907</v>
      </c>
      <c r="F5429" s="33">
        <v>326</v>
      </c>
      <c r="G5429" s="33">
        <v>329</v>
      </c>
      <c r="H5429" s="33">
        <v>41775</v>
      </c>
      <c r="I5429" t="s">
        <v>108</v>
      </c>
      <c r="N5429" s="37"/>
      <c r="O5429" s="36"/>
      <c r="P5429" s="36"/>
      <c r="Q5429" s="36"/>
      <c r="R5429" s="37"/>
      <c r="S5429" s="36"/>
      <c r="T5429" s="36"/>
    </row>
    <row r="5430" spans="1:20" ht="14.4" x14ac:dyDescent="0.3">
      <c r="A5430" s="33" t="s">
        <v>12700</v>
      </c>
      <c r="B5430" s="33" t="s">
        <v>14833</v>
      </c>
      <c r="C5430" s="33" t="s">
        <v>12701</v>
      </c>
      <c r="D5430" s="33" t="s">
        <v>12702</v>
      </c>
      <c r="E5430" s="33" t="s">
        <v>15048</v>
      </c>
      <c r="F5430" s="33">
        <v>263</v>
      </c>
      <c r="G5430" s="33">
        <v>273</v>
      </c>
      <c r="H5430" s="33">
        <v>41518</v>
      </c>
      <c r="I5430" t="s">
        <v>18466</v>
      </c>
      <c r="N5430" s="37"/>
      <c r="O5430" s="36"/>
      <c r="P5430" s="36"/>
      <c r="Q5430" s="36"/>
      <c r="R5430" s="37"/>
      <c r="S5430" s="36"/>
      <c r="T5430" s="36"/>
    </row>
    <row r="5431" spans="1:20" ht="14.4" x14ac:dyDescent="0.3">
      <c r="A5431" s="33" t="s">
        <v>12703</v>
      </c>
      <c r="B5431" s="33" t="s">
        <v>14833</v>
      </c>
      <c r="C5431" s="33" t="s">
        <v>18529</v>
      </c>
      <c r="D5431" s="33" t="s">
        <v>12704</v>
      </c>
      <c r="E5431" s="33" t="s">
        <v>14885</v>
      </c>
      <c r="F5431" s="33">
        <v>403</v>
      </c>
      <c r="G5431" s="33">
        <v>411</v>
      </c>
      <c r="H5431" s="33">
        <v>41663</v>
      </c>
      <c r="I5431" t="s">
        <v>18527</v>
      </c>
      <c r="N5431" s="37"/>
      <c r="O5431" s="36"/>
      <c r="P5431" s="36"/>
      <c r="Q5431" s="36"/>
      <c r="R5431" s="37"/>
      <c r="S5431" s="36"/>
      <c r="T5431" s="36"/>
    </row>
    <row r="5432" spans="1:20" ht="14.4" x14ac:dyDescent="0.3">
      <c r="A5432" s="33" t="s">
        <v>12705</v>
      </c>
      <c r="B5432" s="33" t="s">
        <v>14833</v>
      </c>
      <c r="C5432" s="33" t="s">
        <v>18530</v>
      </c>
      <c r="D5432" s="33" t="s">
        <v>12706</v>
      </c>
      <c r="E5432" s="33" t="s">
        <v>14911</v>
      </c>
      <c r="F5432" s="33">
        <v>232</v>
      </c>
      <c r="G5432" s="33">
        <v>222</v>
      </c>
      <c r="H5432" s="33">
        <v>41852</v>
      </c>
      <c r="I5432" t="s">
        <v>18459</v>
      </c>
      <c r="N5432" s="37"/>
      <c r="O5432" s="36"/>
      <c r="P5432" s="36"/>
      <c r="Q5432" s="36"/>
      <c r="R5432" s="37"/>
      <c r="S5432" s="36"/>
      <c r="T5432" s="36"/>
    </row>
    <row r="5433" spans="1:20" ht="14.4" x14ac:dyDescent="0.3">
      <c r="A5433" s="33" t="s">
        <v>12707</v>
      </c>
      <c r="B5433" s="33" t="s">
        <v>14833</v>
      </c>
      <c r="C5433" s="33" t="s">
        <v>12708</v>
      </c>
      <c r="D5433" s="33" t="s">
        <v>12709</v>
      </c>
      <c r="E5433" s="33" t="s">
        <v>15048</v>
      </c>
      <c r="F5433" s="33">
        <v>207</v>
      </c>
      <c r="G5433" s="33">
        <v>221</v>
      </c>
      <c r="H5433" s="33">
        <v>41518</v>
      </c>
      <c r="I5433" t="s">
        <v>18466</v>
      </c>
      <c r="N5433" s="37"/>
      <c r="O5433" s="36"/>
      <c r="P5433" s="36"/>
      <c r="Q5433" s="36"/>
      <c r="R5433" s="37"/>
      <c r="S5433" s="36"/>
      <c r="T5433" s="36"/>
    </row>
    <row r="5434" spans="1:20" ht="14.4" x14ac:dyDescent="0.3">
      <c r="A5434" s="33" t="s">
        <v>12710</v>
      </c>
      <c r="B5434" s="33" t="s">
        <v>14833</v>
      </c>
      <c r="C5434" s="33" t="s">
        <v>18531</v>
      </c>
      <c r="D5434" s="33" t="s">
        <v>12711</v>
      </c>
      <c r="E5434" s="33" t="s">
        <v>14964</v>
      </c>
      <c r="F5434" s="33">
        <v>366</v>
      </c>
      <c r="G5434" s="33">
        <v>359</v>
      </c>
      <c r="H5434" s="33">
        <v>41494</v>
      </c>
      <c r="I5434" t="s">
        <v>18532</v>
      </c>
      <c r="N5434" s="37"/>
      <c r="O5434" s="36"/>
      <c r="P5434" s="36"/>
      <c r="Q5434" s="36"/>
      <c r="R5434" s="37"/>
      <c r="S5434" s="36"/>
      <c r="T5434" s="36"/>
    </row>
    <row r="5435" spans="1:20" ht="14.4" x14ac:dyDescent="0.3">
      <c r="A5435" s="33" t="s">
        <v>12712</v>
      </c>
      <c r="B5435" s="33" t="s">
        <v>14833</v>
      </c>
      <c r="C5435" s="33" t="s">
        <v>9896</v>
      </c>
      <c r="D5435" s="33" t="s">
        <v>12713</v>
      </c>
      <c r="E5435" s="33" t="s">
        <v>14907</v>
      </c>
      <c r="F5435" s="33">
        <v>155</v>
      </c>
      <c r="G5435" s="33">
        <v>170</v>
      </c>
      <c r="H5435" s="33">
        <v>41775</v>
      </c>
      <c r="I5435" t="s">
        <v>108</v>
      </c>
      <c r="N5435" s="37"/>
      <c r="O5435" s="36"/>
      <c r="P5435" s="36"/>
      <c r="Q5435" s="36"/>
      <c r="R5435" s="37"/>
      <c r="S5435" s="36"/>
      <c r="T5435" s="36"/>
    </row>
    <row r="5436" spans="1:20" ht="14.4" x14ac:dyDescent="0.3">
      <c r="A5436" s="33" t="s">
        <v>12714</v>
      </c>
      <c r="B5436" s="33" t="s">
        <v>14833</v>
      </c>
      <c r="C5436" s="33" t="s">
        <v>11407</v>
      </c>
      <c r="D5436" s="33" t="s">
        <v>12715</v>
      </c>
      <c r="E5436" s="33" t="s">
        <v>14885</v>
      </c>
      <c r="F5436" s="33">
        <v>275</v>
      </c>
      <c r="G5436" s="33">
        <v>262</v>
      </c>
      <c r="H5436" s="33">
        <v>41716</v>
      </c>
      <c r="I5436" t="s">
        <v>12655</v>
      </c>
      <c r="N5436" s="37"/>
      <c r="O5436" s="36"/>
      <c r="P5436" s="36"/>
      <c r="Q5436" s="36"/>
      <c r="R5436" s="37"/>
      <c r="S5436" s="36"/>
      <c r="T5436" s="36"/>
    </row>
    <row r="5437" spans="1:20" ht="14.4" x14ac:dyDescent="0.3">
      <c r="A5437" s="33" t="s">
        <v>12716</v>
      </c>
      <c r="B5437" s="33" t="s">
        <v>14833</v>
      </c>
      <c r="C5437" s="33" t="s">
        <v>12717</v>
      </c>
      <c r="D5437" s="33" t="s">
        <v>12718</v>
      </c>
      <c r="E5437" s="33" t="s">
        <v>15051</v>
      </c>
      <c r="F5437" s="33">
        <v>97</v>
      </c>
      <c r="G5437" s="33">
        <v>85</v>
      </c>
      <c r="H5437" s="33">
        <v>41674</v>
      </c>
      <c r="I5437" t="s">
        <v>18533</v>
      </c>
      <c r="N5437" s="37"/>
      <c r="O5437" s="36"/>
      <c r="P5437" s="36"/>
      <c r="Q5437" s="36"/>
      <c r="R5437" s="37"/>
      <c r="S5437" s="36"/>
      <c r="T5437" s="36"/>
    </row>
    <row r="5438" spans="1:20" ht="14.4" x14ac:dyDescent="0.3">
      <c r="A5438" s="33" t="s">
        <v>12719</v>
      </c>
      <c r="B5438" s="33" t="s">
        <v>14833</v>
      </c>
      <c r="C5438" s="33" t="s">
        <v>12720</v>
      </c>
      <c r="D5438" s="33" t="s">
        <v>12721</v>
      </c>
      <c r="E5438" s="33" t="s">
        <v>14907</v>
      </c>
      <c r="F5438" s="33">
        <v>108</v>
      </c>
      <c r="G5438" s="33">
        <v>96</v>
      </c>
      <c r="H5438" s="33">
        <v>41775</v>
      </c>
      <c r="I5438" t="s">
        <v>108</v>
      </c>
      <c r="N5438" s="37"/>
      <c r="O5438" s="36"/>
      <c r="P5438" s="36"/>
      <c r="Q5438" s="36"/>
      <c r="R5438" s="37"/>
      <c r="S5438" s="36"/>
      <c r="T5438" s="36"/>
    </row>
    <row r="5439" spans="1:20" ht="14.4" x14ac:dyDescent="0.3">
      <c r="A5439" s="33" t="s">
        <v>12722</v>
      </c>
      <c r="B5439" s="33" t="s">
        <v>14833</v>
      </c>
      <c r="C5439" s="33" t="s">
        <v>18534</v>
      </c>
      <c r="D5439" s="33" t="s">
        <v>12723</v>
      </c>
      <c r="E5439" s="33" t="s">
        <v>15528</v>
      </c>
      <c r="F5439" s="33">
        <v>60</v>
      </c>
      <c r="G5439" s="33">
        <v>76</v>
      </c>
      <c r="H5439" s="33">
        <v>42554</v>
      </c>
      <c r="I5439" t="s">
        <v>17631</v>
      </c>
      <c r="N5439" s="37"/>
      <c r="O5439" s="36"/>
      <c r="P5439" s="36"/>
      <c r="Q5439" s="36"/>
      <c r="R5439" s="37"/>
      <c r="S5439" s="36"/>
      <c r="T5439" s="36"/>
    </row>
    <row r="5440" spans="1:20" ht="14.4" x14ac:dyDescent="0.3">
      <c r="A5440" s="33" t="s">
        <v>12724</v>
      </c>
      <c r="B5440" s="33" t="s">
        <v>14833</v>
      </c>
      <c r="C5440" s="33" t="s">
        <v>12725</v>
      </c>
      <c r="D5440" s="33" t="s">
        <v>12726</v>
      </c>
      <c r="E5440" s="33" t="s">
        <v>14885</v>
      </c>
      <c r="F5440" s="33">
        <v>362</v>
      </c>
      <c r="G5440" s="33">
        <v>343</v>
      </c>
      <c r="H5440" s="33">
        <v>41579</v>
      </c>
      <c r="I5440" t="s">
        <v>18535</v>
      </c>
      <c r="N5440" s="37"/>
      <c r="O5440" s="36"/>
      <c r="P5440" s="36"/>
      <c r="Q5440" s="36"/>
      <c r="R5440" s="37"/>
      <c r="S5440" s="36"/>
      <c r="T5440" s="36"/>
    </row>
    <row r="5441" spans="1:20" ht="14.4" x14ac:dyDescent="0.3">
      <c r="A5441" s="33" t="s">
        <v>12727</v>
      </c>
      <c r="B5441" s="33" t="s">
        <v>14833</v>
      </c>
      <c r="C5441" s="33" t="s">
        <v>16287</v>
      </c>
      <c r="D5441" s="33" t="s">
        <v>12728</v>
      </c>
      <c r="E5441" s="33" t="s">
        <v>14964</v>
      </c>
      <c r="F5441" s="33">
        <v>122</v>
      </c>
      <c r="G5441" s="33">
        <v>122</v>
      </c>
      <c r="H5441" s="33">
        <v>41494</v>
      </c>
      <c r="I5441" t="s">
        <v>18532</v>
      </c>
      <c r="N5441" s="37"/>
      <c r="O5441" s="36"/>
      <c r="P5441" s="36"/>
      <c r="Q5441" s="36"/>
      <c r="R5441" s="37"/>
      <c r="S5441" s="36"/>
      <c r="T5441" s="36"/>
    </row>
    <row r="5442" spans="1:20" ht="14.4" x14ac:dyDescent="0.3">
      <c r="A5442" s="33" t="s">
        <v>12729</v>
      </c>
      <c r="B5442" s="33" t="s">
        <v>14833</v>
      </c>
      <c r="C5442" s="33" t="s">
        <v>12730</v>
      </c>
      <c r="D5442" s="33" t="s">
        <v>12731</v>
      </c>
      <c r="E5442" s="33" t="s">
        <v>14907</v>
      </c>
      <c r="F5442" s="33">
        <v>165</v>
      </c>
      <c r="G5442" s="33">
        <v>166</v>
      </c>
      <c r="H5442" s="33">
        <v>41775</v>
      </c>
      <c r="I5442" t="s">
        <v>108</v>
      </c>
      <c r="N5442" s="37"/>
      <c r="O5442" s="36"/>
      <c r="P5442" s="36"/>
      <c r="Q5442" s="36"/>
      <c r="R5442" s="37"/>
      <c r="S5442" s="36"/>
      <c r="T5442" s="36"/>
    </row>
    <row r="5443" spans="1:20" ht="14.4" x14ac:dyDescent="0.3">
      <c r="A5443" s="33" t="s">
        <v>12732</v>
      </c>
      <c r="B5443" s="33" t="s">
        <v>14833</v>
      </c>
      <c r="C5443" s="33" t="s">
        <v>18536</v>
      </c>
      <c r="D5443" s="33" t="s">
        <v>12733</v>
      </c>
      <c r="E5443" s="33" t="s">
        <v>15528</v>
      </c>
      <c r="F5443" s="33">
        <v>196</v>
      </c>
      <c r="G5443" s="33">
        <v>186</v>
      </c>
      <c r="H5443" s="33">
        <v>42554</v>
      </c>
      <c r="I5443" t="s">
        <v>17631</v>
      </c>
      <c r="N5443" s="37"/>
      <c r="O5443" s="36"/>
      <c r="P5443" s="36"/>
      <c r="Q5443" s="36"/>
      <c r="R5443" s="37"/>
      <c r="S5443" s="36"/>
      <c r="T5443" s="36"/>
    </row>
    <row r="5444" spans="1:20" ht="14.4" x14ac:dyDescent="0.3">
      <c r="A5444" s="33" t="s">
        <v>12734</v>
      </c>
      <c r="B5444" s="33" t="s">
        <v>14833</v>
      </c>
      <c r="C5444" s="33" t="s">
        <v>18537</v>
      </c>
      <c r="D5444" s="33" t="s">
        <v>8947</v>
      </c>
      <c r="E5444" s="33" t="s">
        <v>14885</v>
      </c>
      <c r="F5444" s="33">
        <v>331</v>
      </c>
      <c r="G5444" s="33">
        <v>337</v>
      </c>
      <c r="H5444" s="33">
        <v>41579</v>
      </c>
      <c r="I5444" t="s">
        <v>18535</v>
      </c>
      <c r="N5444" s="37"/>
      <c r="O5444" s="36"/>
      <c r="P5444" s="36"/>
      <c r="Q5444" s="36"/>
      <c r="R5444" s="37"/>
      <c r="S5444" s="36"/>
      <c r="T5444" s="36"/>
    </row>
    <row r="5445" spans="1:20" ht="14.4" x14ac:dyDescent="0.3">
      <c r="A5445" s="33" t="s">
        <v>12735</v>
      </c>
      <c r="B5445" s="33" t="s">
        <v>14833</v>
      </c>
      <c r="C5445" s="33" t="s">
        <v>12736</v>
      </c>
      <c r="D5445" s="33" t="s">
        <v>12737</v>
      </c>
      <c r="E5445" s="33" t="s">
        <v>15051</v>
      </c>
      <c r="F5445" s="33">
        <v>72</v>
      </c>
      <c r="G5445" s="33">
        <v>80</v>
      </c>
      <c r="H5445" s="33">
        <v>41674</v>
      </c>
      <c r="I5445" t="s">
        <v>18533</v>
      </c>
      <c r="N5445" s="37"/>
      <c r="O5445" s="36"/>
      <c r="P5445" s="36"/>
      <c r="Q5445" s="36"/>
      <c r="R5445" s="37"/>
      <c r="S5445" s="36"/>
      <c r="T5445" s="36"/>
    </row>
    <row r="5446" spans="1:20" ht="14.4" x14ac:dyDescent="0.3">
      <c r="A5446" s="33" t="s">
        <v>12738</v>
      </c>
      <c r="B5446" s="33" t="s">
        <v>14833</v>
      </c>
      <c r="C5446" s="33" t="s">
        <v>18538</v>
      </c>
      <c r="D5446" s="33" t="s">
        <v>12739</v>
      </c>
      <c r="E5446" s="33" t="s">
        <v>14964</v>
      </c>
      <c r="F5446" s="33">
        <v>351</v>
      </c>
      <c r="G5446" s="33">
        <v>328</v>
      </c>
      <c r="H5446" s="33">
        <v>41494</v>
      </c>
      <c r="I5446" t="s">
        <v>18532</v>
      </c>
      <c r="N5446" s="37"/>
      <c r="O5446" s="36"/>
      <c r="P5446" s="36"/>
      <c r="Q5446" s="36"/>
      <c r="R5446" s="37"/>
      <c r="S5446" s="36"/>
      <c r="T5446" s="36"/>
    </row>
    <row r="5447" spans="1:20" ht="14.4" x14ac:dyDescent="0.3">
      <c r="A5447" s="33" t="s">
        <v>12740</v>
      </c>
      <c r="B5447" s="33" t="s">
        <v>14833</v>
      </c>
      <c r="C5447" s="33" t="s">
        <v>18539</v>
      </c>
      <c r="D5447" s="33" t="s">
        <v>12741</v>
      </c>
      <c r="E5447" s="33" t="s">
        <v>15528</v>
      </c>
      <c r="F5447" s="33">
        <v>81</v>
      </c>
      <c r="G5447" s="33">
        <v>79</v>
      </c>
      <c r="H5447" s="33">
        <v>42554</v>
      </c>
      <c r="I5447" t="s">
        <v>17631</v>
      </c>
      <c r="N5447" s="37"/>
      <c r="O5447" s="36"/>
      <c r="P5447" s="36"/>
      <c r="Q5447" s="36"/>
      <c r="R5447" s="37"/>
      <c r="S5447" s="36"/>
      <c r="T5447" s="36"/>
    </row>
    <row r="5448" spans="1:20" ht="14.4" x14ac:dyDescent="0.3">
      <c r="A5448" s="33" t="s">
        <v>12742</v>
      </c>
      <c r="B5448" s="33" t="s">
        <v>14833</v>
      </c>
      <c r="C5448" s="33" t="s">
        <v>17926</v>
      </c>
      <c r="D5448" s="33" t="s">
        <v>12743</v>
      </c>
      <c r="E5448" s="33" t="s">
        <v>14911</v>
      </c>
      <c r="F5448" s="33">
        <v>52</v>
      </c>
      <c r="G5448" s="33">
        <v>51</v>
      </c>
      <c r="H5448" s="33">
        <v>41852</v>
      </c>
      <c r="I5448" t="s">
        <v>18459</v>
      </c>
      <c r="N5448" s="37"/>
      <c r="O5448" s="36"/>
      <c r="P5448" s="36"/>
      <c r="Q5448" s="36"/>
      <c r="R5448" s="37"/>
      <c r="S5448" s="36"/>
      <c r="T5448" s="36"/>
    </row>
    <row r="5449" spans="1:20" ht="14.4" x14ac:dyDescent="0.3">
      <c r="A5449" s="33" t="s">
        <v>12744</v>
      </c>
      <c r="B5449" s="33" t="s">
        <v>14833</v>
      </c>
      <c r="C5449" s="33" t="s">
        <v>12745</v>
      </c>
      <c r="D5449" s="33" t="s">
        <v>12746</v>
      </c>
      <c r="E5449" s="33" t="s">
        <v>14885</v>
      </c>
      <c r="F5449" s="33">
        <v>505</v>
      </c>
      <c r="G5449" s="33">
        <v>502</v>
      </c>
      <c r="H5449" s="33">
        <v>41781</v>
      </c>
      <c r="I5449" t="s">
        <v>18505</v>
      </c>
      <c r="N5449" s="37"/>
      <c r="O5449" s="36"/>
      <c r="P5449" s="36"/>
      <c r="Q5449" s="36"/>
      <c r="R5449" s="37"/>
      <c r="S5449" s="36"/>
      <c r="T5449" s="36"/>
    </row>
    <row r="5450" spans="1:20" ht="14.4" x14ac:dyDescent="0.3">
      <c r="A5450" s="33" t="s">
        <v>12747</v>
      </c>
      <c r="B5450" s="33" t="s">
        <v>14833</v>
      </c>
      <c r="C5450" s="33" t="s">
        <v>12748</v>
      </c>
      <c r="D5450" s="33" t="s">
        <v>12749</v>
      </c>
      <c r="E5450" s="33" t="s">
        <v>15051</v>
      </c>
      <c r="F5450" s="33">
        <v>117</v>
      </c>
      <c r="G5450" s="33">
        <v>144</v>
      </c>
      <c r="H5450" s="33">
        <v>41674</v>
      </c>
      <c r="I5450" t="s">
        <v>18533</v>
      </c>
      <c r="N5450" s="37"/>
      <c r="O5450" s="36"/>
      <c r="P5450" s="36"/>
      <c r="Q5450" s="36"/>
      <c r="R5450" s="37"/>
      <c r="S5450" s="36"/>
      <c r="T5450" s="36"/>
    </row>
    <row r="5451" spans="1:20" ht="14.4" x14ac:dyDescent="0.3">
      <c r="A5451" s="33" t="s">
        <v>12750</v>
      </c>
      <c r="B5451" s="33" t="s">
        <v>14833</v>
      </c>
      <c r="C5451" s="33" t="s">
        <v>18540</v>
      </c>
      <c r="D5451" s="33" t="s">
        <v>12751</v>
      </c>
      <c r="E5451" s="33" t="s">
        <v>14964</v>
      </c>
      <c r="F5451" s="33">
        <v>58</v>
      </c>
      <c r="G5451" s="33">
        <v>54</v>
      </c>
      <c r="H5451" s="33">
        <v>41494</v>
      </c>
      <c r="I5451" t="s">
        <v>18532</v>
      </c>
      <c r="N5451" s="37"/>
      <c r="O5451" s="36"/>
      <c r="P5451" s="36"/>
      <c r="Q5451" s="36"/>
      <c r="R5451" s="37"/>
      <c r="S5451" s="36"/>
      <c r="T5451" s="36"/>
    </row>
    <row r="5452" spans="1:20" ht="14.4" x14ac:dyDescent="0.3">
      <c r="A5452" s="33" t="s">
        <v>12752</v>
      </c>
      <c r="B5452" s="33" t="s">
        <v>14833</v>
      </c>
      <c r="C5452" s="33" t="s">
        <v>10423</v>
      </c>
      <c r="D5452" s="33" t="s">
        <v>12753</v>
      </c>
      <c r="E5452" s="33" t="s">
        <v>14907</v>
      </c>
      <c r="F5452" s="33">
        <v>345</v>
      </c>
      <c r="G5452" s="33">
        <v>390</v>
      </c>
      <c r="H5452" s="33">
        <v>41775</v>
      </c>
      <c r="I5452" t="s">
        <v>108</v>
      </c>
      <c r="N5452" s="37"/>
      <c r="O5452" s="36"/>
      <c r="P5452" s="36"/>
      <c r="Q5452" s="36"/>
      <c r="R5452" s="37"/>
      <c r="S5452" s="36"/>
      <c r="T5452" s="36"/>
    </row>
    <row r="5453" spans="1:20" ht="14.4" x14ac:dyDescent="0.3">
      <c r="A5453" s="33" t="s">
        <v>12754</v>
      </c>
      <c r="B5453" s="33" t="s">
        <v>14833</v>
      </c>
      <c r="C5453" s="33" t="s">
        <v>18001</v>
      </c>
      <c r="D5453" s="33" t="s">
        <v>12755</v>
      </c>
      <c r="E5453" s="33" t="s">
        <v>14911</v>
      </c>
      <c r="F5453" s="33">
        <v>362</v>
      </c>
      <c r="G5453" s="33">
        <v>373</v>
      </c>
      <c r="H5453" s="33">
        <v>41852</v>
      </c>
      <c r="I5453" t="s">
        <v>18459</v>
      </c>
      <c r="N5453" s="37"/>
      <c r="O5453" s="36"/>
      <c r="P5453" s="36"/>
      <c r="Q5453" s="36"/>
      <c r="R5453" s="37"/>
      <c r="S5453" s="36"/>
      <c r="T5453" s="36"/>
    </row>
    <row r="5454" spans="1:20" ht="14.4" x14ac:dyDescent="0.3">
      <c r="A5454" s="33" t="s">
        <v>12756</v>
      </c>
      <c r="B5454" s="33" t="s">
        <v>14833</v>
      </c>
      <c r="C5454" s="33" t="s">
        <v>18541</v>
      </c>
      <c r="D5454" s="33" t="s">
        <v>12757</v>
      </c>
      <c r="E5454" s="33" t="s">
        <v>15048</v>
      </c>
      <c r="F5454" s="33">
        <v>219</v>
      </c>
      <c r="G5454" s="33">
        <v>236</v>
      </c>
      <c r="H5454" s="33">
        <v>41518</v>
      </c>
      <c r="I5454" t="s">
        <v>18466</v>
      </c>
      <c r="N5454" s="37"/>
      <c r="O5454" s="36"/>
      <c r="P5454" s="36"/>
      <c r="Q5454" s="36"/>
      <c r="R5454" s="37"/>
      <c r="S5454" s="36"/>
      <c r="T5454" s="36"/>
    </row>
    <row r="5455" spans="1:20" ht="14.4" x14ac:dyDescent="0.3">
      <c r="A5455" s="33" t="s">
        <v>12758</v>
      </c>
      <c r="B5455" s="33" t="s">
        <v>14833</v>
      </c>
      <c r="C5455" s="33" t="s">
        <v>12759</v>
      </c>
      <c r="D5455" s="33" t="s">
        <v>9183</v>
      </c>
      <c r="E5455" s="33" t="s">
        <v>14885</v>
      </c>
      <c r="F5455" s="33">
        <v>100</v>
      </c>
      <c r="G5455" s="33">
        <v>95</v>
      </c>
      <c r="H5455" s="33">
        <v>41716</v>
      </c>
      <c r="I5455" t="s">
        <v>12655</v>
      </c>
      <c r="N5455" s="37"/>
      <c r="O5455" s="36"/>
      <c r="P5455" s="36"/>
      <c r="Q5455" s="36"/>
      <c r="R5455" s="37"/>
      <c r="S5455" s="36"/>
      <c r="T5455" s="36"/>
    </row>
    <row r="5456" spans="1:20" ht="14.4" x14ac:dyDescent="0.3">
      <c r="A5456" s="33" t="s">
        <v>12760</v>
      </c>
      <c r="B5456" s="33" t="s">
        <v>14833</v>
      </c>
      <c r="C5456" s="33" t="s">
        <v>11133</v>
      </c>
      <c r="D5456" s="33" t="s">
        <v>12761</v>
      </c>
      <c r="E5456" s="33" t="s">
        <v>15048</v>
      </c>
      <c r="F5456" s="33">
        <v>179</v>
      </c>
      <c r="G5456" s="33">
        <v>179</v>
      </c>
      <c r="H5456" s="33">
        <v>41518</v>
      </c>
      <c r="I5456" t="s">
        <v>18466</v>
      </c>
      <c r="N5456" s="37"/>
      <c r="O5456" s="36"/>
      <c r="P5456" s="36"/>
      <c r="Q5456" s="36"/>
      <c r="R5456" s="37"/>
      <c r="S5456" s="36"/>
      <c r="T5456" s="36"/>
    </row>
    <row r="5457" spans="1:20" ht="14.4" x14ac:dyDescent="0.3">
      <c r="A5457" s="33" t="s">
        <v>12762</v>
      </c>
      <c r="B5457" s="33" t="s">
        <v>14833</v>
      </c>
      <c r="C5457" s="33" t="s">
        <v>12763</v>
      </c>
      <c r="D5457" s="33" t="s">
        <v>8331</v>
      </c>
      <c r="E5457" s="33" t="s">
        <v>14885</v>
      </c>
      <c r="F5457" s="33">
        <v>182</v>
      </c>
      <c r="G5457" s="33">
        <v>186</v>
      </c>
      <c r="H5457" s="33">
        <v>41716</v>
      </c>
      <c r="I5457" t="s">
        <v>12655</v>
      </c>
      <c r="N5457" s="37"/>
      <c r="O5457" s="36"/>
      <c r="P5457" s="36"/>
      <c r="Q5457" s="36"/>
      <c r="R5457" s="37"/>
      <c r="S5457" s="36"/>
      <c r="T5457" s="36"/>
    </row>
    <row r="5458" spans="1:20" ht="14.4" x14ac:dyDescent="0.3">
      <c r="A5458" s="33" t="s">
        <v>12764</v>
      </c>
      <c r="B5458" s="33" t="s">
        <v>14833</v>
      </c>
      <c r="C5458" s="33" t="s">
        <v>12765</v>
      </c>
      <c r="D5458" s="33" t="s">
        <v>12766</v>
      </c>
      <c r="E5458" s="33" t="s">
        <v>15051</v>
      </c>
      <c r="F5458" s="33">
        <v>261</v>
      </c>
      <c r="G5458" s="33">
        <v>219</v>
      </c>
      <c r="H5458" s="33">
        <v>41674</v>
      </c>
      <c r="I5458" t="s">
        <v>18533</v>
      </c>
      <c r="N5458" s="37"/>
      <c r="O5458" s="36"/>
      <c r="P5458" s="36"/>
      <c r="Q5458" s="36"/>
      <c r="R5458" s="37"/>
      <c r="S5458" s="36"/>
      <c r="T5458" s="36"/>
    </row>
    <row r="5459" spans="1:20" ht="14.4" x14ac:dyDescent="0.3">
      <c r="A5459" s="33" t="s">
        <v>12767</v>
      </c>
      <c r="B5459" s="33" t="s">
        <v>14833</v>
      </c>
      <c r="C5459" s="33" t="s">
        <v>18542</v>
      </c>
      <c r="D5459" s="33" t="s">
        <v>12768</v>
      </c>
      <c r="E5459" s="33" t="s">
        <v>14976</v>
      </c>
      <c r="F5459" s="33">
        <v>248</v>
      </c>
      <c r="G5459" s="33">
        <v>229</v>
      </c>
      <c r="H5459" s="33">
        <v>41978</v>
      </c>
      <c r="I5459" t="s">
        <v>1817</v>
      </c>
      <c r="N5459" s="37"/>
      <c r="O5459" s="36"/>
      <c r="P5459" s="36"/>
      <c r="Q5459" s="36"/>
      <c r="R5459" s="37"/>
      <c r="S5459" s="36"/>
      <c r="T5459" s="36"/>
    </row>
    <row r="5460" spans="1:20" ht="14.4" x14ac:dyDescent="0.3">
      <c r="A5460" s="33" t="s">
        <v>12769</v>
      </c>
      <c r="B5460" s="33" t="s">
        <v>14833</v>
      </c>
      <c r="C5460" s="33" t="s">
        <v>7477</v>
      </c>
      <c r="D5460" s="33" t="s">
        <v>12770</v>
      </c>
      <c r="E5460" s="33" t="s">
        <v>15019</v>
      </c>
      <c r="F5460" s="33">
        <v>198</v>
      </c>
      <c r="G5460" s="33">
        <v>209</v>
      </c>
      <c r="H5460" s="33">
        <v>40843</v>
      </c>
      <c r="I5460" t="s">
        <v>15811</v>
      </c>
      <c r="N5460" s="37"/>
      <c r="O5460" s="36"/>
      <c r="P5460" s="36"/>
      <c r="Q5460" s="36"/>
      <c r="R5460" s="37"/>
      <c r="S5460" s="36"/>
      <c r="T5460" s="36"/>
    </row>
    <row r="5461" spans="1:20" ht="14.4" x14ac:dyDescent="0.3">
      <c r="A5461" s="33" t="s">
        <v>12771</v>
      </c>
      <c r="B5461" s="33" t="s">
        <v>14833</v>
      </c>
      <c r="C5461" s="33" t="s">
        <v>18543</v>
      </c>
      <c r="D5461" s="33" t="s">
        <v>12772</v>
      </c>
      <c r="E5461" s="33" t="s">
        <v>14986</v>
      </c>
      <c r="F5461" s="33">
        <v>321</v>
      </c>
      <c r="G5461" s="33">
        <v>291</v>
      </c>
      <c r="H5461" s="33">
        <v>20671</v>
      </c>
      <c r="I5461" t="s">
        <v>16770</v>
      </c>
      <c r="N5461" s="37"/>
      <c r="O5461" s="36"/>
      <c r="P5461" s="36"/>
      <c r="Q5461" s="36"/>
      <c r="R5461" s="37"/>
      <c r="S5461" s="36"/>
      <c r="T5461" s="36"/>
    </row>
    <row r="5462" spans="1:20" ht="14.4" x14ac:dyDescent="0.3">
      <c r="A5462" s="33" t="s">
        <v>12773</v>
      </c>
      <c r="B5462" s="33" t="s">
        <v>14833</v>
      </c>
      <c r="C5462" s="33" t="s">
        <v>18544</v>
      </c>
      <c r="D5462" s="33" t="s">
        <v>12774</v>
      </c>
      <c r="E5462" s="33" t="s">
        <v>14964</v>
      </c>
      <c r="F5462" s="33">
        <v>51</v>
      </c>
      <c r="G5462" s="33">
        <v>42</v>
      </c>
      <c r="H5462" s="33">
        <v>41494</v>
      </c>
      <c r="I5462" t="s">
        <v>18532</v>
      </c>
      <c r="N5462" s="37"/>
      <c r="O5462" s="36"/>
      <c r="P5462" s="36"/>
      <c r="Q5462" s="36"/>
      <c r="R5462" s="37"/>
      <c r="S5462" s="36"/>
      <c r="T5462" s="36"/>
    </row>
    <row r="5463" spans="1:20" ht="14.4" x14ac:dyDescent="0.3">
      <c r="A5463" s="33" t="s">
        <v>12775</v>
      </c>
      <c r="B5463" s="33" t="s">
        <v>14833</v>
      </c>
      <c r="C5463" s="33" t="s">
        <v>12776</v>
      </c>
      <c r="D5463" s="33" t="s">
        <v>12777</v>
      </c>
      <c r="E5463" s="33" t="s">
        <v>14907</v>
      </c>
      <c r="F5463" s="33">
        <v>145</v>
      </c>
      <c r="G5463" s="33">
        <v>133</v>
      </c>
      <c r="H5463" s="33">
        <v>41775</v>
      </c>
      <c r="I5463" t="s">
        <v>108</v>
      </c>
      <c r="N5463" s="37"/>
      <c r="O5463" s="36"/>
      <c r="P5463" s="36"/>
      <c r="Q5463" s="36"/>
      <c r="R5463" s="37"/>
      <c r="S5463" s="36"/>
      <c r="T5463" s="36"/>
    </row>
    <row r="5464" spans="1:20" ht="14.4" x14ac:dyDescent="0.3">
      <c r="A5464" s="33" t="s">
        <v>12778</v>
      </c>
      <c r="B5464" s="33" t="s">
        <v>14833</v>
      </c>
      <c r="C5464" s="33" t="s">
        <v>18545</v>
      </c>
      <c r="D5464" s="33" t="s">
        <v>12779</v>
      </c>
      <c r="E5464" s="33" t="s">
        <v>14911</v>
      </c>
      <c r="F5464" s="33">
        <v>197</v>
      </c>
      <c r="G5464" s="33">
        <v>217</v>
      </c>
      <c r="H5464" s="33">
        <v>41852</v>
      </c>
      <c r="I5464" t="s">
        <v>18459</v>
      </c>
      <c r="N5464" s="37"/>
      <c r="O5464" s="36"/>
      <c r="P5464" s="36"/>
      <c r="Q5464" s="36"/>
      <c r="R5464" s="37"/>
      <c r="S5464" s="36"/>
      <c r="T5464" s="36"/>
    </row>
    <row r="5465" spans="1:20" ht="14.4" x14ac:dyDescent="0.3">
      <c r="A5465" s="33" t="s">
        <v>12780</v>
      </c>
      <c r="B5465" s="33" t="s">
        <v>14833</v>
      </c>
      <c r="C5465" s="33" t="s">
        <v>18546</v>
      </c>
      <c r="D5465" s="33" t="s">
        <v>12781</v>
      </c>
      <c r="E5465" s="33" t="s">
        <v>14885</v>
      </c>
      <c r="F5465" s="33">
        <v>308</v>
      </c>
      <c r="G5465" s="33">
        <v>334</v>
      </c>
      <c r="H5465" s="33">
        <v>41716</v>
      </c>
      <c r="I5465" t="s">
        <v>12655</v>
      </c>
      <c r="N5465" s="37"/>
      <c r="O5465" s="36"/>
      <c r="P5465" s="36"/>
      <c r="Q5465" s="36"/>
      <c r="R5465" s="37"/>
      <c r="S5465" s="36"/>
      <c r="T5465" s="36"/>
    </row>
    <row r="5466" spans="1:20" ht="14.4" x14ac:dyDescent="0.3">
      <c r="A5466" s="33" t="s">
        <v>12782</v>
      </c>
      <c r="B5466" s="33" t="s">
        <v>14833</v>
      </c>
      <c r="C5466" s="33" t="s">
        <v>12783</v>
      </c>
      <c r="D5466" s="33" t="s">
        <v>12784</v>
      </c>
      <c r="E5466" s="33" t="s">
        <v>15051</v>
      </c>
      <c r="F5466" s="33">
        <v>205</v>
      </c>
      <c r="G5466" s="33">
        <v>181</v>
      </c>
      <c r="H5466" s="33">
        <v>41674</v>
      </c>
      <c r="I5466" t="s">
        <v>18533</v>
      </c>
      <c r="N5466" s="37"/>
      <c r="O5466" s="36"/>
      <c r="P5466" s="36"/>
      <c r="Q5466" s="36"/>
      <c r="R5466" s="37"/>
      <c r="S5466" s="36"/>
      <c r="T5466" s="36"/>
    </row>
    <row r="5467" spans="1:20" ht="14.4" x14ac:dyDescent="0.3">
      <c r="A5467" s="33" t="s">
        <v>12785</v>
      </c>
      <c r="B5467" s="33" t="s">
        <v>14833</v>
      </c>
      <c r="C5467" s="33" t="s">
        <v>18547</v>
      </c>
      <c r="D5467" s="33" t="s">
        <v>12786</v>
      </c>
      <c r="E5467" s="33" t="s">
        <v>14976</v>
      </c>
      <c r="F5467" s="33">
        <v>144</v>
      </c>
      <c r="G5467" s="33">
        <v>159</v>
      </c>
      <c r="H5467" s="33">
        <v>41978</v>
      </c>
      <c r="I5467" t="s">
        <v>1817</v>
      </c>
      <c r="N5467" s="37"/>
      <c r="O5467" s="36"/>
      <c r="P5467" s="36"/>
      <c r="Q5467" s="36"/>
      <c r="R5467" s="37"/>
      <c r="S5467" s="36"/>
      <c r="T5467" s="36"/>
    </row>
    <row r="5468" spans="1:20" ht="14.4" x14ac:dyDescent="0.3">
      <c r="A5468" s="33" t="s">
        <v>12787</v>
      </c>
      <c r="B5468" s="33" t="s">
        <v>14833</v>
      </c>
      <c r="C5468" s="33" t="s">
        <v>18548</v>
      </c>
      <c r="D5468" s="33" t="s">
        <v>12788</v>
      </c>
      <c r="E5468" s="33" t="s">
        <v>14986</v>
      </c>
      <c r="F5468" s="33">
        <v>429</v>
      </c>
      <c r="G5468" s="33">
        <v>437</v>
      </c>
      <c r="H5468" s="33">
        <v>20671</v>
      </c>
      <c r="I5468" t="s">
        <v>16770</v>
      </c>
      <c r="N5468" s="37"/>
      <c r="O5468" s="36"/>
      <c r="P5468" s="36"/>
      <c r="Q5468" s="36"/>
      <c r="R5468" s="37"/>
      <c r="S5468" s="36"/>
      <c r="T5468" s="36"/>
    </row>
    <row r="5469" spans="1:20" ht="14.4" x14ac:dyDescent="0.3">
      <c r="A5469" s="33" t="s">
        <v>12789</v>
      </c>
      <c r="B5469" s="33" t="s">
        <v>14833</v>
      </c>
      <c r="C5469" s="33" t="s">
        <v>928</v>
      </c>
      <c r="D5469" s="33" t="s">
        <v>12790</v>
      </c>
      <c r="E5469" s="33" t="s">
        <v>14907</v>
      </c>
      <c r="F5469" s="33">
        <v>150</v>
      </c>
      <c r="G5469" s="33">
        <v>150</v>
      </c>
      <c r="H5469" s="33">
        <v>41775</v>
      </c>
      <c r="I5469" t="s">
        <v>108</v>
      </c>
      <c r="N5469" s="37"/>
      <c r="O5469" s="36"/>
      <c r="P5469" s="36"/>
      <c r="Q5469" s="36"/>
      <c r="R5469" s="37"/>
      <c r="S5469" s="36"/>
      <c r="T5469" s="36"/>
    </row>
    <row r="5470" spans="1:20" ht="14.4" x14ac:dyDescent="0.3">
      <c r="A5470" s="33" t="s">
        <v>12791</v>
      </c>
      <c r="B5470" s="33" t="s">
        <v>14833</v>
      </c>
      <c r="C5470" s="33" t="s">
        <v>18549</v>
      </c>
      <c r="D5470" s="33" t="s">
        <v>12792</v>
      </c>
      <c r="E5470" s="33" t="s">
        <v>14911</v>
      </c>
      <c r="F5470" s="33">
        <v>409</v>
      </c>
      <c r="G5470" s="33">
        <v>410</v>
      </c>
      <c r="H5470" s="33">
        <v>41852</v>
      </c>
      <c r="I5470" t="s">
        <v>18459</v>
      </c>
      <c r="N5470" s="37"/>
      <c r="O5470" s="36"/>
      <c r="P5470" s="36"/>
      <c r="Q5470" s="36"/>
      <c r="R5470" s="37"/>
      <c r="S5470" s="36"/>
      <c r="T5470" s="36"/>
    </row>
    <row r="5471" spans="1:20" ht="14.4" x14ac:dyDescent="0.3">
      <c r="A5471" s="33" t="s">
        <v>12793</v>
      </c>
      <c r="B5471" s="33" t="s">
        <v>14833</v>
      </c>
      <c r="C5471" s="33" t="s">
        <v>2786</v>
      </c>
      <c r="D5471" s="33" t="s">
        <v>12794</v>
      </c>
      <c r="E5471" s="33" t="s">
        <v>15048</v>
      </c>
      <c r="F5471" s="33">
        <v>182</v>
      </c>
      <c r="G5471" s="33">
        <v>173</v>
      </c>
      <c r="H5471" s="33">
        <v>41518</v>
      </c>
      <c r="I5471" t="s">
        <v>18466</v>
      </c>
      <c r="N5471" s="37"/>
      <c r="O5471" s="36"/>
      <c r="P5471" s="36"/>
      <c r="Q5471" s="36"/>
      <c r="R5471" s="37"/>
      <c r="S5471" s="36"/>
      <c r="T5471" s="36"/>
    </row>
    <row r="5472" spans="1:20" ht="14.4" x14ac:dyDescent="0.3">
      <c r="A5472" s="33" t="s">
        <v>12795</v>
      </c>
      <c r="B5472" s="33" t="s">
        <v>14833</v>
      </c>
      <c r="C5472" s="33" t="s">
        <v>18550</v>
      </c>
      <c r="D5472" s="33" t="s">
        <v>12796</v>
      </c>
      <c r="E5472" s="33" t="s">
        <v>14885</v>
      </c>
      <c r="F5472" s="33">
        <v>403</v>
      </c>
      <c r="G5472" s="33">
        <v>401</v>
      </c>
      <c r="H5472" s="33">
        <v>41663</v>
      </c>
      <c r="I5472" t="s">
        <v>18527</v>
      </c>
      <c r="N5472" s="37"/>
      <c r="O5472" s="36"/>
      <c r="P5472" s="36"/>
      <c r="Q5472" s="36"/>
      <c r="R5472" s="37"/>
      <c r="S5472" s="36"/>
      <c r="T5472" s="36"/>
    </row>
    <row r="5473" spans="1:20" ht="14.4" x14ac:dyDescent="0.3">
      <c r="A5473" s="33" t="s">
        <v>12797</v>
      </c>
      <c r="B5473" s="33" t="s">
        <v>14833</v>
      </c>
      <c r="C5473" s="33" t="s">
        <v>12798</v>
      </c>
      <c r="D5473" s="33" t="s">
        <v>12799</v>
      </c>
      <c r="E5473" s="33" t="s">
        <v>15019</v>
      </c>
      <c r="F5473" s="33">
        <v>208</v>
      </c>
      <c r="G5473" s="33">
        <v>207</v>
      </c>
      <c r="H5473" s="33">
        <v>40843</v>
      </c>
      <c r="I5473" t="s">
        <v>15811</v>
      </c>
      <c r="N5473" s="37"/>
      <c r="O5473" s="36"/>
      <c r="P5473" s="36"/>
      <c r="Q5473" s="36"/>
      <c r="R5473" s="37"/>
      <c r="S5473" s="36"/>
      <c r="T5473" s="36"/>
    </row>
    <row r="5474" spans="1:20" ht="14.4" x14ac:dyDescent="0.3">
      <c r="A5474" s="33" t="s">
        <v>12800</v>
      </c>
      <c r="B5474" s="33" t="s">
        <v>14833</v>
      </c>
      <c r="C5474" s="33" t="s">
        <v>18551</v>
      </c>
      <c r="D5474" s="33" t="s">
        <v>12801</v>
      </c>
      <c r="E5474" s="33" t="s">
        <v>14986</v>
      </c>
      <c r="F5474" s="33">
        <v>246</v>
      </c>
      <c r="G5474" s="33">
        <v>244</v>
      </c>
      <c r="H5474" s="33">
        <v>20671</v>
      </c>
      <c r="I5474" t="s">
        <v>16770</v>
      </c>
      <c r="N5474" s="37"/>
      <c r="O5474" s="36"/>
      <c r="P5474" s="36"/>
      <c r="Q5474" s="36"/>
      <c r="R5474" s="37"/>
      <c r="S5474" s="36"/>
      <c r="T5474" s="36"/>
    </row>
    <row r="5475" spans="1:20" ht="14.4" x14ac:dyDescent="0.3">
      <c r="A5475" s="33" t="s">
        <v>12802</v>
      </c>
      <c r="B5475" s="33" t="s">
        <v>14833</v>
      </c>
      <c r="C5475" s="33" t="s">
        <v>12803</v>
      </c>
      <c r="D5475" s="33" t="s">
        <v>12804</v>
      </c>
      <c r="E5475" s="33" t="s">
        <v>14907</v>
      </c>
      <c r="F5475" s="33">
        <v>269</v>
      </c>
      <c r="G5475" s="33">
        <v>267</v>
      </c>
      <c r="H5475" s="33">
        <v>41775</v>
      </c>
      <c r="I5475" t="s">
        <v>108</v>
      </c>
      <c r="N5475" s="37"/>
      <c r="O5475" s="36"/>
      <c r="P5475" s="36"/>
      <c r="Q5475" s="36"/>
      <c r="R5475" s="37"/>
      <c r="S5475" s="36"/>
      <c r="T5475" s="36"/>
    </row>
    <row r="5476" spans="1:20" ht="14.4" x14ac:dyDescent="0.3">
      <c r="A5476" s="33" t="s">
        <v>12805</v>
      </c>
      <c r="B5476" s="33" t="s">
        <v>14833</v>
      </c>
      <c r="C5476" s="33" t="s">
        <v>18552</v>
      </c>
      <c r="D5476" s="33" t="s">
        <v>12806</v>
      </c>
      <c r="E5476" s="33" t="s">
        <v>14911</v>
      </c>
      <c r="F5476" s="33">
        <v>310</v>
      </c>
      <c r="G5476" s="33">
        <v>294</v>
      </c>
      <c r="H5476" s="33">
        <v>41852</v>
      </c>
      <c r="I5476" t="s">
        <v>18459</v>
      </c>
      <c r="N5476" s="37"/>
      <c r="O5476" s="36"/>
      <c r="P5476" s="36"/>
      <c r="Q5476" s="36"/>
      <c r="R5476" s="37"/>
      <c r="S5476" s="36"/>
      <c r="T5476" s="36"/>
    </row>
    <row r="5477" spans="1:20" ht="14.4" x14ac:dyDescent="0.3">
      <c r="A5477" s="33" t="s">
        <v>12807</v>
      </c>
      <c r="B5477" s="33" t="s">
        <v>14833</v>
      </c>
      <c r="C5477" s="33" t="s">
        <v>18553</v>
      </c>
      <c r="D5477" s="33" t="s">
        <v>12808</v>
      </c>
      <c r="E5477" s="33" t="s">
        <v>14885</v>
      </c>
      <c r="F5477" s="33">
        <v>146</v>
      </c>
      <c r="G5477" s="33">
        <v>152</v>
      </c>
      <c r="H5477" s="33">
        <v>41774</v>
      </c>
      <c r="I5477" t="s">
        <v>18526</v>
      </c>
      <c r="N5477" s="37"/>
      <c r="O5477" s="36"/>
      <c r="P5477" s="36"/>
      <c r="Q5477" s="36"/>
      <c r="R5477" s="37"/>
      <c r="S5477" s="36"/>
      <c r="T5477" s="36"/>
    </row>
    <row r="5478" spans="1:20" ht="14.4" x14ac:dyDescent="0.3">
      <c r="A5478" s="33" t="s">
        <v>12809</v>
      </c>
      <c r="B5478" s="33" t="s">
        <v>14833</v>
      </c>
      <c r="C5478" s="33" t="s">
        <v>18554</v>
      </c>
      <c r="D5478" s="33" t="s">
        <v>12810</v>
      </c>
      <c r="E5478" s="33" t="s">
        <v>14964</v>
      </c>
      <c r="F5478" s="33">
        <v>263</v>
      </c>
      <c r="G5478" s="33">
        <v>250</v>
      </c>
      <c r="H5478" s="33">
        <v>41494</v>
      </c>
      <c r="I5478" t="s">
        <v>18532</v>
      </c>
      <c r="N5478" s="37"/>
      <c r="O5478" s="36"/>
      <c r="P5478" s="36"/>
      <c r="Q5478" s="36"/>
      <c r="R5478" s="37"/>
      <c r="S5478" s="36"/>
      <c r="T5478" s="36"/>
    </row>
    <row r="5479" spans="1:20" ht="14.4" x14ac:dyDescent="0.3">
      <c r="A5479" s="33" t="s">
        <v>12811</v>
      </c>
      <c r="B5479" s="33" t="s">
        <v>14833</v>
      </c>
      <c r="C5479" s="33" t="s">
        <v>18555</v>
      </c>
      <c r="D5479" s="33" t="s">
        <v>12812</v>
      </c>
      <c r="E5479" s="33" t="s">
        <v>14911</v>
      </c>
      <c r="F5479" s="33">
        <v>206</v>
      </c>
      <c r="G5479" s="33">
        <v>231</v>
      </c>
      <c r="H5479" s="33">
        <v>41852</v>
      </c>
      <c r="I5479" t="s">
        <v>18459</v>
      </c>
      <c r="N5479" s="37"/>
      <c r="O5479" s="36"/>
      <c r="P5479" s="36"/>
      <c r="Q5479" s="36"/>
      <c r="R5479" s="37"/>
      <c r="S5479" s="36"/>
      <c r="T5479" s="36"/>
    </row>
    <row r="5480" spans="1:20" ht="14.4" x14ac:dyDescent="0.3">
      <c r="A5480" s="33" t="s">
        <v>12813</v>
      </c>
      <c r="B5480" s="33" t="s">
        <v>14833</v>
      </c>
      <c r="C5480" s="33" t="s">
        <v>18556</v>
      </c>
      <c r="D5480" s="33" t="s">
        <v>12814</v>
      </c>
      <c r="E5480" s="33" t="s">
        <v>14885</v>
      </c>
      <c r="F5480" s="33">
        <v>205</v>
      </c>
      <c r="G5480" s="33">
        <v>180</v>
      </c>
      <c r="H5480" s="33">
        <v>41774</v>
      </c>
      <c r="I5480" t="s">
        <v>18526</v>
      </c>
      <c r="N5480" s="37"/>
      <c r="O5480" s="36"/>
      <c r="P5480" s="36"/>
      <c r="Q5480" s="36"/>
      <c r="R5480" s="37"/>
      <c r="S5480" s="36"/>
      <c r="T5480" s="36"/>
    </row>
    <row r="5481" spans="1:20" ht="14.4" x14ac:dyDescent="0.3">
      <c r="A5481" s="33" t="s">
        <v>12815</v>
      </c>
      <c r="B5481" s="33" t="s">
        <v>14833</v>
      </c>
      <c r="C5481" s="33" t="s">
        <v>18557</v>
      </c>
      <c r="D5481" s="33" t="s">
        <v>12816</v>
      </c>
      <c r="E5481" s="33" t="s">
        <v>14910</v>
      </c>
      <c r="F5481" s="33">
        <v>227</v>
      </c>
      <c r="G5481" s="33">
        <v>239</v>
      </c>
      <c r="H5481" s="33">
        <v>40378</v>
      </c>
      <c r="I5481" t="s">
        <v>16031</v>
      </c>
      <c r="N5481" s="37"/>
      <c r="O5481" s="36"/>
      <c r="P5481" s="36"/>
      <c r="Q5481" s="36"/>
      <c r="R5481" s="37"/>
      <c r="S5481" s="36"/>
      <c r="T5481" s="36"/>
    </row>
    <row r="5482" spans="1:20" ht="14.4" x14ac:dyDescent="0.3">
      <c r="A5482" s="33" t="s">
        <v>12817</v>
      </c>
      <c r="B5482" s="33" t="s">
        <v>14833</v>
      </c>
      <c r="C5482" s="33" t="s">
        <v>18558</v>
      </c>
      <c r="D5482" s="33" t="s">
        <v>12818</v>
      </c>
      <c r="E5482" s="33" t="s">
        <v>14986</v>
      </c>
      <c r="F5482" s="33">
        <v>358</v>
      </c>
      <c r="G5482" s="33">
        <v>356</v>
      </c>
      <c r="H5482" s="33">
        <v>20671</v>
      </c>
      <c r="I5482" t="s">
        <v>16770</v>
      </c>
      <c r="N5482" s="37"/>
      <c r="O5482" s="36"/>
      <c r="P5482" s="36"/>
      <c r="Q5482" s="36"/>
      <c r="R5482" s="37"/>
      <c r="S5482" s="36"/>
      <c r="T5482" s="36"/>
    </row>
    <row r="5483" spans="1:20" ht="14.4" x14ac:dyDescent="0.3">
      <c r="A5483" s="33" t="s">
        <v>12819</v>
      </c>
      <c r="B5483" s="33" t="s">
        <v>14833</v>
      </c>
      <c r="C5483" s="33" t="s">
        <v>18559</v>
      </c>
      <c r="D5483" s="33" t="s">
        <v>12820</v>
      </c>
      <c r="E5483" s="33" t="s">
        <v>14964</v>
      </c>
      <c r="F5483" s="33">
        <v>151</v>
      </c>
      <c r="G5483" s="33">
        <v>145</v>
      </c>
      <c r="H5483" s="33">
        <v>41494</v>
      </c>
      <c r="I5483" t="s">
        <v>18532</v>
      </c>
      <c r="N5483" s="37"/>
      <c r="O5483" s="36"/>
      <c r="P5483" s="36"/>
      <c r="Q5483" s="36"/>
      <c r="R5483" s="37"/>
      <c r="S5483" s="36"/>
      <c r="T5483" s="36"/>
    </row>
    <row r="5484" spans="1:20" ht="14.4" x14ac:dyDescent="0.3">
      <c r="A5484" s="33" t="s">
        <v>12821</v>
      </c>
      <c r="B5484" s="33" t="s">
        <v>14833</v>
      </c>
      <c r="C5484" s="33" t="s">
        <v>18560</v>
      </c>
      <c r="D5484" s="33" t="s">
        <v>12822</v>
      </c>
      <c r="E5484" s="33" t="s">
        <v>14911</v>
      </c>
      <c r="F5484" s="33">
        <v>169</v>
      </c>
      <c r="G5484" s="33">
        <v>155</v>
      </c>
      <c r="H5484" s="33">
        <v>41852</v>
      </c>
      <c r="I5484" t="s">
        <v>18459</v>
      </c>
      <c r="N5484" s="37"/>
      <c r="O5484" s="36"/>
      <c r="P5484" s="36"/>
      <c r="Q5484" s="36"/>
      <c r="R5484" s="37"/>
      <c r="S5484" s="36"/>
      <c r="T5484" s="36"/>
    </row>
    <row r="5485" spans="1:20" ht="14.4" x14ac:dyDescent="0.3">
      <c r="A5485" s="33" t="s">
        <v>12823</v>
      </c>
      <c r="B5485" s="33" t="s">
        <v>14833</v>
      </c>
      <c r="C5485" s="33" t="s">
        <v>12824</v>
      </c>
      <c r="D5485" s="33" t="s">
        <v>12825</v>
      </c>
      <c r="E5485" s="33" t="s">
        <v>14885</v>
      </c>
      <c r="F5485" s="33">
        <v>239</v>
      </c>
      <c r="G5485" s="33">
        <v>245</v>
      </c>
      <c r="H5485" s="33">
        <v>41663</v>
      </c>
      <c r="I5485" t="s">
        <v>18527</v>
      </c>
      <c r="N5485" s="37"/>
      <c r="O5485" s="36"/>
      <c r="P5485" s="36"/>
      <c r="Q5485" s="36"/>
      <c r="R5485" s="37"/>
      <c r="S5485" s="36"/>
      <c r="T5485" s="36"/>
    </row>
    <row r="5486" spans="1:20" ht="14.4" x14ac:dyDescent="0.3">
      <c r="A5486" s="33" t="s">
        <v>12826</v>
      </c>
      <c r="B5486" s="33" t="s">
        <v>14833</v>
      </c>
      <c r="C5486" s="33" t="s">
        <v>16260</v>
      </c>
      <c r="D5486" s="33" t="s">
        <v>12827</v>
      </c>
      <c r="E5486" s="33" t="s">
        <v>15051</v>
      </c>
      <c r="F5486" s="33">
        <v>80</v>
      </c>
      <c r="G5486" s="33">
        <v>86</v>
      </c>
      <c r="H5486" s="33">
        <v>41674</v>
      </c>
      <c r="I5486" t="s">
        <v>18533</v>
      </c>
      <c r="N5486" s="37"/>
      <c r="O5486" s="36"/>
      <c r="P5486" s="36"/>
      <c r="Q5486" s="36"/>
      <c r="R5486" s="37"/>
      <c r="S5486" s="36"/>
      <c r="T5486" s="36"/>
    </row>
    <row r="5487" spans="1:20" ht="14.4" x14ac:dyDescent="0.3">
      <c r="A5487" s="33" t="s">
        <v>12828</v>
      </c>
      <c r="B5487" s="33" t="s">
        <v>14833</v>
      </c>
      <c r="C5487" s="33" t="s">
        <v>12829</v>
      </c>
      <c r="D5487" s="33" t="s">
        <v>12830</v>
      </c>
      <c r="E5487" s="33" t="s">
        <v>14910</v>
      </c>
      <c r="F5487" s="33">
        <v>205</v>
      </c>
      <c r="G5487" s="33">
        <v>177</v>
      </c>
      <c r="H5487" s="33">
        <v>40378</v>
      </c>
      <c r="I5487" t="s">
        <v>16031</v>
      </c>
      <c r="N5487" s="37"/>
      <c r="O5487" s="36"/>
      <c r="P5487" s="36"/>
      <c r="Q5487" s="36"/>
      <c r="R5487" s="37"/>
      <c r="S5487" s="36"/>
      <c r="T5487" s="36"/>
    </row>
    <row r="5488" spans="1:20" ht="14.4" x14ac:dyDescent="0.3">
      <c r="A5488" s="33" t="s">
        <v>12831</v>
      </c>
      <c r="B5488" s="33" t="s">
        <v>14833</v>
      </c>
      <c r="C5488" s="33" t="s">
        <v>18561</v>
      </c>
      <c r="D5488" s="33" t="s">
        <v>12832</v>
      </c>
      <c r="E5488" s="33" t="s">
        <v>14964</v>
      </c>
      <c r="F5488" s="33">
        <v>83</v>
      </c>
      <c r="G5488" s="33">
        <v>72</v>
      </c>
      <c r="H5488" s="33">
        <v>41494</v>
      </c>
      <c r="I5488" t="s">
        <v>18532</v>
      </c>
      <c r="N5488" s="37"/>
      <c r="O5488" s="36"/>
      <c r="P5488" s="36"/>
      <c r="Q5488" s="36"/>
      <c r="R5488" s="37"/>
      <c r="S5488" s="36"/>
      <c r="T5488" s="36"/>
    </row>
    <row r="5489" spans="1:20" ht="14.4" x14ac:dyDescent="0.3">
      <c r="A5489" s="33" t="s">
        <v>12833</v>
      </c>
      <c r="B5489" s="33" t="s">
        <v>14833</v>
      </c>
      <c r="C5489" s="33" t="s">
        <v>12834</v>
      </c>
      <c r="D5489" s="33" t="s">
        <v>12835</v>
      </c>
      <c r="E5489" s="33" t="s">
        <v>14907</v>
      </c>
      <c r="F5489" s="33">
        <v>295</v>
      </c>
      <c r="G5489" s="33">
        <v>338</v>
      </c>
      <c r="H5489" s="33">
        <v>41775</v>
      </c>
      <c r="I5489" t="s">
        <v>108</v>
      </c>
      <c r="N5489" s="37"/>
      <c r="O5489" s="36"/>
      <c r="P5489" s="36"/>
      <c r="Q5489" s="36"/>
      <c r="R5489" s="37"/>
      <c r="S5489" s="36"/>
      <c r="T5489" s="36"/>
    </row>
    <row r="5490" spans="1:20" ht="14.4" x14ac:dyDescent="0.3">
      <c r="A5490" s="33" t="s">
        <v>12836</v>
      </c>
      <c r="B5490" s="33" t="s">
        <v>14833</v>
      </c>
      <c r="C5490" s="33" t="s">
        <v>18562</v>
      </c>
      <c r="D5490" s="33" t="s">
        <v>12837</v>
      </c>
      <c r="E5490" s="33" t="s">
        <v>14911</v>
      </c>
      <c r="F5490" s="33">
        <v>360</v>
      </c>
      <c r="G5490" s="33">
        <v>344</v>
      </c>
      <c r="H5490" s="33">
        <v>41852</v>
      </c>
      <c r="I5490" t="s">
        <v>18459</v>
      </c>
      <c r="N5490" s="37"/>
      <c r="O5490" s="36"/>
      <c r="P5490" s="36"/>
      <c r="Q5490" s="36"/>
      <c r="R5490" s="37"/>
      <c r="S5490" s="36"/>
      <c r="T5490" s="36"/>
    </row>
    <row r="5491" spans="1:20" ht="14.4" x14ac:dyDescent="0.3">
      <c r="A5491" s="33" t="s">
        <v>12838</v>
      </c>
      <c r="B5491" s="33" t="s">
        <v>14833</v>
      </c>
      <c r="C5491" s="33" t="s">
        <v>9310</v>
      </c>
      <c r="D5491" s="33" t="s">
        <v>7145</v>
      </c>
      <c r="E5491" s="33" t="s">
        <v>14885</v>
      </c>
      <c r="F5491" s="33">
        <v>75</v>
      </c>
      <c r="G5491" s="33">
        <v>89</v>
      </c>
      <c r="H5491" s="33">
        <v>41716</v>
      </c>
      <c r="I5491" t="s">
        <v>12655</v>
      </c>
      <c r="N5491" s="37"/>
      <c r="O5491" s="36"/>
      <c r="P5491" s="36"/>
      <c r="Q5491" s="36"/>
      <c r="R5491" s="37"/>
      <c r="S5491" s="36"/>
      <c r="T5491" s="36"/>
    </row>
    <row r="5492" spans="1:20" ht="14.4" x14ac:dyDescent="0.3">
      <c r="A5492" s="33" t="s">
        <v>12839</v>
      </c>
      <c r="B5492" s="33" t="s">
        <v>14833</v>
      </c>
      <c r="C5492" s="33" t="s">
        <v>12840</v>
      </c>
      <c r="D5492" s="33" t="s">
        <v>12841</v>
      </c>
      <c r="E5492" s="33" t="s">
        <v>14910</v>
      </c>
      <c r="F5492" s="33">
        <v>132</v>
      </c>
      <c r="G5492" s="33">
        <v>131</v>
      </c>
      <c r="H5492" s="33">
        <v>40378</v>
      </c>
      <c r="I5492" t="s">
        <v>16031</v>
      </c>
      <c r="N5492" s="37"/>
      <c r="O5492" s="36"/>
      <c r="P5492" s="36"/>
      <c r="Q5492" s="36"/>
      <c r="R5492" s="37"/>
      <c r="S5492" s="36"/>
      <c r="T5492" s="36"/>
    </row>
    <row r="5493" spans="1:20" ht="14.4" x14ac:dyDescent="0.3">
      <c r="A5493" s="33" t="s">
        <v>12842</v>
      </c>
      <c r="B5493" s="33" t="s">
        <v>14833</v>
      </c>
      <c r="C5493" s="33" t="s">
        <v>18563</v>
      </c>
      <c r="D5493" s="33" t="s">
        <v>1275</v>
      </c>
      <c r="E5493" s="33" t="s">
        <v>14885</v>
      </c>
      <c r="F5493" s="33">
        <v>457</v>
      </c>
      <c r="G5493" s="33">
        <v>455</v>
      </c>
      <c r="H5493" s="33">
        <v>41781</v>
      </c>
      <c r="I5493" t="s">
        <v>18505</v>
      </c>
      <c r="N5493" s="37"/>
      <c r="O5493" s="36"/>
      <c r="P5493" s="36"/>
      <c r="Q5493" s="36"/>
      <c r="R5493" s="37"/>
      <c r="S5493" s="36"/>
      <c r="T5493" s="36"/>
    </row>
    <row r="5494" spans="1:20" ht="14.4" x14ac:dyDescent="0.3">
      <c r="A5494" s="33" t="s">
        <v>12843</v>
      </c>
      <c r="B5494" s="33" t="s">
        <v>14833</v>
      </c>
      <c r="C5494" s="33" t="s">
        <v>12844</v>
      </c>
      <c r="D5494" s="33" t="s">
        <v>12845</v>
      </c>
      <c r="E5494" s="33" t="s">
        <v>15051</v>
      </c>
      <c r="F5494" s="33">
        <v>146</v>
      </c>
      <c r="G5494" s="33">
        <v>137</v>
      </c>
      <c r="H5494" s="33">
        <v>41674</v>
      </c>
      <c r="I5494" t="s">
        <v>18533</v>
      </c>
      <c r="N5494" s="37"/>
      <c r="O5494" s="36"/>
      <c r="P5494" s="36"/>
      <c r="Q5494" s="36"/>
      <c r="R5494" s="37"/>
      <c r="S5494" s="36"/>
      <c r="T5494" s="36"/>
    </row>
    <row r="5495" spans="1:20" ht="14.4" x14ac:dyDescent="0.3">
      <c r="A5495" s="33" t="s">
        <v>12846</v>
      </c>
      <c r="B5495" s="33" t="s">
        <v>14833</v>
      </c>
      <c r="C5495" s="33" t="s">
        <v>8997</v>
      </c>
      <c r="D5495" s="33" t="s">
        <v>12847</v>
      </c>
      <c r="E5495" s="33" t="s">
        <v>14910</v>
      </c>
      <c r="F5495" s="33">
        <v>257</v>
      </c>
      <c r="G5495" s="33">
        <v>270</v>
      </c>
      <c r="H5495" s="33">
        <v>40378</v>
      </c>
      <c r="I5495" t="s">
        <v>16031</v>
      </c>
      <c r="N5495" s="37"/>
      <c r="O5495" s="36"/>
      <c r="P5495" s="36"/>
      <c r="Q5495" s="36"/>
      <c r="R5495" s="37"/>
      <c r="S5495" s="36"/>
      <c r="T5495" s="36"/>
    </row>
    <row r="5496" spans="1:20" ht="14.4" x14ac:dyDescent="0.3">
      <c r="A5496" s="33" t="s">
        <v>12848</v>
      </c>
      <c r="B5496" s="33" t="s">
        <v>14833</v>
      </c>
      <c r="C5496" s="33" t="s">
        <v>18564</v>
      </c>
      <c r="D5496" s="33" t="s">
        <v>12849</v>
      </c>
      <c r="E5496" s="33" t="s">
        <v>14885</v>
      </c>
      <c r="F5496" s="33">
        <v>431</v>
      </c>
      <c r="G5496" s="33">
        <v>414</v>
      </c>
      <c r="H5496" s="33">
        <v>41781</v>
      </c>
      <c r="I5496" t="s">
        <v>18505</v>
      </c>
      <c r="N5496" s="37"/>
      <c r="O5496" s="36"/>
      <c r="P5496" s="36"/>
      <c r="Q5496" s="36"/>
      <c r="R5496" s="37"/>
      <c r="S5496" s="36"/>
      <c r="T5496" s="36"/>
    </row>
    <row r="5497" spans="1:20" ht="14.4" x14ac:dyDescent="0.3">
      <c r="A5497" s="33" t="s">
        <v>12850</v>
      </c>
      <c r="B5497" s="33" t="s">
        <v>14833</v>
      </c>
      <c r="C5497" s="33" t="s">
        <v>12851</v>
      </c>
      <c r="D5497" s="33" t="s">
        <v>12852</v>
      </c>
      <c r="E5497" s="33" t="s">
        <v>15051</v>
      </c>
      <c r="F5497" s="33">
        <v>53</v>
      </c>
      <c r="G5497" s="33">
        <v>45</v>
      </c>
      <c r="H5497" s="33">
        <v>41674</v>
      </c>
      <c r="I5497" t="s">
        <v>18533</v>
      </c>
      <c r="N5497" s="37"/>
      <c r="O5497" s="36"/>
      <c r="P5497" s="36"/>
      <c r="Q5497" s="36"/>
      <c r="R5497" s="37"/>
      <c r="S5497" s="36"/>
      <c r="T5497" s="36"/>
    </row>
    <row r="5498" spans="1:20" ht="14.4" x14ac:dyDescent="0.3">
      <c r="A5498" s="33" t="s">
        <v>12853</v>
      </c>
      <c r="B5498" s="33" t="s">
        <v>14833</v>
      </c>
      <c r="C5498" s="33" t="s">
        <v>12854</v>
      </c>
      <c r="D5498" s="33" t="s">
        <v>12855</v>
      </c>
      <c r="E5498" s="33" t="s">
        <v>14907</v>
      </c>
      <c r="F5498" s="33">
        <v>304</v>
      </c>
      <c r="G5498" s="33">
        <v>303</v>
      </c>
      <c r="H5498" s="33">
        <v>41775</v>
      </c>
      <c r="I5498" t="s">
        <v>108</v>
      </c>
      <c r="N5498" s="37"/>
      <c r="O5498" s="36"/>
      <c r="P5498" s="36"/>
      <c r="Q5498" s="36"/>
      <c r="R5498" s="37"/>
      <c r="S5498" s="36"/>
      <c r="T5498" s="36"/>
    </row>
    <row r="5499" spans="1:20" ht="14.4" x14ac:dyDescent="0.3">
      <c r="A5499" s="33" t="s">
        <v>12856</v>
      </c>
      <c r="B5499" s="33" t="s">
        <v>14833</v>
      </c>
      <c r="C5499" s="33" t="s">
        <v>18565</v>
      </c>
      <c r="D5499" s="33" t="s">
        <v>12857</v>
      </c>
      <c r="E5499" s="33" t="s">
        <v>14911</v>
      </c>
      <c r="F5499" s="33">
        <v>225</v>
      </c>
      <c r="G5499" s="33">
        <v>261</v>
      </c>
      <c r="H5499" s="33">
        <v>41852</v>
      </c>
      <c r="I5499" t="s">
        <v>18459</v>
      </c>
      <c r="N5499" s="37"/>
      <c r="O5499" s="36"/>
      <c r="P5499" s="36"/>
      <c r="Q5499" s="36"/>
      <c r="R5499" s="37"/>
      <c r="S5499" s="36"/>
      <c r="T5499" s="36"/>
    </row>
    <row r="5500" spans="1:20" ht="14.4" x14ac:dyDescent="0.3">
      <c r="A5500" s="33" t="s">
        <v>12858</v>
      </c>
      <c r="B5500" s="33" t="s">
        <v>14833</v>
      </c>
      <c r="C5500" s="33" t="s">
        <v>18566</v>
      </c>
      <c r="D5500" s="33" t="s">
        <v>12859</v>
      </c>
      <c r="E5500" s="33" t="s">
        <v>14885</v>
      </c>
      <c r="F5500" s="33">
        <v>403</v>
      </c>
      <c r="G5500" s="33">
        <v>420</v>
      </c>
      <c r="H5500" s="33">
        <v>41781</v>
      </c>
      <c r="I5500" t="s">
        <v>18505</v>
      </c>
      <c r="N5500" s="37"/>
      <c r="O5500" s="36"/>
      <c r="P5500" s="36"/>
      <c r="Q5500" s="36"/>
      <c r="R5500" s="37"/>
      <c r="S5500" s="36"/>
      <c r="T5500" s="36"/>
    </row>
    <row r="5501" spans="1:20" ht="14.4" x14ac:dyDescent="0.3">
      <c r="A5501" s="33" t="s">
        <v>12860</v>
      </c>
      <c r="B5501" s="33" t="s">
        <v>14833</v>
      </c>
      <c r="C5501" s="33" t="s">
        <v>1196</v>
      </c>
      <c r="D5501" s="33" t="s">
        <v>12861</v>
      </c>
      <c r="E5501" s="33" t="s">
        <v>15051</v>
      </c>
      <c r="F5501" s="33">
        <v>102</v>
      </c>
      <c r="G5501" s="33">
        <v>101</v>
      </c>
      <c r="H5501" s="33">
        <v>41674</v>
      </c>
      <c r="I5501" t="s">
        <v>18533</v>
      </c>
      <c r="N5501" s="37"/>
      <c r="O5501" s="36"/>
      <c r="P5501" s="36"/>
      <c r="Q5501" s="36"/>
      <c r="R5501" s="37"/>
      <c r="S5501" s="36"/>
      <c r="T5501" s="36"/>
    </row>
    <row r="5502" spans="1:20" ht="14.4" x14ac:dyDescent="0.3">
      <c r="A5502" s="33" t="s">
        <v>12862</v>
      </c>
      <c r="B5502" s="33" t="s">
        <v>14833</v>
      </c>
      <c r="C5502" s="33" t="s">
        <v>18567</v>
      </c>
      <c r="D5502" s="33" t="s">
        <v>12863</v>
      </c>
      <c r="E5502" s="33" t="s">
        <v>14911</v>
      </c>
      <c r="F5502" s="33">
        <v>555</v>
      </c>
      <c r="G5502" s="33">
        <v>569</v>
      </c>
      <c r="H5502" s="33">
        <v>41852</v>
      </c>
      <c r="I5502" t="s">
        <v>18459</v>
      </c>
      <c r="N5502" s="37"/>
      <c r="O5502" s="36"/>
      <c r="P5502" s="36"/>
      <c r="Q5502" s="36"/>
      <c r="R5502" s="37"/>
      <c r="S5502" s="36"/>
      <c r="T5502" s="36"/>
    </row>
    <row r="5503" spans="1:20" ht="14.4" x14ac:dyDescent="0.3">
      <c r="A5503" s="33" t="s">
        <v>12864</v>
      </c>
      <c r="B5503" s="33" t="s">
        <v>14833</v>
      </c>
      <c r="C5503" s="33" t="s">
        <v>18568</v>
      </c>
      <c r="D5503" s="33" t="s">
        <v>12865</v>
      </c>
      <c r="E5503" s="33" t="s">
        <v>14885</v>
      </c>
      <c r="F5503" s="33">
        <v>178</v>
      </c>
      <c r="G5503" s="33">
        <v>162</v>
      </c>
      <c r="H5503" s="33">
        <v>41781</v>
      </c>
      <c r="I5503" t="s">
        <v>18505</v>
      </c>
      <c r="N5503" s="37"/>
      <c r="O5503" s="36"/>
      <c r="P5503" s="36"/>
      <c r="Q5503" s="36"/>
      <c r="R5503" s="37"/>
      <c r="S5503" s="36"/>
      <c r="T5503" s="36"/>
    </row>
    <row r="5504" spans="1:20" ht="14.4" x14ac:dyDescent="0.3">
      <c r="A5504" s="33" t="s">
        <v>12866</v>
      </c>
      <c r="B5504" s="33" t="s">
        <v>14833</v>
      </c>
      <c r="C5504" s="33" t="s">
        <v>12867</v>
      </c>
      <c r="D5504" s="33" t="s">
        <v>12868</v>
      </c>
      <c r="E5504" s="33" t="s">
        <v>14907</v>
      </c>
      <c r="F5504" s="33">
        <v>118</v>
      </c>
      <c r="G5504" s="33">
        <v>109</v>
      </c>
      <c r="H5504" s="33">
        <v>41775</v>
      </c>
      <c r="I5504" t="s">
        <v>108</v>
      </c>
      <c r="N5504" s="37"/>
      <c r="O5504" s="36"/>
      <c r="P5504" s="36"/>
      <c r="Q5504" s="36"/>
      <c r="R5504" s="37"/>
      <c r="S5504" s="36"/>
      <c r="T5504" s="36"/>
    </row>
    <row r="5505" spans="1:20" ht="14.4" x14ac:dyDescent="0.3">
      <c r="A5505" s="33" t="s">
        <v>12869</v>
      </c>
      <c r="B5505" s="33" t="s">
        <v>14833</v>
      </c>
      <c r="C5505" s="33" t="s">
        <v>18569</v>
      </c>
      <c r="D5505" s="33" t="s">
        <v>12870</v>
      </c>
      <c r="E5505" s="33" t="s">
        <v>14911</v>
      </c>
      <c r="F5505" s="33">
        <v>448</v>
      </c>
      <c r="G5505" s="33">
        <v>463</v>
      </c>
      <c r="H5505" s="33">
        <v>41852</v>
      </c>
      <c r="I5505" t="s">
        <v>18459</v>
      </c>
      <c r="N5505" s="37"/>
      <c r="O5505" s="36"/>
      <c r="P5505" s="36"/>
      <c r="Q5505" s="36"/>
      <c r="R5505" s="37"/>
      <c r="S5505" s="36"/>
      <c r="T5505" s="36"/>
    </row>
    <row r="5506" spans="1:20" ht="14.4" x14ac:dyDescent="0.3">
      <c r="A5506" s="33" t="s">
        <v>12871</v>
      </c>
      <c r="B5506" s="33" t="s">
        <v>14833</v>
      </c>
      <c r="C5506" s="33" t="s">
        <v>18570</v>
      </c>
      <c r="D5506" s="33" t="s">
        <v>12872</v>
      </c>
      <c r="E5506" s="33" t="s">
        <v>14885</v>
      </c>
      <c r="F5506" s="33">
        <v>170</v>
      </c>
      <c r="G5506" s="33">
        <v>150</v>
      </c>
      <c r="H5506" s="33">
        <v>41579</v>
      </c>
      <c r="I5506" t="s">
        <v>18535</v>
      </c>
      <c r="N5506" s="37"/>
      <c r="O5506" s="36"/>
      <c r="P5506" s="36"/>
      <c r="Q5506" s="36"/>
      <c r="R5506" s="37"/>
      <c r="S5506" s="36"/>
      <c r="T5506" s="36"/>
    </row>
    <row r="5507" spans="1:20" ht="14.4" x14ac:dyDescent="0.3">
      <c r="A5507" s="33" t="s">
        <v>12873</v>
      </c>
      <c r="B5507" s="33" t="s">
        <v>14833</v>
      </c>
      <c r="C5507" s="33" t="s">
        <v>12874</v>
      </c>
      <c r="D5507" s="33" t="s">
        <v>12875</v>
      </c>
      <c r="E5507" s="33" t="s">
        <v>14907</v>
      </c>
      <c r="F5507" s="33">
        <v>156</v>
      </c>
      <c r="G5507" s="33">
        <v>167</v>
      </c>
      <c r="H5507" s="33">
        <v>41775</v>
      </c>
      <c r="I5507" t="s">
        <v>108</v>
      </c>
      <c r="N5507" s="37"/>
      <c r="O5507" s="36"/>
      <c r="P5507" s="36"/>
      <c r="Q5507" s="36"/>
      <c r="R5507" s="37"/>
      <c r="S5507" s="36"/>
      <c r="T5507" s="36"/>
    </row>
    <row r="5508" spans="1:20" ht="14.4" x14ac:dyDescent="0.3">
      <c r="A5508" s="33" t="s">
        <v>12876</v>
      </c>
      <c r="B5508" s="33" t="s">
        <v>14833</v>
      </c>
      <c r="C5508" s="33" t="s">
        <v>18571</v>
      </c>
      <c r="D5508" s="33" t="s">
        <v>12877</v>
      </c>
      <c r="E5508" s="33" t="s">
        <v>14885</v>
      </c>
      <c r="F5508" s="33">
        <v>378</v>
      </c>
      <c r="G5508" s="33">
        <v>345</v>
      </c>
      <c r="H5508" s="33">
        <v>41774</v>
      </c>
      <c r="I5508" t="s">
        <v>18526</v>
      </c>
      <c r="N5508" s="37"/>
      <c r="O5508" s="36"/>
      <c r="P5508" s="36"/>
      <c r="Q5508" s="36"/>
      <c r="R5508" s="37"/>
      <c r="S5508" s="36"/>
      <c r="T5508" s="36"/>
    </row>
    <row r="5509" spans="1:20" ht="14.4" x14ac:dyDescent="0.3">
      <c r="A5509" s="33" t="s">
        <v>12878</v>
      </c>
      <c r="B5509" s="33" t="s">
        <v>14833</v>
      </c>
      <c r="C5509" s="33" t="s">
        <v>18572</v>
      </c>
      <c r="D5509" s="33" t="s">
        <v>7129</v>
      </c>
      <c r="E5509" s="33" t="s">
        <v>14907</v>
      </c>
      <c r="F5509" s="33">
        <v>151</v>
      </c>
      <c r="G5509" s="33">
        <v>172</v>
      </c>
      <c r="H5509" s="33">
        <v>41775</v>
      </c>
      <c r="I5509" t="s">
        <v>108</v>
      </c>
      <c r="N5509" s="37"/>
      <c r="O5509" s="36"/>
      <c r="P5509" s="36"/>
      <c r="Q5509" s="36"/>
      <c r="R5509" s="37"/>
      <c r="S5509" s="36"/>
      <c r="T5509" s="36"/>
    </row>
    <row r="5510" spans="1:20" ht="14.4" x14ac:dyDescent="0.3">
      <c r="A5510" s="33" t="s">
        <v>12879</v>
      </c>
      <c r="B5510" s="33" t="s">
        <v>14833</v>
      </c>
      <c r="C5510" s="33" t="s">
        <v>12880</v>
      </c>
      <c r="D5510" s="33" t="s">
        <v>12881</v>
      </c>
      <c r="E5510" s="33" t="s">
        <v>15052</v>
      </c>
      <c r="F5510" s="33">
        <v>458</v>
      </c>
      <c r="G5510" s="33">
        <v>465</v>
      </c>
      <c r="H5510" s="33">
        <v>41493</v>
      </c>
      <c r="I5510" t="s">
        <v>18573</v>
      </c>
      <c r="N5510" s="37"/>
      <c r="O5510" s="36"/>
      <c r="P5510" s="36"/>
      <c r="Q5510" s="36"/>
      <c r="R5510" s="37"/>
      <c r="S5510" s="36"/>
      <c r="T5510" s="36"/>
    </row>
    <row r="5511" spans="1:20" ht="14.4" x14ac:dyDescent="0.3">
      <c r="A5511" s="33" t="s">
        <v>12882</v>
      </c>
      <c r="B5511" s="33" t="s">
        <v>14833</v>
      </c>
      <c r="C5511" s="33" t="s">
        <v>12883</v>
      </c>
      <c r="D5511" s="33" t="s">
        <v>12884</v>
      </c>
      <c r="E5511" s="33" t="s">
        <v>15052</v>
      </c>
      <c r="F5511" s="33">
        <v>352</v>
      </c>
      <c r="G5511" s="33">
        <v>343</v>
      </c>
      <c r="H5511" s="33">
        <v>41493</v>
      </c>
      <c r="I5511" t="s">
        <v>18573</v>
      </c>
      <c r="N5511" s="37"/>
      <c r="O5511" s="36"/>
      <c r="P5511" s="36"/>
      <c r="Q5511" s="36"/>
      <c r="R5511" s="37"/>
      <c r="S5511" s="36"/>
      <c r="T5511" s="36"/>
    </row>
    <row r="5512" spans="1:20" ht="14.4" x14ac:dyDescent="0.3">
      <c r="A5512" s="33" t="s">
        <v>12885</v>
      </c>
      <c r="B5512" s="33" t="s">
        <v>14833</v>
      </c>
      <c r="C5512" s="33" t="s">
        <v>18574</v>
      </c>
      <c r="D5512" s="33" t="s">
        <v>12886</v>
      </c>
      <c r="E5512" s="33" t="s">
        <v>15052</v>
      </c>
      <c r="F5512" s="33">
        <v>429</v>
      </c>
      <c r="G5512" s="33">
        <v>422</v>
      </c>
      <c r="H5512" s="33">
        <v>41493</v>
      </c>
      <c r="I5512" t="s">
        <v>18573</v>
      </c>
      <c r="N5512" s="37"/>
      <c r="O5512" s="36"/>
      <c r="P5512" s="36"/>
      <c r="Q5512" s="36"/>
      <c r="R5512" s="37"/>
      <c r="S5512" s="36"/>
      <c r="T5512" s="36"/>
    </row>
    <row r="5513" spans="1:20" ht="14.4" x14ac:dyDescent="0.3">
      <c r="A5513" s="33" t="s">
        <v>12887</v>
      </c>
      <c r="B5513" s="33" t="s">
        <v>14833</v>
      </c>
      <c r="C5513" s="33" t="s">
        <v>18575</v>
      </c>
      <c r="D5513" s="33" t="s">
        <v>12888</v>
      </c>
      <c r="E5513" s="33" t="s">
        <v>14911</v>
      </c>
      <c r="F5513" s="33">
        <v>381</v>
      </c>
      <c r="G5513" s="33">
        <v>340</v>
      </c>
      <c r="H5513" s="33">
        <v>41852</v>
      </c>
      <c r="I5513" t="s">
        <v>18459</v>
      </c>
      <c r="N5513" s="37"/>
      <c r="O5513" s="36"/>
      <c r="P5513" s="36"/>
      <c r="Q5513" s="36"/>
      <c r="R5513" s="37"/>
      <c r="S5513" s="36"/>
      <c r="T5513" s="36"/>
    </row>
    <row r="5514" spans="1:20" ht="14.4" x14ac:dyDescent="0.3">
      <c r="A5514" s="33" t="s">
        <v>12889</v>
      </c>
      <c r="B5514" s="33" t="s">
        <v>14833</v>
      </c>
      <c r="C5514" s="33" t="s">
        <v>12890</v>
      </c>
      <c r="D5514" s="33" t="s">
        <v>12891</v>
      </c>
      <c r="E5514" s="33" t="s">
        <v>15052</v>
      </c>
      <c r="F5514" s="33">
        <v>115</v>
      </c>
      <c r="G5514" s="33">
        <v>111</v>
      </c>
      <c r="H5514" s="33">
        <v>41493</v>
      </c>
      <c r="I5514" t="s">
        <v>18573</v>
      </c>
      <c r="N5514" s="37"/>
      <c r="O5514" s="36"/>
      <c r="P5514" s="36"/>
      <c r="Q5514" s="36"/>
      <c r="R5514" s="37"/>
      <c r="S5514" s="36"/>
      <c r="T5514" s="36"/>
    </row>
    <row r="5515" spans="1:20" ht="14.4" x14ac:dyDescent="0.3">
      <c r="A5515" s="33" t="s">
        <v>12892</v>
      </c>
      <c r="B5515" s="33" t="s">
        <v>14833</v>
      </c>
      <c r="C5515" s="33" t="s">
        <v>18576</v>
      </c>
      <c r="D5515" s="33" t="s">
        <v>12893</v>
      </c>
      <c r="E5515" s="33" t="s">
        <v>14907</v>
      </c>
      <c r="F5515" s="33">
        <v>490</v>
      </c>
      <c r="G5515" s="33">
        <v>488</v>
      </c>
      <c r="H5515" s="33">
        <v>41775</v>
      </c>
      <c r="I5515" t="s">
        <v>108</v>
      </c>
      <c r="N5515" s="37"/>
      <c r="O5515" s="36"/>
      <c r="P5515" s="36"/>
      <c r="Q5515" s="36"/>
      <c r="R5515" s="37"/>
      <c r="S5515" s="36"/>
      <c r="T5515" s="36"/>
    </row>
    <row r="5516" spans="1:20" ht="14.4" x14ac:dyDescent="0.3">
      <c r="A5516" s="33" t="s">
        <v>12894</v>
      </c>
      <c r="B5516" s="33" t="s">
        <v>14833</v>
      </c>
      <c r="C5516" s="33" t="s">
        <v>12895</v>
      </c>
      <c r="D5516" s="33" t="s">
        <v>596</v>
      </c>
      <c r="E5516" s="33" t="s">
        <v>15052</v>
      </c>
      <c r="F5516" s="33">
        <v>74</v>
      </c>
      <c r="G5516" s="33">
        <v>86</v>
      </c>
      <c r="H5516" s="33">
        <v>41493</v>
      </c>
      <c r="I5516" t="s">
        <v>18573</v>
      </c>
      <c r="N5516" s="37"/>
      <c r="O5516" s="36"/>
      <c r="P5516" s="36"/>
      <c r="Q5516" s="36"/>
      <c r="R5516" s="37"/>
      <c r="S5516" s="36"/>
      <c r="T5516" s="36"/>
    </row>
    <row r="5517" spans="1:20" ht="14.4" x14ac:dyDescent="0.3">
      <c r="A5517" s="33" t="s">
        <v>12896</v>
      </c>
      <c r="B5517" s="33" t="s">
        <v>14833</v>
      </c>
      <c r="C5517" s="33" t="s">
        <v>12897</v>
      </c>
      <c r="D5517" s="33" t="s">
        <v>12898</v>
      </c>
      <c r="E5517" s="33" t="s">
        <v>14907</v>
      </c>
      <c r="F5517" s="33">
        <v>142</v>
      </c>
      <c r="G5517" s="33">
        <v>149</v>
      </c>
      <c r="H5517" s="33">
        <v>41775</v>
      </c>
      <c r="I5517" t="s">
        <v>108</v>
      </c>
      <c r="N5517" s="37"/>
      <c r="O5517" s="36"/>
      <c r="P5517" s="36"/>
      <c r="Q5517" s="36"/>
      <c r="R5517" s="37"/>
      <c r="S5517" s="36"/>
      <c r="T5517" s="36"/>
    </row>
    <row r="5518" spans="1:20" ht="14.4" x14ac:dyDescent="0.3">
      <c r="A5518" s="33" t="s">
        <v>12899</v>
      </c>
      <c r="B5518" s="33" t="s">
        <v>14833</v>
      </c>
      <c r="C5518" s="33" t="s">
        <v>18577</v>
      </c>
      <c r="D5518" s="33" t="s">
        <v>12900</v>
      </c>
      <c r="E5518" s="33" t="s">
        <v>15052</v>
      </c>
      <c r="F5518" s="33">
        <v>159</v>
      </c>
      <c r="G5518" s="33">
        <v>143</v>
      </c>
      <c r="H5518" s="33">
        <v>41493</v>
      </c>
      <c r="I5518" t="s">
        <v>18573</v>
      </c>
      <c r="N5518" s="37"/>
      <c r="O5518" s="36"/>
      <c r="P5518" s="36"/>
      <c r="Q5518" s="36"/>
      <c r="R5518" s="37"/>
      <c r="S5518" s="36"/>
      <c r="T5518" s="36"/>
    </row>
    <row r="5519" spans="1:20" ht="14.4" x14ac:dyDescent="0.3">
      <c r="A5519" s="33" t="s">
        <v>12901</v>
      </c>
      <c r="B5519" s="33" t="s">
        <v>14833</v>
      </c>
      <c r="C5519" s="33" t="s">
        <v>12902</v>
      </c>
      <c r="D5519" s="33" t="s">
        <v>12903</v>
      </c>
      <c r="E5519" s="33" t="s">
        <v>14907</v>
      </c>
      <c r="F5519" s="33">
        <v>146</v>
      </c>
      <c r="G5519" s="33">
        <v>130</v>
      </c>
      <c r="H5519" s="33">
        <v>41775</v>
      </c>
      <c r="I5519" t="s">
        <v>108</v>
      </c>
      <c r="N5519" s="37"/>
      <c r="O5519" s="36"/>
      <c r="P5519" s="36"/>
      <c r="Q5519" s="36"/>
      <c r="R5519" s="37"/>
      <c r="S5519" s="36"/>
      <c r="T5519" s="36"/>
    </row>
    <row r="5520" spans="1:20" ht="14.4" x14ac:dyDescent="0.3">
      <c r="A5520" s="33" t="s">
        <v>12904</v>
      </c>
      <c r="B5520" s="33" t="s">
        <v>14833</v>
      </c>
      <c r="C5520" s="33" t="s">
        <v>18578</v>
      </c>
      <c r="D5520" s="33" t="s">
        <v>12905</v>
      </c>
      <c r="E5520" s="33" t="s">
        <v>14945</v>
      </c>
      <c r="F5520" s="33">
        <v>145</v>
      </c>
      <c r="G5520" s="33">
        <v>141</v>
      </c>
      <c r="H5520" s="33">
        <v>41868</v>
      </c>
      <c r="I5520" t="s">
        <v>6691</v>
      </c>
      <c r="N5520" s="37"/>
      <c r="O5520" s="36"/>
      <c r="P5520" s="36"/>
      <c r="Q5520" s="36"/>
      <c r="R5520" s="37"/>
      <c r="S5520" s="36"/>
      <c r="T5520" s="36"/>
    </row>
    <row r="5521" spans="1:20" ht="14.4" x14ac:dyDescent="0.3">
      <c r="A5521" s="33" t="s">
        <v>12906</v>
      </c>
      <c r="B5521" s="33" t="s">
        <v>14833</v>
      </c>
      <c r="C5521" s="33" t="s">
        <v>18579</v>
      </c>
      <c r="D5521" s="33" t="s">
        <v>12907</v>
      </c>
      <c r="E5521" s="33" t="s">
        <v>15068</v>
      </c>
      <c r="F5521" s="33">
        <v>237</v>
      </c>
      <c r="G5521" s="33">
        <v>240</v>
      </c>
      <c r="H5521" s="33">
        <v>40706</v>
      </c>
      <c r="I5521" t="s">
        <v>1401</v>
      </c>
      <c r="N5521" s="37"/>
      <c r="O5521" s="36"/>
      <c r="P5521" s="36"/>
      <c r="Q5521" s="36"/>
      <c r="R5521" s="37"/>
      <c r="S5521" s="36"/>
      <c r="T5521" s="36"/>
    </row>
    <row r="5522" spans="1:20" ht="14.4" x14ac:dyDescent="0.3">
      <c r="A5522" s="33" t="s">
        <v>12908</v>
      </c>
      <c r="B5522" s="33" t="s">
        <v>14833</v>
      </c>
      <c r="C5522" s="33" t="s">
        <v>18580</v>
      </c>
      <c r="D5522" s="33" t="s">
        <v>12909</v>
      </c>
      <c r="E5522" s="33" t="s">
        <v>15702</v>
      </c>
      <c r="F5522" s="33">
        <v>204</v>
      </c>
      <c r="G5522" s="33">
        <v>217</v>
      </c>
      <c r="H5522" s="33">
        <v>41376</v>
      </c>
      <c r="I5522" t="s">
        <v>15614</v>
      </c>
      <c r="N5522" s="37"/>
      <c r="O5522" s="36"/>
      <c r="P5522" s="36"/>
      <c r="Q5522" s="36"/>
      <c r="R5522" s="37"/>
      <c r="S5522" s="36"/>
      <c r="T5522" s="36"/>
    </row>
    <row r="5523" spans="1:20" ht="14.4" x14ac:dyDescent="0.3">
      <c r="A5523" s="33" t="s">
        <v>12910</v>
      </c>
      <c r="B5523" s="33" t="s">
        <v>14833</v>
      </c>
      <c r="C5523" s="33" t="s">
        <v>18581</v>
      </c>
      <c r="D5523" s="33" t="s">
        <v>4836</v>
      </c>
      <c r="E5523" s="33" t="s">
        <v>15053</v>
      </c>
      <c r="F5523" s="33">
        <v>175</v>
      </c>
      <c r="G5523" s="33">
        <v>166</v>
      </c>
      <c r="H5523" s="33">
        <v>41574</v>
      </c>
      <c r="I5523" t="s">
        <v>16895</v>
      </c>
      <c r="N5523" s="37"/>
      <c r="O5523" s="36"/>
      <c r="P5523" s="36"/>
      <c r="Q5523" s="36"/>
      <c r="R5523" s="37"/>
      <c r="S5523" s="36"/>
      <c r="T5523" s="36"/>
    </row>
    <row r="5524" spans="1:20" ht="14.4" x14ac:dyDescent="0.3">
      <c r="A5524" s="33" t="s">
        <v>12911</v>
      </c>
      <c r="B5524" s="33" t="s">
        <v>14833</v>
      </c>
      <c r="C5524" s="33" t="s">
        <v>18582</v>
      </c>
      <c r="D5524" s="33" t="s">
        <v>12912</v>
      </c>
      <c r="E5524" s="33" t="s">
        <v>16521</v>
      </c>
      <c r="F5524" s="33">
        <v>206</v>
      </c>
      <c r="G5524" s="33">
        <v>177</v>
      </c>
      <c r="H5524" s="33">
        <v>41481</v>
      </c>
      <c r="I5524" t="s">
        <v>16901</v>
      </c>
      <c r="N5524" s="37"/>
      <c r="O5524" s="36"/>
      <c r="P5524" s="36"/>
      <c r="Q5524" s="36"/>
      <c r="R5524" s="37"/>
      <c r="S5524" s="36"/>
      <c r="T5524" s="36"/>
    </row>
    <row r="5525" spans="1:20" ht="14.4" x14ac:dyDescent="0.3">
      <c r="A5525" s="33" t="s">
        <v>12913</v>
      </c>
      <c r="B5525" s="33" t="s">
        <v>14833</v>
      </c>
      <c r="C5525" s="33" t="s">
        <v>16904</v>
      </c>
      <c r="D5525" s="33" t="s">
        <v>12914</v>
      </c>
      <c r="E5525" s="33" t="s">
        <v>15947</v>
      </c>
      <c r="F5525" s="33">
        <v>169</v>
      </c>
      <c r="G5525" s="33">
        <v>166</v>
      </c>
      <c r="H5525" s="33">
        <v>13683</v>
      </c>
      <c r="I5525" t="s">
        <v>15229</v>
      </c>
      <c r="N5525" s="37"/>
      <c r="O5525" s="36"/>
      <c r="P5525" s="36"/>
      <c r="Q5525" s="36"/>
      <c r="R5525" s="37"/>
      <c r="S5525" s="36"/>
      <c r="T5525" s="36"/>
    </row>
    <row r="5526" spans="1:20" ht="14.4" x14ac:dyDescent="0.3">
      <c r="A5526" s="33" t="s">
        <v>12915</v>
      </c>
      <c r="B5526" s="33" t="s">
        <v>14833</v>
      </c>
      <c r="C5526" s="33" t="s">
        <v>2402</v>
      </c>
      <c r="D5526" s="33" t="s">
        <v>12916</v>
      </c>
      <c r="E5526" s="33" t="s">
        <v>15004</v>
      </c>
      <c r="F5526" s="33">
        <v>99</v>
      </c>
      <c r="G5526" s="33">
        <v>92</v>
      </c>
      <c r="H5526" s="33">
        <v>41846</v>
      </c>
      <c r="I5526" t="s">
        <v>305</v>
      </c>
      <c r="N5526" s="37"/>
      <c r="O5526" s="36"/>
      <c r="P5526" s="36"/>
      <c r="Q5526" s="36"/>
      <c r="R5526" s="37"/>
      <c r="S5526" s="36"/>
      <c r="T5526" s="36"/>
    </row>
    <row r="5527" spans="1:20" ht="14.4" x14ac:dyDescent="0.3">
      <c r="A5527" s="33" t="s">
        <v>12917</v>
      </c>
      <c r="B5527" s="33" t="s">
        <v>14833</v>
      </c>
      <c r="C5527" s="33" t="s">
        <v>1484</v>
      </c>
      <c r="D5527" s="33" t="s">
        <v>12918</v>
      </c>
      <c r="E5527" s="33" t="s">
        <v>14912</v>
      </c>
      <c r="F5527" s="33">
        <v>553</v>
      </c>
      <c r="G5527" s="33">
        <v>569</v>
      </c>
      <c r="H5527" s="33">
        <v>42562</v>
      </c>
      <c r="I5527" t="s">
        <v>18583</v>
      </c>
      <c r="N5527" s="37"/>
      <c r="O5527" s="36"/>
      <c r="P5527" s="36"/>
      <c r="Q5527" s="36"/>
      <c r="R5527" s="37"/>
      <c r="S5527" s="36"/>
      <c r="T5527" s="36"/>
    </row>
    <row r="5528" spans="1:20" ht="14.4" x14ac:dyDescent="0.3">
      <c r="A5528" s="33" t="s">
        <v>12919</v>
      </c>
      <c r="B5528" s="33" t="s">
        <v>14833</v>
      </c>
      <c r="C5528" s="33" t="s">
        <v>12920</v>
      </c>
      <c r="D5528" s="33" t="s">
        <v>12921</v>
      </c>
      <c r="E5528" s="33" t="s">
        <v>14945</v>
      </c>
      <c r="F5528" s="33">
        <v>52</v>
      </c>
      <c r="G5528" s="33">
        <v>55</v>
      </c>
      <c r="H5528" s="33">
        <v>41868</v>
      </c>
      <c r="I5528" t="s">
        <v>6691</v>
      </c>
      <c r="N5528" s="37"/>
      <c r="O5528" s="36"/>
      <c r="P5528" s="36"/>
      <c r="Q5528" s="36"/>
      <c r="R5528" s="37"/>
      <c r="S5528" s="36"/>
      <c r="T5528" s="36"/>
    </row>
    <row r="5529" spans="1:20" ht="14.4" x14ac:dyDescent="0.3">
      <c r="A5529" s="33" t="s">
        <v>12922</v>
      </c>
      <c r="B5529" s="33" t="s">
        <v>14833</v>
      </c>
      <c r="C5529" s="33" t="s">
        <v>18584</v>
      </c>
      <c r="D5529" s="33" t="s">
        <v>12923</v>
      </c>
      <c r="E5529" s="33" t="s">
        <v>15068</v>
      </c>
      <c r="F5529" s="33">
        <v>216</v>
      </c>
      <c r="G5529" s="33">
        <v>203</v>
      </c>
      <c r="H5529" s="33">
        <v>40706</v>
      </c>
      <c r="I5529" t="s">
        <v>1401</v>
      </c>
      <c r="N5529" s="37"/>
      <c r="O5529" s="36"/>
      <c r="P5529" s="36"/>
      <c r="Q5529" s="36"/>
      <c r="R5529" s="37"/>
      <c r="S5529" s="36"/>
      <c r="T5529" s="36"/>
    </row>
    <row r="5530" spans="1:20" ht="14.4" x14ac:dyDescent="0.3">
      <c r="A5530" s="33" t="s">
        <v>12924</v>
      </c>
      <c r="B5530" s="33" t="s">
        <v>14833</v>
      </c>
      <c r="C5530" s="33" t="s">
        <v>18585</v>
      </c>
      <c r="D5530" s="33" t="s">
        <v>12925</v>
      </c>
      <c r="E5530" s="33" t="s">
        <v>15053</v>
      </c>
      <c r="F5530" s="33">
        <v>45</v>
      </c>
      <c r="G5530" s="33">
        <v>33</v>
      </c>
      <c r="H5530" s="33">
        <v>41574</v>
      </c>
      <c r="I5530" t="s">
        <v>16895</v>
      </c>
      <c r="N5530" s="37"/>
      <c r="O5530" s="36"/>
      <c r="P5530" s="36"/>
      <c r="Q5530" s="36"/>
      <c r="R5530" s="37"/>
      <c r="S5530" s="36"/>
      <c r="T5530" s="36"/>
    </row>
    <row r="5531" spans="1:20" ht="14.4" x14ac:dyDescent="0.3">
      <c r="A5531" s="33" t="s">
        <v>12926</v>
      </c>
      <c r="B5531" s="33" t="s">
        <v>14833</v>
      </c>
      <c r="C5531" s="33" t="s">
        <v>12927</v>
      </c>
      <c r="D5531" s="33" t="s">
        <v>12928</v>
      </c>
      <c r="E5531" s="33" t="s">
        <v>15055</v>
      </c>
      <c r="F5531" s="33">
        <v>325</v>
      </c>
      <c r="G5531" s="33">
        <v>320</v>
      </c>
      <c r="H5531" s="33">
        <v>58761</v>
      </c>
      <c r="I5531" t="s">
        <v>16418</v>
      </c>
      <c r="N5531" s="37"/>
      <c r="O5531" s="36"/>
      <c r="P5531" s="36"/>
      <c r="Q5531" s="36"/>
      <c r="R5531" s="37"/>
      <c r="S5531" s="36"/>
      <c r="T5531" s="36"/>
    </row>
    <row r="5532" spans="1:20" ht="14.4" x14ac:dyDescent="0.3">
      <c r="A5532" s="33" t="s">
        <v>12929</v>
      </c>
      <c r="B5532" s="33" t="s">
        <v>14833</v>
      </c>
      <c r="C5532" s="33" t="s">
        <v>18586</v>
      </c>
      <c r="D5532" s="33" t="s">
        <v>12930</v>
      </c>
      <c r="E5532" s="33" t="s">
        <v>14953</v>
      </c>
      <c r="F5532" s="33">
        <v>483</v>
      </c>
      <c r="G5532" s="33">
        <v>454</v>
      </c>
      <c r="H5532" s="33">
        <v>73191</v>
      </c>
      <c r="I5532" t="s">
        <v>3791</v>
      </c>
      <c r="N5532" s="37"/>
      <c r="O5532" s="36"/>
      <c r="P5532" s="36"/>
      <c r="Q5532" s="36"/>
      <c r="R5532" s="37"/>
      <c r="S5532" s="36"/>
      <c r="T5532" s="36"/>
    </row>
    <row r="5533" spans="1:20" ht="14.4" x14ac:dyDescent="0.3">
      <c r="A5533" s="33" t="s">
        <v>12931</v>
      </c>
      <c r="B5533" s="33" t="s">
        <v>14833</v>
      </c>
      <c r="C5533" s="33" t="s">
        <v>18587</v>
      </c>
      <c r="D5533" s="33" t="s">
        <v>12932</v>
      </c>
      <c r="E5533" s="33" t="s">
        <v>15073</v>
      </c>
      <c r="F5533" s="33">
        <v>256</v>
      </c>
      <c r="G5533" s="33">
        <v>242</v>
      </c>
      <c r="H5533" s="33">
        <v>41736</v>
      </c>
      <c r="I5533" t="s">
        <v>15729</v>
      </c>
      <c r="N5533" s="37"/>
      <c r="O5533" s="36"/>
      <c r="P5533" s="36"/>
      <c r="Q5533" s="36"/>
      <c r="R5533" s="37"/>
      <c r="S5533" s="36"/>
      <c r="T5533" s="36"/>
    </row>
    <row r="5534" spans="1:20" ht="14.4" x14ac:dyDescent="0.3">
      <c r="A5534" s="33" t="s">
        <v>12933</v>
      </c>
      <c r="B5534" s="33" t="s">
        <v>14833</v>
      </c>
      <c r="C5534" s="33" t="s">
        <v>18588</v>
      </c>
      <c r="D5534" s="33" t="s">
        <v>12934</v>
      </c>
      <c r="E5534" s="33" t="s">
        <v>15947</v>
      </c>
      <c r="F5534" s="33">
        <v>29</v>
      </c>
      <c r="G5534" s="33">
        <v>45</v>
      </c>
      <c r="H5534" s="33">
        <v>13683</v>
      </c>
      <c r="I5534" t="s">
        <v>15229</v>
      </c>
      <c r="N5534" s="37"/>
      <c r="O5534" s="36"/>
      <c r="P5534" s="36"/>
      <c r="Q5534" s="36"/>
      <c r="R5534" s="37"/>
      <c r="S5534" s="36"/>
      <c r="T5534" s="36"/>
    </row>
    <row r="5535" spans="1:20" ht="14.4" x14ac:dyDescent="0.3">
      <c r="A5535" s="33" t="s">
        <v>12935</v>
      </c>
      <c r="B5535" s="33" t="s">
        <v>14833</v>
      </c>
      <c r="C5535" s="33" t="s">
        <v>12936</v>
      </c>
      <c r="D5535" s="33" t="s">
        <v>12937</v>
      </c>
      <c r="E5535" s="33" t="s">
        <v>14938</v>
      </c>
      <c r="F5535" s="33">
        <v>464</v>
      </c>
      <c r="G5535" s="33">
        <v>457</v>
      </c>
      <c r="H5535" s="33">
        <v>41572</v>
      </c>
      <c r="I5535" t="s">
        <v>18272</v>
      </c>
      <c r="N5535" s="37"/>
      <c r="O5535" s="36"/>
      <c r="P5535" s="36"/>
      <c r="Q5535" s="36"/>
      <c r="R5535" s="37"/>
      <c r="S5535" s="36"/>
      <c r="T5535" s="36"/>
    </row>
    <row r="5536" spans="1:20" ht="14.4" x14ac:dyDescent="0.3">
      <c r="A5536" s="33" t="s">
        <v>12938</v>
      </c>
      <c r="B5536" s="33" t="s">
        <v>14833</v>
      </c>
      <c r="C5536" s="33" t="s">
        <v>12939</v>
      </c>
      <c r="D5536" s="33" t="s">
        <v>12940</v>
      </c>
      <c r="E5536" s="33" t="s">
        <v>15052</v>
      </c>
      <c r="F5536" s="33">
        <v>188</v>
      </c>
      <c r="G5536" s="33">
        <v>247</v>
      </c>
      <c r="H5536" s="33">
        <v>41493</v>
      </c>
      <c r="I5536" t="s">
        <v>18573</v>
      </c>
      <c r="N5536" s="37"/>
      <c r="O5536" s="36"/>
      <c r="P5536" s="36"/>
      <c r="Q5536" s="36"/>
      <c r="R5536" s="37"/>
      <c r="S5536" s="36"/>
      <c r="T5536" s="36"/>
    </row>
    <row r="5537" spans="1:20" ht="14.4" x14ac:dyDescent="0.3">
      <c r="A5537" s="33" t="s">
        <v>12941</v>
      </c>
      <c r="B5537" s="33" t="s">
        <v>14833</v>
      </c>
      <c r="C5537" s="33" t="s">
        <v>18589</v>
      </c>
      <c r="D5537" s="33" t="s">
        <v>12942</v>
      </c>
      <c r="E5537" s="33" t="s">
        <v>15068</v>
      </c>
      <c r="F5537" s="33">
        <v>394</v>
      </c>
      <c r="G5537" s="33">
        <v>363</v>
      </c>
      <c r="H5537" s="33">
        <v>40706</v>
      </c>
      <c r="I5537" t="s">
        <v>1401</v>
      </c>
      <c r="N5537" s="37"/>
      <c r="O5537" s="36"/>
      <c r="P5537" s="36"/>
      <c r="Q5537" s="36"/>
      <c r="R5537" s="37"/>
      <c r="S5537" s="36"/>
      <c r="T5537" s="36"/>
    </row>
    <row r="5538" spans="1:20" ht="14.4" x14ac:dyDescent="0.3">
      <c r="A5538" s="33" t="s">
        <v>12943</v>
      </c>
      <c r="B5538" s="33" t="s">
        <v>14833</v>
      </c>
      <c r="C5538" s="33" t="s">
        <v>1498</v>
      </c>
      <c r="D5538" s="33" t="s">
        <v>11841</v>
      </c>
      <c r="E5538" s="33" t="s">
        <v>15055</v>
      </c>
      <c r="F5538" s="33">
        <v>160</v>
      </c>
      <c r="G5538" s="33">
        <v>145</v>
      </c>
      <c r="H5538" s="33">
        <v>58761</v>
      </c>
      <c r="I5538" t="s">
        <v>16418</v>
      </c>
      <c r="N5538" s="37"/>
      <c r="O5538" s="36"/>
      <c r="P5538" s="36"/>
      <c r="Q5538" s="36"/>
      <c r="R5538" s="37"/>
      <c r="S5538" s="36"/>
      <c r="T5538" s="36"/>
    </row>
    <row r="5539" spans="1:20" ht="14.4" x14ac:dyDescent="0.3">
      <c r="A5539" s="33" t="s">
        <v>12944</v>
      </c>
      <c r="B5539" s="33" t="s">
        <v>14833</v>
      </c>
      <c r="C5539" s="33" t="s">
        <v>18590</v>
      </c>
      <c r="D5539" s="33" t="s">
        <v>12945</v>
      </c>
      <c r="E5539" s="33" t="s">
        <v>14953</v>
      </c>
      <c r="F5539" s="33">
        <v>146</v>
      </c>
      <c r="G5539" s="33">
        <v>126</v>
      </c>
      <c r="H5539" s="33">
        <v>73191</v>
      </c>
      <c r="I5539" t="s">
        <v>3791</v>
      </c>
      <c r="N5539" s="37"/>
      <c r="O5539" s="36"/>
      <c r="P5539" s="36"/>
      <c r="Q5539" s="36"/>
      <c r="R5539" s="37"/>
      <c r="S5539" s="36"/>
      <c r="T5539" s="36"/>
    </row>
    <row r="5540" spans="1:20" ht="14.4" x14ac:dyDescent="0.3">
      <c r="A5540" s="33" t="s">
        <v>12946</v>
      </c>
      <c r="B5540" s="33" t="s">
        <v>14833</v>
      </c>
      <c r="C5540" s="33" t="s">
        <v>18591</v>
      </c>
      <c r="D5540" s="33" t="s">
        <v>12947</v>
      </c>
      <c r="E5540" s="33" t="s">
        <v>15073</v>
      </c>
      <c r="F5540" s="33">
        <v>222</v>
      </c>
      <c r="G5540" s="33">
        <v>206</v>
      </c>
      <c r="H5540" s="33">
        <v>41736</v>
      </c>
      <c r="I5540" t="s">
        <v>15729</v>
      </c>
      <c r="N5540" s="37"/>
      <c r="O5540" s="36"/>
      <c r="P5540" s="36"/>
      <c r="Q5540" s="36"/>
      <c r="R5540" s="37"/>
      <c r="S5540" s="36"/>
      <c r="T5540" s="36"/>
    </row>
    <row r="5541" spans="1:20" ht="14.4" x14ac:dyDescent="0.3">
      <c r="A5541" s="33" t="s">
        <v>12948</v>
      </c>
      <c r="B5541" s="33" t="s">
        <v>14833</v>
      </c>
      <c r="C5541" s="33" t="s">
        <v>18592</v>
      </c>
      <c r="D5541" s="33" t="s">
        <v>12949</v>
      </c>
      <c r="E5541" s="33" t="s">
        <v>14938</v>
      </c>
      <c r="F5541" s="33">
        <v>452</v>
      </c>
      <c r="G5541" s="33">
        <v>488</v>
      </c>
      <c r="H5541" s="33">
        <v>41572</v>
      </c>
      <c r="I5541" t="s">
        <v>18272</v>
      </c>
      <c r="N5541" s="37"/>
      <c r="O5541" s="36"/>
      <c r="P5541" s="36"/>
      <c r="Q5541" s="36"/>
      <c r="R5541" s="37"/>
      <c r="S5541" s="36"/>
      <c r="T5541" s="36"/>
    </row>
    <row r="5542" spans="1:20" ht="14.4" x14ac:dyDescent="0.3">
      <c r="A5542" s="33" t="s">
        <v>12950</v>
      </c>
      <c r="B5542" s="33" t="s">
        <v>14833</v>
      </c>
      <c r="C5542" s="33" t="s">
        <v>10762</v>
      </c>
      <c r="D5542" s="33" t="s">
        <v>12951</v>
      </c>
      <c r="E5542" s="33" t="s">
        <v>14912</v>
      </c>
      <c r="F5542" s="33">
        <v>160</v>
      </c>
      <c r="G5542" s="33">
        <v>189</v>
      </c>
      <c r="H5542" s="33">
        <v>42562</v>
      </c>
      <c r="I5542" t="s">
        <v>18583</v>
      </c>
      <c r="N5542" s="37"/>
      <c r="O5542" s="36"/>
      <c r="P5542" s="36"/>
      <c r="Q5542" s="36"/>
      <c r="R5542" s="37"/>
      <c r="S5542" s="36"/>
      <c r="T5542" s="36"/>
    </row>
    <row r="5543" spans="1:20" ht="14.4" x14ac:dyDescent="0.3">
      <c r="A5543" s="33" t="s">
        <v>12952</v>
      </c>
      <c r="B5543" s="33" t="s">
        <v>14833</v>
      </c>
      <c r="C5543" s="33" t="s">
        <v>18593</v>
      </c>
      <c r="D5543" s="33" t="s">
        <v>12953</v>
      </c>
      <c r="E5543" s="33" t="s">
        <v>15068</v>
      </c>
      <c r="F5543" s="33">
        <v>199</v>
      </c>
      <c r="G5543" s="33">
        <v>184</v>
      </c>
      <c r="H5543" s="33">
        <v>40706</v>
      </c>
      <c r="I5543" t="s">
        <v>1401</v>
      </c>
      <c r="N5543" s="37"/>
      <c r="O5543" s="36"/>
      <c r="P5543" s="36"/>
      <c r="Q5543" s="36"/>
      <c r="R5543" s="37"/>
      <c r="S5543" s="36"/>
      <c r="T5543" s="36"/>
    </row>
    <row r="5544" spans="1:20" ht="14.4" x14ac:dyDescent="0.3">
      <c r="A5544" s="33" t="s">
        <v>12954</v>
      </c>
      <c r="B5544" s="33" t="s">
        <v>14833</v>
      </c>
      <c r="C5544" s="33" t="s">
        <v>12955</v>
      </c>
      <c r="D5544" s="33" t="s">
        <v>12956</v>
      </c>
      <c r="E5544" s="33" t="s">
        <v>15055</v>
      </c>
      <c r="F5544" s="33">
        <v>259</v>
      </c>
      <c r="G5544" s="33">
        <v>254</v>
      </c>
      <c r="H5544" s="33">
        <v>58761</v>
      </c>
      <c r="I5544" t="s">
        <v>16418</v>
      </c>
      <c r="N5544" s="37"/>
      <c r="O5544" s="36"/>
      <c r="P5544" s="36"/>
      <c r="Q5544" s="36"/>
      <c r="R5544" s="37"/>
      <c r="S5544" s="36"/>
      <c r="T5544" s="36"/>
    </row>
    <row r="5545" spans="1:20" ht="14.4" x14ac:dyDescent="0.3">
      <c r="A5545" s="33" t="s">
        <v>12957</v>
      </c>
      <c r="B5545" s="33" t="s">
        <v>14833</v>
      </c>
      <c r="C5545" s="33" t="s">
        <v>18594</v>
      </c>
      <c r="D5545" s="33" t="s">
        <v>12958</v>
      </c>
      <c r="E5545" s="33" t="s">
        <v>14953</v>
      </c>
      <c r="F5545" s="33">
        <v>432</v>
      </c>
      <c r="G5545" s="33">
        <v>423</v>
      </c>
      <c r="H5545" s="33">
        <v>73191</v>
      </c>
      <c r="I5545" t="s">
        <v>3791</v>
      </c>
      <c r="N5545" s="37"/>
      <c r="O5545" s="36"/>
      <c r="P5545" s="36"/>
      <c r="Q5545" s="36"/>
      <c r="R5545" s="37"/>
      <c r="S5545" s="36"/>
      <c r="T5545" s="36"/>
    </row>
    <row r="5546" spans="1:20" ht="14.4" x14ac:dyDescent="0.3">
      <c r="A5546" s="33" t="s">
        <v>12959</v>
      </c>
      <c r="B5546" s="33" t="s">
        <v>14833</v>
      </c>
      <c r="C5546" s="33" t="s">
        <v>5603</v>
      </c>
      <c r="D5546" s="33" t="s">
        <v>12960</v>
      </c>
      <c r="E5546" s="33" t="s">
        <v>14938</v>
      </c>
      <c r="F5546" s="33">
        <v>250</v>
      </c>
      <c r="G5546" s="33">
        <v>231</v>
      </c>
      <c r="H5546" s="33">
        <v>41572</v>
      </c>
      <c r="I5546" t="s">
        <v>18272</v>
      </c>
      <c r="N5546" s="37"/>
      <c r="O5546" s="36"/>
      <c r="P5546" s="36"/>
      <c r="Q5546" s="36"/>
      <c r="R5546" s="37"/>
      <c r="S5546" s="36"/>
      <c r="T5546" s="36"/>
    </row>
    <row r="5547" spans="1:20" ht="14.4" x14ac:dyDescent="0.3">
      <c r="A5547" s="33" t="s">
        <v>12961</v>
      </c>
      <c r="B5547" s="33" t="s">
        <v>14833</v>
      </c>
      <c r="C5547" s="33" t="s">
        <v>18595</v>
      </c>
      <c r="D5547" s="33" t="s">
        <v>12962</v>
      </c>
      <c r="E5547" s="33" t="s">
        <v>15054</v>
      </c>
      <c r="F5547" s="33">
        <v>209</v>
      </c>
      <c r="G5547" s="33">
        <v>202</v>
      </c>
      <c r="H5547" s="33">
        <v>41345</v>
      </c>
      <c r="I5547" t="s">
        <v>279</v>
      </c>
      <c r="N5547" s="37"/>
      <c r="O5547" s="36"/>
      <c r="P5547" s="36"/>
      <c r="Q5547" s="36"/>
      <c r="R5547" s="37"/>
      <c r="S5547" s="36"/>
      <c r="T5547" s="36"/>
    </row>
    <row r="5548" spans="1:20" ht="14.4" x14ac:dyDescent="0.3">
      <c r="A5548" s="33" t="s">
        <v>12963</v>
      </c>
      <c r="B5548" s="33" t="s">
        <v>14833</v>
      </c>
      <c r="C5548" s="33" t="s">
        <v>12854</v>
      </c>
      <c r="D5548" s="33" t="s">
        <v>11543</v>
      </c>
      <c r="E5548" s="33" t="s">
        <v>15055</v>
      </c>
      <c r="F5548" s="33">
        <v>129</v>
      </c>
      <c r="G5548" s="33">
        <v>122</v>
      </c>
      <c r="H5548" s="33">
        <v>58761</v>
      </c>
      <c r="I5548" t="s">
        <v>16418</v>
      </c>
      <c r="N5548" s="37"/>
      <c r="O5548" s="36"/>
      <c r="P5548" s="36"/>
      <c r="Q5548" s="36"/>
      <c r="R5548" s="37"/>
      <c r="S5548" s="36"/>
      <c r="T5548" s="36"/>
    </row>
    <row r="5549" spans="1:20" ht="14.4" x14ac:dyDescent="0.3">
      <c r="A5549" s="33" t="s">
        <v>12964</v>
      </c>
      <c r="B5549" s="33" t="s">
        <v>14833</v>
      </c>
      <c r="C5549" s="33" t="s">
        <v>9198</v>
      </c>
      <c r="D5549" s="33" t="s">
        <v>12965</v>
      </c>
      <c r="E5549" s="33" t="s">
        <v>14938</v>
      </c>
      <c r="F5549" s="33">
        <v>150</v>
      </c>
      <c r="G5549" s="33">
        <v>147</v>
      </c>
      <c r="H5549" s="33">
        <v>41572</v>
      </c>
      <c r="I5549" t="s">
        <v>18272</v>
      </c>
      <c r="N5549" s="37"/>
      <c r="O5549" s="36"/>
      <c r="P5549" s="36"/>
      <c r="Q5549" s="36"/>
      <c r="R5549" s="37"/>
      <c r="S5549" s="36"/>
      <c r="T5549" s="36"/>
    </row>
    <row r="5550" spans="1:20" ht="14.4" x14ac:dyDescent="0.3">
      <c r="A5550" s="33" t="s">
        <v>12966</v>
      </c>
      <c r="B5550" s="33" t="s">
        <v>14833</v>
      </c>
      <c r="C5550" s="33" t="s">
        <v>12967</v>
      </c>
      <c r="D5550" s="33" t="s">
        <v>12968</v>
      </c>
      <c r="E5550" s="33" t="s">
        <v>15052</v>
      </c>
      <c r="F5550" s="33">
        <v>501</v>
      </c>
      <c r="G5550" s="33">
        <v>507</v>
      </c>
      <c r="H5550" s="33">
        <v>41493</v>
      </c>
      <c r="I5550" t="s">
        <v>18573</v>
      </c>
      <c r="N5550" s="37"/>
      <c r="O5550" s="36"/>
      <c r="P5550" s="36"/>
      <c r="Q5550" s="36"/>
      <c r="R5550" s="37"/>
      <c r="S5550" s="36"/>
      <c r="T5550" s="36"/>
    </row>
    <row r="5551" spans="1:20" ht="14.4" x14ac:dyDescent="0.3">
      <c r="A5551" s="33" t="s">
        <v>12969</v>
      </c>
      <c r="B5551" s="33" t="s">
        <v>14833</v>
      </c>
      <c r="C5551" s="33" t="s">
        <v>18596</v>
      </c>
      <c r="D5551" s="33" t="s">
        <v>12970</v>
      </c>
      <c r="E5551" s="33" t="s">
        <v>14938</v>
      </c>
      <c r="F5551" s="33">
        <v>155</v>
      </c>
      <c r="G5551" s="33">
        <v>147</v>
      </c>
      <c r="H5551" s="33">
        <v>41572</v>
      </c>
      <c r="I5551" t="s">
        <v>18272</v>
      </c>
      <c r="N5551" s="37"/>
      <c r="O5551" s="36"/>
      <c r="P5551" s="36"/>
      <c r="Q5551" s="36"/>
      <c r="R5551" s="37"/>
      <c r="S5551" s="36"/>
      <c r="T5551" s="36"/>
    </row>
    <row r="5552" spans="1:20" ht="14.4" x14ac:dyDescent="0.3">
      <c r="A5552" s="33" t="s">
        <v>12971</v>
      </c>
      <c r="B5552" s="33" t="s">
        <v>14833</v>
      </c>
      <c r="C5552" s="33" t="s">
        <v>12972</v>
      </c>
      <c r="D5552" s="33" t="s">
        <v>12973</v>
      </c>
      <c r="E5552" s="33" t="s">
        <v>15052</v>
      </c>
      <c r="F5552" s="33">
        <v>201</v>
      </c>
      <c r="G5552" s="33">
        <v>208</v>
      </c>
      <c r="H5552" s="33">
        <v>41493</v>
      </c>
      <c r="I5552" t="s">
        <v>18573</v>
      </c>
      <c r="N5552" s="37"/>
      <c r="O5552" s="36"/>
      <c r="P5552" s="36"/>
      <c r="Q5552" s="36"/>
      <c r="R5552" s="37"/>
      <c r="S5552" s="36"/>
      <c r="T5552" s="36"/>
    </row>
    <row r="5553" spans="1:20" ht="14.4" x14ac:dyDescent="0.3">
      <c r="A5553" s="33" t="s">
        <v>12974</v>
      </c>
      <c r="B5553" s="33" t="s">
        <v>14833</v>
      </c>
      <c r="C5553" s="33" t="s">
        <v>12975</v>
      </c>
      <c r="D5553" s="33" t="s">
        <v>12976</v>
      </c>
      <c r="E5553" s="33" t="s">
        <v>15055</v>
      </c>
      <c r="F5553" s="33">
        <v>165</v>
      </c>
      <c r="G5553" s="33">
        <v>163</v>
      </c>
      <c r="H5553" s="33">
        <v>58761</v>
      </c>
      <c r="I5553" t="s">
        <v>16418</v>
      </c>
      <c r="N5553" s="37"/>
      <c r="O5553" s="36"/>
      <c r="P5553" s="36"/>
      <c r="Q5553" s="36"/>
      <c r="R5553" s="37"/>
      <c r="S5553" s="36"/>
      <c r="T5553" s="36"/>
    </row>
    <row r="5554" spans="1:20" ht="14.4" x14ac:dyDescent="0.3">
      <c r="A5554" s="33" t="s">
        <v>12977</v>
      </c>
      <c r="B5554" s="33" t="s">
        <v>14833</v>
      </c>
      <c r="C5554" s="33" t="s">
        <v>18597</v>
      </c>
      <c r="D5554" s="33" t="s">
        <v>12978</v>
      </c>
      <c r="E5554" s="33" t="s">
        <v>14938</v>
      </c>
      <c r="F5554" s="33">
        <v>138</v>
      </c>
      <c r="G5554" s="33">
        <v>140</v>
      </c>
      <c r="H5554" s="33">
        <v>41572</v>
      </c>
      <c r="I5554" t="s">
        <v>18272</v>
      </c>
      <c r="N5554" s="37"/>
      <c r="O5554" s="36"/>
      <c r="P5554" s="36"/>
      <c r="Q5554" s="36"/>
      <c r="R5554" s="37"/>
      <c r="S5554" s="36"/>
      <c r="T5554" s="36"/>
    </row>
    <row r="5555" spans="1:20" ht="14.4" x14ac:dyDescent="0.3">
      <c r="A5555" s="33" t="s">
        <v>12979</v>
      </c>
      <c r="B5555" s="33" t="s">
        <v>14833</v>
      </c>
      <c r="C5555" s="33" t="s">
        <v>12980</v>
      </c>
      <c r="D5555" s="33" t="s">
        <v>12981</v>
      </c>
      <c r="E5555" s="33" t="s">
        <v>15052</v>
      </c>
      <c r="F5555" s="33">
        <v>731</v>
      </c>
      <c r="G5555" s="33">
        <v>754</v>
      </c>
      <c r="H5555" s="33">
        <v>41493</v>
      </c>
      <c r="I5555" t="s">
        <v>18573</v>
      </c>
      <c r="N5555" s="37"/>
      <c r="O5555" s="36"/>
      <c r="P5555" s="36"/>
      <c r="Q5555" s="36"/>
      <c r="R5555" s="37"/>
      <c r="S5555" s="36"/>
      <c r="T5555" s="36"/>
    </row>
    <row r="5556" spans="1:20" ht="14.4" x14ac:dyDescent="0.3">
      <c r="A5556" s="33" t="s">
        <v>12982</v>
      </c>
      <c r="B5556" s="33" t="s">
        <v>14833</v>
      </c>
      <c r="C5556" s="33" t="s">
        <v>12983</v>
      </c>
      <c r="D5556" s="33" t="s">
        <v>12984</v>
      </c>
      <c r="E5556" s="33" t="s">
        <v>15055</v>
      </c>
      <c r="F5556" s="33">
        <v>436</v>
      </c>
      <c r="G5556" s="33">
        <v>441</v>
      </c>
      <c r="H5556" s="33">
        <v>58761</v>
      </c>
      <c r="I5556" t="s">
        <v>16418</v>
      </c>
      <c r="N5556" s="37"/>
      <c r="O5556" s="36"/>
      <c r="P5556" s="36"/>
      <c r="Q5556" s="36"/>
      <c r="R5556" s="37"/>
      <c r="S5556" s="36"/>
      <c r="T5556" s="36"/>
    </row>
    <row r="5557" spans="1:20" ht="14.4" x14ac:dyDescent="0.3">
      <c r="A5557" s="33" t="s">
        <v>12985</v>
      </c>
      <c r="B5557" s="33" t="s">
        <v>14833</v>
      </c>
      <c r="C5557" s="33" t="s">
        <v>10947</v>
      </c>
      <c r="D5557" s="33" t="s">
        <v>11747</v>
      </c>
      <c r="E5557" s="33" t="s">
        <v>15055</v>
      </c>
      <c r="F5557" s="33">
        <v>191</v>
      </c>
      <c r="G5557" s="33">
        <v>189</v>
      </c>
      <c r="H5557" s="33">
        <v>58761</v>
      </c>
      <c r="I5557" t="s">
        <v>16418</v>
      </c>
      <c r="N5557" s="37"/>
      <c r="O5557" s="36"/>
      <c r="P5557" s="36"/>
      <c r="Q5557" s="36"/>
      <c r="R5557" s="37"/>
      <c r="S5557" s="36"/>
      <c r="T5557" s="36"/>
    </row>
    <row r="5558" spans="1:20" ht="14.4" x14ac:dyDescent="0.3">
      <c r="A5558" s="33" t="s">
        <v>12986</v>
      </c>
      <c r="B5558" s="33" t="s">
        <v>14833</v>
      </c>
      <c r="C5558" s="33" t="s">
        <v>12987</v>
      </c>
      <c r="D5558" s="33" t="s">
        <v>12988</v>
      </c>
      <c r="E5558" s="33" t="s">
        <v>15055</v>
      </c>
      <c r="F5558" s="33">
        <v>263</v>
      </c>
      <c r="G5558" s="33">
        <v>249</v>
      </c>
      <c r="H5558" s="33">
        <v>58761</v>
      </c>
      <c r="I5558" t="s">
        <v>16418</v>
      </c>
      <c r="N5558" s="37"/>
      <c r="O5558" s="36"/>
      <c r="P5558" s="36"/>
      <c r="Q5558" s="36"/>
      <c r="R5558" s="37"/>
      <c r="S5558" s="36"/>
      <c r="T5558" s="36"/>
    </row>
    <row r="5559" spans="1:20" ht="14.4" x14ac:dyDescent="0.3">
      <c r="A5559" s="33" t="s">
        <v>12989</v>
      </c>
      <c r="B5559" s="33" t="s">
        <v>14833</v>
      </c>
      <c r="C5559" s="33" t="s">
        <v>12990</v>
      </c>
      <c r="D5559" s="33" t="s">
        <v>12991</v>
      </c>
      <c r="E5559" s="33" t="s">
        <v>15055</v>
      </c>
      <c r="F5559" s="33">
        <v>349</v>
      </c>
      <c r="G5559" s="33">
        <v>357</v>
      </c>
      <c r="H5559" s="33">
        <v>58761</v>
      </c>
      <c r="I5559" t="s">
        <v>16418</v>
      </c>
      <c r="N5559" s="37"/>
      <c r="O5559" s="36"/>
      <c r="P5559" s="36"/>
      <c r="Q5559" s="36"/>
      <c r="R5559" s="37"/>
      <c r="S5559" s="36"/>
      <c r="T5559" s="36"/>
    </row>
    <row r="5560" spans="1:20" ht="14.4" x14ac:dyDescent="0.3">
      <c r="A5560" s="33" t="s">
        <v>12992</v>
      </c>
      <c r="B5560" s="33" t="s">
        <v>14833</v>
      </c>
      <c r="C5560" s="33" t="s">
        <v>18598</v>
      </c>
      <c r="D5560" s="33" t="s">
        <v>12993</v>
      </c>
      <c r="E5560" s="33" t="s">
        <v>14938</v>
      </c>
      <c r="F5560" s="33">
        <v>248</v>
      </c>
      <c r="G5560" s="33">
        <v>238</v>
      </c>
      <c r="H5560" s="33">
        <v>41572</v>
      </c>
      <c r="I5560" t="s">
        <v>18272</v>
      </c>
      <c r="N5560" s="37"/>
      <c r="O5560" s="36"/>
      <c r="P5560" s="36"/>
      <c r="Q5560" s="36"/>
      <c r="R5560" s="37"/>
      <c r="S5560" s="36"/>
      <c r="T5560" s="36"/>
    </row>
    <row r="5561" spans="1:20" ht="14.4" x14ac:dyDescent="0.3">
      <c r="A5561" s="33" t="s">
        <v>12994</v>
      </c>
      <c r="B5561" s="33" t="s">
        <v>14833</v>
      </c>
      <c r="C5561" s="33" t="s">
        <v>18599</v>
      </c>
      <c r="D5561" s="33" t="s">
        <v>12995</v>
      </c>
      <c r="E5561" s="33" t="s">
        <v>14879</v>
      </c>
      <c r="F5561" s="33">
        <v>323</v>
      </c>
      <c r="G5561" s="33">
        <v>300</v>
      </c>
      <c r="H5561" s="33">
        <v>41645</v>
      </c>
      <c r="I5561" t="s">
        <v>18600</v>
      </c>
      <c r="N5561" s="37"/>
      <c r="O5561" s="36"/>
      <c r="P5561" s="36"/>
      <c r="Q5561" s="36"/>
      <c r="R5561" s="37"/>
      <c r="S5561" s="36"/>
      <c r="T5561" s="36"/>
    </row>
    <row r="5562" spans="1:20" ht="14.4" x14ac:dyDescent="0.3">
      <c r="A5562" s="33" t="s">
        <v>12996</v>
      </c>
      <c r="B5562" s="33" t="s">
        <v>14833</v>
      </c>
      <c r="C5562" s="33" t="s">
        <v>12997</v>
      </c>
      <c r="D5562" s="33" t="s">
        <v>12998</v>
      </c>
      <c r="E5562" s="33" t="s">
        <v>15055</v>
      </c>
      <c r="F5562" s="33">
        <v>201</v>
      </c>
      <c r="G5562" s="33">
        <v>194</v>
      </c>
      <c r="H5562" s="33">
        <v>58761</v>
      </c>
      <c r="I5562" t="s">
        <v>16418</v>
      </c>
      <c r="N5562" s="37"/>
      <c r="O5562" s="36"/>
      <c r="P5562" s="36"/>
      <c r="Q5562" s="36"/>
      <c r="R5562" s="37"/>
      <c r="S5562" s="36"/>
      <c r="T5562" s="36"/>
    </row>
    <row r="5563" spans="1:20" ht="14.4" x14ac:dyDescent="0.3">
      <c r="A5563" s="33" t="s">
        <v>12999</v>
      </c>
      <c r="B5563" s="33" t="s">
        <v>14833</v>
      </c>
      <c r="C5563" s="33" t="s">
        <v>18601</v>
      </c>
      <c r="D5563" s="33" t="s">
        <v>3332</v>
      </c>
      <c r="E5563" s="33" t="s">
        <v>14938</v>
      </c>
      <c r="F5563" s="33">
        <v>186</v>
      </c>
      <c r="G5563" s="33">
        <v>206</v>
      </c>
      <c r="H5563" s="33">
        <v>41572</v>
      </c>
      <c r="I5563" t="s">
        <v>18272</v>
      </c>
      <c r="N5563" s="37"/>
      <c r="O5563" s="36"/>
      <c r="P5563" s="36"/>
      <c r="Q5563" s="36"/>
      <c r="R5563" s="37"/>
      <c r="S5563" s="36"/>
      <c r="T5563" s="36"/>
    </row>
    <row r="5564" spans="1:20" ht="14.4" x14ac:dyDescent="0.3">
      <c r="A5564" s="33" t="s">
        <v>13000</v>
      </c>
      <c r="B5564" s="33" t="s">
        <v>14833</v>
      </c>
      <c r="C5564" s="33" t="s">
        <v>13001</v>
      </c>
      <c r="D5564" s="33" t="s">
        <v>13002</v>
      </c>
      <c r="E5564" s="33" t="s">
        <v>14879</v>
      </c>
      <c r="F5564" s="33">
        <v>461</v>
      </c>
      <c r="G5564" s="33">
        <v>465</v>
      </c>
      <c r="H5564" s="33">
        <v>41645</v>
      </c>
      <c r="I5564" t="s">
        <v>18600</v>
      </c>
      <c r="N5564" s="37"/>
      <c r="O5564" s="36"/>
      <c r="P5564" s="36"/>
      <c r="Q5564" s="36"/>
      <c r="R5564" s="37"/>
      <c r="S5564" s="36"/>
      <c r="T5564" s="36"/>
    </row>
    <row r="5565" spans="1:20" ht="14.4" x14ac:dyDescent="0.3">
      <c r="A5565" s="33" t="s">
        <v>13003</v>
      </c>
      <c r="B5565" s="33" t="s">
        <v>14833</v>
      </c>
      <c r="C5565" s="33" t="s">
        <v>3447</v>
      </c>
      <c r="D5565" s="33" t="s">
        <v>13004</v>
      </c>
      <c r="E5565" s="33" t="s">
        <v>15055</v>
      </c>
      <c r="F5565" s="33">
        <v>144</v>
      </c>
      <c r="G5565" s="33">
        <v>185</v>
      </c>
      <c r="H5565" s="33">
        <v>58761</v>
      </c>
      <c r="I5565" t="s">
        <v>16418</v>
      </c>
      <c r="N5565" s="37"/>
      <c r="O5565" s="36"/>
      <c r="P5565" s="36"/>
      <c r="Q5565" s="36"/>
      <c r="R5565" s="37"/>
      <c r="S5565" s="36"/>
      <c r="T5565" s="36"/>
    </row>
    <row r="5566" spans="1:20" ht="14.4" x14ac:dyDescent="0.3">
      <c r="A5566" s="33" t="s">
        <v>13005</v>
      </c>
      <c r="B5566" s="33" t="s">
        <v>14833</v>
      </c>
      <c r="C5566" s="33" t="s">
        <v>13006</v>
      </c>
      <c r="D5566" s="33" t="s">
        <v>13007</v>
      </c>
      <c r="E5566" s="33" t="s">
        <v>14938</v>
      </c>
      <c r="F5566" s="33">
        <v>214</v>
      </c>
      <c r="G5566" s="33">
        <v>213</v>
      </c>
      <c r="H5566" s="33">
        <v>41572</v>
      </c>
      <c r="I5566" t="s">
        <v>18272</v>
      </c>
      <c r="N5566" s="37"/>
      <c r="O5566" s="36"/>
      <c r="P5566" s="36"/>
      <c r="Q5566" s="36"/>
      <c r="R5566" s="37"/>
      <c r="S5566" s="36"/>
      <c r="T5566" s="36"/>
    </row>
    <row r="5567" spans="1:20" ht="14.4" x14ac:dyDescent="0.3">
      <c r="A5567" s="33" t="s">
        <v>13008</v>
      </c>
      <c r="B5567" s="33" t="s">
        <v>14833</v>
      </c>
      <c r="C5567" s="33" t="s">
        <v>4875</v>
      </c>
      <c r="D5567" s="33" t="s">
        <v>11764</v>
      </c>
      <c r="E5567" s="33" t="s">
        <v>15055</v>
      </c>
      <c r="F5567" s="33">
        <v>634</v>
      </c>
      <c r="G5567" s="33">
        <v>615</v>
      </c>
      <c r="H5567" s="33">
        <v>58761</v>
      </c>
      <c r="I5567" t="s">
        <v>16418</v>
      </c>
      <c r="N5567" s="37"/>
      <c r="O5567" s="36"/>
      <c r="P5567" s="36"/>
      <c r="Q5567" s="36"/>
      <c r="R5567" s="37"/>
      <c r="S5567" s="36"/>
      <c r="T5567" s="36"/>
    </row>
    <row r="5568" spans="1:20" ht="14.4" x14ac:dyDescent="0.3">
      <c r="A5568" s="33" t="s">
        <v>13009</v>
      </c>
      <c r="B5568" s="33" t="s">
        <v>14833</v>
      </c>
      <c r="C5568" s="33" t="s">
        <v>13010</v>
      </c>
      <c r="D5568" s="33" t="s">
        <v>13011</v>
      </c>
      <c r="E5568" s="33" t="s">
        <v>14938</v>
      </c>
      <c r="F5568" s="33">
        <v>393</v>
      </c>
      <c r="G5568" s="33">
        <v>398</v>
      </c>
      <c r="H5568" s="33">
        <v>41572</v>
      </c>
      <c r="I5568" t="s">
        <v>18272</v>
      </c>
      <c r="N5568" s="37"/>
      <c r="O5568" s="36"/>
      <c r="P5568" s="36"/>
      <c r="Q5568" s="36"/>
      <c r="R5568" s="37"/>
      <c r="S5568" s="36"/>
      <c r="T5568" s="36"/>
    </row>
    <row r="5569" spans="1:20" ht="14.4" x14ac:dyDescent="0.3">
      <c r="A5569" s="33" t="s">
        <v>13012</v>
      </c>
      <c r="B5569" s="33" t="s">
        <v>14833</v>
      </c>
      <c r="C5569" s="33" t="s">
        <v>5544</v>
      </c>
      <c r="D5569" s="33" t="s">
        <v>13013</v>
      </c>
      <c r="E5569" s="33" t="s">
        <v>14879</v>
      </c>
      <c r="F5569" s="33">
        <v>349</v>
      </c>
      <c r="G5569" s="33">
        <v>343</v>
      </c>
      <c r="H5569" s="33">
        <v>41645</v>
      </c>
      <c r="I5569" t="s">
        <v>18600</v>
      </c>
      <c r="N5569" s="37"/>
      <c r="O5569" s="36"/>
      <c r="P5569" s="36"/>
      <c r="Q5569" s="36"/>
      <c r="R5569" s="37"/>
      <c r="S5569" s="36"/>
      <c r="T5569" s="36"/>
    </row>
    <row r="5570" spans="1:20" ht="14.4" x14ac:dyDescent="0.3">
      <c r="A5570" s="33" t="s">
        <v>13014</v>
      </c>
      <c r="B5570" s="33" t="s">
        <v>14833</v>
      </c>
      <c r="C5570" s="33" t="s">
        <v>18602</v>
      </c>
      <c r="D5570" s="33" t="s">
        <v>4649</v>
      </c>
      <c r="E5570" s="33" t="s">
        <v>14938</v>
      </c>
      <c r="F5570" s="33">
        <v>252</v>
      </c>
      <c r="G5570" s="33">
        <v>258</v>
      </c>
      <c r="H5570" s="33">
        <v>41572</v>
      </c>
      <c r="I5570" t="s">
        <v>18272</v>
      </c>
      <c r="N5570" s="37"/>
      <c r="O5570" s="36"/>
      <c r="P5570" s="36"/>
      <c r="Q5570" s="36"/>
      <c r="R5570" s="37"/>
      <c r="S5570" s="36"/>
      <c r="T5570" s="36"/>
    </row>
    <row r="5571" spans="1:20" ht="14.4" x14ac:dyDescent="0.3">
      <c r="A5571" s="33" t="s">
        <v>13015</v>
      </c>
      <c r="B5571" s="33" t="s">
        <v>14833</v>
      </c>
      <c r="C5571" s="33" t="s">
        <v>5579</v>
      </c>
      <c r="D5571" s="33" t="s">
        <v>13016</v>
      </c>
      <c r="E5571" s="33" t="s">
        <v>15055</v>
      </c>
      <c r="F5571" s="33">
        <v>249</v>
      </c>
      <c r="G5571" s="33">
        <v>239</v>
      </c>
      <c r="H5571" s="33">
        <v>58761</v>
      </c>
      <c r="I5571" t="s">
        <v>16418</v>
      </c>
      <c r="N5571" s="37"/>
      <c r="O5571" s="36"/>
      <c r="P5571" s="36"/>
      <c r="Q5571" s="36"/>
      <c r="R5571" s="37"/>
      <c r="S5571" s="36"/>
      <c r="T5571" s="36"/>
    </row>
    <row r="5572" spans="1:20" ht="14.4" x14ac:dyDescent="0.3">
      <c r="A5572" s="33" t="s">
        <v>13017</v>
      </c>
      <c r="B5572" s="33" t="s">
        <v>14833</v>
      </c>
      <c r="C5572" s="33" t="s">
        <v>18603</v>
      </c>
      <c r="D5572" s="33" t="s">
        <v>13018</v>
      </c>
      <c r="E5572" s="33" t="s">
        <v>14938</v>
      </c>
      <c r="F5572" s="33">
        <v>354</v>
      </c>
      <c r="G5572" s="33">
        <v>350</v>
      </c>
      <c r="H5572" s="33">
        <v>41572</v>
      </c>
      <c r="I5572" t="s">
        <v>18272</v>
      </c>
      <c r="N5572" s="37"/>
      <c r="O5572" s="36"/>
      <c r="P5572" s="36"/>
      <c r="Q5572" s="36"/>
      <c r="R5572" s="37"/>
      <c r="S5572" s="36"/>
      <c r="T5572" s="36"/>
    </row>
    <row r="5573" spans="1:20" ht="14.4" x14ac:dyDescent="0.3">
      <c r="A5573" s="33" t="s">
        <v>13019</v>
      </c>
      <c r="B5573" s="33" t="s">
        <v>14833</v>
      </c>
      <c r="C5573" s="33" t="s">
        <v>18604</v>
      </c>
      <c r="D5573" s="33" t="s">
        <v>13020</v>
      </c>
      <c r="E5573" s="33" t="s">
        <v>14879</v>
      </c>
      <c r="F5573" s="33">
        <v>474</v>
      </c>
      <c r="G5573" s="33">
        <v>467</v>
      </c>
      <c r="H5573" s="33">
        <v>41645</v>
      </c>
      <c r="I5573" t="s">
        <v>18600</v>
      </c>
      <c r="N5573" s="37"/>
      <c r="O5573" s="36"/>
      <c r="P5573" s="36"/>
      <c r="Q5573" s="36"/>
      <c r="R5573" s="37"/>
      <c r="S5573" s="36"/>
      <c r="T5573" s="36"/>
    </row>
    <row r="5574" spans="1:20" ht="14.4" x14ac:dyDescent="0.3">
      <c r="A5574" s="33" t="s">
        <v>13021</v>
      </c>
      <c r="B5574" s="33" t="s">
        <v>14833</v>
      </c>
      <c r="C5574" s="33" t="s">
        <v>18605</v>
      </c>
      <c r="D5574" s="33" t="s">
        <v>9396</v>
      </c>
      <c r="E5574" s="33" t="s">
        <v>15055</v>
      </c>
      <c r="F5574" s="33">
        <v>133</v>
      </c>
      <c r="G5574" s="33">
        <v>133</v>
      </c>
      <c r="H5574" s="33">
        <v>58761</v>
      </c>
      <c r="I5574" t="s">
        <v>16418</v>
      </c>
      <c r="N5574" s="37"/>
      <c r="O5574" s="36"/>
      <c r="P5574" s="36"/>
      <c r="Q5574" s="36"/>
      <c r="R5574" s="37"/>
      <c r="S5574" s="36"/>
      <c r="T5574" s="36"/>
    </row>
    <row r="5575" spans="1:20" ht="14.4" x14ac:dyDescent="0.3">
      <c r="A5575" s="33" t="s">
        <v>13022</v>
      </c>
      <c r="B5575" s="33" t="s">
        <v>14833</v>
      </c>
      <c r="C5575" s="33" t="s">
        <v>5907</v>
      </c>
      <c r="D5575" s="33" t="s">
        <v>13023</v>
      </c>
      <c r="E5575" s="33" t="s">
        <v>14879</v>
      </c>
      <c r="F5575" s="33">
        <v>122</v>
      </c>
      <c r="G5575" s="33">
        <v>119</v>
      </c>
      <c r="H5575" s="33">
        <v>41645</v>
      </c>
      <c r="I5575" t="s">
        <v>18600</v>
      </c>
      <c r="N5575" s="37"/>
      <c r="O5575" s="36"/>
      <c r="P5575" s="36"/>
      <c r="Q5575" s="36"/>
      <c r="R5575" s="37"/>
      <c r="S5575" s="36"/>
      <c r="T5575" s="36"/>
    </row>
    <row r="5576" spans="1:20" ht="14.4" x14ac:dyDescent="0.3">
      <c r="A5576" s="33" t="s">
        <v>13024</v>
      </c>
      <c r="B5576" s="33" t="s">
        <v>14833</v>
      </c>
      <c r="C5576" s="33" t="s">
        <v>13025</v>
      </c>
      <c r="D5576" s="33" t="s">
        <v>13026</v>
      </c>
      <c r="E5576" s="33" t="s">
        <v>14938</v>
      </c>
      <c r="F5576" s="33">
        <v>480</v>
      </c>
      <c r="G5576" s="33">
        <v>504</v>
      </c>
      <c r="H5576" s="33">
        <v>41572</v>
      </c>
      <c r="I5576" t="s">
        <v>18272</v>
      </c>
      <c r="N5576" s="37"/>
      <c r="O5576" s="36"/>
      <c r="P5576" s="36"/>
      <c r="Q5576" s="36"/>
      <c r="R5576" s="37"/>
      <c r="S5576" s="36"/>
      <c r="T5576" s="36"/>
    </row>
    <row r="5577" spans="1:20" ht="14.4" x14ac:dyDescent="0.3">
      <c r="A5577" s="33" t="s">
        <v>13027</v>
      </c>
      <c r="B5577" s="33" t="s">
        <v>14833</v>
      </c>
      <c r="C5577" s="33" t="s">
        <v>18606</v>
      </c>
      <c r="D5577" s="33" t="s">
        <v>4443</v>
      </c>
      <c r="E5577" s="33" t="s">
        <v>14879</v>
      </c>
      <c r="F5577" s="33">
        <v>182</v>
      </c>
      <c r="G5577" s="33">
        <v>180</v>
      </c>
      <c r="H5577" s="33">
        <v>41645</v>
      </c>
      <c r="I5577" t="s">
        <v>18600</v>
      </c>
      <c r="N5577" s="37"/>
      <c r="O5577" s="36"/>
      <c r="P5577" s="36"/>
      <c r="Q5577" s="36"/>
      <c r="R5577" s="37"/>
      <c r="S5577" s="36"/>
      <c r="T5577" s="36"/>
    </row>
    <row r="5578" spans="1:20" ht="14.4" x14ac:dyDescent="0.3">
      <c r="A5578" s="33" t="s">
        <v>13028</v>
      </c>
      <c r="B5578" s="33" t="s">
        <v>14833</v>
      </c>
      <c r="C5578" s="33" t="s">
        <v>18607</v>
      </c>
      <c r="D5578" s="33" t="s">
        <v>13029</v>
      </c>
      <c r="E5578" s="33" t="s">
        <v>14879</v>
      </c>
      <c r="F5578" s="33">
        <v>170</v>
      </c>
      <c r="G5578" s="33">
        <v>173</v>
      </c>
      <c r="H5578" s="33">
        <v>41645</v>
      </c>
      <c r="I5578" t="s">
        <v>18600</v>
      </c>
      <c r="N5578" s="37"/>
      <c r="O5578" s="36"/>
      <c r="P5578" s="36"/>
      <c r="Q5578" s="36"/>
      <c r="R5578" s="37"/>
      <c r="S5578" s="36"/>
      <c r="T5578" s="36"/>
    </row>
    <row r="5579" spans="1:20" ht="14.4" x14ac:dyDescent="0.3">
      <c r="A5579" s="33" t="s">
        <v>13030</v>
      </c>
      <c r="B5579" s="33" t="s">
        <v>14833</v>
      </c>
      <c r="C5579" s="33" t="s">
        <v>4573</v>
      </c>
      <c r="D5579" s="33" t="s">
        <v>13031</v>
      </c>
      <c r="E5579" s="33" t="s">
        <v>14938</v>
      </c>
      <c r="F5579" s="33">
        <v>260</v>
      </c>
      <c r="G5579" s="33">
        <v>270</v>
      </c>
      <c r="H5579" s="33">
        <v>41572</v>
      </c>
      <c r="I5579" t="s">
        <v>18272</v>
      </c>
      <c r="N5579" s="37"/>
      <c r="O5579" s="36"/>
      <c r="P5579" s="36"/>
      <c r="Q5579" s="36"/>
      <c r="R5579" s="37"/>
      <c r="S5579" s="36"/>
      <c r="T5579" s="36"/>
    </row>
    <row r="5580" spans="1:20" ht="14.4" x14ac:dyDescent="0.3">
      <c r="A5580" s="33" t="s">
        <v>13032</v>
      </c>
      <c r="B5580" s="33" t="s">
        <v>14833</v>
      </c>
      <c r="C5580" s="33" t="s">
        <v>18608</v>
      </c>
      <c r="D5580" s="33" t="s">
        <v>13033</v>
      </c>
      <c r="E5580" s="33" t="s">
        <v>14879</v>
      </c>
      <c r="F5580" s="33">
        <v>111</v>
      </c>
      <c r="G5580" s="33">
        <v>112</v>
      </c>
      <c r="H5580" s="33">
        <v>41645</v>
      </c>
      <c r="I5580" t="s">
        <v>18600</v>
      </c>
      <c r="N5580" s="37"/>
      <c r="O5580" s="36"/>
      <c r="P5580" s="36"/>
      <c r="Q5580" s="36"/>
      <c r="R5580" s="37"/>
      <c r="S5580" s="36"/>
      <c r="T5580" s="36"/>
    </row>
    <row r="5581" spans="1:20" ht="14.4" x14ac:dyDescent="0.3">
      <c r="A5581" s="33" t="s">
        <v>13034</v>
      </c>
      <c r="B5581" s="33" t="s">
        <v>14833</v>
      </c>
      <c r="C5581" s="33" t="s">
        <v>1517</v>
      </c>
      <c r="D5581" s="33" t="s">
        <v>13035</v>
      </c>
      <c r="E5581" s="33" t="s">
        <v>15102</v>
      </c>
      <c r="F5581" s="33">
        <v>200</v>
      </c>
      <c r="G5581" s="33">
        <v>192</v>
      </c>
      <c r="H5581" s="33">
        <v>37949</v>
      </c>
      <c r="I5581" t="s">
        <v>17040</v>
      </c>
      <c r="N5581" s="37"/>
      <c r="O5581" s="36"/>
      <c r="P5581" s="36"/>
      <c r="Q5581" s="36"/>
      <c r="R5581" s="37"/>
      <c r="S5581" s="36"/>
      <c r="T5581" s="36"/>
    </row>
    <row r="5582" spans="1:20" ht="14.4" x14ac:dyDescent="0.3">
      <c r="A5582" s="33" t="s">
        <v>13036</v>
      </c>
      <c r="B5582" s="33" t="s">
        <v>14833</v>
      </c>
      <c r="C5582" s="33" t="s">
        <v>13037</v>
      </c>
      <c r="D5582" s="33" t="s">
        <v>13038</v>
      </c>
      <c r="E5582" s="33" t="s">
        <v>15343</v>
      </c>
      <c r="F5582" s="33">
        <v>336</v>
      </c>
      <c r="G5582" s="33">
        <v>347</v>
      </c>
      <c r="H5582" s="33">
        <v>42122</v>
      </c>
      <c r="I5582" t="s">
        <v>18609</v>
      </c>
      <c r="N5582" s="37"/>
      <c r="O5582" s="36"/>
      <c r="P5582" s="36"/>
      <c r="Q5582" s="36"/>
      <c r="R5582" s="37"/>
      <c r="S5582" s="36"/>
      <c r="T5582" s="36"/>
    </row>
    <row r="5583" spans="1:20" ht="14.4" x14ac:dyDescent="0.3">
      <c r="A5583" s="33" t="s">
        <v>13039</v>
      </c>
      <c r="B5583" s="33" t="s">
        <v>14833</v>
      </c>
      <c r="C5583" s="33" t="s">
        <v>18610</v>
      </c>
      <c r="D5583" s="33" t="s">
        <v>13040</v>
      </c>
      <c r="E5583" s="33" t="s">
        <v>15034</v>
      </c>
      <c r="F5583" s="33">
        <v>562</v>
      </c>
      <c r="G5583" s="33">
        <v>526</v>
      </c>
      <c r="H5583" s="33">
        <v>47322</v>
      </c>
      <c r="I5583" t="s">
        <v>18611</v>
      </c>
      <c r="N5583" s="37"/>
      <c r="O5583" s="36"/>
      <c r="P5583" s="36"/>
      <c r="Q5583" s="36"/>
      <c r="R5583" s="37"/>
      <c r="S5583" s="36"/>
      <c r="T5583" s="36"/>
    </row>
    <row r="5584" spans="1:20" ht="14.4" x14ac:dyDescent="0.3">
      <c r="A5584" s="33" t="s">
        <v>13041</v>
      </c>
      <c r="B5584" s="33" t="s">
        <v>14833</v>
      </c>
      <c r="C5584" s="33" t="s">
        <v>13042</v>
      </c>
      <c r="D5584" s="33" t="s">
        <v>13043</v>
      </c>
      <c r="E5584" s="33" t="s">
        <v>16521</v>
      </c>
      <c r="F5584" s="33">
        <v>298</v>
      </c>
      <c r="G5584" s="33">
        <v>308</v>
      </c>
      <c r="H5584" s="33">
        <v>41242</v>
      </c>
      <c r="I5584" t="s">
        <v>16350</v>
      </c>
      <c r="N5584" s="37"/>
      <c r="O5584" s="36"/>
      <c r="P5584" s="36"/>
      <c r="Q5584" s="36"/>
      <c r="R5584" s="37"/>
      <c r="S5584" s="36"/>
      <c r="T5584" s="36"/>
    </row>
    <row r="5585" spans="1:20" ht="14.4" x14ac:dyDescent="0.3">
      <c r="A5585" s="33" t="s">
        <v>13044</v>
      </c>
      <c r="B5585" s="33" t="s">
        <v>14833</v>
      </c>
      <c r="C5585" s="33" t="s">
        <v>18612</v>
      </c>
      <c r="D5585" s="33" t="s">
        <v>13045</v>
      </c>
      <c r="E5585" s="33" t="s">
        <v>15374</v>
      </c>
      <c r="F5585" s="33">
        <v>229</v>
      </c>
      <c r="G5585" s="33">
        <v>238</v>
      </c>
      <c r="H5585" s="33">
        <v>78066</v>
      </c>
      <c r="I5585" t="s">
        <v>15375</v>
      </c>
      <c r="N5585" s="37"/>
      <c r="O5585" s="36"/>
      <c r="P5585" s="36"/>
      <c r="Q5585" s="36"/>
      <c r="R5585" s="37"/>
      <c r="S5585" s="36"/>
      <c r="T5585" s="36"/>
    </row>
    <row r="5586" spans="1:20" ht="14.4" x14ac:dyDescent="0.3">
      <c r="A5586" s="33" t="s">
        <v>13046</v>
      </c>
      <c r="B5586" s="33" t="s">
        <v>14833</v>
      </c>
      <c r="C5586" s="33" t="s">
        <v>18613</v>
      </c>
      <c r="D5586" s="33" t="s">
        <v>13047</v>
      </c>
      <c r="E5586" s="33" t="s">
        <v>14938</v>
      </c>
      <c r="F5586" s="33">
        <v>190</v>
      </c>
      <c r="G5586" s="33">
        <v>203</v>
      </c>
      <c r="H5586" s="33">
        <v>20281</v>
      </c>
      <c r="I5586" t="s">
        <v>665</v>
      </c>
      <c r="N5586" s="37"/>
      <c r="O5586" s="36"/>
      <c r="P5586" s="36"/>
      <c r="Q5586" s="36"/>
      <c r="R5586" s="37"/>
      <c r="S5586" s="36"/>
      <c r="T5586" s="36"/>
    </row>
    <row r="5587" spans="1:20" ht="14.4" x14ac:dyDescent="0.3">
      <c r="A5587" s="33" t="s">
        <v>13048</v>
      </c>
      <c r="B5587" s="33" t="s">
        <v>14833</v>
      </c>
      <c r="C5587" s="33" t="s">
        <v>18614</v>
      </c>
      <c r="D5587" s="33" t="s">
        <v>13049</v>
      </c>
      <c r="E5587" s="33" t="s">
        <v>14938</v>
      </c>
      <c r="F5587" s="33">
        <v>246</v>
      </c>
      <c r="G5587" s="33">
        <v>293</v>
      </c>
      <c r="H5587" s="33">
        <v>41572</v>
      </c>
      <c r="I5587" t="s">
        <v>18272</v>
      </c>
      <c r="N5587" s="37"/>
      <c r="O5587" s="36"/>
      <c r="P5587" s="36"/>
      <c r="Q5587" s="36"/>
      <c r="R5587" s="37"/>
      <c r="S5587" s="36"/>
      <c r="T5587" s="36"/>
    </row>
    <row r="5588" spans="1:20" ht="14.4" x14ac:dyDescent="0.3">
      <c r="A5588" s="33" t="s">
        <v>13050</v>
      </c>
      <c r="B5588" s="33" t="s">
        <v>14833</v>
      </c>
      <c r="C5588" s="33" t="s">
        <v>18615</v>
      </c>
      <c r="D5588" s="33" t="s">
        <v>13051</v>
      </c>
      <c r="E5588" s="33" t="s">
        <v>15102</v>
      </c>
      <c r="F5588" s="33">
        <v>394</v>
      </c>
      <c r="G5588" s="33">
        <v>375</v>
      </c>
      <c r="H5588" s="33">
        <v>37949</v>
      </c>
      <c r="I5588" t="s">
        <v>17040</v>
      </c>
      <c r="N5588" s="37"/>
      <c r="O5588" s="36"/>
      <c r="P5588" s="36"/>
      <c r="Q5588" s="36"/>
      <c r="R5588" s="37"/>
      <c r="S5588" s="36"/>
      <c r="T5588" s="36"/>
    </row>
    <row r="5589" spans="1:20" ht="14.4" x14ac:dyDescent="0.3">
      <c r="A5589" s="33" t="s">
        <v>13052</v>
      </c>
      <c r="B5589" s="33" t="s">
        <v>14833</v>
      </c>
      <c r="C5589" s="33" t="s">
        <v>18616</v>
      </c>
      <c r="D5589" s="33" t="s">
        <v>13053</v>
      </c>
      <c r="E5589" s="33" t="s">
        <v>14938</v>
      </c>
      <c r="F5589" s="33">
        <v>247</v>
      </c>
      <c r="G5589" s="33">
        <v>213</v>
      </c>
      <c r="H5589" s="33">
        <v>70176</v>
      </c>
      <c r="I5589" t="s">
        <v>16090</v>
      </c>
      <c r="N5589" s="37"/>
      <c r="O5589" s="36"/>
      <c r="P5589" s="36"/>
      <c r="Q5589" s="36"/>
      <c r="R5589" s="37"/>
      <c r="S5589" s="36"/>
      <c r="T5589" s="36"/>
    </row>
    <row r="5590" spans="1:20" ht="14.4" x14ac:dyDescent="0.3">
      <c r="A5590" s="33" t="s">
        <v>13054</v>
      </c>
      <c r="B5590" s="33" t="s">
        <v>14833</v>
      </c>
      <c r="C5590" s="33" t="s">
        <v>13055</v>
      </c>
      <c r="D5590" s="33" t="s">
        <v>13056</v>
      </c>
      <c r="E5590" s="33" t="s">
        <v>15343</v>
      </c>
      <c r="F5590" s="33">
        <v>230</v>
      </c>
      <c r="G5590" s="33">
        <v>221</v>
      </c>
      <c r="H5590" s="33">
        <v>42122</v>
      </c>
      <c r="I5590" t="s">
        <v>18609</v>
      </c>
      <c r="N5590" s="37"/>
      <c r="O5590" s="36"/>
      <c r="P5590" s="36"/>
      <c r="Q5590" s="36"/>
      <c r="R5590" s="37"/>
      <c r="S5590" s="36"/>
      <c r="T5590" s="36"/>
    </row>
    <row r="5591" spans="1:20" ht="14.4" x14ac:dyDescent="0.3">
      <c r="A5591" s="33" t="s">
        <v>13057</v>
      </c>
      <c r="B5591" s="33" t="s">
        <v>14833</v>
      </c>
      <c r="C5591" s="33" t="s">
        <v>13058</v>
      </c>
      <c r="D5591" s="33" t="s">
        <v>13059</v>
      </c>
      <c r="E5591" s="33" t="s">
        <v>16521</v>
      </c>
      <c r="F5591" s="33">
        <v>237</v>
      </c>
      <c r="G5591" s="33">
        <v>224</v>
      </c>
      <c r="H5591" s="33">
        <v>41242</v>
      </c>
      <c r="I5591" t="s">
        <v>16350</v>
      </c>
      <c r="N5591" s="37"/>
      <c r="O5591" s="36"/>
      <c r="P5591" s="36"/>
      <c r="Q5591" s="36"/>
      <c r="R5591" s="37"/>
      <c r="S5591" s="36"/>
      <c r="T5591" s="36"/>
    </row>
    <row r="5592" spans="1:20" ht="14.4" x14ac:dyDescent="0.3">
      <c r="A5592" s="33" t="s">
        <v>13060</v>
      </c>
      <c r="B5592" s="33" t="s">
        <v>14833</v>
      </c>
      <c r="C5592" s="33" t="s">
        <v>13061</v>
      </c>
      <c r="D5592" s="33" t="s">
        <v>13062</v>
      </c>
      <c r="E5592" s="33" t="s">
        <v>15374</v>
      </c>
      <c r="F5592" s="33">
        <v>210</v>
      </c>
      <c r="G5592" s="33">
        <v>198</v>
      </c>
      <c r="H5592" s="33">
        <v>78066</v>
      </c>
      <c r="I5592" t="s">
        <v>15375</v>
      </c>
      <c r="N5592" s="37"/>
      <c r="O5592" s="36"/>
      <c r="P5592" s="36"/>
      <c r="Q5592" s="36"/>
      <c r="R5592" s="37"/>
      <c r="S5592" s="36"/>
      <c r="T5592" s="36"/>
    </row>
    <row r="5593" spans="1:20" ht="14.4" x14ac:dyDescent="0.3">
      <c r="A5593" s="33" t="s">
        <v>13063</v>
      </c>
      <c r="B5593" s="33" t="s">
        <v>14833</v>
      </c>
      <c r="C5593" s="33" t="s">
        <v>13064</v>
      </c>
      <c r="D5593" s="33" t="s">
        <v>13065</v>
      </c>
      <c r="E5593" s="33" t="s">
        <v>14938</v>
      </c>
      <c r="F5593" s="33">
        <v>271</v>
      </c>
      <c r="G5593" s="33">
        <v>265</v>
      </c>
      <c r="H5593" s="33">
        <v>20281</v>
      </c>
      <c r="I5593" t="s">
        <v>665</v>
      </c>
      <c r="N5593" s="37"/>
      <c r="O5593" s="36"/>
      <c r="P5593" s="36"/>
      <c r="Q5593" s="36"/>
      <c r="R5593" s="37"/>
      <c r="S5593" s="36"/>
      <c r="T5593" s="36"/>
    </row>
    <row r="5594" spans="1:20" ht="14.4" x14ac:dyDescent="0.3">
      <c r="A5594" s="33" t="s">
        <v>13066</v>
      </c>
      <c r="B5594" s="33" t="s">
        <v>14833</v>
      </c>
      <c r="C5594" s="33" t="s">
        <v>13067</v>
      </c>
      <c r="D5594" s="33" t="s">
        <v>13068</v>
      </c>
      <c r="E5594" s="33" t="s">
        <v>14938</v>
      </c>
      <c r="F5594" s="33">
        <v>437</v>
      </c>
      <c r="G5594" s="33">
        <v>467</v>
      </c>
      <c r="H5594" s="33">
        <v>41572</v>
      </c>
      <c r="I5594" t="s">
        <v>18272</v>
      </c>
      <c r="N5594" s="37"/>
      <c r="O5594" s="36"/>
      <c r="P5594" s="36"/>
      <c r="Q5594" s="36"/>
      <c r="R5594" s="37"/>
      <c r="S5594" s="36"/>
      <c r="T5594" s="36"/>
    </row>
    <row r="5595" spans="1:20" ht="14.4" x14ac:dyDescent="0.3">
      <c r="A5595" s="33" t="s">
        <v>13069</v>
      </c>
      <c r="B5595" s="33" t="s">
        <v>14833</v>
      </c>
      <c r="C5595" s="33" t="s">
        <v>13070</v>
      </c>
      <c r="D5595" s="33" t="s">
        <v>10935</v>
      </c>
      <c r="E5595" s="33" t="s">
        <v>14879</v>
      </c>
      <c r="F5595" s="33">
        <v>216</v>
      </c>
      <c r="G5595" s="33">
        <v>117</v>
      </c>
      <c r="H5595" s="33">
        <v>41645</v>
      </c>
      <c r="I5595" t="s">
        <v>18600</v>
      </c>
      <c r="N5595" s="37"/>
      <c r="O5595" s="36"/>
      <c r="P5595" s="36"/>
      <c r="Q5595" s="36"/>
      <c r="R5595" s="37"/>
      <c r="S5595" s="36"/>
      <c r="T5595" s="36"/>
    </row>
    <row r="5596" spans="1:20" ht="14.4" x14ac:dyDescent="0.3">
      <c r="A5596" s="33" t="s">
        <v>13071</v>
      </c>
      <c r="B5596" s="33" t="s">
        <v>14833</v>
      </c>
      <c r="C5596" s="33" t="s">
        <v>18617</v>
      </c>
      <c r="D5596" s="33" t="s">
        <v>13072</v>
      </c>
      <c r="E5596" s="33" t="s">
        <v>15102</v>
      </c>
      <c r="F5596" s="33">
        <v>470</v>
      </c>
      <c r="G5596" s="33">
        <v>491</v>
      </c>
      <c r="H5596" s="33">
        <v>37949</v>
      </c>
      <c r="I5596" t="s">
        <v>17040</v>
      </c>
      <c r="N5596" s="37"/>
      <c r="O5596" s="36"/>
      <c r="P5596" s="36"/>
      <c r="Q5596" s="36"/>
      <c r="R5596" s="37"/>
      <c r="S5596" s="36"/>
      <c r="T5596" s="36"/>
    </row>
    <row r="5597" spans="1:20" ht="14.4" x14ac:dyDescent="0.3">
      <c r="A5597" s="33" t="s">
        <v>13073</v>
      </c>
      <c r="B5597" s="33" t="s">
        <v>14833</v>
      </c>
      <c r="C5597" s="33" t="s">
        <v>13074</v>
      </c>
      <c r="D5597" s="33" t="s">
        <v>13075</v>
      </c>
      <c r="E5597" s="33" t="s">
        <v>15343</v>
      </c>
      <c r="F5597" s="33">
        <v>220</v>
      </c>
      <c r="G5597" s="33">
        <v>226</v>
      </c>
      <c r="H5597" s="33">
        <v>42122</v>
      </c>
      <c r="I5597" t="s">
        <v>18609</v>
      </c>
      <c r="N5597" s="37"/>
      <c r="O5597" s="36"/>
      <c r="P5597" s="36"/>
      <c r="Q5597" s="36"/>
      <c r="R5597" s="37"/>
      <c r="S5597" s="36"/>
      <c r="T5597" s="36"/>
    </row>
    <row r="5598" spans="1:20" ht="14.4" x14ac:dyDescent="0.3">
      <c r="A5598" s="33" t="s">
        <v>13076</v>
      </c>
      <c r="B5598" s="33" t="s">
        <v>14833</v>
      </c>
      <c r="C5598" s="33" t="s">
        <v>18618</v>
      </c>
      <c r="D5598" s="33" t="s">
        <v>13077</v>
      </c>
      <c r="E5598" s="33" t="s">
        <v>15034</v>
      </c>
      <c r="F5598" s="33">
        <v>493</v>
      </c>
      <c r="G5598" s="33">
        <v>501</v>
      </c>
      <c r="H5598" s="33">
        <v>47322</v>
      </c>
      <c r="I5598" t="s">
        <v>18611</v>
      </c>
      <c r="N5598" s="37"/>
      <c r="O5598" s="36"/>
      <c r="P5598" s="36"/>
      <c r="Q5598" s="36"/>
      <c r="R5598" s="37"/>
      <c r="S5598" s="36"/>
      <c r="T5598" s="36"/>
    </row>
    <row r="5599" spans="1:20" ht="14.4" x14ac:dyDescent="0.3">
      <c r="A5599" s="33" t="s">
        <v>13078</v>
      </c>
      <c r="B5599" s="33" t="s">
        <v>14833</v>
      </c>
      <c r="C5599" s="33" t="s">
        <v>13079</v>
      </c>
      <c r="D5599" s="33" t="s">
        <v>13080</v>
      </c>
      <c r="E5599" s="33" t="s">
        <v>16521</v>
      </c>
      <c r="F5599" s="33">
        <v>251</v>
      </c>
      <c r="G5599" s="33">
        <v>239</v>
      </c>
      <c r="H5599" s="33">
        <v>41242</v>
      </c>
      <c r="I5599" t="s">
        <v>16350</v>
      </c>
      <c r="N5599" s="37"/>
      <c r="O5599" s="36"/>
      <c r="P5599" s="36"/>
      <c r="Q5599" s="36"/>
      <c r="R5599" s="37"/>
      <c r="S5599" s="36"/>
      <c r="T5599" s="36"/>
    </row>
    <row r="5600" spans="1:20" ht="14.4" x14ac:dyDescent="0.3">
      <c r="A5600" s="33" t="s">
        <v>13081</v>
      </c>
      <c r="B5600" s="33" t="s">
        <v>14833</v>
      </c>
      <c r="C5600" s="33" t="s">
        <v>1932</v>
      </c>
      <c r="D5600" s="33" t="s">
        <v>13082</v>
      </c>
      <c r="E5600" s="33" t="s">
        <v>15374</v>
      </c>
      <c r="F5600" s="33">
        <v>171</v>
      </c>
      <c r="G5600" s="33">
        <v>168</v>
      </c>
      <c r="H5600" s="33">
        <v>78066</v>
      </c>
      <c r="I5600" t="s">
        <v>15375</v>
      </c>
      <c r="N5600" s="37"/>
      <c r="O5600" s="36"/>
      <c r="P5600" s="36"/>
      <c r="Q5600" s="36"/>
      <c r="R5600" s="37"/>
      <c r="S5600" s="36"/>
      <c r="T5600" s="36"/>
    </row>
    <row r="5601" spans="1:20" ht="14.4" x14ac:dyDescent="0.3">
      <c r="A5601" s="33" t="s">
        <v>13083</v>
      </c>
      <c r="B5601" s="33" t="s">
        <v>14833</v>
      </c>
      <c r="C5601" s="33" t="s">
        <v>18619</v>
      </c>
      <c r="D5601" s="33" t="s">
        <v>2721</v>
      </c>
      <c r="E5601" s="33" t="s">
        <v>14938</v>
      </c>
      <c r="F5601" s="33">
        <v>238</v>
      </c>
      <c r="G5601" s="33">
        <v>246</v>
      </c>
      <c r="H5601" s="33">
        <v>20281</v>
      </c>
      <c r="I5601" t="s">
        <v>665</v>
      </c>
      <c r="N5601" s="37"/>
      <c r="O5601" s="36"/>
      <c r="P5601" s="36"/>
      <c r="Q5601" s="36"/>
      <c r="R5601" s="37"/>
      <c r="S5601" s="36"/>
      <c r="T5601" s="36"/>
    </row>
    <row r="5602" spans="1:20" ht="14.4" x14ac:dyDescent="0.3">
      <c r="A5602" s="33" t="s">
        <v>13084</v>
      </c>
      <c r="B5602" s="33" t="s">
        <v>14833</v>
      </c>
      <c r="C5602" s="33" t="s">
        <v>5544</v>
      </c>
      <c r="D5602" s="33" t="s">
        <v>12048</v>
      </c>
      <c r="E5602" s="33" t="s">
        <v>14938</v>
      </c>
      <c r="F5602" s="33">
        <v>207</v>
      </c>
      <c r="G5602" s="33">
        <v>192</v>
      </c>
      <c r="H5602" s="33">
        <v>41572</v>
      </c>
      <c r="I5602" t="s">
        <v>18272</v>
      </c>
      <c r="N5602" s="37"/>
      <c r="O5602" s="36"/>
      <c r="P5602" s="36"/>
      <c r="Q5602" s="36"/>
      <c r="R5602" s="37"/>
      <c r="S5602" s="36"/>
      <c r="T5602" s="36"/>
    </row>
    <row r="5603" spans="1:20" ht="14.4" x14ac:dyDescent="0.3">
      <c r="A5603" s="33" t="s">
        <v>13085</v>
      </c>
      <c r="B5603" s="33" t="s">
        <v>14833</v>
      </c>
      <c r="C5603" s="33" t="s">
        <v>326</v>
      </c>
      <c r="D5603" s="33" t="s">
        <v>3522</v>
      </c>
      <c r="E5603" s="33" t="s">
        <v>14879</v>
      </c>
      <c r="F5603" s="33">
        <v>481</v>
      </c>
      <c r="G5603" s="33">
        <v>484</v>
      </c>
      <c r="H5603" s="33">
        <v>41645</v>
      </c>
      <c r="I5603" t="s">
        <v>18600</v>
      </c>
      <c r="N5603" s="37"/>
      <c r="O5603" s="36"/>
      <c r="P5603" s="36"/>
      <c r="Q5603" s="36"/>
      <c r="R5603" s="37"/>
      <c r="S5603" s="36"/>
      <c r="T5603" s="36"/>
    </row>
    <row r="5604" spans="1:20" ht="14.4" x14ac:dyDescent="0.3">
      <c r="A5604" s="33" t="s">
        <v>13086</v>
      </c>
      <c r="B5604" s="33" t="s">
        <v>14833</v>
      </c>
      <c r="C5604" s="33" t="s">
        <v>16056</v>
      </c>
      <c r="D5604" s="33" t="s">
        <v>13087</v>
      </c>
      <c r="E5604" s="33" t="s">
        <v>15102</v>
      </c>
      <c r="F5604" s="33">
        <v>283</v>
      </c>
      <c r="G5604" s="33">
        <v>292</v>
      </c>
      <c r="H5604" s="33">
        <v>37949</v>
      </c>
      <c r="I5604" t="s">
        <v>17040</v>
      </c>
      <c r="N5604" s="37"/>
      <c r="O5604" s="36"/>
      <c r="P5604" s="36"/>
      <c r="Q5604" s="36"/>
      <c r="R5604" s="37"/>
      <c r="S5604" s="36"/>
      <c r="T5604" s="36"/>
    </row>
    <row r="5605" spans="1:20" ht="14.4" x14ac:dyDescent="0.3">
      <c r="A5605" s="33" t="s">
        <v>13088</v>
      </c>
      <c r="B5605" s="33" t="s">
        <v>14833</v>
      </c>
      <c r="C5605" s="33" t="s">
        <v>18620</v>
      </c>
      <c r="D5605" s="33" t="s">
        <v>13089</v>
      </c>
      <c r="E5605" s="33" t="s">
        <v>15374</v>
      </c>
      <c r="F5605" s="33">
        <v>184</v>
      </c>
      <c r="G5605" s="33">
        <v>183</v>
      </c>
      <c r="H5605" s="33">
        <v>78066</v>
      </c>
      <c r="I5605" t="s">
        <v>15375</v>
      </c>
      <c r="N5605" s="37"/>
      <c r="O5605" s="36"/>
      <c r="P5605" s="36"/>
      <c r="Q5605" s="36"/>
      <c r="R5605" s="37"/>
      <c r="S5605" s="36"/>
      <c r="T5605" s="36"/>
    </row>
    <row r="5606" spans="1:20" ht="14.4" x14ac:dyDescent="0.3">
      <c r="A5606" s="33" t="s">
        <v>13090</v>
      </c>
      <c r="B5606" s="33" t="s">
        <v>14833</v>
      </c>
      <c r="C5606" s="33" t="s">
        <v>18621</v>
      </c>
      <c r="D5606" s="33" t="s">
        <v>13091</v>
      </c>
      <c r="E5606" s="33" t="s">
        <v>14938</v>
      </c>
      <c r="F5606" s="33">
        <v>284</v>
      </c>
      <c r="G5606" s="33">
        <v>307</v>
      </c>
      <c r="H5606" s="33">
        <v>20281</v>
      </c>
      <c r="I5606" t="s">
        <v>665</v>
      </c>
      <c r="N5606" s="37"/>
      <c r="O5606" s="36"/>
      <c r="P5606" s="36"/>
      <c r="Q5606" s="36"/>
      <c r="R5606" s="37"/>
      <c r="S5606" s="36"/>
      <c r="T5606" s="36"/>
    </row>
    <row r="5607" spans="1:20" ht="14.4" x14ac:dyDescent="0.3">
      <c r="A5607" s="33" t="s">
        <v>13092</v>
      </c>
      <c r="B5607" s="33" t="s">
        <v>14833</v>
      </c>
      <c r="C5607" s="33" t="s">
        <v>5325</v>
      </c>
      <c r="D5607" s="33" t="s">
        <v>13093</v>
      </c>
      <c r="E5607" s="33" t="s">
        <v>14938</v>
      </c>
      <c r="F5607" s="33">
        <v>238</v>
      </c>
      <c r="G5607" s="33">
        <v>286</v>
      </c>
      <c r="H5607" s="33">
        <v>41572</v>
      </c>
      <c r="I5607" t="s">
        <v>18272</v>
      </c>
      <c r="N5607" s="37"/>
      <c r="O5607" s="36"/>
      <c r="P5607" s="36"/>
      <c r="Q5607" s="36"/>
      <c r="R5607" s="37"/>
      <c r="S5607" s="36"/>
      <c r="T5607" s="36"/>
    </row>
    <row r="5608" spans="1:20" ht="14.4" x14ac:dyDescent="0.3">
      <c r="A5608" s="33" t="s">
        <v>13094</v>
      </c>
      <c r="B5608" s="33" t="s">
        <v>14833</v>
      </c>
      <c r="C5608" s="33" t="s">
        <v>18622</v>
      </c>
      <c r="D5608" s="33" t="s">
        <v>13095</v>
      </c>
      <c r="E5608" s="33" t="s">
        <v>14938</v>
      </c>
      <c r="F5608" s="33">
        <v>255</v>
      </c>
      <c r="G5608" s="33">
        <v>269</v>
      </c>
      <c r="H5608" s="33">
        <v>70176</v>
      </c>
      <c r="I5608" t="s">
        <v>16090</v>
      </c>
      <c r="N5608" s="37"/>
      <c r="O5608" s="36"/>
      <c r="P5608" s="36"/>
      <c r="Q5608" s="36"/>
      <c r="R5608" s="37"/>
      <c r="S5608" s="36"/>
      <c r="T5608" s="36"/>
    </row>
    <row r="5609" spans="1:20" ht="14.4" x14ac:dyDescent="0.3">
      <c r="A5609" s="33" t="s">
        <v>13096</v>
      </c>
      <c r="B5609" s="33" t="s">
        <v>14833</v>
      </c>
      <c r="C5609" s="33" t="s">
        <v>8011</v>
      </c>
      <c r="D5609" s="33" t="s">
        <v>13097</v>
      </c>
      <c r="E5609" s="33" t="s">
        <v>15343</v>
      </c>
      <c r="F5609" s="33">
        <v>239</v>
      </c>
      <c r="G5609" s="33">
        <v>247</v>
      </c>
      <c r="H5609" s="33">
        <v>42122</v>
      </c>
      <c r="I5609" t="s">
        <v>18609</v>
      </c>
      <c r="N5609" s="37"/>
      <c r="O5609" s="36"/>
      <c r="P5609" s="36"/>
      <c r="Q5609" s="36"/>
      <c r="R5609" s="37"/>
      <c r="S5609" s="36"/>
      <c r="T5609" s="36"/>
    </row>
    <row r="5610" spans="1:20" ht="14.4" x14ac:dyDescent="0.3">
      <c r="A5610" s="33" t="s">
        <v>13098</v>
      </c>
      <c r="B5610" s="33" t="s">
        <v>14833</v>
      </c>
      <c r="C5610" s="33" t="s">
        <v>13099</v>
      </c>
      <c r="D5610" s="33" t="s">
        <v>13100</v>
      </c>
      <c r="E5610" s="33" t="s">
        <v>14916</v>
      </c>
      <c r="F5610" s="33">
        <v>256</v>
      </c>
      <c r="G5610" s="33">
        <v>251</v>
      </c>
      <c r="H5610" s="33">
        <v>41373</v>
      </c>
      <c r="I5610" t="s">
        <v>15297</v>
      </c>
      <c r="N5610" s="37"/>
      <c r="O5610" s="36"/>
      <c r="P5610" s="36"/>
      <c r="Q5610" s="36"/>
      <c r="R5610" s="37"/>
      <c r="S5610" s="36"/>
      <c r="T5610" s="36"/>
    </row>
    <row r="5611" spans="1:20" ht="14.4" x14ac:dyDescent="0.3">
      <c r="A5611" s="33" t="s">
        <v>13101</v>
      </c>
      <c r="B5611" s="33" t="s">
        <v>14833</v>
      </c>
      <c r="C5611" s="33" t="s">
        <v>18623</v>
      </c>
      <c r="D5611" s="33" t="s">
        <v>13102</v>
      </c>
      <c r="E5611" s="33" t="s">
        <v>14938</v>
      </c>
      <c r="F5611" s="33">
        <v>235</v>
      </c>
      <c r="G5611" s="33">
        <v>234</v>
      </c>
      <c r="H5611" s="33">
        <v>20281</v>
      </c>
      <c r="I5611" t="s">
        <v>665</v>
      </c>
      <c r="N5611" s="37"/>
      <c r="O5611" s="36"/>
      <c r="P5611" s="36"/>
      <c r="Q5611" s="36"/>
      <c r="R5611" s="37"/>
      <c r="S5611" s="36"/>
      <c r="T5611" s="36"/>
    </row>
    <row r="5612" spans="1:20" ht="14.4" x14ac:dyDescent="0.3">
      <c r="A5612" s="33" t="s">
        <v>13103</v>
      </c>
      <c r="B5612" s="33" t="s">
        <v>14833</v>
      </c>
      <c r="C5612" s="33" t="s">
        <v>18624</v>
      </c>
      <c r="D5612" s="33" t="s">
        <v>10683</v>
      </c>
      <c r="E5612" s="33" t="s">
        <v>14879</v>
      </c>
      <c r="F5612" s="33">
        <v>301</v>
      </c>
      <c r="G5612" s="33">
        <v>321</v>
      </c>
      <c r="H5612" s="33">
        <v>41645</v>
      </c>
      <c r="I5612" t="s">
        <v>18600</v>
      </c>
      <c r="N5612" s="37"/>
      <c r="O5612" s="36"/>
      <c r="P5612" s="36"/>
      <c r="Q5612" s="36"/>
      <c r="R5612" s="37"/>
      <c r="S5612" s="36"/>
      <c r="T5612" s="36"/>
    </row>
    <row r="5613" spans="1:20" ht="14.4" x14ac:dyDescent="0.3">
      <c r="A5613" s="33" t="s">
        <v>13104</v>
      </c>
      <c r="B5613" s="33" t="s">
        <v>14833</v>
      </c>
      <c r="C5613" s="33" t="s">
        <v>13105</v>
      </c>
      <c r="D5613" s="33" t="s">
        <v>9966</v>
      </c>
      <c r="E5613" s="33" t="s">
        <v>15343</v>
      </c>
      <c r="F5613" s="33">
        <v>253</v>
      </c>
      <c r="G5613" s="33">
        <v>239</v>
      </c>
      <c r="H5613" s="33">
        <v>42122</v>
      </c>
      <c r="I5613" t="s">
        <v>18609</v>
      </c>
      <c r="N5613" s="37"/>
      <c r="O5613" s="36"/>
      <c r="P5613" s="36"/>
      <c r="Q5613" s="36"/>
      <c r="R5613" s="37"/>
      <c r="S5613" s="36"/>
      <c r="T5613" s="36"/>
    </row>
    <row r="5614" spans="1:20" ht="14.4" x14ac:dyDescent="0.3">
      <c r="A5614" s="33" t="s">
        <v>13106</v>
      </c>
      <c r="B5614" s="33" t="s">
        <v>14833</v>
      </c>
      <c r="C5614" s="33" t="s">
        <v>13107</v>
      </c>
      <c r="D5614" s="33" t="s">
        <v>13108</v>
      </c>
      <c r="E5614" s="33" t="s">
        <v>16521</v>
      </c>
      <c r="F5614" s="33">
        <v>129</v>
      </c>
      <c r="G5614" s="33">
        <v>105</v>
      </c>
      <c r="H5614" s="33">
        <v>41242</v>
      </c>
      <c r="I5614" t="s">
        <v>16350</v>
      </c>
      <c r="N5614" s="37"/>
      <c r="O5614" s="36"/>
      <c r="P5614" s="36"/>
      <c r="Q5614" s="36"/>
      <c r="R5614" s="37"/>
      <c r="S5614" s="36"/>
      <c r="T5614" s="36"/>
    </row>
    <row r="5615" spans="1:20" ht="14.4" x14ac:dyDescent="0.3">
      <c r="A5615" s="33" t="s">
        <v>13109</v>
      </c>
      <c r="B5615" s="33" t="s">
        <v>14833</v>
      </c>
      <c r="C5615" s="33" t="s">
        <v>18625</v>
      </c>
      <c r="D5615" s="33" t="s">
        <v>13110</v>
      </c>
      <c r="E5615" s="33" t="s">
        <v>14938</v>
      </c>
      <c r="F5615" s="33">
        <v>193</v>
      </c>
      <c r="G5615" s="33">
        <v>194</v>
      </c>
      <c r="H5615" s="33">
        <v>20281</v>
      </c>
      <c r="I5615" t="s">
        <v>665</v>
      </c>
      <c r="N5615" s="37"/>
      <c r="O5615" s="36"/>
      <c r="P5615" s="36"/>
      <c r="Q5615" s="36"/>
      <c r="R5615" s="37"/>
      <c r="S5615" s="36"/>
      <c r="T5615" s="36"/>
    </row>
    <row r="5616" spans="1:20" ht="14.4" x14ac:dyDescent="0.3">
      <c r="A5616" s="33" t="s">
        <v>13111</v>
      </c>
      <c r="B5616" s="33" t="s">
        <v>14833</v>
      </c>
      <c r="C5616" s="33" t="s">
        <v>3104</v>
      </c>
      <c r="D5616" s="33" t="s">
        <v>13112</v>
      </c>
      <c r="E5616" s="33" t="s">
        <v>14938</v>
      </c>
      <c r="F5616" s="33">
        <v>157</v>
      </c>
      <c r="G5616" s="33">
        <v>147</v>
      </c>
      <c r="H5616" s="33">
        <v>41572</v>
      </c>
      <c r="I5616" t="s">
        <v>18272</v>
      </c>
      <c r="N5616" s="37"/>
      <c r="O5616" s="36"/>
      <c r="P5616" s="36"/>
      <c r="Q5616" s="36"/>
      <c r="R5616" s="37"/>
      <c r="S5616" s="36"/>
      <c r="T5616" s="36"/>
    </row>
    <row r="5617" spans="1:20" ht="14.4" x14ac:dyDescent="0.3">
      <c r="A5617" s="33" t="s">
        <v>13113</v>
      </c>
      <c r="B5617" s="33" t="s">
        <v>14833</v>
      </c>
      <c r="C5617" s="33" t="s">
        <v>13114</v>
      </c>
      <c r="D5617" s="33" t="s">
        <v>10635</v>
      </c>
      <c r="E5617" s="33" t="s">
        <v>14879</v>
      </c>
      <c r="F5617" s="33">
        <v>158</v>
      </c>
      <c r="G5617" s="33">
        <v>160</v>
      </c>
      <c r="H5617" s="33">
        <v>41645</v>
      </c>
      <c r="I5617" t="s">
        <v>18600</v>
      </c>
      <c r="N5617" s="37"/>
      <c r="O5617" s="36"/>
      <c r="P5617" s="36"/>
      <c r="Q5617" s="36"/>
      <c r="R5617" s="37"/>
      <c r="S5617" s="36"/>
      <c r="T5617" s="36"/>
    </row>
    <row r="5618" spans="1:20" ht="14.4" x14ac:dyDescent="0.3">
      <c r="A5618" s="33" t="s">
        <v>13115</v>
      </c>
      <c r="B5618" s="33" t="s">
        <v>14833</v>
      </c>
      <c r="C5618" s="33" t="s">
        <v>2380</v>
      </c>
      <c r="D5618" s="33" t="s">
        <v>13116</v>
      </c>
      <c r="E5618" s="33" t="s">
        <v>16521</v>
      </c>
      <c r="F5618" s="33">
        <v>238</v>
      </c>
      <c r="G5618" s="33">
        <v>250</v>
      </c>
      <c r="H5618" s="33">
        <v>41242</v>
      </c>
      <c r="I5618" t="s">
        <v>16350</v>
      </c>
      <c r="N5618" s="37"/>
      <c r="O5618" s="36"/>
      <c r="P5618" s="36"/>
      <c r="Q5618" s="36"/>
      <c r="R5618" s="37"/>
      <c r="S5618" s="36"/>
      <c r="T5618" s="36"/>
    </row>
    <row r="5619" spans="1:20" ht="14.4" x14ac:dyDescent="0.3">
      <c r="A5619" s="33" t="s">
        <v>13117</v>
      </c>
      <c r="B5619" s="33" t="s">
        <v>14833</v>
      </c>
      <c r="C5619" s="33" t="s">
        <v>13118</v>
      </c>
      <c r="D5619" s="33" t="s">
        <v>10496</v>
      </c>
      <c r="E5619" s="33" t="s">
        <v>14879</v>
      </c>
      <c r="F5619" s="33">
        <v>230</v>
      </c>
      <c r="G5619" s="33">
        <v>242</v>
      </c>
      <c r="H5619" s="33">
        <v>41645</v>
      </c>
      <c r="I5619" t="s">
        <v>18600</v>
      </c>
      <c r="N5619" s="37"/>
      <c r="O5619" s="36"/>
      <c r="P5619" s="36"/>
      <c r="Q5619" s="36"/>
      <c r="R5619" s="37"/>
      <c r="S5619" s="36"/>
      <c r="T5619" s="36"/>
    </row>
    <row r="5620" spans="1:20" ht="14.4" x14ac:dyDescent="0.3">
      <c r="A5620" s="33" t="s">
        <v>13119</v>
      </c>
      <c r="B5620" s="33" t="s">
        <v>14833</v>
      </c>
      <c r="C5620" s="33" t="s">
        <v>6181</v>
      </c>
      <c r="D5620" s="33" t="s">
        <v>10408</v>
      </c>
      <c r="E5620" s="33" t="s">
        <v>14879</v>
      </c>
      <c r="F5620" s="33">
        <v>201</v>
      </c>
      <c r="G5620" s="33">
        <v>204</v>
      </c>
      <c r="H5620" s="33">
        <v>41645</v>
      </c>
      <c r="I5620" t="s">
        <v>18600</v>
      </c>
      <c r="N5620" s="37"/>
      <c r="O5620" s="36"/>
      <c r="P5620" s="36"/>
      <c r="Q5620" s="36"/>
      <c r="R5620" s="37"/>
      <c r="S5620" s="36"/>
      <c r="T5620" s="36"/>
    </row>
    <row r="5621" spans="1:20" ht="14.4" x14ac:dyDescent="0.3">
      <c r="A5621" s="33" t="s">
        <v>13120</v>
      </c>
      <c r="B5621" s="33" t="s">
        <v>14833</v>
      </c>
      <c r="C5621" s="33" t="s">
        <v>1227</v>
      </c>
      <c r="D5621" s="33" t="s">
        <v>13121</v>
      </c>
      <c r="E5621" s="33" t="s">
        <v>14938</v>
      </c>
      <c r="F5621" s="33">
        <v>305</v>
      </c>
      <c r="G5621" s="33">
        <v>306</v>
      </c>
      <c r="H5621" s="33">
        <v>41572</v>
      </c>
      <c r="I5621" t="s">
        <v>18272</v>
      </c>
      <c r="N5621" s="37"/>
      <c r="O5621" s="36"/>
      <c r="P5621" s="36"/>
      <c r="Q5621" s="36"/>
      <c r="R5621" s="37"/>
      <c r="S5621" s="36"/>
      <c r="T5621" s="36"/>
    </row>
    <row r="5622" spans="1:20" ht="14.4" x14ac:dyDescent="0.3">
      <c r="A5622" s="33" t="s">
        <v>13122</v>
      </c>
      <c r="B5622" s="33" t="s">
        <v>14833</v>
      </c>
      <c r="C5622" s="33" t="s">
        <v>567</v>
      </c>
      <c r="D5622" s="33" t="s">
        <v>13123</v>
      </c>
      <c r="E5622" s="33" t="s">
        <v>14938</v>
      </c>
      <c r="F5622" s="33">
        <v>175</v>
      </c>
      <c r="G5622" s="33">
        <v>176</v>
      </c>
      <c r="H5622" s="33">
        <v>41572</v>
      </c>
      <c r="I5622" t="s">
        <v>18272</v>
      </c>
      <c r="N5622" s="37"/>
      <c r="O5622" s="36"/>
      <c r="P5622" s="36"/>
      <c r="Q5622" s="36"/>
      <c r="R5622" s="37"/>
      <c r="S5622" s="36"/>
      <c r="T5622" s="36"/>
    </row>
    <row r="5623" spans="1:20" ht="14.4" x14ac:dyDescent="0.3">
      <c r="A5623" s="33" t="s">
        <v>13124</v>
      </c>
      <c r="B5623" s="33" t="s">
        <v>14833</v>
      </c>
      <c r="C5623" s="33" t="s">
        <v>18626</v>
      </c>
      <c r="D5623" s="33" t="s">
        <v>13125</v>
      </c>
      <c r="E5623" s="33" t="s">
        <v>14983</v>
      </c>
      <c r="F5623" s="33">
        <v>648</v>
      </c>
      <c r="G5623" s="33">
        <v>657</v>
      </c>
      <c r="H5623" s="33">
        <v>78222</v>
      </c>
      <c r="I5623" t="s">
        <v>15601</v>
      </c>
      <c r="N5623" s="37"/>
      <c r="O5623" s="36"/>
      <c r="P5623" s="36"/>
      <c r="Q5623" s="36"/>
      <c r="R5623" s="37"/>
      <c r="S5623" s="36"/>
      <c r="T5623" s="36"/>
    </row>
    <row r="5624" spans="1:20" ht="14.4" x14ac:dyDescent="0.3">
      <c r="A5624" s="33" t="s">
        <v>13126</v>
      </c>
      <c r="B5624" s="33" t="s">
        <v>14833</v>
      </c>
      <c r="C5624" s="33" t="s">
        <v>18627</v>
      </c>
      <c r="D5624" s="33" t="s">
        <v>13128</v>
      </c>
      <c r="E5624" s="33" t="s">
        <v>14938</v>
      </c>
      <c r="F5624" s="33">
        <v>391</v>
      </c>
      <c r="G5624" s="33">
        <v>383</v>
      </c>
      <c r="H5624" s="33">
        <v>41572</v>
      </c>
      <c r="I5624" t="s">
        <v>18272</v>
      </c>
      <c r="N5624" s="37"/>
      <c r="O5624" s="36"/>
      <c r="P5624" s="36"/>
      <c r="Q5624" s="36"/>
      <c r="R5624" s="37"/>
      <c r="S5624" s="36"/>
      <c r="T5624" s="36"/>
    </row>
    <row r="5625" spans="1:20" ht="14.4" x14ac:dyDescent="0.3">
      <c r="A5625" s="33" t="s">
        <v>13129</v>
      </c>
      <c r="B5625" s="33" t="s">
        <v>14833</v>
      </c>
      <c r="C5625" s="33" t="s">
        <v>18628</v>
      </c>
      <c r="D5625" s="33" t="s">
        <v>13130</v>
      </c>
      <c r="E5625" s="33" t="s">
        <v>14994</v>
      </c>
      <c r="F5625" s="33">
        <v>399</v>
      </c>
      <c r="G5625" s="33">
        <v>381</v>
      </c>
      <c r="H5625" s="33">
        <v>41424</v>
      </c>
      <c r="I5625" t="s">
        <v>15283</v>
      </c>
      <c r="N5625" s="37"/>
      <c r="O5625" s="36"/>
      <c r="P5625" s="36"/>
      <c r="Q5625" s="36"/>
      <c r="R5625" s="37"/>
      <c r="S5625" s="36"/>
      <c r="T5625" s="36"/>
    </row>
    <row r="5626" spans="1:20" ht="14.4" x14ac:dyDescent="0.3">
      <c r="A5626" s="33" t="s">
        <v>13131</v>
      </c>
      <c r="B5626" s="33" t="s">
        <v>14833</v>
      </c>
      <c r="C5626" s="33" t="s">
        <v>13132</v>
      </c>
      <c r="D5626" s="33" t="s">
        <v>13133</v>
      </c>
      <c r="E5626" s="33" t="s">
        <v>14938</v>
      </c>
      <c r="F5626" s="33">
        <v>249</v>
      </c>
      <c r="G5626" s="33">
        <v>263</v>
      </c>
      <c r="H5626" s="33">
        <v>41572</v>
      </c>
      <c r="I5626" t="s">
        <v>18272</v>
      </c>
      <c r="N5626" s="37"/>
      <c r="O5626" s="36"/>
      <c r="P5626" s="36"/>
      <c r="Q5626" s="36"/>
      <c r="R5626" s="37"/>
      <c r="S5626" s="36"/>
      <c r="T5626" s="36"/>
    </row>
    <row r="5627" spans="1:20" ht="14.4" x14ac:dyDescent="0.3">
      <c r="A5627" s="33" t="s">
        <v>13134</v>
      </c>
      <c r="B5627" s="33" t="s">
        <v>14833</v>
      </c>
      <c r="C5627" s="33" t="s">
        <v>13135</v>
      </c>
      <c r="D5627" s="33" t="s">
        <v>13136</v>
      </c>
      <c r="E5627" s="33" t="s">
        <v>14938</v>
      </c>
      <c r="F5627" s="33">
        <v>162</v>
      </c>
      <c r="G5627" s="33">
        <v>172</v>
      </c>
      <c r="H5627" s="33">
        <v>41572</v>
      </c>
      <c r="I5627" t="s">
        <v>18272</v>
      </c>
      <c r="N5627" s="37"/>
      <c r="O5627" s="36"/>
      <c r="P5627" s="36"/>
      <c r="Q5627" s="36"/>
      <c r="R5627" s="37"/>
      <c r="S5627" s="36"/>
      <c r="T5627" s="36"/>
    </row>
    <row r="5628" spans="1:20" ht="14.4" x14ac:dyDescent="0.3">
      <c r="A5628" s="33" t="s">
        <v>13137</v>
      </c>
      <c r="B5628" s="33" t="s">
        <v>14833</v>
      </c>
      <c r="C5628" s="33" t="s">
        <v>18629</v>
      </c>
      <c r="D5628" s="33" t="s">
        <v>13138</v>
      </c>
      <c r="E5628" s="33" t="s">
        <v>14994</v>
      </c>
      <c r="F5628" s="33">
        <v>382</v>
      </c>
      <c r="G5628" s="33">
        <v>354</v>
      </c>
      <c r="H5628" s="33">
        <v>41424</v>
      </c>
      <c r="I5628" t="s">
        <v>15283</v>
      </c>
      <c r="N5628" s="37"/>
      <c r="O5628" s="36"/>
      <c r="P5628" s="36"/>
      <c r="Q5628" s="36"/>
      <c r="R5628" s="37"/>
      <c r="S5628" s="36"/>
      <c r="T5628" s="36"/>
    </row>
    <row r="5629" spans="1:20" ht="14.4" x14ac:dyDescent="0.3">
      <c r="A5629" s="33" t="s">
        <v>13139</v>
      </c>
      <c r="B5629" s="33" t="s">
        <v>14833</v>
      </c>
      <c r="C5629" s="33" t="s">
        <v>18630</v>
      </c>
      <c r="D5629" s="33" t="s">
        <v>6446</v>
      </c>
      <c r="E5629" s="33" t="s">
        <v>14994</v>
      </c>
      <c r="F5629" s="33">
        <v>68</v>
      </c>
      <c r="G5629" s="33">
        <v>74</v>
      </c>
      <c r="H5629" s="33">
        <v>41424</v>
      </c>
      <c r="I5629" t="s">
        <v>15283</v>
      </c>
      <c r="N5629" s="37"/>
      <c r="O5629" s="36"/>
      <c r="P5629" s="36"/>
      <c r="Q5629" s="36"/>
      <c r="R5629" s="37"/>
      <c r="S5629" s="36"/>
      <c r="T5629" s="36"/>
    </row>
    <row r="5630" spans="1:20" ht="14.4" x14ac:dyDescent="0.3">
      <c r="A5630" s="33" t="s">
        <v>13140</v>
      </c>
      <c r="B5630" s="33" t="s">
        <v>14833</v>
      </c>
      <c r="C5630" s="33" t="s">
        <v>5019</v>
      </c>
      <c r="D5630" s="33" t="s">
        <v>13141</v>
      </c>
      <c r="E5630" s="33" t="s">
        <v>14938</v>
      </c>
      <c r="F5630" s="33">
        <v>276</v>
      </c>
      <c r="G5630" s="33">
        <v>280</v>
      </c>
      <c r="H5630" s="33">
        <v>41572</v>
      </c>
      <c r="I5630" t="s">
        <v>18272</v>
      </c>
      <c r="N5630" s="37"/>
      <c r="O5630" s="36"/>
      <c r="P5630" s="36"/>
      <c r="Q5630" s="36"/>
      <c r="R5630" s="37"/>
      <c r="S5630" s="36"/>
      <c r="T5630" s="36"/>
    </row>
    <row r="5631" spans="1:20" ht="14.4" x14ac:dyDescent="0.3">
      <c r="A5631" s="33" t="s">
        <v>13142</v>
      </c>
      <c r="B5631" s="33" t="s">
        <v>14833</v>
      </c>
      <c r="C5631" s="33" t="s">
        <v>18631</v>
      </c>
      <c r="D5631" s="33" t="s">
        <v>13143</v>
      </c>
      <c r="E5631" s="33" t="s">
        <v>14885</v>
      </c>
      <c r="F5631" s="33">
        <v>265</v>
      </c>
      <c r="G5631" s="33">
        <v>269</v>
      </c>
      <c r="H5631" s="33">
        <v>41579</v>
      </c>
      <c r="I5631" t="s">
        <v>18535</v>
      </c>
      <c r="N5631" s="37"/>
      <c r="O5631" s="36"/>
      <c r="P5631" s="36"/>
      <c r="Q5631" s="36"/>
      <c r="R5631" s="37"/>
      <c r="S5631" s="36"/>
      <c r="T5631" s="36"/>
    </row>
    <row r="5632" spans="1:20" ht="14.4" x14ac:dyDescent="0.3">
      <c r="A5632" s="33" t="s">
        <v>13144</v>
      </c>
      <c r="B5632" s="33" t="s">
        <v>14833</v>
      </c>
      <c r="C5632" s="33" t="s">
        <v>18632</v>
      </c>
      <c r="D5632" s="33" t="s">
        <v>7520</v>
      </c>
      <c r="E5632" s="33" t="s">
        <v>14994</v>
      </c>
      <c r="F5632" s="33">
        <v>173</v>
      </c>
      <c r="G5632" s="33">
        <v>180</v>
      </c>
      <c r="H5632" s="33">
        <v>41424</v>
      </c>
      <c r="I5632" t="s">
        <v>15283</v>
      </c>
      <c r="N5632" s="37"/>
      <c r="O5632" s="36"/>
      <c r="P5632" s="36"/>
      <c r="Q5632" s="36"/>
      <c r="R5632" s="37"/>
      <c r="S5632" s="36"/>
      <c r="T5632" s="36"/>
    </row>
    <row r="5633" spans="1:20" ht="14.4" x14ac:dyDescent="0.3">
      <c r="A5633" s="33" t="s">
        <v>13145</v>
      </c>
      <c r="B5633" s="33" t="s">
        <v>14833</v>
      </c>
      <c r="C5633" s="33" t="s">
        <v>13146</v>
      </c>
      <c r="D5633" s="33" t="s">
        <v>13147</v>
      </c>
      <c r="E5633" s="33" t="s">
        <v>14938</v>
      </c>
      <c r="F5633" s="33">
        <v>202</v>
      </c>
      <c r="G5633" s="33">
        <v>206</v>
      </c>
      <c r="H5633" s="33">
        <v>41572</v>
      </c>
      <c r="I5633" t="s">
        <v>18272</v>
      </c>
      <c r="N5633" s="37"/>
      <c r="O5633" s="36"/>
      <c r="P5633" s="36"/>
      <c r="Q5633" s="36"/>
      <c r="R5633" s="37"/>
      <c r="S5633" s="36"/>
      <c r="T5633" s="36"/>
    </row>
    <row r="5634" spans="1:20" ht="14.4" x14ac:dyDescent="0.3">
      <c r="A5634" s="33" t="s">
        <v>13148</v>
      </c>
      <c r="B5634" s="33" t="s">
        <v>14833</v>
      </c>
      <c r="C5634" s="33" t="s">
        <v>18633</v>
      </c>
      <c r="D5634" s="33" t="s">
        <v>13149</v>
      </c>
      <c r="E5634" s="33" t="s">
        <v>14876</v>
      </c>
      <c r="F5634" s="33">
        <v>111</v>
      </c>
      <c r="G5634" s="33">
        <v>108</v>
      </c>
      <c r="H5634" s="33">
        <v>41362</v>
      </c>
      <c r="I5634" t="s">
        <v>16239</v>
      </c>
      <c r="N5634" s="37"/>
      <c r="O5634" s="36"/>
      <c r="P5634" s="36"/>
      <c r="Q5634" s="36"/>
      <c r="R5634" s="37"/>
      <c r="S5634" s="36"/>
      <c r="T5634" s="36"/>
    </row>
    <row r="5635" spans="1:20" ht="14.4" x14ac:dyDescent="0.3">
      <c r="A5635" s="33" t="s">
        <v>13150</v>
      </c>
      <c r="B5635" s="33" t="s">
        <v>14833</v>
      </c>
      <c r="C5635" s="33" t="s">
        <v>18634</v>
      </c>
      <c r="D5635" s="33" t="s">
        <v>13151</v>
      </c>
      <c r="E5635" s="33" t="s">
        <v>14986</v>
      </c>
      <c r="F5635" s="33">
        <v>311</v>
      </c>
      <c r="G5635" s="33">
        <v>343</v>
      </c>
      <c r="H5635" s="33">
        <v>20671</v>
      </c>
      <c r="I5635" t="s">
        <v>16770</v>
      </c>
      <c r="N5635" s="37"/>
      <c r="O5635" s="36"/>
      <c r="P5635" s="36"/>
      <c r="Q5635" s="36"/>
      <c r="R5635" s="37"/>
      <c r="S5635" s="36"/>
      <c r="T5635" s="36"/>
    </row>
    <row r="5636" spans="1:20" ht="14.4" x14ac:dyDescent="0.3">
      <c r="A5636" s="33" t="s">
        <v>13152</v>
      </c>
      <c r="B5636" s="33" t="s">
        <v>14833</v>
      </c>
      <c r="C5636" s="33" t="s">
        <v>401</v>
      </c>
      <c r="D5636" s="33" t="s">
        <v>13153</v>
      </c>
      <c r="E5636" s="33" t="s">
        <v>14986</v>
      </c>
      <c r="F5636" s="33">
        <v>420</v>
      </c>
      <c r="G5636" s="33">
        <v>417</v>
      </c>
      <c r="H5636" s="33">
        <v>20671</v>
      </c>
      <c r="I5636" t="s">
        <v>16770</v>
      </c>
      <c r="N5636" s="37"/>
      <c r="O5636" s="36"/>
      <c r="P5636" s="36"/>
      <c r="Q5636" s="36"/>
      <c r="R5636" s="37"/>
      <c r="S5636" s="36"/>
      <c r="T5636" s="36"/>
    </row>
    <row r="5637" spans="1:20" ht="14.4" x14ac:dyDescent="0.3">
      <c r="A5637" s="33" t="s">
        <v>13154</v>
      </c>
      <c r="B5637" s="33" t="s">
        <v>14833</v>
      </c>
      <c r="C5637" s="33" t="s">
        <v>1452</v>
      </c>
      <c r="D5637" s="33" t="s">
        <v>13155</v>
      </c>
      <c r="E5637" s="33" t="s">
        <v>15056</v>
      </c>
      <c r="F5637" s="33">
        <v>155</v>
      </c>
      <c r="G5637" s="33">
        <v>167</v>
      </c>
      <c r="H5637" s="33">
        <v>41424</v>
      </c>
      <c r="I5637" t="s">
        <v>15283</v>
      </c>
      <c r="N5637" s="37"/>
      <c r="O5637" s="36"/>
      <c r="P5637" s="36"/>
      <c r="Q5637" s="36"/>
      <c r="R5637" s="37"/>
      <c r="S5637" s="36"/>
      <c r="T5637" s="36"/>
    </row>
    <row r="5638" spans="1:20" ht="14.4" x14ac:dyDescent="0.3">
      <c r="A5638" s="33" t="s">
        <v>13156</v>
      </c>
      <c r="B5638" s="33" t="s">
        <v>14833</v>
      </c>
      <c r="C5638" s="33" t="s">
        <v>18635</v>
      </c>
      <c r="D5638" s="33" t="s">
        <v>13157</v>
      </c>
      <c r="E5638" s="33" t="s">
        <v>14986</v>
      </c>
      <c r="F5638" s="33">
        <v>349</v>
      </c>
      <c r="G5638" s="33">
        <v>349</v>
      </c>
      <c r="H5638" s="33">
        <v>20671</v>
      </c>
      <c r="I5638" t="s">
        <v>16770</v>
      </c>
      <c r="N5638" s="37"/>
      <c r="O5638" s="36"/>
      <c r="P5638" s="36"/>
      <c r="Q5638" s="36"/>
      <c r="R5638" s="37"/>
      <c r="S5638" s="36"/>
      <c r="T5638" s="36"/>
    </row>
    <row r="5639" spans="1:20" ht="14.4" x14ac:dyDescent="0.3">
      <c r="A5639" s="33" t="s">
        <v>13158</v>
      </c>
      <c r="B5639" s="33" t="s">
        <v>14833</v>
      </c>
      <c r="C5639" s="33" t="s">
        <v>18636</v>
      </c>
      <c r="D5639" s="33" t="s">
        <v>13159</v>
      </c>
      <c r="E5639" s="33" t="s">
        <v>15056</v>
      </c>
      <c r="F5639" s="33">
        <v>250</v>
      </c>
      <c r="G5639" s="33">
        <v>253</v>
      </c>
      <c r="H5639" s="33">
        <v>41424</v>
      </c>
      <c r="I5639" t="s">
        <v>15283</v>
      </c>
      <c r="N5639" s="37"/>
      <c r="O5639" s="36"/>
      <c r="P5639" s="36"/>
      <c r="Q5639" s="36"/>
      <c r="R5639" s="37"/>
      <c r="S5639" s="36"/>
      <c r="T5639" s="36"/>
    </row>
    <row r="5640" spans="1:20" ht="14.4" x14ac:dyDescent="0.3">
      <c r="A5640" s="33" t="s">
        <v>13160</v>
      </c>
      <c r="B5640" s="33" t="s">
        <v>14833</v>
      </c>
      <c r="C5640" s="33" t="s">
        <v>18637</v>
      </c>
      <c r="D5640" s="33" t="s">
        <v>13161</v>
      </c>
      <c r="E5640" s="33" t="s">
        <v>14986</v>
      </c>
      <c r="F5640" s="33">
        <v>337</v>
      </c>
      <c r="G5640" s="33">
        <v>336</v>
      </c>
      <c r="H5640" s="33">
        <v>20671</v>
      </c>
      <c r="I5640" t="s">
        <v>16770</v>
      </c>
      <c r="N5640" s="37"/>
      <c r="O5640" s="36"/>
      <c r="P5640" s="36"/>
      <c r="Q5640" s="36"/>
      <c r="R5640" s="37"/>
      <c r="S5640" s="36"/>
      <c r="T5640" s="36"/>
    </row>
    <row r="5641" spans="1:20" ht="14.4" x14ac:dyDescent="0.3">
      <c r="A5641" s="33" t="s">
        <v>13162</v>
      </c>
      <c r="B5641" s="33" t="s">
        <v>14833</v>
      </c>
      <c r="C5641" s="33" t="s">
        <v>13163</v>
      </c>
      <c r="D5641" s="33" t="s">
        <v>13164</v>
      </c>
      <c r="E5641" s="33" t="s">
        <v>14913</v>
      </c>
      <c r="F5641" s="33">
        <v>308</v>
      </c>
      <c r="G5641" s="33">
        <v>336</v>
      </c>
      <c r="H5641" s="33">
        <v>41566</v>
      </c>
      <c r="I5641" t="s">
        <v>5972</v>
      </c>
      <c r="N5641" s="37"/>
      <c r="O5641" s="36"/>
      <c r="P5641" s="36"/>
      <c r="Q5641" s="36"/>
      <c r="R5641" s="37"/>
      <c r="S5641" s="36"/>
      <c r="T5641" s="36"/>
    </row>
    <row r="5642" spans="1:20" ht="14.4" x14ac:dyDescent="0.3">
      <c r="A5642" s="33" t="s">
        <v>13165</v>
      </c>
      <c r="B5642" s="33" t="s">
        <v>14833</v>
      </c>
      <c r="C5642" s="33" t="s">
        <v>18638</v>
      </c>
      <c r="D5642" s="33" t="s">
        <v>13166</v>
      </c>
      <c r="E5642" s="33" t="s">
        <v>14913</v>
      </c>
      <c r="F5642" s="33">
        <v>174</v>
      </c>
      <c r="G5642" s="33">
        <v>188</v>
      </c>
      <c r="H5642" s="33">
        <v>41566</v>
      </c>
      <c r="I5642" t="s">
        <v>5972</v>
      </c>
      <c r="N5642" s="37"/>
      <c r="O5642" s="36"/>
      <c r="P5642" s="36"/>
      <c r="Q5642" s="36"/>
      <c r="R5642" s="37"/>
      <c r="S5642" s="36"/>
      <c r="T5642" s="36"/>
    </row>
    <row r="5643" spans="1:20" ht="14.4" x14ac:dyDescent="0.3">
      <c r="A5643" s="33" t="s">
        <v>13167</v>
      </c>
      <c r="B5643" s="33" t="s">
        <v>14833</v>
      </c>
      <c r="C5643" s="33" t="s">
        <v>18639</v>
      </c>
      <c r="D5643" s="33" t="s">
        <v>13168</v>
      </c>
      <c r="E5643" s="33" t="s">
        <v>14913</v>
      </c>
      <c r="F5643" s="33">
        <v>117</v>
      </c>
      <c r="G5643" s="33">
        <v>120</v>
      </c>
      <c r="H5643" s="33">
        <v>41566</v>
      </c>
      <c r="I5643" t="s">
        <v>5972</v>
      </c>
      <c r="N5643" s="37"/>
      <c r="O5643" s="36"/>
      <c r="P5643" s="36"/>
      <c r="Q5643" s="36"/>
      <c r="R5643" s="37"/>
      <c r="S5643" s="36"/>
      <c r="T5643" s="36"/>
    </row>
    <row r="5644" spans="1:20" ht="14.4" x14ac:dyDescent="0.3">
      <c r="A5644" s="33" t="s">
        <v>13169</v>
      </c>
      <c r="B5644" s="33" t="s">
        <v>14833</v>
      </c>
      <c r="C5644" s="33" t="s">
        <v>18640</v>
      </c>
      <c r="D5644" s="33" t="s">
        <v>13170</v>
      </c>
      <c r="E5644" s="33" t="s">
        <v>14913</v>
      </c>
      <c r="F5644" s="33">
        <v>188</v>
      </c>
      <c r="G5644" s="33">
        <v>185</v>
      </c>
      <c r="H5644" s="33">
        <v>41566</v>
      </c>
      <c r="I5644" t="s">
        <v>5972</v>
      </c>
      <c r="N5644" s="37"/>
      <c r="O5644" s="36"/>
      <c r="P5644" s="36"/>
      <c r="Q5644" s="36"/>
      <c r="R5644" s="37"/>
      <c r="S5644" s="36"/>
      <c r="T5644" s="36"/>
    </row>
    <row r="5645" spans="1:20" ht="14.4" x14ac:dyDescent="0.3">
      <c r="A5645" s="33" t="s">
        <v>13171</v>
      </c>
      <c r="B5645" s="33" t="s">
        <v>14833</v>
      </c>
      <c r="C5645" s="33" t="s">
        <v>18641</v>
      </c>
      <c r="D5645" s="33" t="s">
        <v>5880</v>
      </c>
      <c r="E5645" s="33" t="s">
        <v>14913</v>
      </c>
      <c r="F5645" s="33">
        <v>113</v>
      </c>
      <c r="G5645" s="33">
        <v>130</v>
      </c>
      <c r="H5645" s="33">
        <v>41566</v>
      </c>
      <c r="I5645" t="s">
        <v>5972</v>
      </c>
      <c r="N5645" s="37"/>
      <c r="O5645" s="36"/>
      <c r="P5645" s="36"/>
      <c r="Q5645" s="36"/>
      <c r="R5645" s="37"/>
      <c r="S5645" s="36"/>
      <c r="T5645" s="36"/>
    </row>
    <row r="5646" spans="1:20" ht="14.4" x14ac:dyDescent="0.3">
      <c r="A5646" s="33" t="s">
        <v>13172</v>
      </c>
      <c r="B5646" s="33" t="s">
        <v>14833</v>
      </c>
      <c r="C5646" s="33" t="s">
        <v>13173</v>
      </c>
      <c r="D5646" s="33" t="s">
        <v>13174</v>
      </c>
      <c r="E5646" s="33" t="s">
        <v>14907</v>
      </c>
      <c r="F5646" s="33">
        <v>259</v>
      </c>
      <c r="G5646" s="33">
        <v>234</v>
      </c>
      <c r="H5646" s="33">
        <v>41775</v>
      </c>
      <c r="I5646" t="s">
        <v>108</v>
      </c>
      <c r="N5646" s="37"/>
      <c r="O5646" s="36"/>
      <c r="P5646" s="36"/>
      <c r="Q5646" s="36"/>
      <c r="R5646" s="37"/>
      <c r="S5646" s="36"/>
      <c r="T5646" s="36"/>
    </row>
    <row r="5647" spans="1:20" ht="14.4" x14ac:dyDescent="0.3">
      <c r="A5647" s="33" t="s">
        <v>13175</v>
      </c>
      <c r="B5647" s="33" t="s">
        <v>14833</v>
      </c>
      <c r="C5647" s="33" t="s">
        <v>82</v>
      </c>
      <c r="D5647" s="33" t="s">
        <v>13176</v>
      </c>
      <c r="E5647" s="33" t="s">
        <v>16261</v>
      </c>
      <c r="F5647" s="33">
        <v>190</v>
      </c>
      <c r="G5647" s="33">
        <v>194</v>
      </c>
      <c r="H5647" s="33">
        <v>40378</v>
      </c>
      <c r="I5647" t="s">
        <v>16031</v>
      </c>
      <c r="N5647" s="37"/>
      <c r="O5647" s="36"/>
      <c r="P5647" s="36"/>
      <c r="Q5647" s="36"/>
      <c r="R5647" s="37"/>
      <c r="S5647" s="36"/>
      <c r="T5647" s="36"/>
    </row>
    <row r="5648" spans="1:20" ht="14.4" x14ac:dyDescent="0.3">
      <c r="A5648" s="33" t="s">
        <v>13177</v>
      </c>
      <c r="B5648" s="33" t="s">
        <v>14833</v>
      </c>
      <c r="C5648" s="33" t="s">
        <v>18642</v>
      </c>
      <c r="D5648" s="33" t="s">
        <v>6205</v>
      </c>
      <c r="E5648" s="33" t="s">
        <v>16261</v>
      </c>
      <c r="F5648" s="33">
        <v>415</v>
      </c>
      <c r="G5648" s="33">
        <v>389</v>
      </c>
      <c r="H5648" s="33">
        <v>40378</v>
      </c>
      <c r="I5648" t="s">
        <v>16031</v>
      </c>
      <c r="N5648" s="37"/>
      <c r="O5648" s="36"/>
      <c r="P5648" s="36"/>
      <c r="Q5648" s="36"/>
      <c r="R5648" s="37"/>
      <c r="S5648" s="36"/>
      <c r="T5648" s="36"/>
    </row>
    <row r="5649" spans="1:20" ht="14.4" x14ac:dyDescent="0.3">
      <c r="A5649" s="33" t="s">
        <v>13178</v>
      </c>
      <c r="B5649" s="33" t="s">
        <v>14833</v>
      </c>
      <c r="C5649" s="33" t="s">
        <v>9605</v>
      </c>
      <c r="D5649" s="33" t="s">
        <v>2852</v>
      </c>
      <c r="E5649" s="33" t="s">
        <v>15054</v>
      </c>
      <c r="F5649" s="33">
        <v>187</v>
      </c>
      <c r="G5649" s="33">
        <v>168</v>
      </c>
      <c r="H5649" s="33">
        <v>85476</v>
      </c>
      <c r="I5649" t="s">
        <v>17092</v>
      </c>
      <c r="N5649" s="37"/>
      <c r="O5649" s="36"/>
      <c r="P5649" s="36"/>
      <c r="Q5649" s="36"/>
      <c r="R5649" s="37"/>
      <c r="S5649" s="36"/>
      <c r="T5649" s="36"/>
    </row>
    <row r="5650" spans="1:20" ht="14.4" x14ac:dyDescent="0.3">
      <c r="A5650" s="33" t="s">
        <v>13179</v>
      </c>
      <c r="B5650" s="33" t="s">
        <v>14833</v>
      </c>
      <c r="C5650" s="33" t="s">
        <v>4573</v>
      </c>
      <c r="D5650" s="33" t="s">
        <v>13180</v>
      </c>
      <c r="E5650" s="33" t="s">
        <v>14907</v>
      </c>
      <c r="F5650" s="33">
        <v>166</v>
      </c>
      <c r="G5650" s="33">
        <v>150</v>
      </c>
      <c r="H5650" s="33">
        <v>41775</v>
      </c>
      <c r="I5650" t="s">
        <v>108</v>
      </c>
      <c r="N5650" s="37"/>
      <c r="O5650" s="36"/>
      <c r="P5650" s="36"/>
      <c r="Q5650" s="36"/>
      <c r="R5650" s="37"/>
      <c r="S5650" s="36"/>
      <c r="T5650" s="36"/>
    </row>
    <row r="5651" spans="1:20" ht="14.4" x14ac:dyDescent="0.3">
      <c r="A5651" s="33" t="s">
        <v>13181</v>
      </c>
      <c r="B5651" s="33" t="s">
        <v>14833</v>
      </c>
      <c r="C5651" s="33" t="s">
        <v>18643</v>
      </c>
      <c r="D5651" s="33" t="s">
        <v>6825</v>
      </c>
      <c r="E5651" s="33" t="s">
        <v>15054</v>
      </c>
      <c r="F5651" s="33">
        <v>288</v>
      </c>
      <c r="G5651" s="33">
        <v>294</v>
      </c>
      <c r="H5651" s="33">
        <v>85476</v>
      </c>
      <c r="I5651" t="s">
        <v>17092</v>
      </c>
      <c r="N5651" s="37"/>
      <c r="O5651" s="36"/>
      <c r="P5651" s="36"/>
      <c r="Q5651" s="36"/>
      <c r="R5651" s="37"/>
      <c r="S5651" s="36"/>
      <c r="T5651" s="36"/>
    </row>
    <row r="5652" spans="1:20" ht="14.4" x14ac:dyDescent="0.3">
      <c r="A5652" s="33" t="s">
        <v>13182</v>
      </c>
      <c r="B5652" s="33" t="s">
        <v>14833</v>
      </c>
      <c r="C5652" s="33" t="s">
        <v>117</v>
      </c>
      <c r="D5652" s="33" t="s">
        <v>13183</v>
      </c>
      <c r="E5652" s="33" t="s">
        <v>15054</v>
      </c>
      <c r="F5652" s="33">
        <v>216</v>
      </c>
      <c r="G5652" s="33">
        <v>222</v>
      </c>
      <c r="H5652" s="33">
        <v>85476</v>
      </c>
      <c r="I5652" t="s">
        <v>17092</v>
      </c>
      <c r="N5652" s="37"/>
      <c r="O5652" s="36"/>
      <c r="P5652" s="36"/>
      <c r="Q5652" s="36"/>
      <c r="R5652" s="37"/>
      <c r="S5652" s="36"/>
      <c r="T5652" s="36"/>
    </row>
    <row r="5653" spans="1:20" ht="14.4" x14ac:dyDescent="0.3">
      <c r="A5653" s="33" t="s">
        <v>13184</v>
      </c>
      <c r="B5653" s="33" t="s">
        <v>14833</v>
      </c>
      <c r="C5653" s="33" t="s">
        <v>2105</v>
      </c>
      <c r="D5653" s="33" t="s">
        <v>13185</v>
      </c>
      <c r="E5653" s="33" t="s">
        <v>15054</v>
      </c>
      <c r="F5653" s="33">
        <v>240</v>
      </c>
      <c r="G5653" s="33">
        <v>235</v>
      </c>
      <c r="H5653" s="33">
        <v>85476</v>
      </c>
      <c r="I5653" t="s">
        <v>17092</v>
      </c>
      <c r="N5653" s="37"/>
      <c r="O5653" s="36"/>
      <c r="P5653" s="36"/>
      <c r="Q5653" s="36"/>
      <c r="R5653" s="37"/>
      <c r="S5653" s="36"/>
      <c r="T5653" s="36"/>
    </row>
    <row r="5654" spans="1:20" ht="14.4" x14ac:dyDescent="0.3">
      <c r="A5654" s="33" t="s">
        <v>13186</v>
      </c>
      <c r="B5654" s="33" t="s">
        <v>14833</v>
      </c>
      <c r="C5654" s="33" t="s">
        <v>2601</v>
      </c>
      <c r="D5654" s="33" t="s">
        <v>13187</v>
      </c>
      <c r="E5654" s="33" t="s">
        <v>15054</v>
      </c>
      <c r="F5654" s="33">
        <v>218</v>
      </c>
      <c r="G5654" s="33">
        <v>232</v>
      </c>
      <c r="H5654" s="33">
        <v>85476</v>
      </c>
      <c r="I5654" t="s">
        <v>17092</v>
      </c>
      <c r="N5654" s="37"/>
      <c r="O5654" s="36"/>
      <c r="P5654" s="36"/>
      <c r="Q5654" s="36"/>
      <c r="R5654" s="37"/>
      <c r="S5654" s="36"/>
      <c r="T5654" s="36"/>
    </row>
    <row r="5655" spans="1:20" ht="14.4" x14ac:dyDescent="0.3">
      <c r="A5655" s="33" t="s">
        <v>13188</v>
      </c>
      <c r="B5655" s="33" t="s">
        <v>14833</v>
      </c>
      <c r="C5655" s="33" t="s">
        <v>3042</v>
      </c>
      <c r="D5655" s="33" t="s">
        <v>13189</v>
      </c>
      <c r="E5655" s="33" t="s">
        <v>15054</v>
      </c>
      <c r="F5655" s="33">
        <v>149</v>
      </c>
      <c r="G5655" s="33">
        <v>146</v>
      </c>
      <c r="H5655" s="33">
        <v>85476</v>
      </c>
      <c r="I5655" t="s">
        <v>17092</v>
      </c>
      <c r="N5655" s="37"/>
      <c r="O5655" s="36"/>
      <c r="P5655" s="36"/>
      <c r="Q5655" s="36"/>
      <c r="R5655" s="37"/>
      <c r="S5655" s="36"/>
      <c r="T5655" s="36"/>
    </row>
    <row r="5656" spans="1:20" ht="14.4" x14ac:dyDescent="0.3">
      <c r="A5656" s="33" t="s">
        <v>13190</v>
      </c>
      <c r="B5656" s="33" t="s">
        <v>14833</v>
      </c>
      <c r="C5656" s="33" t="s">
        <v>17874</v>
      </c>
      <c r="D5656" s="33" t="s">
        <v>13191</v>
      </c>
      <c r="E5656" s="33" t="s">
        <v>15054</v>
      </c>
      <c r="F5656" s="33">
        <v>194</v>
      </c>
      <c r="G5656" s="33">
        <v>192</v>
      </c>
      <c r="H5656" s="33">
        <v>85476</v>
      </c>
      <c r="I5656" t="s">
        <v>17092</v>
      </c>
      <c r="N5656" s="37"/>
      <c r="O5656" s="36"/>
      <c r="P5656" s="36"/>
      <c r="Q5656" s="36"/>
      <c r="R5656" s="37"/>
      <c r="S5656" s="36"/>
      <c r="T5656" s="36"/>
    </row>
    <row r="5657" spans="1:20" ht="14.4" x14ac:dyDescent="0.3">
      <c r="A5657" s="33" t="s">
        <v>13192</v>
      </c>
      <c r="B5657" s="33" t="s">
        <v>14833</v>
      </c>
      <c r="C5657" s="33" t="s">
        <v>13193</v>
      </c>
      <c r="D5657" s="33" t="s">
        <v>13194</v>
      </c>
      <c r="E5657" s="33" t="s">
        <v>14907</v>
      </c>
      <c r="F5657" s="33">
        <v>147</v>
      </c>
      <c r="G5657" s="33">
        <v>146</v>
      </c>
      <c r="H5657" s="33">
        <v>41775</v>
      </c>
      <c r="I5657" t="s">
        <v>108</v>
      </c>
      <c r="N5657" s="37"/>
      <c r="O5657" s="36"/>
      <c r="P5657" s="36"/>
      <c r="Q5657" s="36"/>
      <c r="R5657" s="37"/>
      <c r="S5657" s="36"/>
      <c r="T5657" s="36"/>
    </row>
    <row r="5658" spans="1:20" ht="14.4" x14ac:dyDescent="0.3">
      <c r="A5658" s="33" t="s">
        <v>13195</v>
      </c>
      <c r="B5658" s="33" t="s">
        <v>14833</v>
      </c>
      <c r="C5658" s="33" t="s">
        <v>13196</v>
      </c>
      <c r="D5658" s="33" t="s">
        <v>13197</v>
      </c>
      <c r="E5658" s="33" t="s">
        <v>16521</v>
      </c>
      <c r="F5658" s="33">
        <v>295</v>
      </c>
      <c r="G5658" s="33">
        <v>283</v>
      </c>
      <c r="H5658" s="33">
        <v>65430</v>
      </c>
      <c r="I5658" t="s">
        <v>18296</v>
      </c>
      <c r="N5658" s="37"/>
      <c r="O5658" s="36"/>
      <c r="P5658" s="36"/>
      <c r="Q5658" s="36"/>
      <c r="R5658" s="37"/>
      <c r="S5658" s="36"/>
      <c r="T5658" s="36"/>
    </row>
    <row r="5659" spans="1:20" ht="14.4" x14ac:dyDescent="0.3">
      <c r="A5659" s="33" t="s">
        <v>13198</v>
      </c>
      <c r="B5659" s="33" t="s">
        <v>14833</v>
      </c>
      <c r="C5659" s="33" t="s">
        <v>13199</v>
      </c>
      <c r="D5659" s="33" t="s">
        <v>13200</v>
      </c>
      <c r="E5659" s="33" t="s">
        <v>15010</v>
      </c>
      <c r="F5659" s="33">
        <v>507</v>
      </c>
      <c r="G5659" s="33">
        <v>518</v>
      </c>
      <c r="H5659" s="33">
        <v>69447</v>
      </c>
      <c r="I5659" t="s">
        <v>15296</v>
      </c>
      <c r="N5659" s="37"/>
      <c r="O5659" s="36"/>
      <c r="P5659" s="36"/>
      <c r="Q5659" s="36"/>
      <c r="R5659" s="37"/>
      <c r="S5659" s="36"/>
      <c r="T5659" s="36"/>
    </row>
    <row r="5660" spans="1:20" ht="14.4" x14ac:dyDescent="0.3">
      <c r="A5660" s="33" t="s">
        <v>13201</v>
      </c>
      <c r="B5660" s="33" t="s">
        <v>14833</v>
      </c>
      <c r="C5660" s="33" t="s">
        <v>18644</v>
      </c>
      <c r="D5660" s="33" t="s">
        <v>13202</v>
      </c>
      <c r="E5660" s="33" t="s">
        <v>16521</v>
      </c>
      <c r="F5660" s="33">
        <v>227</v>
      </c>
      <c r="G5660" s="33">
        <v>235</v>
      </c>
      <c r="H5660" s="33">
        <v>65430</v>
      </c>
      <c r="I5660" t="s">
        <v>18296</v>
      </c>
      <c r="N5660" s="37"/>
      <c r="O5660" s="36"/>
      <c r="P5660" s="36"/>
      <c r="Q5660" s="36"/>
      <c r="R5660" s="37"/>
      <c r="S5660" s="36"/>
      <c r="T5660" s="36"/>
    </row>
    <row r="5661" spans="1:20" ht="14.4" x14ac:dyDescent="0.3">
      <c r="A5661" s="33" t="s">
        <v>13203</v>
      </c>
      <c r="B5661" s="33" t="s">
        <v>14833</v>
      </c>
      <c r="C5661" s="33" t="s">
        <v>13204</v>
      </c>
      <c r="D5661" s="33" t="s">
        <v>9508</v>
      </c>
      <c r="E5661" s="33" t="s">
        <v>15010</v>
      </c>
      <c r="F5661" s="33">
        <v>265</v>
      </c>
      <c r="G5661" s="33">
        <v>253</v>
      </c>
      <c r="H5661" s="33">
        <v>69447</v>
      </c>
      <c r="I5661" t="s">
        <v>15296</v>
      </c>
      <c r="N5661" s="37"/>
      <c r="O5661" s="36"/>
      <c r="P5661" s="36"/>
      <c r="Q5661" s="36"/>
      <c r="R5661" s="37"/>
      <c r="S5661" s="36"/>
      <c r="T5661" s="36"/>
    </row>
    <row r="5662" spans="1:20" ht="14.4" x14ac:dyDescent="0.3">
      <c r="A5662" s="33" t="s">
        <v>13205</v>
      </c>
      <c r="B5662" s="33" t="s">
        <v>14833</v>
      </c>
      <c r="C5662" s="33" t="s">
        <v>117</v>
      </c>
      <c r="D5662" s="33" t="s">
        <v>13206</v>
      </c>
      <c r="E5662" s="33" t="s">
        <v>16521</v>
      </c>
      <c r="F5662" s="33">
        <v>218</v>
      </c>
      <c r="G5662" s="33">
        <v>212</v>
      </c>
      <c r="H5662" s="33">
        <v>65430</v>
      </c>
      <c r="I5662" t="s">
        <v>18296</v>
      </c>
      <c r="N5662" s="37"/>
      <c r="O5662" s="36"/>
      <c r="P5662" s="36"/>
      <c r="Q5662" s="36"/>
      <c r="R5662" s="37"/>
      <c r="S5662" s="36"/>
      <c r="T5662" s="36"/>
    </row>
    <row r="5663" spans="1:20" ht="14.4" x14ac:dyDescent="0.3">
      <c r="A5663" s="33" t="s">
        <v>13207</v>
      </c>
      <c r="B5663" s="33" t="s">
        <v>14833</v>
      </c>
      <c r="C5663" s="33" t="s">
        <v>18645</v>
      </c>
      <c r="D5663" s="33" t="s">
        <v>13208</v>
      </c>
      <c r="E5663" s="33" t="s">
        <v>16521</v>
      </c>
      <c r="F5663" s="33">
        <v>235</v>
      </c>
      <c r="G5663" s="33">
        <v>235</v>
      </c>
      <c r="H5663" s="33">
        <v>65430</v>
      </c>
      <c r="I5663" t="s">
        <v>18296</v>
      </c>
      <c r="N5663" s="37"/>
      <c r="O5663" s="36"/>
      <c r="P5663" s="36"/>
      <c r="Q5663" s="36"/>
      <c r="R5663" s="37"/>
      <c r="S5663" s="36"/>
      <c r="T5663" s="36"/>
    </row>
    <row r="5664" spans="1:20" ht="14.4" x14ac:dyDescent="0.3">
      <c r="A5664" s="33" t="s">
        <v>13209</v>
      </c>
      <c r="B5664" s="33" t="s">
        <v>14833</v>
      </c>
      <c r="C5664" s="33" t="s">
        <v>9198</v>
      </c>
      <c r="D5664" s="33" t="s">
        <v>13210</v>
      </c>
      <c r="E5664" s="33" t="s">
        <v>15010</v>
      </c>
      <c r="F5664" s="33">
        <v>232</v>
      </c>
      <c r="G5664" s="33">
        <v>234</v>
      </c>
      <c r="H5664" s="33">
        <v>69447</v>
      </c>
      <c r="I5664" t="s">
        <v>15296</v>
      </c>
      <c r="N5664" s="37"/>
      <c r="O5664" s="36"/>
      <c r="P5664" s="36"/>
      <c r="Q5664" s="36"/>
      <c r="R5664" s="37"/>
      <c r="S5664" s="36"/>
      <c r="T5664" s="36"/>
    </row>
    <row r="5665" spans="1:20" ht="14.4" x14ac:dyDescent="0.3">
      <c r="A5665" s="33" t="s">
        <v>13211</v>
      </c>
      <c r="B5665" s="33" t="s">
        <v>14833</v>
      </c>
      <c r="C5665" s="33" t="s">
        <v>13212</v>
      </c>
      <c r="D5665" s="33" t="s">
        <v>13213</v>
      </c>
      <c r="E5665" s="33" t="s">
        <v>16521</v>
      </c>
      <c r="F5665" s="33">
        <v>192</v>
      </c>
      <c r="G5665" s="33">
        <v>191</v>
      </c>
      <c r="H5665" s="33">
        <v>65430</v>
      </c>
      <c r="I5665" t="s">
        <v>18296</v>
      </c>
      <c r="N5665" s="37"/>
      <c r="O5665" s="36"/>
      <c r="P5665" s="36"/>
      <c r="Q5665" s="36"/>
      <c r="R5665" s="37"/>
      <c r="S5665" s="36"/>
      <c r="T5665" s="36"/>
    </row>
    <row r="5666" spans="1:20" ht="14.4" x14ac:dyDescent="0.3">
      <c r="A5666" s="33" t="s">
        <v>13214</v>
      </c>
      <c r="B5666" s="33" t="s">
        <v>14833</v>
      </c>
      <c r="C5666" s="33" t="s">
        <v>18646</v>
      </c>
      <c r="D5666" s="33" t="s">
        <v>13215</v>
      </c>
      <c r="E5666" s="33" t="s">
        <v>14934</v>
      </c>
      <c r="F5666" s="33">
        <v>265</v>
      </c>
      <c r="G5666" s="33">
        <v>268</v>
      </c>
      <c r="H5666" s="33">
        <v>75388</v>
      </c>
      <c r="I5666" t="s">
        <v>15473</v>
      </c>
      <c r="N5666" s="37"/>
      <c r="O5666" s="36"/>
      <c r="P5666" s="36"/>
      <c r="Q5666" s="36"/>
      <c r="R5666" s="37"/>
      <c r="S5666" s="36"/>
      <c r="T5666" s="36"/>
    </row>
    <row r="5667" spans="1:20" ht="14.4" x14ac:dyDescent="0.3">
      <c r="A5667" s="33" t="s">
        <v>13216</v>
      </c>
      <c r="B5667" s="33" t="s">
        <v>14833</v>
      </c>
      <c r="C5667" s="33" t="s">
        <v>13217</v>
      </c>
      <c r="D5667" s="33" t="s">
        <v>2951</v>
      </c>
      <c r="E5667" s="33" t="s">
        <v>14934</v>
      </c>
      <c r="F5667" s="33">
        <v>316</v>
      </c>
      <c r="G5667" s="33">
        <v>297</v>
      </c>
      <c r="H5667" s="33">
        <v>75388</v>
      </c>
      <c r="I5667" t="s">
        <v>15473</v>
      </c>
      <c r="N5667" s="37"/>
      <c r="O5667" s="36"/>
      <c r="P5667" s="36"/>
      <c r="Q5667" s="36"/>
      <c r="R5667" s="37"/>
      <c r="S5667" s="36"/>
      <c r="T5667" s="36"/>
    </row>
    <row r="5668" spans="1:20" ht="14.4" x14ac:dyDescent="0.3">
      <c r="A5668" s="33" t="s">
        <v>13218</v>
      </c>
      <c r="B5668" s="33" t="s">
        <v>14833</v>
      </c>
      <c r="C5668" s="33" t="s">
        <v>18647</v>
      </c>
      <c r="D5668" s="33" t="s">
        <v>13219</v>
      </c>
      <c r="E5668" s="33" t="s">
        <v>14934</v>
      </c>
      <c r="F5668" s="33">
        <v>119</v>
      </c>
      <c r="G5668" s="33">
        <v>120</v>
      </c>
      <c r="H5668" s="33">
        <v>75388</v>
      </c>
      <c r="I5668" t="s">
        <v>15473</v>
      </c>
      <c r="N5668" s="37"/>
      <c r="O5668" s="36"/>
      <c r="P5668" s="36"/>
      <c r="Q5668" s="36"/>
      <c r="R5668" s="37"/>
      <c r="S5668" s="36"/>
      <c r="T5668" s="36"/>
    </row>
    <row r="5669" spans="1:20" ht="14.4" x14ac:dyDescent="0.3">
      <c r="A5669" s="33" t="s">
        <v>13220</v>
      </c>
      <c r="B5669" s="33" t="s">
        <v>14833</v>
      </c>
      <c r="C5669" s="33" t="s">
        <v>18648</v>
      </c>
      <c r="D5669" s="33" t="s">
        <v>13221</v>
      </c>
      <c r="E5669" s="33" t="s">
        <v>14907</v>
      </c>
      <c r="F5669" s="33">
        <v>489</v>
      </c>
      <c r="G5669" s="33">
        <v>490</v>
      </c>
      <c r="H5669" s="33">
        <v>41775</v>
      </c>
      <c r="I5669" t="s">
        <v>108</v>
      </c>
      <c r="N5669" s="37"/>
      <c r="O5669" s="36"/>
      <c r="P5669" s="36"/>
      <c r="Q5669" s="36"/>
      <c r="R5669" s="37"/>
      <c r="S5669" s="36"/>
      <c r="T5669" s="36"/>
    </row>
    <row r="5670" spans="1:20" ht="14.4" x14ac:dyDescent="0.3">
      <c r="A5670" s="33" t="s">
        <v>13222</v>
      </c>
      <c r="B5670" s="33" t="s">
        <v>14833</v>
      </c>
      <c r="C5670" s="33" t="s">
        <v>13223</v>
      </c>
      <c r="D5670" s="33" t="s">
        <v>13224</v>
      </c>
      <c r="E5670" s="33" t="s">
        <v>14914</v>
      </c>
      <c r="F5670" s="33">
        <v>452</v>
      </c>
      <c r="G5670" s="33">
        <v>431</v>
      </c>
      <c r="H5670" s="33">
        <v>41545</v>
      </c>
      <c r="I5670" t="s">
        <v>17897</v>
      </c>
      <c r="N5670" s="37"/>
      <c r="O5670" s="36"/>
      <c r="P5670" s="36"/>
      <c r="Q5670" s="36"/>
      <c r="R5670" s="37"/>
      <c r="S5670" s="36"/>
      <c r="T5670" s="36"/>
    </row>
    <row r="5671" spans="1:20" ht="14.4" x14ac:dyDescent="0.3">
      <c r="A5671" s="33" t="s">
        <v>13225</v>
      </c>
      <c r="B5671" s="33" t="s">
        <v>14833</v>
      </c>
      <c r="C5671" s="33" t="s">
        <v>13226</v>
      </c>
      <c r="D5671" s="33" t="s">
        <v>13227</v>
      </c>
      <c r="E5671" s="33" t="s">
        <v>15679</v>
      </c>
      <c r="F5671" s="33">
        <v>249</v>
      </c>
      <c r="G5671" s="33">
        <v>227</v>
      </c>
      <c r="H5671" s="33">
        <v>41860</v>
      </c>
      <c r="I5671" t="s">
        <v>16262</v>
      </c>
      <c r="N5671" s="37"/>
      <c r="O5671" s="36"/>
      <c r="P5671" s="36"/>
      <c r="Q5671" s="36"/>
      <c r="R5671" s="37"/>
      <c r="S5671" s="36"/>
      <c r="T5671" s="36"/>
    </row>
    <row r="5672" spans="1:20" ht="14.4" x14ac:dyDescent="0.3">
      <c r="A5672" s="33" t="s">
        <v>13228</v>
      </c>
      <c r="B5672" s="33" t="s">
        <v>14833</v>
      </c>
      <c r="C5672" s="33" t="s">
        <v>13229</v>
      </c>
      <c r="D5672" s="33" t="s">
        <v>13230</v>
      </c>
      <c r="E5672" s="33" t="s">
        <v>14914</v>
      </c>
      <c r="F5672" s="33">
        <v>166</v>
      </c>
      <c r="G5672" s="33">
        <v>159</v>
      </c>
      <c r="H5672" s="33">
        <v>41545</v>
      </c>
      <c r="I5672" t="s">
        <v>17897</v>
      </c>
      <c r="N5672" s="37"/>
      <c r="O5672" s="36"/>
      <c r="P5672" s="36"/>
      <c r="Q5672" s="36"/>
      <c r="R5672" s="37"/>
      <c r="S5672" s="36"/>
      <c r="T5672" s="36"/>
    </row>
    <row r="5673" spans="1:20" ht="14.4" x14ac:dyDescent="0.3">
      <c r="A5673" s="33" t="s">
        <v>13231</v>
      </c>
      <c r="B5673" s="33" t="s">
        <v>14833</v>
      </c>
      <c r="C5673" s="33" t="s">
        <v>18101</v>
      </c>
      <c r="D5673" s="33" t="s">
        <v>13232</v>
      </c>
      <c r="E5673" s="33" t="s">
        <v>14914</v>
      </c>
      <c r="F5673" s="33">
        <v>254</v>
      </c>
      <c r="G5673" s="33">
        <v>247</v>
      </c>
      <c r="H5673" s="33">
        <v>41545</v>
      </c>
      <c r="I5673" t="s">
        <v>17897</v>
      </c>
      <c r="N5673" s="37"/>
      <c r="O5673" s="36"/>
      <c r="P5673" s="36"/>
      <c r="Q5673" s="36"/>
      <c r="R5673" s="37"/>
      <c r="S5673" s="36"/>
      <c r="T5673" s="36"/>
    </row>
    <row r="5674" spans="1:20" ht="14.4" x14ac:dyDescent="0.3">
      <c r="A5674" s="33" t="s">
        <v>13233</v>
      </c>
      <c r="B5674" s="33" t="s">
        <v>14833</v>
      </c>
      <c r="C5674" s="33" t="s">
        <v>13234</v>
      </c>
      <c r="D5674" s="33" t="s">
        <v>13235</v>
      </c>
      <c r="E5674" s="33" t="s">
        <v>14885</v>
      </c>
      <c r="F5674" s="33">
        <v>166</v>
      </c>
      <c r="G5674" s="33">
        <v>156</v>
      </c>
      <c r="H5674" s="33">
        <v>41716</v>
      </c>
      <c r="I5674" t="s">
        <v>12655</v>
      </c>
      <c r="N5674" s="37"/>
      <c r="O5674" s="36"/>
      <c r="P5674" s="36"/>
      <c r="Q5674" s="36"/>
      <c r="R5674" s="37"/>
      <c r="S5674" s="36"/>
      <c r="T5674" s="36"/>
    </row>
    <row r="5675" spans="1:20" ht="14.4" x14ac:dyDescent="0.3">
      <c r="A5675" s="33" t="s">
        <v>13236</v>
      </c>
      <c r="B5675" s="33" t="s">
        <v>14833</v>
      </c>
      <c r="C5675" s="33" t="s">
        <v>18649</v>
      </c>
      <c r="D5675" s="33" t="s">
        <v>11478</v>
      </c>
      <c r="E5675" s="33" t="s">
        <v>14885</v>
      </c>
      <c r="F5675" s="33">
        <v>254</v>
      </c>
      <c r="G5675" s="33">
        <v>236</v>
      </c>
      <c r="H5675" s="33">
        <v>41579</v>
      </c>
      <c r="I5675" t="s">
        <v>18535</v>
      </c>
      <c r="N5675" s="37"/>
      <c r="O5675" s="36"/>
      <c r="P5675" s="36"/>
      <c r="Q5675" s="36"/>
      <c r="R5675" s="37"/>
      <c r="S5675" s="36"/>
      <c r="T5675" s="36"/>
    </row>
    <row r="5676" spans="1:20" ht="14.4" x14ac:dyDescent="0.3">
      <c r="A5676" s="33" t="s">
        <v>13237</v>
      </c>
      <c r="B5676" s="33" t="s">
        <v>14833</v>
      </c>
      <c r="C5676" s="33" t="s">
        <v>18650</v>
      </c>
      <c r="D5676" s="33" t="s">
        <v>13238</v>
      </c>
      <c r="E5676" s="33" t="s">
        <v>14885</v>
      </c>
      <c r="F5676" s="33">
        <v>329</v>
      </c>
      <c r="G5676" s="33">
        <v>344</v>
      </c>
      <c r="H5676" s="33">
        <v>41663</v>
      </c>
      <c r="I5676" t="s">
        <v>18527</v>
      </c>
      <c r="N5676" s="37"/>
      <c r="O5676" s="36"/>
      <c r="P5676" s="36"/>
      <c r="Q5676" s="36"/>
      <c r="R5676" s="37"/>
      <c r="S5676" s="36"/>
      <c r="T5676" s="36"/>
    </row>
    <row r="5677" spans="1:20" ht="14.4" x14ac:dyDescent="0.3">
      <c r="A5677" s="33" t="s">
        <v>13239</v>
      </c>
      <c r="B5677" s="33" t="s">
        <v>14833</v>
      </c>
      <c r="C5677" s="33" t="s">
        <v>18651</v>
      </c>
      <c r="D5677" s="33" t="s">
        <v>13240</v>
      </c>
      <c r="E5677" s="33" t="s">
        <v>14885</v>
      </c>
      <c r="F5677" s="33">
        <v>179</v>
      </c>
      <c r="G5677" s="33">
        <v>168</v>
      </c>
      <c r="H5677" s="33">
        <v>42553</v>
      </c>
      <c r="I5677" t="s">
        <v>18652</v>
      </c>
      <c r="N5677" s="37"/>
      <c r="O5677" s="36"/>
      <c r="P5677" s="36"/>
      <c r="Q5677" s="36"/>
      <c r="R5677" s="37"/>
      <c r="S5677" s="36"/>
      <c r="T5677" s="36"/>
    </row>
    <row r="5678" spans="1:20" ht="14.4" x14ac:dyDescent="0.3">
      <c r="A5678" s="33" t="s">
        <v>13241</v>
      </c>
      <c r="B5678" s="33" t="s">
        <v>14833</v>
      </c>
      <c r="C5678" s="33" t="s">
        <v>13242</v>
      </c>
      <c r="D5678" s="33" t="s">
        <v>13243</v>
      </c>
      <c r="E5678" s="33" t="s">
        <v>14885</v>
      </c>
      <c r="F5678" s="33">
        <v>227</v>
      </c>
      <c r="G5678" s="33">
        <v>186</v>
      </c>
      <c r="H5678" s="33">
        <v>41774</v>
      </c>
      <c r="I5678" t="s">
        <v>18526</v>
      </c>
      <c r="N5678" s="37"/>
      <c r="O5678" s="36"/>
      <c r="P5678" s="36"/>
      <c r="Q5678" s="36"/>
      <c r="R5678" s="37"/>
      <c r="S5678" s="36"/>
      <c r="T5678" s="36"/>
    </row>
    <row r="5679" spans="1:20" ht="14.4" x14ac:dyDescent="0.3">
      <c r="A5679" s="33" t="s">
        <v>13244</v>
      </c>
      <c r="B5679" s="33" t="s">
        <v>14833</v>
      </c>
      <c r="C5679" s="33" t="s">
        <v>18653</v>
      </c>
      <c r="D5679" s="33" t="s">
        <v>13245</v>
      </c>
      <c r="E5679" s="33" t="s">
        <v>14885</v>
      </c>
      <c r="F5679" s="33">
        <v>235</v>
      </c>
      <c r="G5679" s="33">
        <v>241</v>
      </c>
      <c r="H5679" s="33">
        <v>41579</v>
      </c>
      <c r="I5679" t="s">
        <v>18535</v>
      </c>
      <c r="N5679" s="37"/>
      <c r="O5679" s="36"/>
      <c r="P5679" s="36"/>
      <c r="Q5679" s="36"/>
      <c r="R5679" s="37"/>
      <c r="S5679" s="36"/>
      <c r="T5679" s="36"/>
    </row>
    <row r="5680" spans="1:20" ht="14.4" x14ac:dyDescent="0.3">
      <c r="A5680" s="33" t="s">
        <v>13246</v>
      </c>
      <c r="B5680" s="33" t="s">
        <v>14833</v>
      </c>
      <c r="C5680" s="33" t="s">
        <v>13247</v>
      </c>
      <c r="D5680" s="33" t="s">
        <v>13248</v>
      </c>
      <c r="E5680" s="33" t="s">
        <v>14885</v>
      </c>
      <c r="F5680" s="33">
        <v>217</v>
      </c>
      <c r="G5680" s="33">
        <v>217</v>
      </c>
      <c r="H5680" s="33">
        <v>41579</v>
      </c>
      <c r="I5680" t="s">
        <v>18535</v>
      </c>
      <c r="N5680" s="37"/>
      <c r="O5680" s="36"/>
      <c r="P5680" s="36"/>
      <c r="Q5680" s="36"/>
      <c r="R5680" s="37"/>
      <c r="S5680" s="36"/>
      <c r="T5680" s="36"/>
    </row>
    <row r="5681" spans="1:20" ht="14.4" x14ac:dyDescent="0.3">
      <c r="A5681" s="33" t="s">
        <v>13249</v>
      </c>
      <c r="B5681" s="33" t="s">
        <v>14833</v>
      </c>
      <c r="C5681" s="33" t="s">
        <v>6255</v>
      </c>
      <c r="D5681" s="33" t="s">
        <v>18654</v>
      </c>
      <c r="E5681" s="33" t="s">
        <v>15058</v>
      </c>
      <c r="F5681" s="33">
        <v>197</v>
      </c>
      <c r="G5681" s="33">
        <v>363</v>
      </c>
      <c r="H5681" s="33">
        <v>41516</v>
      </c>
      <c r="I5681" t="s">
        <v>78</v>
      </c>
      <c r="N5681" s="37"/>
      <c r="O5681" s="36"/>
      <c r="P5681" s="36"/>
      <c r="Q5681" s="36"/>
      <c r="R5681" s="37"/>
      <c r="S5681" s="36"/>
      <c r="T5681" s="36"/>
    </row>
    <row r="5682" spans="1:20" ht="14.4" x14ac:dyDescent="0.3">
      <c r="A5682" s="33" t="s">
        <v>13251</v>
      </c>
      <c r="B5682" s="33" t="s">
        <v>14833</v>
      </c>
      <c r="C5682" s="33" t="s">
        <v>13252</v>
      </c>
      <c r="D5682" s="33" t="s">
        <v>13253</v>
      </c>
      <c r="E5682" s="33" t="s">
        <v>15058</v>
      </c>
      <c r="F5682" s="33">
        <v>269</v>
      </c>
      <c r="G5682" s="33">
        <v>274</v>
      </c>
      <c r="H5682" s="33">
        <v>41516</v>
      </c>
      <c r="I5682" t="s">
        <v>78</v>
      </c>
      <c r="N5682" s="37"/>
      <c r="O5682" s="36"/>
      <c r="P5682" s="36"/>
      <c r="Q5682" s="36"/>
      <c r="R5682" s="37"/>
      <c r="S5682" s="36"/>
      <c r="T5682" s="36"/>
    </row>
    <row r="5683" spans="1:20" ht="14.4" x14ac:dyDescent="0.3">
      <c r="A5683" s="33" t="s">
        <v>13254</v>
      </c>
      <c r="B5683" s="33" t="s">
        <v>14833</v>
      </c>
      <c r="C5683" s="33" t="s">
        <v>13255</v>
      </c>
      <c r="D5683" s="33" t="s">
        <v>13256</v>
      </c>
      <c r="E5683" s="33" t="s">
        <v>15058</v>
      </c>
      <c r="F5683" s="33">
        <v>234</v>
      </c>
      <c r="G5683" s="33">
        <v>224</v>
      </c>
      <c r="H5683" s="33">
        <v>41516</v>
      </c>
      <c r="I5683" t="s">
        <v>78</v>
      </c>
      <c r="N5683" s="37"/>
      <c r="O5683" s="36"/>
      <c r="P5683" s="36"/>
      <c r="Q5683" s="36"/>
      <c r="R5683" s="37"/>
      <c r="S5683" s="36"/>
      <c r="T5683" s="36"/>
    </row>
    <row r="5684" spans="1:20" ht="14.4" x14ac:dyDescent="0.3">
      <c r="A5684" s="33" t="s">
        <v>13257</v>
      </c>
      <c r="B5684" s="33" t="s">
        <v>14833</v>
      </c>
      <c r="C5684" s="33" t="s">
        <v>13258</v>
      </c>
      <c r="D5684" s="33" t="s">
        <v>13259</v>
      </c>
      <c r="E5684" s="33" t="s">
        <v>14885</v>
      </c>
      <c r="F5684" s="33">
        <v>114</v>
      </c>
      <c r="G5684" s="33">
        <v>115</v>
      </c>
      <c r="H5684" s="33">
        <v>41716</v>
      </c>
      <c r="I5684" t="s">
        <v>12655</v>
      </c>
      <c r="N5684" s="37"/>
      <c r="O5684" s="36"/>
      <c r="P5684" s="36"/>
      <c r="Q5684" s="36"/>
      <c r="R5684" s="37"/>
      <c r="S5684" s="36"/>
      <c r="T5684" s="36"/>
    </row>
    <row r="5685" spans="1:20" ht="14.4" x14ac:dyDescent="0.3">
      <c r="A5685" s="33" t="s">
        <v>13260</v>
      </c>
      <c r="B5685" s="33" t="s">
        <v>14833</v>
      </c>
      <c r="C5685" s="33" t="s">
        <v>13261</v>
      </c>
      <c r="D5685" s="33" t="s">
        <v>13262</v>
      </c>
      <c r="E5685" s="33" t="s">
        <v>14885</v>
      </c>
      <c r="F5685" s="33">
        <v>256</v>
      </c>
      <c r="G5685" s="33">
        <v>285</v>
      </c>
      <c r="H5685" s="33">
        <v>41663</v>
      </c>
      <c r="I5685" t="s">
        <v>18527</v>
      </c>
      <c r="N5685" s="37"/>
      <c r="O5685" s="36"/>
      <c r="P5685" s="36"/>
      <c r="Q5685" s="36"/>
      <c r="R5685" s="37"/>
      <c r="S5685" s="36"/>
      <c r="T5685" s="36"/>
    </row>
    <row r="5686" spans="1:20" ht="14.4" x14ac:dyDescent="0.3">
      <c r="A5686" s="33" t="s">
        <v>13263</v>
      </c>
      <c r="B5686" s="33" t="s">
        <v>14833</v>
      </c>
      <c r="C5686" s="33" t="s">
        <v>13264</v>
      </c>
      <c r="D5686" s="33" t="s">
        <v>13265</v>
      </c>
      <c r="E5686" s="33" t="s">
        <v>14885</v>
      </c>
      <c r="F5686" s="33">
        <v>148</v>
      </c>
      <c r="G5686" s="33">
        <v>139</v>
      </c>
      <c r="H5686" s="33">
        <v>41781</v>
      </c>
      <c r="I5686" t="s">
        <v>18505</v>
      </c>
      <c r="N5686" s="37"/>
      <c r="O5686" s="36"/>
      <c r="P5686" s="36"/>
      <c r="Q5686" s="36"/>
      <c r="R5686" s="37"/>
      <c r="S5686" s="36"/>
      <c r="T5686" s="36"/>
    </row>
    <row r="5687" spans="1:20" ht="14.4" x14ac:dyDescent="0.3">
      <c r="A5687" s="33" t="s">
        <v>13266</v>
      </c>
      <c r="B5687" s="33" t="s">
        <v>14833</v>
      </c>
      <c r="C5687" s="33" t="s">
        <v>18655</v>
      </c>
      <c r="D5687" s="33" t="s">
        <v>13267</v>
      </c>
      <c r="E5687" s="33" t="s">
        <v>14885</v>
      </c>
      <c r="F5687" s="33">
        <v>294</v>
      </c>
      <c r="G5687" s="33">
        <v>304</v>
      </c>
      <c r="H5687" s="33">
        <v>41781</v>
      </c>
      <c r="I5687" t="s">
        <v>18505</v>
      </c>
      <c r="N5687" s="37"/>
      <c r="O5687" s="36"/>
      <c r="P5687" s="36"/>
      <c r="Q5687" s="36"/>
      <c r="R5687" s="37"/>
      <c r="S5687" s="36"/>
      <c r="T5687" s="36"/>
    </row>
    <row r="5688" spans="1:20" ht="14.4" x14ac:dyDescent="0.3">
      <c r="A5688" s="33" t="s">
        <v>13268</v>
      </c>
      <c r="B5688" s="33" t="s">
        <v>14833</v>
      </c>
      <c r="C5688" s="33" t="s">
        <v>18656</v>
      </c>
      <c r="D5688" s="33" t="s">
        <v>13269</v>
      </c>
      <c r="E5688" s="33" t="s">
        <v>14885</v>
      </c>
      <c r="F5688" s="33">
        <v>411</v>
      </c>
      <c r="G5688" s="33">
        <v>400</v>
      </c>
      <c r="H5688" s="33">
        <v>41663</v>
      </c>
      <c r="I5688" t="s">
        <v>18527</v>
      </c>
      <c r="N5688" s="37"/>
      <c r="O5688" s="36"/>
      <c r="P5688" s="36"/>
      <c r="Q5688" s="36"/>
      <c r="R5688" s="37"/>
      <c r="S5688" s="36"/>
      <c r="T5688" s="36"/>
    </row>
    <row r="5689" spans="1:20" ht="14.4" x14ac:dyDescent="0.3">
      <c r="A5689" s="33" t="s">
        <v>13270</v>
      </c>
      <c r="B5689" s="33" t="s">
        <v>14833</v>
      </c>
      <c r="C5689" s="33" t="s">
        <v>18657</v>
      </c>
      <c r="D5689" s="33" t="s">
        <v>13271</v>
      </c>
      <c r="E5689" s="33" t="s">
        <v>14885</v>
      </c>
      <c r="F5689" s="33">
        <v>404</v>
      </c>
      <c r="G5689" s="33">
        <v>406</v>
      </c>
      <c r="H5689" s="33">
        <v>41774</v>
      </c>
      <c r="I5689" t="s">
        <v>18526</v>
      </c>
      <c r="N5689" s="37"/>
      <c r="O5689" s="36"/>
      <c r="P5689" s="36"/>
      <c r="Q5689" s="36"/>
      <c r="R5689" s="37"/>
      <c r="S5689" s="36"/>
      <c r="T5689" s="36"/>
    </row>
    <row r="5690" spans="1:20" ht="14.4" x14ac:dyDescent="0.3">
      <c r="A5690" s="33" t="s">
        <v>13272</v>
      </c>
      <c r="B5690" s="33" t="s">
        <v>14833</v>
      </c>
      <c r="C5690" s="33" t="s">
        <v>18658</v>
      </c>
      <c r="D5690" s="33" t="s">
        <v>13273</v>
      </c>
      <c r="E5690" s="33" t="s">
        <v>14885</v>
      </c>
      <c r="F5690" s="33">
        <v>616</v>
      </c>
      <c r="G5690" s="33">
        <v>617</v>
      </c>
      <c r="H5690" s="33">
        <v>41774</v>
      </c>
      <c r="I5690" t="s">
        <v>18526</v>
      </c>
      <c r="N5690" s="37"/>
      <c r="O5690" s="36"/>
      <c r="P5690" s="36"/>
      <c r="Q5690" s="36"/>
      <c r="R5690" s="37"/>
      <c r="S5690" s="36"/>
      <c r="T5690" s="36"/>
    </row>
    <row r="5691" spans="1:20" ht="14.4" x14ac:dyDescent="0.3">
      <c r="A5691" s="33" t="s">
        <v>13274</v>
      </c>
      <c r="B5691" s="33" t="s">
        <v>14833</v>
      </c>
      <c r="C5691" s="33" t="s">
        <v>18659</v>
      </c>
      <c r="D5691" s="33" t="s">
        <v>13275</v>
      </c>
      <c r="E5691" s="33" t="s">
        <v>14885</v>
      </c>
      <c r="F5691" s="33">
        <v>899</v>
      </c>
      <c r="G5691" s="33">
        <v>925</v>
      </c>
      <c r="H5691" s="33">
        <v>41781</v>
      </c>
      <c r="I5691" t="s">
        <v>18505</v>
      </c>
      <c r="N5691" s="37"/>
      <c r="O5691" s="36"/>
      <c r="P5691" s="36"/>
      <c r="Q5691" s="36"/>
      <c r="R5691" s="37"/>
      <c r="S5691" s="36"/>
      <c r="T5691" s="36"/>
    </row>
    <row r="5692" spans="1:20" ht="14.4" x14ac:dyDescent="0.3">
      <c r="A5692" s="33" t="s">
        <v>13276</v>
      </c>
      <c r="B5692" s="33" t="s">
        <v>14833</v>
      </c>
      <c r="C5692" s="33" t="s">
        <v>18660</v>
      </c>
      <c r="D5692" s="33" t="s">
        <v>10901</v>
      </c>
      <c r="E5692" s="33" t="s">
        <v>14903</v>
      </c>
      <c r="F5692" s="33">
        <v>289</v>
      </c>
      <c r="G5692" s="33">
        <v>277</v>
      </c>
      <c r="H5692" s="33">
        <v>57266</v>
      </c>
      <c r="I5692" t="s">
        <v>15832</v>
      </c>
      <c r="N5692" s="37"/>
      <c r="O5692" s="36"/>
      <c r="P5692" s="36"/>
      <c r="Q5692" s="36"/>
      <c r="R5692" s="37"/>
      <c r="S5692" s="36"/>
      <c r="T5692" s="36"/>
    </row>
    <row r="5693" spans="1:20" ht="14.4" x14ac:dyDescent="0.3">
      <c r="A5693" s="33" t="s">
        <v>13277</v>
      </c>
      <c r="B5693" s="33" t="s">
        <v>14833</v>
      </c>
      <c r="C5693" s="33" t="s">
        <v>18661</v>
      </c>
      <c r="D5693" s="33" t="s">
        <v>13278</v>
      </c>
      <c r="E5693" s="33" t="s">
        <v>14892</v>
      </c>
      <c r="F5693" s="33">
        <v>163</v>
      </c>
      <c r="G5693" s="33">
        <v>156</v>
      </c>
      <c r="H5693" s="33">
        <v>41447</v>
      </c>
      <c r="I5693" t="s">
        <v>15380</v>
      </c>
      <c r="N5693" s="37"/>
      <c r="O5693" s="36"/>
      <c r="P5693" s="36"/>
      <c r="Q5693" s="36"/>
      <c r="R5693" s="37"/>
      <c r="S5693" s="36"/>
      <c r="T5693" s="36"/>
    </row>
    <row r="5694" spans="1:20" ht="14.4" x14ac:dyDescent="0.3">
      <c r="A5694" s="33" t="s">
        <v>13279</v>
      </c>
      <c r="B5694" s="33" t="s">
        <v>14833</v>
      </c>
      <c r="C5694" s="33" t="s">
        <v>18662</v>
      </c>
      <c r="D5694" s="33" t="s">
        <v>13280</v>
      </c>
      <c r="E5694" s="33" t="s">
        <v>14885</v>
      </c>
      <c r="F5694" s="33">
        <v>494</v>
      </c>
      <c r="G5694" s="33">
        <v>497</v>
      </c>
      <c r="H5694" s="33">
        <v>41579</v>
      </c>
      <c r="I5694" t="s">
        <v>18535</v>
      </c>
      <c r="N5694" s="37"/>
      <c r="O5694" s="36"/>
      <c r="P5694" s="36"/>
      <c r="Q5694" s="36"/>
      <c r="R5694" s="37"/>
      <c r="S5694" s="36"/>
      <c r="T5694" s="36"/>
    </row>
    <row r="5695" spans="1:20" ht="14.4" x14ac:dyDescent="0.3">
      <c r="A5695" s="33" t="s">
        <v>13281</v>
      </c>
      <c r="B5695" s="33" t="s">
        <v>14833</v>
      </c>
      <c r="C5695" s="33" t="s">
        <v>18663</v>
      </c>
      <c r="D5695" s="33" t="s">
        <v>13282</v>
      </c>
      <c r="E5695" s="33" t="s">
        <v>14892</v>
      </c>
      <c r="F5695" s="33">
        <v>250</v>
      </c>
      <c r="G5695" s="33">
        <v>253</v>
      </c>
      <c r="H5695" s="33">
        <v>41447</v>
      </c>
      <c r="I5695" t="s">
        <v>15380</v>
      </c>
      <c r="N5695" s="37"/>
      <c r="O5695" s="36"/>
      <c r="P5695" s="36"/>
      <c r="Q5695" s="36"/>
      <c r="R5695" s="37"/>
      <c r="S5695" s="36"/>
      <c r="T5695" s="36"/>
    </row>
    <row r="5696" spans="1:20" ht="14.4" x14ac:dyDescent="0.3">
      <c r="A5696" s="33" t="s">
        <v>13283</v>
      </c>
      <c r="B5696" s="33" t="s">
        <v>14833</v>
      </c>
      <c r="C5696" s="33" t="s">
        <v>18664</v>
      </c>
      <c r="D5696" s="33" t="s">
        <v>13284</v>
      </c>
      <c r="E5696" s="33" t="s">
        <v>14885</v>
      </c>
      <c r="F5696" s="33">
        <v>383</v>
      </c>
      <c r="G5696" s="33">
        <v>391</v>
      </c>
      <c r="H5696" s="33">
        <v>41663</v>
      </c>
      <c r="I5696" t="s">
        <v>18527</v>
      </c>
      <c r="N5696" s="37"/>
      <c r="O5696" s="36"/>
      <c r="P5696" s="36"/>
      <c r="Q5696" s="36"/>
      <c r="R5696" s="37"/>
      <c r="S5696" s="36"/>
      <c r="T5696" s="36"/>
    </row>
    <row r="5697" spans="1:20" ht="14.4" x14ac:dyDescent="0.3">
      <c r="A5697" s="33" t="s">
        <v>13285</v>
      </c>
      <c r="B5697" s="33" t="s">
        <v>14833</v>
      </c>
      <c r="C5697" s="33" t="s">
        <v>18665</v>
      </c>
      <c r="D5697" s="33" t="s">
        <v>10711</v>
      </c>
      <c r="E5697" s="33" t="s">
        <v>14903</v>
      </c>
      <c r="F5697" s="33">
        <v>341</v>
      </c>
      <c r="G5697" s="33">
        <v>331</v>
      </c>
      <c r="H5697" s="33">
        <v>57266</v>
      </c>
      <c r="I5697" t="s">
        <v>15832</v>
      </c>
      <c r="N5697" s="37"/>
      <c r="O5697" s="36"/>
      <c r="P5697" s="36"/>
      <c r="Q5697" s="36"/>
      <c r="R5697" s="37"/>
      <c r="S5697" s="36"/>
      <c r="T5697" s="36"/>
    </row>
    <row r="5698" spans="1:20" ht="14.4" x14ac:dyDescent="0.3">
      <c r="A5698" s="33" t="s">
        <v>13286</v>
      </c>
      <c r="B5698" s="33" t="s">
        <v>14833</v>
      </c>
      <c r="C5698" s="33" t="s">
        <v>18666</v>
      </c>
      <c r="D5698" s="33" t="s">
        <v>13287</v>
      </c>
      <c r="E5698" s="33" t="s">
        <v>14885</v>
      </c>
      <c r="F5698" s="33">
        <v>436</v>
      </c>
      <c r="G5698" s="33">
        <v>421</v>
      </c>
      <c r="H5698" s="33">
        <v>41781</v>
      </c>
      <c r="I5698" t="s">
        <v>18505</v>
      </c>
      <c r="N5698" s="37"/>
      <c r="O5698" s="36"/>
      <c r="P5698" s="36"/>
      <c r="Q5698" s="36"/>
      <c r="R5698" s="37"/>
      <c r="S5698" s="36"/>
      <c r="T5698" s="36"/>
    </row>
    <row r="5699" spans="1:20" ht="14.4" x14ac:dyDescent="0.3">
      <c r="A5699" s="33" t="s">
        <v>13288</v>
      </c>
      <c r="B5699" s="33" t="s">
        <v>14833</v>
      </c>
      <c r="C5699" s="33" t="s">
        <v>18667</v>
      </c>
      <c r="D5699" s="33" t="s">
        <v>13289</v>
      </c>
      <c r="E5699" s="33" t="s">
        <v>14903</v>
      </c>
      <c r="F5699" s="33">
        <v>787</v>
      </c>
      <c r="G5699" s="33">
        <v>775</v>
      </c>
      <c r="H5699" s="33">
        <v>57266</v>
      </c>
      <c r="I5699" t="s">
        <v>15832</v>
      </c>
      <c r="N5699" s="37"/>
      <c r="O5699" s="36"/>
      <c r="P5699" s="36"/>
      <c r="Q5699" s="36"/>
      <c r="R5699" s="37"/>
      <c r="S5699" s="36"/>
      <c r="T5699" s="36"/>
    </row>
    <row r="5700" spans="1:20" ht="14.4" x14ac:dyDescent="0.3">
      <c r="A5700" s="33" t="s">
        <v>13290</v>
      </c>
      <c r="B5700" s="33" t="s">
        <v>14833</v>
      </c>
      <c r="C5700" s="33" t="s">
        <v>18668</v>
      </c>
      <c r="D5700" s="33" t="s">
        <v>13291</v>
      </c>
      <c r="E5700" s="33" t="s">
        <v>14903</v>
      </c>
      <c r="F5700" s="33">
        <v>162</v>
      </c>
      <c r="G5700" s="33">
        <v>167</v>
      </c>
      <c r="H5700" s="33">
        <v>57266</v>
      </c>
      <c r="I5700" t="s">
        <v>15832</v>
      </c>
      <c r="N5700" s="37"/>
      <c r="O5700" s="36"/>
      <c r="P5700" s="36"/>
      <c r="Q5700" s="36"/>
      <c r="R5700" s="37"/>
      <c r="S5700" s="36"/>
      <c r="T5700" s="36"/>
    </row>
    <row r="5701" spans="1:20" ht="14.4" x14ac:dyDescent="0.3">
      <c r="A5701" s="33" t="s">
        <v>13292</v>
      </c>
      <c r="B5701" s="33" t="s">
        <v>14833</v>
      </c>
      <c r="C5701" s="33" t="s">
        <v>18669</v>
      </c>
      <c r="D5701" s="33" t="s">
        <v>9050</v>
      </c>
      <c r="E5701" s="33" t="s">
        <v>14885</v>
      </c>
      <c r="F5701" s="33">
        <v>188</v>
      </c>
      <c r="G5701" s="33">
        <v>169</v>
      </c>
      <c r="H5701" s="33">
        <v>41716</v>
      </c>
      <c r="I5701" t="s">
        <v>12655</v>
      </c>
      <c r="N5701" s="37"/>
      <c r="O5701" s="36"/>
      <c r="P5701" s="36"/>
      <c r="Q5701" s="36"/>
      <c r="R5701" s="37"/>
      <c r="S5701" s="36"/>
      <c r="T5701" s="36"/>
    </row>
    <row r="5702" spans="1:20" ht="14.4" x14ac:dyDescent="0.3">
      <c r="A5702" s="33" t="s">
        <v>13293</v>
      </c>
      <c r="B5702" s="33" t="s">
        <v>14833</v>
      </c>
      <c r="C5702" s="33" t="s">
        <v>18670</v>
      </c>
      <c r="D5702" s="33" t="s">
        <v>10830</v>
      </c>
      <c r="E5702" s="33" t="s">
        <v>14903</v>
      </c>
      <c r="F5702" s="33">
        <v>154</v>
      </c>
      <c r="G5702" s="33">
        <v>144</v>
      </c>
      <c r="H5702" s="33">
        <v>57266</v>
      </c>
      <c r="I5702" t="s">
        <v>15832</v>
      </c>
      <c r="N5702" s="37"/>
      <c r="O5702" s="36"/>
      <c r="P5702" s="36"/>
      <c r="Q5702" s="36"/>
      <c r="R5702" s="37"/>
      <c r="S5702" s="36"/>
      <c r="T5702" s="36"/>
    </row>
    <row r="5703" spans="1:20" ht="14.4" x14ac:dyDescent="0.3">
      <c r="A5703" s="33" t="s">
        <v>13294</v>
      </c>
      <c r="B5703" s="33" t="s">
        <v>14833</v>
      </c>
      <c r="C5703" s="33" t="s">
        <v>13295</v>
      </c>
      <c r="D5703" s="33" t="s">
        <v>13296</v>
      </c>
      <c r="E5703" s="33" t="s">
        <v>14885</v>
      </c>
      <c r="F5703" s="33">
        <v>245</v>
      </c>
      <c r="G5703" s="33">
        <v>218</v>
      </c>
      <c r="H5703" s="33">
        <v>41663</v>
      </c>
      <c r="I5703" t="s">
        <v>18527</v>
      </c>
      <c r="N5703" s="37"/>
      <c r="O5703" s="36"/>
      <c r="P5703" s="36"/>
      <c r="Q5703" s="36"/>
      <c r="R5703" s="37"/>
      <c r="S5703" s="36"/>
      <c r="T5703" s="36"/>
    </row>
    <row r="5704" spans="1:20" ht="14.4" x14ac:dyDescent="0.3">
      <c r="A5704" s="33" t="s">
        <v>13297</v>
      </c>
      <c r="B5704" s="33" t="s">
        <v>14833</v>
      </c>
      <c r="C5704" s="33" t="s">
        <v>18671</v>
      </c>
      <c r="D5704" s="33" t="s">
        <v>13298</v>
      </c>
      <c r="E5704" s="33" t="s">
        <v>14885</v>
      </c>
      <c r="F5704" s="33">
        <v>344</v>
      </c>
      <c r="G5704" s="33">
        <v>348</v>
      </c>
      <c r="H5704" s="33">
        <v>41716</v>
      </c>
      <c r="I5704" t="s">
        <v>12655</v>
      </c>
      <c r="N5704" s="37"/>
      <c r="O5704" s="36"/>
      <c r="P5704" s="36"/>
      <c r="Q5704" s="36"/>
      <c r="R5704" s="37"/>
      <c r="S5704" s="36"/>
      <c r="T5704" s="36"/>
    </row>
    <row r="5705" spans="1:20" ht="14.4" x14ac:dyDescent="0.3">
      <c r="A5705" s="33" t="s">
        <v>13299</v>
      </c>
      <c r="B5705" s="33" t="s">
        <v>14833</v>
      </c>
      <c r="C5705" s="33" t="s">
        <v>13300</v>
      </c>
      <c r="D5705" s="33" t="s">
        <v>13301</v>
      </c>
      <c r="E5705" s="33" t="s">
        <v>14885</v>
      </c>
      <c r="F5705" s="33">
        <v>482</v>
      </c>
      <c r="G5705" s="33">
        <v>501</v>
      </c>
      <c r="H5705" s="33">
        <v>41781</v>
      </c>
      <c r="I5705" t="s">
        <v>18505</v>
      </c>
      <c r="N5705" s="37"/>
      <c r="O5705" s="36"/>
      <c r="P5705" s="36"/>
      <c r="Q5705" s="36"/>
      <c r="R5705" s="37"/>
      <c r="S5705" s="36"/>
      <c r="T5705" s="36"/>
    </row>
    <row r="5706" spans="1:20" ht="14.4" x14ac:dyDescent="0.3">
      <c r="A5706" s="33" t="s">
        <v>13302</v>
      </c>
      <c r="B5706" s="33" t="s">
        <v>14833</v>
      </c>
      <c r="C5706" s="33" t="s">
        <v>13303</v>
      </c>
      <c r="D5706" s="33" t="s">
        <v>13304</v>
      </c>
      <c r="E5706" s="33" t="s">
        <v>14885</v>
      </c>
      <c r="F5706" s="33">
        <v>323</v>
      </c>
      <c r="G5706" s="33">
        <v>343</v>
      </c>
      <c r="H5706" s="33">
        <v>41781</v>
      </c>
      <c r="I5706" t="s">
        <v>18505</v>
      </c>
      <c r="N5706" s="37"/>
      <c r="O5706" s="36"/>
      <c r="P5706" s="36"/>
      <c r="Q5706" s="36"/>
      <c r="R5706" s="37"/>
      <c r="S5706" s="36"/>
      <c r="T5706" s="36"/>
    </row>
    <row r="5707" spans="1:20" ht="14.4" x14ac:dyDescent="0.3">
      <c r="A5707" s="33" t="s">
        <v>13305</v>
      </c>
      <c r="B5707" s="33" t="s">
        <v>14833</v>
      </c>
      <c r="C5707" s="33" t="s">
        <v>18672</v>
      </c>
      <c r="D5707" s="33" t="s">
        <v>13306</v>
      </c>
      <c r="E5707" s="33" t="s">
        <v>14885</v>
      </c>
      <c r="F5707" s="33">
        <v>703</v>
      </c>
      <c r="G5707" s="33">
        <v>663</v>
      </c>
      <c r="H5707" s="33">
        <v>41579</v>
      </c>
      <c r="I5707" t="s">
        <v>18535</v>
      </c>
      <c r="N5707" s="37"/>
      <c r="O5707" s="36"/>
      <c r="P5707" s="36"/>
      <c r="Q5707" s="36"/>
      <c r="R5707" s="37"/>
      <c r="S5707" s="36"/>
      <c r="T5707" s="36"/>
    </row>
    <row r="5708" spans="1:20" ht="14.4" x14ac:dyDescent="0.3">
      <c r="A5708" s="33" t="s">
        <v>13307</v>
      </c>
      <c r="B5708" s="33" t="s">
        <v>14833</v>
      </c>
      <c r="C5708" s="33" t="s">
        <v>18673</v>
      </c>
      <c r="D5708" s="33" t="s">
        <v>13308</v>
      </c>
      <c r="E5708" s="33" t="s">
        <v>14885</v>
      </c>
      <c r="F5708" s="33">
        <v>502</v>
      </c>
      <c r="G5708" s="33">
        <v>519</v>
      </c>
      <c r="H5708" s="33">
        <v>41663</v>
      </c>
      <c r="I5708" t="s">
        <v>18527</v>
      </c>
      <c r="N5708" s="37"/>
      <c r="O5708" s="36"/>
      <c r="P5708" s="36"/>
      <c r="Q5708" s="36"/>
      <c r="R5708" s="37"/>
      <c r="S5708" s="36"/>
      <c r="T5708" s="36"/>
    </row>
    <row r="5709" spans="1:20" ht="14.4" x14ac:dyDescent="0.3">
      <c r="A5709" s="33" t="s">
        <v>13309</v>
      </c>
      <c r="B5709" s="33" t="s">
        <v>14833</v>
      </c>
      <c r="C5709" s="33" t="s">
        <v>13310</v>
      </c>
      <c r="D5709" s="33" t="s">
        <v>13311</v>
      </c>
      <c r="E5709" s="33" t="s">
        <v>14885</v>
      </c>
      <c r="F5709" s="33">
        <v>328</v>
      </c>
      <c r="G5709" s="33">
        <v>316</v>
      </c>
      <c r="H5709" s="33">
        <v>41663</v>
      </c>
      <c r="I5709" t="s">
        <v>18527</v>
      </c>
      <c r="N5709" s="37"/>
      <c r="O5709" s="36"/>
      <c r="P5709" s="36"/>
      <c r="Q5709" s="36"/>
      <c r="R5709" s="37"/>
      <c r="S5709" s="36"/>
      <c r="T5709" s="36"/>
    </row>
    <row r="5710" spans="1:20" ht="14.4" x14ac:dyDescent="0.3">
      <c r="A5710" s="33" t="s">
        <v>13312</v>
      </c>
      <c r="B5710" s="33" t="s">
        <v>14833</v>
      </c>
      <c r="C5710" s="33" t="s">
        <v>18674</v>
      </c>
      <c r="D5710" s="33" t="s">
        <v>13313</v>
      </c>
      <c r="E5710" s="33" t="s">
        <v>14885</v>
      </c>
      <c r="F5710" s="33">
        <v>355</v>
      </c>
      <c r="G5710" s="33">
        <v>361</v>
      </c>
      <c r="H5710" s="33">
        <v>41663</v>
      </c>
      <c r="I5710" t="s">
        <v>18527</v>
      </c>
      <c r="N5710" s="37"/>
      <c r="O5710" s="36"/>
      <c r="P5710" s="36"/>
      <c r="Q5710" s="36"/>
      <c r="R5710" s="37"/>
      <c r="S5710" s="36"/>
      <c r="T5710" s="36"/>
    </row>
    <row r="5711" spans="1:20" ht="14.4" x14ac:dyDescent="0.3">
      <c r="A5711" s="33" t="s">
        <v>13314</v>
      </c>
      <c r="B5711" s="33" t="s">
        <v>14833</v>
      </c>
      <c r="C5711" s="33" t="s">
        <v>13315</v>
      </c>
      <c r="D5711" s="33" t="s">
        <v>13316</v>
      </c>
      <c r="E5711" s="33" t="s">
        <v>14885</v>
      </c>
      <c r="F5711" s="33">
        <v>299</v>
      </c>
      <c r="G5711" s="33">
        <v>302</v>
      </c>
      <c r="H5711" s="33">
        <v>41781</v>
      </c>
      <c r="I5711" t="s">
        <v>18505</v>
      </c>
      <c r="N5711" s="37"/>
      <c r="O5711" s="36"/>
      <c r="P5711" s="36"/>
      <c r="Q5711" s="36"/>
      <c r="R5711" s="37"/>
      <c r="S5711" s="36"/>
      <c r="T5711" s="36"/>
    </row>
    <row r="5712" spans="1:20" ht="14.4" x14ac:dyDescent="0.3">
      <c r="A5712" s="33" t="s">
        <v>13317</v>
      </c>
      <c r="B5712" s="33" t="s">
        <v>14833</v>
      </c>
      <c r="C5712" s="33" t="s">
        <v>13318</v>
      </c>
      <c r="D5712" s="33" t="s">
        <v>13319</v>
      </c>
      <c r="E5712" s="33" t="s">
        <v>14885</v>
      </c>
      <c r="F5712" s="33">
        <v>230</v>
      </c>
      <c r="G5712" s="33">
        <v>262</v>
      </c>
      <c r="H5712" s="33">
        <v>41663</v>
      </c>
      <c r="I5712" t="s">
        <v>18527</v>
      </c>
      <c r="N5712" s="37"/>
      <c r="O5712" s="36"/>
      <c r="P5712" s="36"/>
      <c r="Q5712" s="36"/>
      <c r="R5712" s="37"/>
      <c r="S5712" s="36"/>
      <c r="T5712" s="36"/>
    </row>
    <row r="5713" spans="1:20" ht="14.4" x14ac:dyDescent="0.3">
      <c r="A5713" s="33" t="s">
        <v>13320</v>
      </c>
      <c r="B5713" s="33" t="s">
        <v>14833</v>
      </c>
      <c r="C5713" s="33" t="s">
        <v>13321</v>
      </c>
      <c r="D5713" s="33" t="s">
        <v>13322</v>
      </c>
      <c r="E5713" s="33" t="s">
        <v>14885</v>
      </c>
      <c r="F5713" s="33">
        <v>187</v>
      </c>
      <c r="G5713" s="33">
        <v>185</v>
      </c>
      <c r="H5713" s="33">
        <v>41663</v>
      </c>
      <c r="I5713" t="s">
        <v>18527</v>
      </c>
      <c r="N5713" s="37"/>
      <c r="O5713" s="36"/>
      <c r="P5713" s="36"/>
      <c r="Q5713" s="36"/>
      <c r="R5713" s="37"/>
      <c r="S5713" s="36"/>
      <c r="T5713" s="36"/>
    </row>
    <row r="5714" spans="1:20" ht="14.4" x14ac:dyDescent="0.3">
      <c r="A5714" s="33" t="s">
        <v>13323</v>
      </c>
      <c r="B5714" s="33" t="s">
        <v>14833</v>
      </c>
      <c r="C5714" s="33" t="s">
        <v>13324</v>
      </c>
      <c r="D5714" s="33" t="s">
        <v>13325</v>
      </c>
      <c r="E5714" s="33" t="s">
        <v>14885</v>
      </c>
      <c r="F5714" s="33">
        <v>301</v>
      </c>
      <c r="G5714" s="33">
        <v>306</v>
      </c>
      <c r="H5714" s="33">
        <v>41716</v>
      </c>
      <c r="I5714" t="s">
        <v>12655</v>
      </c>
      <c r="N5714" s="37"/>
      <c r="O5714" s="36"/>
      <c r="P5714" s="36"/>
      <c r="Q5714" s="36"/>
      <c r="R5714" s="37"/>
      <c r="S5714" s="36"/>
      <c r="T5714" s="36"/>
    </row>
    <row r="5715" spans="1:20" ht="14.4" x14ac:dyDescent="0.3">
      <c r="A5715" s="33" t="s">
        <v>13326</v>
      </c>
      <c r="B5715" s="33" t="s">
        <v>14833</v>
      </c>
      <c r="C5715" s="33" t="s">
        <v>4736</v>
      </c>
      <c r="D5715" s="33" t="s">
        <v>13327</v>
      </c>
      <c r="E5715" s="33" t="s">
        <v>14885</v>
      </c>
      <c r="F5715" s="33">
        <v>391</v>
      </c>
      <c r="G5715" s="33">
        <v>380</v>
      </c>
      <c r="H5715" s="33">
        <v>41716</v>
      </c>
      <c r="I5715" t="s">
        <v>12655</v>
      </c>
      <c r="N5715" s="37"/>
      <c r="O5715" s="36"/>
      <c r="P5715" s="36"/>
      <c r="Q5715" s="36"/>
      <c r="R5715" s="37"/>
      <c r="S5715" s="36"/>
      <c r="T5715" s="36"/>
    </row>
    <row r="5716" spans="1:20" ht="14.4" x14ac:dyDescent="0.3">
      <c r="A5716" s="33" t="s">
        <v>13328</v>
      </c>
      <c r="B5716" s="33" t="s">
        <v>14833</v>
      </c>
      <c r="C5716" s="33" t="s">
        <v>18675</v>
      </c>
      <c r="D5716" s="33" t="s">
        <v>9030</v>
      </c>
      <c r="E5716" s="33" t="s">
        <v>14885</v>
      </c>
      <c r="F5716" s="33">
        <v>94</v>
      </c>
      <c r="G5716" s="33">
        <v>111</v>
      </c>
      <c r="H5716" s="33">
        <v>41663</v>
      </c>
      <c r="I5716" t="s">
        <v>18527</v>
      </c>
      <c r="N5716" s="37"/>
      <c r="O5716" s="36"/>
      <c r="P5716" s="36"/>
      <c r="Q5716" s="36"/>
      <c r="R5716" s="37"/>
      <c r="S5716" s="36"/>
      <c r="T5716" s="36"/>
    </row>
    <row r="5717" spans="1:20" ht="14.4" x14ac:dyDescent="0.3">
      <c r="A5717" s="33" t="s">
        <v>13329</v>
      </c>
      <c r="B5717" s="33" t="s">
        <v>14833</v>
      </c>
      <c r="C5717" s="33" t="s">
        <v>13330</v>
      </c>
      <c r="D5717" s="33" t="s">
        <v>13331</v>
      </c>
      <c r="E5717" s="33" t="s">
        <v>14885</v>
      </c>
      <c r="F5717" s="33">
        <v>290</v>
      </c>
      <c r="G5717" s="33">
        <v>263</v>
      </c>
      <c r="H5717" s="33">
        <v>41781</v>
      </c>
      <c r="I5717" t="s">
        <v>18505</v>
      </c>
      <c r="N5717" s="37"/>
      <c r="O5717" s="36"/>
      <c r="P5717" s="36"/>
      <c r="Q5717" s="36"/>
      <c r="R5717" s="37"/>
      <c r="S5717" s="36"/>
      <c r="T5717" s="36"/>
    </row>
    <row r="5718" spans="1:20" ht="14.4" x14ac:dyDescent="0.3">
      <c r="A5718" s="33" t="s">
        <v>13332</v>
      </c>
      <c r="B5718" s="33" t="s">
        <v>14833</v>
      </c>
      <c r="C5718" s="33" t="s">
        <v>13333</v>
      </c>
      <c r="D5718" s="33" t="s">
        <v>13334</v>
      </c>
      <c r="E5718" s="33" t="s">
        <v>14885</v>
      </c>
      <c r="F5718" s="33">
        <v>196</v>
      </c>
      <c r="G5718" s="33">
        <v>204</v>
      </c>
      <c r="H5718" s="33">
        <v>42553</v>
      </c>
      <c r="I5718" t="s">
        <v>18652</v>
      </c>
      <c r="N5718" s="37"/>
      <c r="O5718" s="36"/>
      <c r="P5718" s="36"/>
      <c r="Q5718" s="36"/>
      <c r="R5718" s="37"/>
      <c r="S5718" s="36"/>
      <c r="T5718" s="36"/>
    </row>
    <row r="5719" spans="1:20" ht="14.4" x14ac:dyDescent="0.3">
      <c r="A5719" s="33" t="s">
        <v>13335</v>
      </c>
      <c r="B5719" s="33" t="s">
        <v>14833</v>
      </c>
      <c r="C5719" s="33" t="s">
        <v>288</v>
      </c>
      <c r="D5719" s="33" t="s">
        <v>9466</v>
      </c>
      <c r="E5719" s="33" t="s">
        <v>14885</v>
      </c>
      <c r="F5719" s="33">
        <v>488</v>
      </c>
      <c r="G5719" s="33">
        <v>505</v>
      </c>
      <c r="H5719" s="33">
        <v>41716</v>
      </c>
      <c r="I5719" t="s">
        <v>12655</v>
      </c>
      <c r="N5719" s="37"/>
      <c r="O5719" s="36"/>
      <c r="P5719" s="36"/>
      <c r="Q5719" s="36"/>
      <c r="R5719" s="37"/>
      <c r="S5719" s="36"/>
      <c r="T5719" s="36"/>
    </row>
    <row r="5720" spans="1:20" ht="14.4" x14ac:dyDescent="0.3">
      <c r="A5720" s="33" t="s">
        <v>13336</v>
      </c>
      <c r="B5720" s="33" t="s">
        <v>14833</v>
      </c>
      <c r="C5720" s="33" t="s">
        <v>13337</v>
      </c>
      <c r="D5720" s="33" t="s">
        <v>13338</v>
      </c>
      <c r="E5720" s="33" t="s">
        <v>14885</v>
      </c>
      <c r="F5720" s="33">
        <v>557</v>
      </c>
      <c r="G5720" s="33">
        <v>543</v>
      </c>
      <c r="H5720" s="33">
        <v>41781</v>
      </c>
      <c r="I5720" t="s">
        <v>18505</v>
      </c>
      <c r="N5720" s="37"/>
      <c r="O5720" s="36"/>
      <c r="P5720" s="36"/>
      <c r="Q5720" s="36"/>
      <c r="R5720" s="37"/>
      <c r="S5720" s="36"/>
      <c r="T5720" s="36"/>
    </row>
    <row r="5721" spans="1:20" ht="14.4" x14ac:dyDescent="0.3">
      <c r="A5721" s="33" t="s">
        <v>13339</v>
      </c>
      <c r="B5721" s="33" t="s">
        <v>14833</v>
      </c>
      <c r="C5721" s="33" t="s">
        <v>13340</v>
      </c>
      <c r="D5721" s="33" t="s">
        <v>13341</v>
      </c>
      <c r="E5721" s="33" t="s">
        <v>14885</v>
      </c>
      <c r="F5721" s="33">
        <v>358</v>
      </c>
      <c r="G5721" s="33">
        <v>336</v>
      </c>
      <c r="H5721" s="33">
        <v>41663</v>
      </c>
      <c r="I5721" t="s">
        <v>18527</v>
      </c>
      <c r="N5721" s="37"/>
      <c r="O5721" s="36"/>
      <c r="P5721" s="36"/>
      <c r="Q5721" s="36"/>
      <c r="R5721" s="37"/>
      <c r="S5721" s="36"/>
      <c r="T5721" s="36"/>
    </row>
    <row r="5722" spans="1:20" ht="14.4" x14ac:dyDescent="0.3">
      <c r="A5722" s="33" t="s">
        <v>13342</v>
      </c>
      <c r="B5722" s="33" t="s">
        <v>14833</v>
      </c>
      <c r="C5722" s="33" t="s">
        <v>13343</v>
      </c>
      <c r="D5722" s="33" t="s">
        <v>13344</v>
      </c>
      <c r="E5722" s="33" t="s">
        <v>14885</v>
      </c>
      <c r="F5722" s="33">
        <v>475</v>
      </c>
      <c r="G5722" s="33">
        <v>493</v>
      </c>
      <c r="H5722" s="33">
        <v>41774</v>
      </c>
      <c r="I5722" t="s">
        <v>18526</v>
      </c>
      <c r="N5722" s="37"/>
      <c r="O5722" s="36"/>
      <c r="P5722" s="36"/>
      <c r="Q5722" s="36"/>
      <c r="R5722" s="37"/>
      <c r="S5722" s="36"/>
      <c r="T5722" s="36"/>
    </row>
    <row r="5723" spans="1:20" ht="14.4" x14ac:dyDescent="0.3">
      <c r="A5723" s="33" t="s">
        <v>13345</v>
      </c>
      <c r="B5723" s="33" t="s">
        <v>14833</v>
      </c>
      <c r="C5723" s="33" t="s">
        <v>2112</v>
      </c>
      <c r="D5723" s="33" t="s">
        <v>2111</v>
      </c>
      <c r="E5723" s="33" t="s">
        <v>14885</v>
      </c>
      <c r="F5723" s="33">
        <v>383</v>
      </c>
      <c r="G5723" s="33">
        <v>431</v>
      </c>
      <c r="H5723" s="33">
        <v>42553</v>
      </c>
      <c r="I5723" t="s">
        <v>18652</v>
      </c>
      <c r="N5723" s="37"/>
      <c r="O5723" s="36"/>
      <c r="P5723" s="36"/>
      <c r="Q5723" s="36"/>
      <c r="R5723" s="37"/>
      <c r="S5723" s="36"/>
      <c r="T5723" s="36"/>
    </row>
    <row r="5724" spans="1:20" ht="14.4" x14ac:dyDescent="0.3">
      <c r="A5724" s="33" t="s">
        <v>13346</v>
      </c>
      <c r="B5724" s="33" t="s">
        <v>14833</v>
      </c>
      <c r="C5724" s="33" t="s">
        <v>9419</v>
      </c>
      <c r="D5724" s="33" t="s">
        <v>13347</v>
      </c>
      <c r="E5724" s="33" t="s">
        <v>14885</v>
      </c>
      <c r="F5724" s="33">
        <v>199</v>
      </c>
      <c r="G5724" s="33">
        <v>205</v>
      </c>
      <c r="H5724" s="33">
        <v>42553</v>
      </c>
      <c r="I5724" t="s">
        <v>18652</v>
      </c>
      <c r="N5724" s="37"/>
      <c r="O5724" s="36"/>
      <c r="P5724" s="36"/>
      <c r="Q5724" s="36"/>
      <c r="R5724" s="37"/>
      <c r="S5724" s="36"/>
      <c r="T5724" s="36"/>
    </row>
    <row r="5725" spans="1:20" ht="14.4" x14ac:dyDescent="0.3">
      <c r="A5725" s="33" t="s">
        <v>13348</v>
      </c>
      <c r="B5725" s="33" t="s">
        <v>14833</v>
      </c>
      <c r="C5725" s="33" t="s">
        <v>13349</v>
      </c>
      <c r="D5725" s="33" t="s">
        <v>13350</v>
      </c>
      <c r="E5725" s="33" t="s">
        <v>14885</v>
      </c>
      <c r="F5725" s="33">
        <v>347</v>
      </c>
      <c r="G5725" s="33">
        <v>335</v>
      </c>
      <c r="H5725" s="33">
        <v>42553</v>
      </c>
      <c r="I5725" t="s">
        <v>18652</v>
      </c>
      <c r="N5725" s="37"/>
      <c r="O5725" s="36"/>
      <c r="P5725" s="36"/>
      <c r="Q5725" s="36"/>
      <c r="R5725" s="37"/>
      <c r="S5725" s="36"/>
      <c r="T5725" s="36"/>
    </row>
    <row r="5726" spans="1:20" ht="14.4" x14ac:dyDescent="0.3">
      <c r="A5726" s="33" t="s">
        <v>13351</v>
      </c>
      <c r="B5726" s="33" t="s">
        <v>14833</v>
      </c>
      <c r="C5726" s="33" t="s">
        <v>18676</v>
      </c>
      <c r="D5726" s="33" t="s">
        <v>13352</v>
      </c>
      <c r="E5726" s="33" t="s">
        <v>14885</v>
      </c>
      <c r="F5726" s="33">
        <v>323</v>
      </c>
      <c r="G5726" s="33">
        <v>307</v>
      </c>
      <c r="H5726" s="33">
        <v>41774</v>
      </c>
      <c r="I5726" t="s">
        <v>18526</v>
      </c>
      <c r="N5726" s="37"/>
      <c r="O5726" s="36"/>
      <c r="P5726" s="36"/>
      <c r="Q5726" s="36"/>
      <c r="R5726" s="37"/>
      <c r="S5726" s="36"/>
      <c r="T5726" s="36"/>
    </row>
    <row r="5727" spans="1:20" ht="14.4" x14ac:dyDescent="0.3">
      <c r="A5727" s="33" t="s">
        <v>13353</v>
      </c>
      <c r="B5727" s="33" t="s">
        <v>14833</v>
      </c>
      <c r="C5727" s="33" t="s">
        <v>13354</v>
      </c>
      <c r="D5727" s="33" t="s">
        <v>13355</v>
      </c>
      <c r="E5727" s="33" t="s">
        <v>14885</v>
      </c>
      <c r="F5727" s="33">
        <v>329</v>
      </c>
      <c r="G5727" s="33">
        <v>377</v>
      </c>
      <c r="H5727" s="33">
        <v>41774</v>
      </c>
      <c r="I5727" t="s">
        <v>18526</v>
      </c>
      <c r="N5727" s="37"/>
      <c r="O5727" s="36"/>
      <c r="P5727" s="36"/>
      <c r="Q5727" s="36"/>
      <c r="R5727" s="37"/>
      <c r="S5727" s="36"/>
      <c r="T5727" s="36"/>
    </row>
    <row r="5728" spans="1:20" ht="14.4" x14ac:dyDescent="0.3">
      <c r="A5728" s="33" t="s">
        <v>13356</v>
      </c>
      <c r="B5728" s="33" t="s">
        <v>14833</v>
      </c>
      <c r="C5728" s="33" t="s">
        <v>18677</v>
      </c>
      <c r="D5728" s="33" t="s">
        <v>13357</v>
      </c>
      <c r="E5728" s="33" t="s">
        <v>14885</v>
      </c>
      <c r="F5728" s="33">
        <v>508</v>
      </c>
      <c r="G5728" s="33">
        <v>537</v>
      </c>
      <c r="H5728" s="33">
        <v>42553</v>
      </c>
      <c r="I5728" t="s">
        <v>18652</v>
      </c>
      <c r="N5728" s="37"/>
      <c r="O5728" s="36"/>
      <c r="P5728" s="36"/>
      <c r="Q5728" s="36"/>
      <c r="R5728" s="37"/>
      <c r="S5728" s="36"/>
      <c r="T5728" s="36"/>
    </row>
    <row r="5729" spans="1:20" ht="14.4" x14ac:dyDescent="0.3">
      <c r="A5729" s="33" t="s">
        <v>13358</v>
      </c>
      <c r="B5729" s="33" t="s">
        <v>14833</v>
      </c>
      <c r="C5729" s="33" t="s">
        <v>13359</v>
      </c>
      <c r="D5729" s="33" t="s">
        <v>13360</v>
      </c>
      <c r="E5729" s="33" t="s">
        <v>14885</v>
      </c>
      <c r="F5729" s="33">
        <v>103</v>
      </c>
      <c r="G5729" s="33">
        <v>107</v>
      </c>
      <c r="H5729" s="33">
        <v>42553</v>
      </c>
      <c r="I5729" t="s">
        <v>18652</v>
      </c>
      <c r="N5729" s="37"/>
      <c r="O5729" s="36"/>
      <c r="P5729" s="36"/>
      <c r="Q5729" s="36"/>
      <c r="R5729" s="37"/>
      <c r="S5729" s="36"/>
      <c r="T5729" s="36"/>
    </row>
    <row r="5730" spans="1:20" ht="14.4" x14ac:dyDescent="0.3">
      <c r="A5730" s="33" t="s">
        <v>13361</v>
      </c>
      <c r="B5730" s="33" t="s">
        <v>14833</v>
      </c>
      <c r="C5730" s="33" t="s">
        <v>18678</v>
      </c>
      <c r="D5730" s="33" t="s">
        <v>18679</v>
      </c>
      <c r="E5730" s="33" t="s">
        <v>14885</v>
      </c>
      <c r="F5730" s="33">
        <v>213</v>
      </c>
      <c r="G5730" s="33">
        <v>210</v>
      </c>
      <c r="H5730" s="33">
        <v>42553</v>
      </c>
      <c r="I5730" t="s">
        <v>18652</v>
      </c>
      <c r="N5730" s="37"/>
      <c r="O5730" s="36"/>
      <c r="P5730" s="36"/>
      <c r="Q5730" s="36"/>
      <c r="R5730" s="37"/>
      <c r="S5730" s="36"/>
      <c r="T5730" s="36"/>
    </row>
    <row r="5731" spans="1:20" ht="14.4" x14ac:dyDescent="0.3">
      <c r="A5731" s="33" t="s">
        <v>13362</v>
      </c>
      <c r="B5731" s="33" t="s">
        <v>14833</v>
      </c>
      <c r="C5731" s="33" t="s">
        <v>13363</v>
      </c>
      <c r="D5731" s="33" t="s">
        <v>13364</v>
      </c>
      <c r="E5731" s="33" t="s">
        <v>14885</v>
      </c>
      <c r="F5731" s="33">
        <v>478</v>
      </c>
      <c r="G5731" s="33">
        <v>502</v>
      </c>
      <c r="H5731" s="33">
        <v>42553</v>
      </c>
      <c r="I5731" t="s">
        <v>18652</v>
      </c>
      <c r="N5731" s="37"/>
      <c r="O5731" s="36"/>
      <c r="P5731" s="36"/>
      <c r="Q5731" s="36"/>
      <c r="R5731" s="37"/>
      <c r="S5731" s="36"/>
      <c r="T5731" s="36"/>
    </row>
    <row r="5732" spans="1:20" ht="14.4" x14ac:dyDescent="0.3">
      <c r="A5732" s="33" t="s">
        <v>13365</v>
      </c>
      <c r="B5732" s="33" t="s">
        <v>14833</v>
      </c>
      <c r="C5732" s="33" t="s">
        <v>5603</v>
      </c>
      <c r="D5732" s="33" t="s">
        <v>11258</v>
      </c>
      <c r="E5732" s="33" t="s">
        <v>14885</v>
      </c>
      <c r="F5732" s="33">
        <v>173</v>
      </c>
      <c r="G5732" s="33">
        <v>178</v>
      </c>
      <c r="H5732" s="33">
        <v>42553</v>
      </c>
      <c r="I5732" t="s">
        <v>18652</v>
      </c>
      <c r="N5732" s="37"/>
      <c r="O5732" s="36"/>
      <c r="P5732" s="36"/>
      <c r="Q5732" s="36"/>
      <c r="R5732" s="37"/>
      <c r="S5732" s="36"/>
      <c r="T5732" s="36"/>
    </row>
    <row r="5733" spans="1:20" ht="14.4" x14ac:dyDescent="0.3">
      <c r="A5733" s="33" t="s">
        <v>13366</v>
      </c>
      <c r="B5733" s="33" t="s">
        <v>14833</v>
      </c>
      <c r="C5733" s="33" t="s">
        <v>9896</v>
      </c>
      <c r="D5733" s="33" t="s">
        <v>13367</v>
      </c>
      <c r="E5733" s="33" t="s">
        <v>14885</v>
      </c>
      <c r="F5733" s="33">
        <v>128</v>
      </c>
      <c r="G5733" s="33">
        <v>142</v>
      </c>
      <c r="H5733" s="33">
        <v>42553</v>
      </c>
      <c r="I5733" t="s">
        <v>18652</v>
      </c>
      <c r="N5733" s="37"/>
      <c r="O5733" s="36"/>
      <c r="P5733" s="36"/>
      <c r="Q5733" s="36"/>
      <c r="R5733" s="37"/>
      <c r="S5733" s="36"/>
      <c r="T5733" s="36"/>
    </row>
    <row r="5734" spans="1:20" ht="14.4" x14ac:dyDescent="0.3">
      <c r="A5734" s="33" t="s">
        <v>13368</v>
      </c>
      <c r="B5734" s="33" t="s">
        <v>14833</v>
      </c>
      <c r="C5734" s="33" t="s">
        <v>18680</v>
      </c>
      <c r="D5734" s="33" t="s">
        <v>13369</v>
      </c>
      <c r="E5734" s="33" t="s">
        <v>14885</v>
      </c>
      <c r="F5734" s="33">
        <v>393</v>
      </c>
      <c r="G5734" s="33">
        <v>399</v>
      </c>
      <c r="H5734" s="33">
        <v>41579</v>
      </c>
      <c r="I5734" t="s">
        <v>18535</v>
      </c>
      <c r="N5734" s="37"/>
      <c r="O5734" s="36"/>
      <c r="P5734" s="36"/>
      <c r="Q5734" s="36"/>
      <c r="R5734" s="37"/>
      <c r="S5734" s="36"/>
      <c r="T5734" s="36"/>
    </row>
    <row r="5735" spans="1:20" ht="14.4" x14ac:dyDescent="0.3">
      <c r="A5735" s="33" t="s">
        <v>13370</v>
      </c>
      <c r="B5735" s="33" t="s">
        <v>14833</v>
      </c>
      <c r="C5735" s="33" t="s">
        <v>18681</v>
      </c>
      <c r="D5735" s="33" t="s">
        <v>13371</v>
      </c>
      <c r="E5735" s="33" t="s">
        <v>14885</v>
      </c>
      <c r="F5735" s="33">
        <v>293</v>
      </c>
      <c r="G5735" s="33">
        <v>291</v>
      </c>
      <c r="H5735" s="33">
        <v>41579</v>
      </c>
      <c r="I5735" t="s">
        <v>18535</v>
      </c>
      <c r="N5735" s="37"/>
      <c r="O5735" s="36"/>
      <c r="P5735" s="36"/>
      <c r="Q5735" s="36"/>
      <c r="R5735" s="37"/>
      <c r="S5735" s="36"/>
      <c r="T5735" s="36"/>
    </row>
    <row r="5736" spans="1:20" ht="14.4" x14ac:dyDescent="0.3">
      <c r="A5736" s="33" t="s">
        <v>13372</v>
      </c>
      <c r="B5736" s="33" t="s">
        <v>14833</v>
      </c>
      <c r="C5736" s="33" t="s">
        <v>18682</v>
      </c>
      <c r="D5736" s="33" t="s">
        <v>9619</v>
      </c>
      <c r="E5736" s="33" t="s">
        <v>14885</v>
      </c>
      <c r="F5736" s="33">
        <v>320</v>
      </c>
      <c r="G5736" s="33">
        <v>305</v>
      </c>
      <c r="H5736" s="33">
        <v>41579</v>
      </c>
      <c r="I5736" t="s">
        <v>18535</v>
      </c>
      <c r="N5736" s="37"/>
      <c r="O5736" s="36"/>
      <c r="P5736" s="36"/>
      <c r="Q5736" s="36"/>
      <c r="R5736" s="37"/>
      <c r="S5736" s="36"/>
      <c r="T5736" s="36"/>
    </row>
    <row r="5737" spans="1:20" ht="14.4" x14ac:dyDescent="0.3">
      <c r="A5737" s="33" t="s">
        <v>13373</v>
      </c>
      <c r="B5737" s="33" t="s">
        <v>14833</v>
      </c>
      <c r="C5737" s="33" t="s">
        <v>13374</v>
      </c>
      <c r="D5737" s="33" t="s">
        <v>13375</v>
      </c>
      <c r="E5737" s="33" t="s">
        <v>14885</v>
      </c>
      <c r="F5737" s="33">
        <v>332</v>
      </c>
      <c r="G5737" s="33">
        <v>320</v>
      </c>
      <c r="H5737" s="33">
        <v>42553</v>
      </c>
      <c r="I5737" t="s">
        <v>18652</v>
      </c>
      <c r="N5737" s="37"/>
      <c r="O5737" s="36"/>
      <c r="P5737" s="36"/>
      <c r="Q5737" s="36"/>
      <c r="R5737" s="37"/>
      <c r="S5737" s="36"/>
      <c r="T5737" s="36"/>
    </row>
    <row r="5738" spans="1:20" ht="14.4" x14ac:dyDescent="0.3">
      <c r="A5738" s="33" t="s">
        <v>13376</v>
      </c>
      <c r="B5738" s="33" t="s">
        <v>14833</v>
      </c>
      <c r="C5738" s="33" t="s">
        <v>13377</v>
      </c>
      <c r="D5738" s="33" t="s">
        <v>13378</v>
      </c>
      <c r="E5738" s="33" t="s">
        <v>14885</v>
      </c>
      <c r="F5738" s="33">
        <v>274</v>
      </c>
      <c r="G5738" s="33">
        <v>256</v>
      </c>
      <c r="H5738" s="33">
        <v>42553</v>
      </c>
      <c r="I5738" t="s">
        <v>18652</v>
      </c>
      <c r="N5738" s="37"/>
      <c r="O5738" s="36"/>
      <c r="P5738" s="36"/>
      <c r="Q5738" s="36"/>
      <c r="R5738" s="37"/>
      <c r="S5738" s="36"/>
      <c r="T5738" s="36"/>
    </row>
    <row r="5739" spans="1:20" ht="14.4" x14ac:dyDescent="0.3">
      <c r="A5739" s="33" t="s">
        <v>13379</v>
      </c>
      <c r="B5739" s="33" t="s">
        <v>14833</v>
      </c>
      <c r="C5739" s="33" t="s">
        <v>18683</v>
      </c>
      <c r="D5739" s="33" t="s">
        <v>13380</v>
      </c>
      <c r="E5739" s="33" t="s">
        <v>16288</v>
      </c>
      <c r="F5739" s="33">
        <v>122</v>
      </c>
      <c r="G5739" s="33">
        <v>113</v>
      </c>
      <c r="H5739" s="33">
        <v>23128</v>
      </c>
      <c r="I5739" t="s">
        <v>15728</v>
      </c>
      <c r="N5739" s="37"/>
      <c r="O5739" s="36"/>
      <c r="P5739" s="36"/>
      <c r="Q5739" s="36"/>
      <c r="R5739" s="37"/>
      <c r="S5739" s="36"/>
      <c r="T5739" s="36"/>
    </row>
    <row r="5740" spans="1:20" ht="14.4" x14ac:dyDescent="0.3">
      <c r="A5740" s="33" t="s">
        <v>13381</v>
      </c>
      <c r="B5740" s="33" t="s">
        <v>14833</v>
      </c>
      <c r="C5740" s="33" t="s">
        <v>18684</v>
      </c>
      <c r="D5740" s="33" t="s">
        <v>13382</v>
      </c>
      <c r="E5740" s="33" t="s">
        <v>15018</v>
      </c>
      <c r="F5740" s="33">
        <v>302</v>
      </c>
      <c r="G5740" s="33">
        <v>298</v>
      </c>
      <c r="H5740" s="33">
        <v>23128</v>
      </c>
      <c r="I5740" t="s">
        <v>15728</v>
      </c>
      <c r="N5740" s="37"/>
      <c r="O5740" s="36"/>
      <c r="P5740" s="36"/>
      <c r="Q5740" s="36"/>
      <c r="R5740" s="37"/>
      <c r="S5740" s="36"/>
      <c r="T5740" s="36"/>
    </row>
    <row r="5741" spans="1:20" ht="14.4" x14ac:dyDescent="0.3">
      <c r="A5741" s="33" t="s">
        <v>13383</v>
      </c>
      <c r="B5741" s="33" t="s">
        <v>14833</v>
      </c>
      <c r="C5741" s="33" t="s">
        <v>13384</v>
      </c>
      <c r="D5741" s="33" t="s">
        <v>9549</v>
      </c>
      <c r="E5741" s="33" t="s">
        <v>15018</v>
      </c>
      <c r="F5741" s="33">
        <v>346</v>
      </c>
      <c r="G5741" s="33">
        <v>334</v>
      </c>
      <c r="H5741" s="33">
        <v>23128</v>
      </c>
      <c r="I5741" t="s">
        <v>15728</v>
      </c>
      <c r="N5741" s="37"/>
      <c r="O5741" s="36"/>
      <c r="P5741" s="36"/>
      <c r="Q5741" s="36"/>
      <c r="R5741" s="37"/>
      <c r="S5741" s="36"/>
      <c r="T5741" s="36"/>
    </row>
    <row r="5742" spans="1:20" ht="14.4" x14ac:dyDescent="0.3">
      <c r="A5742" s="33" t="s">
        <v>13385</v>
      </c>
      <c r="B5742" s="33" t="s">
        <v>14833</v>
      </c>
      <c r="C5742" s="33" t="s">
        <v>18685</v>
      </c>
      <c r="D5742" s="33" t="s">
        <v>661</v>
      </c>
      <c r="E5742" s="33" t="s">
        <v>15070</v>
      </c>
      <c r="F5742" s="33">
        <v>180</v>
      </c>
      <c r="G5742" s="33">
        <v>173</v>
      </c>
      <c r="H5742" s="33">
        <v>41633</v>
      </c>
      <c r="I5742" t="s">
        <v>16283</v>
      </c>
      <c r="N5742" s="37"/>
      <c r="O5742" s="36"/>
      <c r="P5742" s="36"/>
      <c r="Q5742" s="36"/>
      <c r="R5742" s="37"/>
      <c r="S5742" s="36"/>
      <c r="T5742" s="36"/>
    </row>
    <row r="5743" spans="1:20" ht="14.4" x14ac:dyDescent="0.3">
      <c r="A5743" s="33" t="s">
        <v>13386</v>
      </c>
      <c r="B5743" s="33" t="s">
        <v>14833</v>
      </c>
      <c r="C5743" s="33" t="s">
        <v>13387</v>
      </c>
      <c r="D5743" s="33" t="s">
        <v>13388</v>
      </c>
      <c r="E5743" s="33" t="s">
        <v>15679</v>
      </c>
      <c r="F5743" s="33">
        <v>124</v>
      </c>
      <c r="G5743" s="33">
        <v>136</v>
      </c>
      <c r="H5743" s="33">
        <v>41860</v>
      </c>
      <c r="I5743" t="s">
        <v>16262</v>
      </c>
      <c r="N5743" s="37"/>
      <c r="O5743" s="36"/>
      <c r="P5743" s="36"/>
      <c r="Q5743" s="36"/>
      <c r="R5743" s="37"/>
      <c r="S5743" s="36"/>
      <c r="T5743" s="36"/>
    </row>
    <row r="5744" spans="1:20" ht="14.4" x14ac:dyDescent="0.3">
      <c r="A5744" s="33" t="s">
        <v>13389</v>
      </c>
      <c r="B5744" s="33" t="s">
        <v>14833</v>
      </c>
      <c r="C5744" s="33" t="s">
        <v>1461</v>
      </c>
      <c r="D5744" s="33" t="s">
        <v>3118</v>
      </c>
      <c r="E5744" s="33" t="s">
        <v>16360</v>
      </c>
      <c r="F5744" s="33">
        <v>59</v>
      </c>
      <c r="G5744" s="33">
        <v>55</v>
      </c>
      <c r="H5744" s="33">
        <v>41611</v>
      </c>
      <c r="I5744" t="s">
        <v>6729</v>
      </c>
      <c r="N5744" s="37"/>
      <c r="O5744" s="36"/>
      <c r="P5744" s="36"/>
      <c r="Q5744" s="36"/>
      <c r="R5744" s="37"/>
      <c r="S5744" s="36"/>
      <c r="T5744" s="36"/>
    </row>
    <row r="5745" spans="1:20" ht="14.4" x14ac:dyDescent="0.3">
      <c r="A5745" s="33" t="s">
        <v>13390</v>
      </c>
      <c r="B5745" s="33" t="s">
        <v>14833</v>
      </c>
      <c r="C5745" s="33" t="s">
        <v>13391</v>
      </c>
      <c r="D5745" s="33" t="s">
        <v>9652</v>
      </c>
      <c r="E5745" s="33" t="s">
        <v>15018</v>
      </c>
      <c r="F5745" s="33">
        <v>71</v>
      </c>
      <c r="G5745" s="33">
        <v>70</v>
      </c>
      <c r="H5745" s="33">
        <v>23128</v>
      </c>
      <c r="I5745" t="s">
        <v>15728</v>
      </c>
      <c r="N5745" s="37"/>
      <c r="O5745" s="36"/>
      <c r="P5745" s="36"/>
      <c r="Q5745" s="36"/>
      <c r="R5745" s="37"/>
      <c r="S5745" s="36"/>
      <c r="T5745" s="36"/>
    </row>
    <row r="5746" spans="1:20" ht="14.4" x14ac:dyDescent="0.3">
      <c r="A5746" s="33" t="s">
        <v>13392</v>
      </c>
      <c r="B5746" s="33" t="s">
        <v>14833</v>
      </c>
      <c r="C5746" s="33" t="s">
        <v>2402</v>
      </c>
      <c r="D5746" s="33" t="s">
        <v>10064</v>
      </c>
      <c r="E5746" s="33" t="s">
        <v>15018</v>
      </c>
      <c r="F5746" s="33">
        <v>164</v>
      </c>
      <c r="G5746" s="33">
        <v>137</v>
      </c>
      <c r="H5746" s="33">
        <v>23128</v>
      </c>
      <c r="I5746" t="s">
        <v>15728</v>
      </c>
      <c r="N5746" s="37"/>
      <c r="O5746" s="36"/>
      <c r="P5746" s="36"/>
      <c r="Q5746" s="36"/>
      <c r="R5746" s="37"/>
      <c r="S5746" s="36"/>
      <c r="T5746" s="36"/>
    </row>
    <row r="5747" spans="1:20" ht="14.4" x14ac:dyDescent="0.3">
      <c r="A5747" s="33" t="s">
        <v>13393</v>
      </c>
      <c r="B5747" s="33" t="s">
        <v>14833</v>
      </c>
      <c r="C5747" s="33" t="s">
        <v>13394</v>
      </c>
      <c r="D5747" s="33" t="s">
        <v>10432</v>
      </c>
      <c r="E5747" s="33" t="s">
        <v>15018</v>
      </c>
      <c r="F5747" s="33">
        <v>372</v>
      </c>
      <c r="G5747" s="33">
        <v>326</v>
      </c>
      <c r="H5747" s="33">
        <v>23128</v>
      </c>
      <c r="I5747" t="s">
        <v>15728</v>
      </c>
      <c r="N5747" s="37"/>
      <c r="O5747" s="36"/>
      <c r="P5747" s="36"/>
      <c r="Q5747" s="36"/>
      <c r="R5747" s="37"/>
      <c r="S5747" s="36"/>
      <c r="T5747" s="36"/>
    </row>
    <row r="5748" spans="1:20" ht="14.4" x14ac:dyDescent="0.3">
      <c r="A5748" s="33" t="s">
        <v>13395</v>
      </c>
      <c r="B5748" s="33" t="s">
        <v>14833</v>
      </c>
      <c r="C5748" s="33" t="s">
        <v>18686</v>
      </c>
      <c r="D5748" s="33" t="s">
        <v>13396</v>
      </c>
      <c r="E5748" s="33" t="s">
        <v>14986</v>
      </c>
      <c r="F5748" s="33">
        <v>213</v>
      </c>
      <c r="G5748" s="33">
        <v>221</v>
      </c>
      <c r="H5748" s="33">
        <v>41455</v>
      </c>
      <c r="I5748" t="s">
        <v>15247</v>
      </c>
      <c r="N5748" s="37"/>
      <c r="O5748" s="36"/>
      <c r="P5748" s="36"/>
      <c r="Q5748" s="36"/>
      <c r="R5748" s="37"/>
      <c r="S5748" s="36"/>
      <c r="T5748" s="36"/>
    </row>
    <row r="5749" spans="1:20" ht="14.4" x14ac:dyDescent="0.3">
      <c r="A5749" s="33" t="s">
        <v>13397</v>
      </c>
      <c r="B5749" s="33" t="s">
        <v>14833</v>
      </c>
      <c r="C5749" s="33" t="s">
        <v>18687</v>
      </c>
      <c r="D5749" s="33" t="s">
        <v>13398</v>
      </c>
      <c r="E5749" s="33" t="s">
        <v>15061</v>
      </c>
      <c r="F5749" s="33">
        <v>204</v>
      </c>
      <c r="G5749" s="33">
        <v>205</v>
      </c>
      <c r="H5749" s="33">
        <v>41676</v>
      </c>
      <c r="I5749" t="s">
        <v>17949</v>
      </c>
      <c r="N5749" s="37"/>
      <c r="O5749" s="36"/>
      <c r="P5749" s="36"/>
      <c r="Q5749" s="36"/>
      <c r="R5749" s="37"/>
      <c r="S5749" s="36"/>
      <c r="T5749" s="36"/>
    </row>
    <row r="5750" spans="1:20" ht="14.4" x14ac:dyDescent="0.3">
      <c r="A5750" s="33" t="s">
        <v>13399</v>
      </c>
      <c r="B5750" s="33" t="s">
        <v>14833</v>
      </c>
      <c r="C5750" s="33" t="s">
        <v>4619</v>
      </c>
      <c r="D5750" s="33" t="s">
        <v>13400</v>
      </c>
      <c r="E5750" s="33" t="s">
        <v>14975</v>
      </c>
      <c r="F5750" s="33">
        <v>253</v>
      </c>
      <c r="G5750" s="33">
        <v>221</v>
      </c>
      <c r="H5750" s="33">
        <v>41528</v>
      </c>
      <c r="I5750" t="s">
        <v>15305</v>
      </c>
      <c r="N5750" s="37"/>
      <c r="O5750" s="36"/>
      <c r="P5750" s="36"/>
      <c r="Q5750" s="36"/>
      <c r="R5750" s="37"/>
      <c r="S5750" s="36"/>
      <c r="T5750" s="36"/>
    </row>
    <row r="5751" spans="1:20" ht="14.4" x14ac:dyDescent="0.3">
      <c r="A5751" s="33" t="s">
        <v>13401</v>
      </c>
      <c r="B5751" s="33" t="s">
        <v>14833</v>
      </c>
      <c r="C5751" s="33" t="s">
        <v>18688</v>
      </c>
      <c r="D5751" s="33" t="s">
        <v>13402</v>
      </c>
      <c r="E5751" s="33" t="s">
        <v>14975</v>
      </c>
      <c r="F5751" s="33">
        <v>188</v>
      </c>
      <c r="G5751" s="33">
        <v>183</v>
      </c>
      <c r="H5751" s="33">
        <v>41866</v>
      </c>
      <c r="I5751" t="s">
        <v>17139</v>
      </c>
      <c r="N5751" s="37"/>
      <c r="O5751" s="36"/>
      <c r="P5751" s="36"/>
      <c r="Q5751" s="36"/>
      <c r="R5751" s="37"/>
      <c r="S5751" s="36"/>
      <c r="T5751" s="36"/>
    </row>
    <row r="5752" spans="1:20" ht="14.4" x14ac:dyDescent="0.3">
      <c r="A5752" s="33" t="s">
        <v>13403</v>
      </c>
      <c r="B5752" s="33" t="s">
        <v>14833</v>
      </c>
      <c r="C5752" s="33" t="s">
        <v>13404</v>
      </c>
      <c r="D5752" s="33" t="s">
        <v>13405</v>
      </c>
      <c r="E5752" s="33" t="s">
        <v>15027</v>
      </c>
      <c r="F5752" s="33">
        <v>379</v>
      </c>
      <c r="G5752" s="33">
        <v>375</v>
      </c>
      <c r="H5752" s="33">
        <v>32073</v>
      </c>
      <c r="I5752" t="s">
        <v>15835</v>
      </c>
      <c r="N5752" s="37"/>
      <c r="O5752" s="36"/>
      <c r="P5752" s="36"/>
      <c r="Q5752" s="36"/>
      <c r="R5752" s="37"/>
      <c r="S5752" s="36"/>
      <c r="T5752" s="36"/>
    </row>
    <row r="5753" spans="1:20" ht="14.4" x14ac:dyDescent="0.3">
      <c r="A5753" s="33" t="s">
        <v>13406</v>
      </c>
      <c r="B5753" s="33" t="s">
        <v>14833</v>
      </c>
      <c r="C5753" s="33" t="s">
        <v>18689</v>
      </c>
      <c r="D5753" s="33" t="s">
        <v>13407</v>
      </c>
      <c r="E5753" s="33" t="s">
        <v>15027</v>
      </c>
      <c r="F5753" s="33">
        <v>502</v>
      </c>
      <c r="G5753" s="33">
        <v>436</v>
      </c>
      <c r="H5753" s="33">
        <v>42719</v>
      </c>
      <c r="I5753" t="s">
        <v>17885</v>
      </c>
      <c r="N5753" s="37"/>
      <c r="O5753" s="36"/>
      <c r="P5753" s="36"/>
      <c r="Q5753" s="36"/>
      <c r="R5753" s="37"/>
      <c r="S5753" s="36"/>
      <c r="T5753" s="36"/>
    </row>
    <row r="5754" spans="1:20" ht="14.4" x14ac:dyDescent="0.3">
      <c r="A5754" s="33" t="s">
        <v>13408</v>
      </c>
      <c r="B5754" s="33" t="s">
        <v>14833</v>
      </c>
      <c r="C5754" s="33" t="s">
        <v>18690</v>
      </c>
      <c r="D5754" s="33" t="s">
        <v>13409</v>
      </c>
      <c r="E5754" s="33" t="s">
        <v>15462</v>
      </c>
      <c r="F5754" s="33">
        <v>182</v>
      </c>
      <c r="G5754" s="33">
        <v>192</v>
      </c>
      <c r="H5754" s="33">
        <v>41398</v>
      </c>
      <c r="I5754" t="s">
        <v>15233</v>
      </c>
      <c r="N5754" s="37"/>
      <c r="O5754" s="36"/>
      <c r="P5754" s="36"/>
      <c r="Q5754" s="36"/>
      <c r="R5754" s="37"/>
      <c r="S5754" s="36"/>
      <c r="T5754" s="36"/>
    </row>
    <row r="5755" spans="1:20" ht="14.4" x14ac:dyDescent="0.3">
      <c r="A5755" s="33" t="s">
        <v>13410</v>
      </c>
      <c r="B5755" s="33" t="s">
        <v>14833</v>
      </c>
      <c r="C5755" s="33" t="s">
        <v>13411</v>
      </c>
      <c r="D5755" s="33" t="s">
        <v>13412</v>
      </c>
      <c r="E5755" s="33" t="s">
        <v>15182</v>
      </c>
      <c r="F5755" s="33">
        <v>149</v>
      </c>
      <c r="G5755" s="33">
        <v>139</v>
      </c>
      <c r="H5755" s="33">
        <v>42610</v>
      </c>
      <c r="I5755" t="s">
        <v>246</v>
      </c>
      <c r="N5755" s="37"/>
      <c r="O5755" s="36"/>
      <c r="P5755" s="36"/>
      <c r="Q5755" s="36"/>
      <c r="R5755" s="37"/>
      <c r="S5755" s="36"/>
      <c r="T5755" s="36"/>
    </row>
    <row r="5756" spans="1:20" ht="14.4" x14ac:dyDescent="0.3">
      <c r="A5756" s="33" t="s">
        <v>13413</v>
      </c>
      <c r="B5756" s="33" t="s">
        <v>14833</v>
      </c>
      <c r="C5756" s="33" t="s">
        <v>18691</v>
      </c>
      <c r="D5756" s="33" t="s">
        <v>13072</v>
      </c>
      <c r="E5756" s="33" t="s">
        <v>15102</v>
      </c>
      <c r="F5756" s="33">
        <v>295</v>
      </c>
      <c r="G5756" s="33">
        <v>248</v>
      </c>
      <c r="H5756" s="33">
        <v>42709</v>
      </c>
      <c r="I5756" t="s">
        <v>17612</v>
      </c>
      <c r="N5756" s="37"/>
      <c r="O5756" s="36"/>
      <c r="P5756" s="36"/>
      <c r="Q5756" s="36"/>
      <c r="R5756" s="37"/>
      <c r="S5756" s="36"/>
      <c r="T5756" s="36"/>
    </row>
    <row r="5757" spans="1:20" ht="14.4" x14ac:dyDescent="0.3">
      <c r="A5757" s="33" t="s">
        <v>13414</v>
      </c>
      <c r="B5757" s="33" t="s">
        <v>14833</v>
      </c>
      <c r="C5757" s="33" t="s">
        <v>18692</v>
      </c>
      <c r="D5757" s="33" t="s">
        <v>13415</v>
      </c>
      <c r="E5757" s="33" t="s">
        <v>15501</v>
      </c>
      <c r="F5757" s="33">
        <v>236</v>
      </c>
      <c r="G5757" s="33">
        <v>250</v>
      </c>
      <c r="H5757" s="33">
        <v>41860</v>
      </c>
      <c r="I5757" t="s">
        <v>16262</v>
      </c>
      <c r="N5757" s="37"/>
      <c r="O5757" s="36"/>
      <c r="P5757" s="36"/>
      <c r="Q5757" s="36"/>
      <c r="R5757" s="37"/>
      <c r="S5757" s="36"/>
      <c r="T5757" s="36"/>
    </row>
    <row r="5758" spans="1:20" ht="14.4" x14ac:dyDescent="0.3">
      <c r="A5758" s="33" t="s">
        <v>13416</v>
      </c>
      <c r="B5758" s="33" t="s">
        <v>14833</v>
      </c>
      <c r="C5758" s="33" t="s">
        <v>18693</v>
      </c>
      <c r="D5758" s="33" t="s">
        <v>13417</v>
      </c>
      <c r="E5758" s="33" t="s">
        <v>15527</v>
      </c>
      <c r="F5758" s="33">
        <v>335</v>
      </c>
      <c r="G5758" s="33">
        <v>353</v>
      </c>
      <c r="H5758" s="33">
        <v>31267</v>
      </c>
      <c r="I5758" t="s">
        <v>17310</v>
      </c>
      <c r="N5758" s="37"/>
      <c r="O5758" s="36"/>
      <c r="P5758" s="36"/>
      <c r="Q5758" s="36"/>
      <c r="R5758" s="37"/>
      <c r="S5758" s="36"/>
      <c r="T5758" s="36"/>
    </row>
    <row r="5759" spans="1:20" ht="14.4" x14ac:dyDescent="0.3">
      <c r="A5759" s="33" t="s">
        <v>13418</v>
      </c>
      <c r="B5759" s="33" t="s">
        <v>14833</v>
      </c>
      <c r="C5759" s="33" t="s">
        <v>18694</v>
      </c>
      <c r="D5759" s="33" t="s">
        <v>13419</v>
      </c>
      <c r="E5759" s="33" t="s">
        <v>15527</v>
      </c>
      <c r="F5759" s="33">
        <v>550</v>
      </c>
      <c r="G5759" s="33">
        <v>532</v>
      </c>
      <c r="H5759" s="33">
        <v>42614</v>
      </c>
      <c r="I5759" t="s">
        <v>18103</v>
      </c>
      <c r="N5759" s="37"/>
      <c r="O5759" s="36"/>
      <c r="P5759" s="36"/>
      <c r="Q5759" s="36"/>
      <c r="R5759" s="37"/>
      <c r="S5759" s="36"/>
      <c r="T5759" s="36"/>
    </row>
    <row r="5760" spans="1:20" ht="14.4" x14ac:dyDescent="0.3">
      <c r="A5760" s="33" t="s">
        <v>13420</v>
      </c>
      <c r="B5760" s="33" t="s">
        <v>14833</v>
      </c>
      <c r="C5760" s="33" t="s">
        <v>18695</v>
      </c>
      <c r="D5760" s="33" t="s">
        <v>13421</v>
      </c>
      <c r="E5760" s="33" t="s">
        <v>14910</v>
      </c>
      <c r="F5760" s="33">
        <v>188</v>
      </c>
      <c r="G5760" s="33">
        <v>195</v>
      </c>
      <c r="H5760" s="33">
        <v>41248</v>
      </c>
      <c r="I5760" t="s">
        <v>17717</v>
      </c>
      <c r="N5760" s="37"/>
      <c r="O5760" s="36"/>
      <c r="P5760" s="36"/>
      <c r="Q5760" s="36"/>
      <c r="R5760" s="37"/>
      <c r="S5760" s="36"/>
      <c r="T5760" s="36"/>
    </row>
    <row r="5761" spans="1:20" ht="14.4" x14ac:dyDescent="0.3">
      <c r="A5761" s="33" t="s">
        <v>13422</v>
      </c>
      <c r="B5761" s="33" t="s">
        <v>14833</v>
      </c>
      <c r="C5761" s="33" t="s">
        <v>13423</v>
      </c>
      <c r="D5761" s="33" t="s">
        <v>13424</v>
      </c>
      <c r="E5761" s="33" t="s">
        <v>14910</v>
      </c>
      <c r="F5761" s="33">
        <v>238</v>
      </c>
      <c r="G5761" s="33">
        <v>230</v>
      </c>
      <c r="H5761" s="33">
        <v>41246</v>
      </c>
      <c r="I5761" t="s">
        <v>90</v>
      </c>
      <c r="N5761" s="37"/>
      <c r="O5761" s="36"/>
      <c r="P5761" s="36"/>
      <c r="Q5761" s="36"/>
      <c r="R5761" s="37"/>
      <c r="S5761" s="36"/>
      <c r="T5761" s="36"/>
    </row>
    <row r="5762" spans="1:20" ht="14.4" x14ac:dyDescent="0.3">
      <c r="A5762" s="33" t="s">
        <v>13425</v>
      </c>
      <c r="B5762" s="33" t="s">
        <v>14833</v>
      </c>
      <c r="C5762" s="33" t="s">
        <v>18696</v>
      </c>
      <c r="D5762" s="33" t="s">
        <v>13426</v>
      </c>
      <c r="E5762" s="33" t="s">
        <v>15061</v>
      </c>
      <c r="F5762" s="33">
        <v>125</v>
      </c>
      <c r="G5762" s="33">
        <v>114</v>
      </c>
      <c r="H5762" s="33">
        <v>41676</v>
      </c>
      <c r="I5762" t="s">
        <v>17949</v>
      </c>
      <c r="N5762" s="37"/>
      <c r="O5762" s="36"/>
      <c r="P5762" s="36"/>
      <c r="Q5762" s="36"/>
      <c r="R5762" s="37"/>
      <c r="S5762" s="36"/>
      <c r="T5762" s="36"/>
    </row>
    <row r="5763" spans="1:20" ht="14.4" x14ac:dyDescent="0.3">
      <c r="A5763" s="33" t="s">
        <v>13427</v>
      </c>
      <c r="B5763" s="33" t="s">
        <v>14833</v>
      </c>
      <c r="C5763" s="33" t="s">
        <v>18697</v>
      </c>
      <c r="D5763" s="33" t="s">
        <v>13428</v>
      </c>
      <c r="E5763" s="33" t="s">
        <v>15061</v>
      </c>
      <c r="F5763" s="33">
        <v>191</v>
      </c>
      <c r="G5763" s="33">
        <v>192</v>
      </c>
      <c r="H5763" s="33">
        <v>41676</v>
      </c>
      <c r="I5763" t="s">
        <v>17949</v>
      </c>
      <c r="N5763" s="37"/>
      <c r="O5763" s="36"/>
      <c r="P5763" s="36"/>
      <c r="Q5763" s="36"/>
      <c r="R5763" s="37"/>
      <c r="S5763" s="36"/>
      <c r="T5763" s="36"/>
    </row>
    <row r="5764" spans="1:20" ht="14.4" x14ac:dyDescent="0.3">
      <c r="A5764" s="33" t="s">
        <v>13429</v>
      </c>
      <c r="B5764" s="33" t="s">
        <v>14833</v>
      </c>
      <c r="C5764" s="33" t="s">
        <v>18698</v>
      </c>
      <c r="D5764" s="33" t="s">
        <v>13430</v>
      </c>
      <c r="E5764" s="33" t="s">
        <v>14917</v>
      </c>
      <c r="F5764" s="33">
        <v>180</v>
      </c>
      <c r="G5764" s="33">
        <v>181</v>
      </c>
      <c r="H5764" s="33">
        <v>95148</v>
      </c>
      <c r="I5764" t="s">
        <v>16199</v>
      </c>
      <c r="N5764" s="37"/>
      <c r="O5764" s="36"/>
      <c r="P5764" s="36"/>
      <c r="Q5764" s="36"/>
      <c r="R5764" s="37"/>
      <c r="S5764" s="36"/>
      <c r="T5764" s="36"/>
    </row>
    <row r="5765" spans="1:20" ht="14.4" x14ac:dyDescent="0.3">
      <c r="A5765" s="33" t="s">
        <v>13431</v>
      </c>
      <c r="B5765" s="33" t="s">
        <v>14833</v>
      </c>
      <c r="C5765" s="33" t="s">
        <v>18699</v>
      </c>
      <c r="D5765" s="33" t="s">
        <v>13432</v>
      </c>
      <c r="E5765" s="33" t="s">
        <v>14993</v>
      </c>
      <c r="F5765" s="33">
        <v>206</v>
      </c>
      <c r="G5765" s="33">
        <v>186</v>
      </c>
      <c r="H5765" s="33">
        <v>41813</v>
      </c>
      <c r="I5765" t="s">
        <v>17433</v>
      </c>
      <c r="N5765" s="37"/>
      <c r="O5765" s="36"/>
      <c r="P5765" s="36"/>
      <c r="Q5765" s="36"/>
      <c r="R5765" s="37"/>
      <c r="S5765" s="36"/>
      <c r="T5765" s="36"/>
    </row>
    <row r="5766" spans="1:20" ht="14.4" x14ac:dyDescent="0.3">
      <c r="A5766" s="33" t="s">
        <v>13433</v>
      </c>
      <c r="B5766" s="33" t="s">
        <v>14833</v>
      </c>
      <c r="C5766" s="33" t="s">
        <v>18595</v>
      </c>
      <c r="D5766" s="33" t="s">
        <v>13434</v>
      </c>
      <c r="E5766" s="33" t="s">
        <v>14995</v>
      </c>
      <c r="F5766" s="33">
        <v>173</v>
      </c>
      <c r="G5766" s="33">
        <v>163</v>
      </c>
      <c r="H5766" s="33">
        <v>42558</v>
      </c>
      <c r="I5766" t="s">
        <v>18099</v>
      </c>
      <c r="N5766" s="37"/>
      <c r="O5766" s="36"/>
      <c r="P5766" s="36"/>
      <c r="Q5766" s="36"/>
      <c r="R5766" s="37"/>
      <c r="S5766" s="36"/>
      <c r="T5766" s="36"/>
    </row>
    <row r="5767" spans="1:20" ht="14.4" x14ac:dyDescent="0.3">
      <c r="A5767" s="33" t="s">
        <v>13435</v>
      </c>
      <c r="B5767" s="33" t="s">
        <v>14833</v>
      </c>
      <c r="C5767" s="33" t="s">
        <v>16690</v>
      </c>
      <c r="D5767" s="33" t="s">
        <v>13436</v>
      </c>
      <c r="E5767" s="33" t="s">
        <v>15084</v>
      </c>
      <c r="F5767" s="33">
        <v>113</v>
      </c>
      <c r="G5767" s="33">
        <v>112</v>
      </c>
      <c r="H5767" s="33">
        <v>42607</v>
      </c>
      <c r="I5767" t="s">
        <v>15194</v>
      </c>
      <c r="N5767" s="37"/>
      <c r="O5767" s="36"/>
      <c r="P5767" s="36"/>
      <c r="Q5767" s="36"/>
      <c r="R5767" s="37"/>
      <c r="S5767" s="36"/>
      <c r="T5767" s="36"/>
    </row>
    <row r="5768" spans="1:20" ht="14.4" x14ac:dyDescent="0.3">
      <c r="A5768" s="33" t="s">
        <v>13437</v>
      </c>
      <c r="B5768" s="33" t="s">
        <v>14833</v>
      </c>
      <c r="C5768" s="33" t="s">
        <v>13438</v>
      </c>
      <c r="D5768" s="33" t="s">
        <v>13439</v>
      </c>
      <c r="E5768" s="33" t="s">
        <v>14946</v>
      </c>
      <c r="F5768" s="33">
        <v>303</v>
      </c>
      <c r="G5768" s="33">
        <v>316</v>
      </c>
      <c r="H5768" s="33">
        <v>42596</v>
      </c>
      <c r="I5768" t="s">
        <v>16826</v>
      </c>
      <c r="N5768" s="37"/>
      <c r="O5768" s="36"/>
      <c r="P5768" s="36"/>
      <c r="Q5768" s="36"/>
      <c r="R5768" s="37"/>
      <c r="S5768" s="36"/>
      <c r="T5768" s="36"/>
    </row>
    <row r="5769" spans="1:20" ht="14.4" x14ac:dyDescent="0.3">
      <c r="A5769" s="33" t="s">
        <v>13440</v>
      </c>
      <c r="B5769" s="33" t="s">
        <v>14833</v>
      </c>
      <c r="C5769" s="33" t="s">
        <v>13441</v>
      </c>
      <c r="D5769" s="33" t="s">
        <v>13442</v>
      </c>
      <c r="E5769" s="33" t="s">
        <v>14979</v>
      </c>
      <c r="F5769" s="33">
        <v>134</v>
      </c>
      <c r="G5769" s="33">
        <v>143</v>
      </c>
      <c r="H5769" s="33">
        <v>30263</v>
      </c>
      <c r="I5769" t="s">
        <v>18700</v>
      </c>
      <c r="N5769" s="37"/>
      <c r="O5769" s="36"/>
      <c r="P5769" s="36"/>
      <c r="Q5769" s="36"/>
      <c r="R5769" s="37"/>
      <c r="S5769" s="36"/>
      <c r="T5769" s="36"/>
    </row>
    <row r="5770" spans="1:20" ht="14.4" x14ac:dyDescent="0.3">
      <c r="A5770" s="33" t="s">
        <v>13443</v>
      </c>
      <c r="B5770" s="33" t="s">
        <v>14833</v>
      </c>
      <c r="C5770" s="33" t="s">
        <v>18701</v>
      </c>
      <c r="D5770" s="33" t="s">
        <v>13444</v>
      </c>
      <c r="E5770" s="33" t="s">
        <v>15309</v>
      </c>
      <c r="F5770" s="33">
        <v>189</v>
      </c>
      <c r="G5770" s="33">
        <v>203</v>
      </c>
      <c r="H5770" s="33">
        <v>41672</v>
      </c>
      <c r="I5770" t="s">
        <v>17256</v>
      </c>
      <c r="N5770" s="37"/>
      <c r="O5770" s="36"/>
      <c r="P5770" s="36"/>
      <c r="Q5770" s="36"/>
      <c r="R5770" s="37"/>
      <c r="S5770" s="36"/>
      <c r="T5770" s="36"/>
    </row>
    <row r="5771" spans="1:20" ht="14.4" x14ac:dyDescent="0.3">
      <c r="A5771" s="33" t="s">
        <v>13445</v>
      </c>
      <c r="B5771" s="33" t="s">
        <v>14833</v>
      </c>
      <c r="C5771" s="33" t="s">
        <v>18702</v>
      </c>
      <c r="D5771" s="33" t="s">
        <v>13444</v>
      </c>
      <c r="E5771" s="33" t="s">
        <v>15309</v>
      </c>
      <c r="F5771" s="33">
        <v>267</v>
      </c>
      <c r="G5771" s="33">
        <v>274</v>
      </c>
      <c r="H5771" s="33">
        <v>39600</v>
      </c>
      <c r="I5771" t="s">
        <v>15926</v>
      </c>
      <c r="N5771" s="37"/>
      <c r="O5771" s="36"/>
      <c r="P5771" s="36"/>
      <c r="Q5771" s="36"/>
      <c r="R5771" s="37"/>
      <c r="S5771" s="36"/>
      <c r="T5771" s="36"/>
    </row>
    <row r="5772" spans="1:20" ht="14.4" x14ac:dyDescent="0.3">
      <c r="A5772" s="33" t="s">
        <v>13446</v>
      </c>
      <c r="B5772" s="33" t="s">
        <v>14833</v>
      </c>
      <c r="C5772" s="33" t="s">
        <v>17699</v>
      </c>
      <c r="D5772" s="33" t="s">
        <v>13447</v>
      </c>
      <c r="E5772" s="33" t="s">
        <v>14959</v>
      </c>
      <c r="F5772" s="33">
        <v>288</v>
      </c>
      <c r="G5772" s="33">
        <v>279</v>
      </c>
      <c r="H5772" s="33">
        <v>43487</v>
      </c>
      <c r="I5772" t="s">
        <v>951</v>
      </c>
      <c r="N5772" s="37"/>
      <c r="O5772" s="36"/>
      <c r="P5772" s="36"/>
      <c r="Q5772" s="36"/>
      <c r="R5772" s="37"/>
      <c r="S5772" s="36"/>
      <c r="T5772" s="36"/>
    </row>
    <row r="5773" spans="1:20" ht="14.4" x14ac:dyDescent="0.3">
      <c r="A5773" s="33" t="s">
        <v>13448</v>
      </c>
      <c r="B5773" s="33" t="s">
        <v>14833</v>
      </c>
      <c r="C5773" s="33" t="s">
        <v>18703</v>
      </c>
      <c r="D5773" s="33" t="s">
        <v>13449</v>
      </c>
      <c r="E5773" s="33" t="s">
        <v>15083</v>
      </c>
      <c r="F5773" s="33">
        <v>247</v>
      </c>
      <c r="G5773" s="33">
        <v>227</v>
      </c>
      <c r="H5773" s="33">
        <v>41611</v>
      </c>
      <c r="I5773" t="s">
        <v>6729</v>
      </c>
      <c r="N5773" s="37"/>
      <c r="O5773" s="36"/>
      <c r="P5773" s="36"/>
      <c r="Q5773" s="36"/>
      <c r="R5773" s="37"/>
      <c r="S5773" s="36"/>
      <c r="T5773" s="36"/>
    </row>
    <row r="5774" spans="1:20" ht="14.4" x14ac:dyDescent="0.3">
      <c r="A5774" s="33" t="s">
        <v>13450</v>
      </c>
      <c r="B5774" s="33" t="s">
        <v>14833</v>
      </c>
      <c r="C5774" s="33" t="s">
        <v>18704</v>
      </c>
      <c r="D5774" s="33" t="s">
        <v>13451</v>
      </c>
      <c r="E5774" s="33" t="s">
        <v>14975</v>
      </c>
      <c r="F5774" s="33">
        <v>181</v>
      </c>
      <c r="G5774" s="33">
        <v>159</v>
      </c>
      <c r="H5774" s="33">
        <v>43318</v>
      </c>
      <c r="I5774" t="s">
        <v>15495</v>
      </c>
      <c r="N5774" s="37"/>
      <c r="O5774" s="36"/>
      <c r="P5774" s="36"/>
      <c r="Q5774" s="36"/>
      <c r="R5774" s="37"/>
      <c r="S5774" s="36"/>
      <c r="T5774" s="36"/>
    </row>
    <row r="5775" spans="1:20" ht="14.4" x14ac:dyDescent="0.3">
      <c r="A5775" s="33" t="s">
        <v>13452</v>
      </c>
      <c r="B5775" s="33" t="s">
        <v>14833</v>
      </c>
      <c r="C5775" s="33" t="s">
        <v>18555</v>
      </c>
      <c r="D5775" s="33" t="s">
        <v>13453</v>
      </c>
      <c r="E5775" s="33" t="s">
        <v>14916</v>
      </c>
      <c r="F5775" s="33">
        <v>188</v>
      </c>
      <c r="G5775" s="33">
        <v>170</v>
      </c>
      <c r="H5775" s="33">
        <v>42669</v>
      </c>
      <c r="I5775" t="s">
        <v>15144</v>
      </c>
      <c r="N5775" s="37"/>
      <c r="O5775" s="36"/>
      <c r="P5775" s="36"/>
      <c r="Q5775" s="36"/>
      <c r="R5775" s="37"/>
      <c r="S5775" s="36"/>
      <c r="T5775" s="36"/>
    </row>
    <row r="5776" spans="1:20" ht="14.4" x14ac:dyDescent="0.3">
      <c r="A5776" s="33" t="s">
        <v>13454</v>
      </c>
      <c r="B5776" s="33" t="s">
        <v>14833</v>
      </c>
      <c r="C5776" s="33" t="s">
        <v>2763</v>
      </c>
      <c r="D5776" s="33" t="s">
        <v>13455</v>
      </c>
      <c r="E5776" s="33" t="s">
        <v>15010</v>
      </c>
      <c r="F5776" s="33">
        <v>204</v>
      </c>
      <c r="G5776" s="33">
        <v>205</v>
      </c>
      <c r="H5776" s="33">
        <v>98489</v>
      </c>
      <c r="I5776" t="s">
        <v>16222</v>
      </c>
      <c r="N5776" s="37"/>
      <c r="O5776" s="36"/>
      <c r="P5776" s="36"/>
      <c r="Q5776" s="36"/>
      <c r="R5776" s="37"/>
      <c r="S5776" s="36"/>
      <c r="T5776" s="36"/>
    </row>
    <row r="5777" spans="1:20" ht="14.4" x14ac:dyDescent="0.3">
      <c r="A5777" s="33" t="s">
        <v>13456</v>
      </c>
      <c r="B5777" s="33" t="s">
        <v>14833</v>
      </c>
      <c r="C5777" s="33" t="s">
        <v>13457</v>
      </c>
      <c r="D5777" s="33" t="s">
        <v>13458</v>
      </c>
      <c r="E5777" s="33" t="s">
        <v>15351</v>
      </c>
      <c r="F5777" s="33">
        <v>205</v>
      </c>
      <c r="G5777" s="33">
        <v>179</v>
      </c>
      <c r="H5777" s="33">
        <v>73712</v>
      </c>
      <c r="I5777" t="s">
        <v>15352</v>
      </c>
      <c r="N5777" s="37"/>
      <c r="O5777" s="36"/>
      <c r="P5777" s="36"/>
      <c r="Q5777" s="36"/>
      <c r="R5777" s="37"/>
      <c r="S5777" s="36"/>
      <c r="T5777" s="36"/>
    </row>
    <row r="5778" spans="1:20" ht="14.4" x14ac:dyDescent="0.3">
      <c r="A5778" s="33" t="s">
        <v>13459</v>
      </c>
      <c r="B5778" s="33" t="s">
        <v>14833</v>
      </c>
      <c r="C5778" s="33" t="s">
        <v>18101</v>
      </c>
      <c r="D5778" s="33" t="s">
        <v>13460</v>
      </c>
      <c r="E5778" s="33" t="s">
        <v>14913</v>
      </c>
      <c r="F5778" s="33">
        <v>187</v>
      </c>
      <c r="G5778" s="33">
        <v>195</v>
      </c>
      <c r="H5778" s="33">
        <v>41566</v>
      </c>
      <c r="I5778" t="s">
        <v>5972</v>
      </c>
      <c r="N5778" s="37"/>
      <c r="O5778" s="36"/>
      <c r="P5778" s="36"/>
      <c r="Q5778" s="36"/>
      <c r="R5778" s="37"/>
      <c r="S5778" s="36"/>
      <c r="T5778" s="36"/>
    </row>
    <row r="5779" spans="1:20" ht="14.4" x14ac:dyDescent="0.3">
      <c r="A5779" s="33" t="s">
        <v>13461</v>
      </c>
      <c r="B5779" s="33" t="s">
        <v>14833</v>
      </c>
      <c r="C5779" s="33" t="s">
        <v>18705</v>
      </c>
      <c r="D5779" s="33" t="s">
        <v>13462</v>
      </c>
      <c r="E5779" s="33" t="s">
        <v>14884</v>
      </c>
      <c r="F5779" s="33">
        <v>238</v>
      </c>
      <c r="G5779" s="33">
        <v>236</v>
      </c>
      <c r="H5779" s="33">
        <v>41611</v>
      </c>
      <c r="I5779" t="s">
        <v>6729</v>
      </c>
      <c r="N5779" s="37"/>
      <c r="O5779" s="36"/>
      <c r="P5779" s="36"/>
      <c r="Q5779" s="36"/>
      <c r="R5779" s="37"/>
      <c r="S5779" s="36"/>
      <c r="T5779" s="36"/>
    </row>
    <row r="5780" spans="1:20" ht="14.4" x14ac:dyDescent="0.3">
      <c r="A5780" s="33" t="s">
        <v>13463</v>
      </c>
      <c r="B5780" s="33" t="s">
        <v>14833</v>
      </c>
      <c r="C5780" s="33" t="s">
        <v>9024</v>
      </c>
      <c r="D5780" s="33" t="s">
        <v>13464</v>
      </c>
      <c r="E5780" s="33" t="s">
        <v>15007</v>
      </c>
      <c r="F5780" s="33">
        <v>431</v>
      </c>
      <c r="G5780" s="33">
        <v>405</v>
      </c>
      <c r="H5780" s="33">
        <v>76961</v>
      </c>
      <c r="I5780" t="s">
        <v>16013</v>
      </c>
      <c r="N5780" s="37"/>
      <c r="O5780" s="36"/>
      <c r="P5780" s="36"/>
      <c r="Q5780" s="36"/>
      <c r="R5780" s="37"/>
      <c r="S5780" s="36"/>
      <c r="T5780" s="36"/>
    </row>
    <row r="5781" spans="1:20" ht="14.4" x14ac:dyDescent="0.3">
      <c r="A5781" s="33" t="s">
        <v>13465</v>
      </c>
      <c r="B5781" s="33" t="s">
        <v>14833</v>
      </c>
      <c r="C5781" s="33" t="s">
        <v>13466</v>
      </c>
      <c r="D5781" s="33" t="s">
        <v>13464</v>
      </c>
      <c r="E5781" s="33" t="s">
        <v>15007</v>
      </c>
      <c r="F5781" s="33">
        <v>226</v>
      </c>
      <c r="G5781" s="33">
        <v>206</v>
      </c>
      <c r="H5781" s="33">
        <v>41544</v>
      </c>
      <c r="I5781" t="s">
        <v>16922</v>
      </c>
      <c r="N5781" s="37"/>
      <c r="O5781" s="36"/>
      <c r="P5781" s="36"/>
      <c r="Q5781" s="36"/>
      <c r="R5781" s="37"/>
      <c r="S5781" s="36"/>
      <c r="T5781" s="36"/>
    </row>
    <row r="5782" spans="1:20" ht="14.4" x14ac:dyDescent="0.3">
      <c r="A5782" s="33" t="s">
        <v>13467</v>
      </c>
      <c r="B5782" s="33" t="s">
        <v>14833</v>
      </c>
      <c r="C5782" s="33" t="s">
        <v>17945</v>
      </c>
      <c r="D5782" s="33" t="s">
        <v>13468</v>
      </c>
      <c r="E5782" s="33" t="s">
        <v>15365</v>
      </c>
      <c r="F5782" s="33">
        <v>65</v>
      </c>
      <c r="G5782" s="33">
        <v>72</v>
      </c>
      <c r="H5782" s="33">
        <v>41471</v>
      </c>
      <c r="I5782" t="s">
        <v>15612</v>
      </c>
      <c r="N5782" s="37"/>
      <c r="O5782" s="36"/>
      <c r="P5782" s="36"/>
      <c r="Q5782" s="36"/>
      <c r="R5782" s="37"/>
      <c r="S5782" s="36"/>
      <c r="T5782" s="36"/>
    </row>
    <row r="5783" spans="1:20" ht="14.4" x14ac:dyDescent="0.3">
      <c r="A5783" s="33" t="s">
        <v>13469</v>
      </c>
      <c r="B5783" s="33" t="s">
        <v>14833</v>
      </c>
      <c r="C5783" s="33" t="s">
        <v>18706</v>
      </c>
      <c r="D5783" s="33" t="s">
        <v>13470</v>
      </c>
      <c r="E5783" s="33" t="s">
        <v>14890</v>
      </c>
      <c r="F5783" s="33">
        <v>293</v>
      </c>
      <c r="G5783" s="33">
        <v>309</v>
      </c>
      <c r="H5783" s="33">
        <v>74154</v>
      </c>
      <c r="I5783" t="s">
        <v>15498</v>
      </c>
      <c r="N5783" s="37"/>
      <c r="O5783" s="36"/>
      <c r="P5783" s="36"/>
      <c r="Q5783" s="36"/>
      <c r="R5783" s="37"/>
      <c r="S5783" s="36"/>
      <c r="T5783" s="36"/>
    </row>
    <row r="5784" spans="1:20" ht="14.4" x14ac:dyDescent="0.3">
      <c r="A5784" s="33" t="s">
        <v>13471</v>
      </c>
      <c r="B5784" s="33" t="s">
        <v>14833</v>
      </c>
      <c r="C5784" s="33" t="s">
        <v>18697</v>
      </c>
      <c r="D5784" s="33" t="s">
        <v>13472</v>
      </c>
      <c r="E5784" s="33" t="s">
        <v>15505</v>
      </c>
      <c r="F5784" s="33">
        <v>283</v>
      </c>
      <c r="G5784" s="33">
        <v>328</v>
      </c>
      <c r="H5784" s="33">
        <v>40278</v>
      </c>
      <c r="I5784" t="s">
        <v>902</v>
      </c>
      <c r="N5784" s="37"/>
      <c r="O5784" s="36"/>
      <c r="P5784" s="36"/>
      <c r="Q5784" s="36"/>
      <c r="R5784" s="37"/>
      <c r="S5784" s="36"/>
      <c r="T5784" s="36"/>
    </row>
    <row r="5785" spans="1:20" ht="14.4" x14ac:dyDescent="0.3">
      <c r="A5785" s="33" t="s">
        <v>13473</v>
      </c>
      <c r="B5785" s="33" t="s">
        <v>14833</v>
      </c>
      <c r="C5785" s="33" t="s">
        <v>18707</v>
      </c>
      <c r="D5785" s="33" t="s">
        <v>13474</v>
      </c>
      <c r="E5785" s="33" t="s">
        <v>14970</v>
      </c>
      <c r="F5785" s="33">
        <v>221</v>
      </c>
      <c r="G5785" s="33">
        <v>243</v>
      </c>
      <c r="H5785" s="33">
        <v>44397</v>
      </c>
      <c r="I5785" t="s">
        <v>15447</v>
      </c>
      <c r="N5785" s="37"/>
      <c r="O5785" s="36"/>
      <c r="P5785" s="36"/>
      <c r="Q5785" s="36"/>
      <c r="R5785" s="37"/>
      <c r="S5785" s="36"/>
      <c r="T5785" s="36"/>
    </row>
    <row r="5786" spans="1:20" ht="14.4" x14ac:dyDescent="0.3">
      <c r="A5786" s="33" t="s">
        <v>13475</v>
      </c>
      <c r="B5786" s="33" t="s">
        <v>14833</v>
      </c>
      <c r="C5786" s="33" t="s">
        <v>18708</v>
      </c>
      <c r="D5786" s="33" t="s">
        <v>13476</v>
      </c>
      <c r="E5786" s="33" t="s">
        <v>15103</v>
      </c>
      <c r="F5786" s="33">
        <v>296</v>
      </c>
      <c r="G5786" s="33">
        <v>284</v>
      </c>
      <c r="H5786" s="33">
        <v>77338</v>
      </c>
      <c r="I5786" t="s">
        <v>15787</v>
      </c>
      <c r="N5786" s="37"/>
      <c r="O5786" s="36"/>
      <c r="P5786" s="36"/>
      <c r="Q5786" s="36"/>
      <c r="R5786" s="37"/>
      <c r="S5786" s="36"/>
      <c r="T5786" s="36"/>
    </row>
    <row r="5787" spans="1:20" ht="14.4" x14ac:dyDescent="0.3">
      <c r="A5787" s="33" t="s">
        <v>13477</v>
      </c>
      <c r="B5787" s="33" t="s">
        <v>14833</v>
      </c>
      <c r="C5787" s="33" t="s">
        <v>15208</v>
      </c>
      <c r="D5787" s="33" t="s">
        <v>13478</v>
      </c>
      <c r="E5787" s="33" t="s">
        <v>16636</v>
      </c>
      <c r="F5787" s="33">
        <v>90</v>
      </c>
      <c r="G5787" s="33">
        <v>88</v>
      </c>
      <c r="H5787" s="33">
        <v>30013</v>
      </c>
      <c r="I5787" t="s">
        <v>15209</v>
      </c>
      <c r="N5787" s="37"/>
      <c r="O5787" s="36"/>
      <c r="P5787" s="36"/>
      <c r="Q5787" s="36"/>
      <c r="R5787" s="37"/>
      <c r="S5787" s="36"/>
      <c r="T5787" s="36"/>
    </row>
    <row r="5788" spans="1:20" ht="14.4" x14ac:dyDescent="0.3">
      <c r="A5788" s="33" t="s">
        <v>13479</v>
      </c>
      <c r="B5788" s="33" t="s">
        <v>14833</v>
      </c>
      <c r="C5788" s="33" t="s">
        <v>18709</v>
      </c>
      <c r="D5788" s="33" t="s">
        <v>13480</v>
      </c>
      <c r="E5788" s="33" t="s">
        <v>15002</v>
      </c>
      <c r="F5788" s="33">
        <v>189</v>
      </c>
      <c r="G5788" s="33">
        <v>195</v>
      </c>
      <c r="H5788" s="33">
        <v>41869</v>
      </c>
      <c r="I5788" t="s">
        <v>252</v>
      </c>
      <c r="N5788" s="37"/>
      <c r="O5788" s="36"/>
      <c r="P5788" s="36"/>
      <c r="Q5788" s="36"/>
      <c r="R5788" s="37"/>
      <c r="S5788" s="36"/>
      <c r="T5788" s="36"/>
    </row>
    <row r="5789" spans="1:20" ht="14.4" x14ac:dyDescent="0.3">
      <c r="A5789" s="33" t="s">
        <v>13481</v>
      </c>
      <c r="B5789" s="33" t="s">
        <v>14833</v>
      </c>
      <c r="C5789" s="33" t="s">
        <v>13482</v>
      </c>
      <c r="D5789" s="33" t="s">
        <v>13483</v>
      </c>
      <c r="E5789" s="33" t="s">
        <v>15002</v>
      </c>
      <c r="F5789" s="33">
        <v>231</v>
      </c>
      <c r="G5789" s="33">
        <v>224</v>
      </c>
      <c r="H5789" s="33">
        <v>41407</v>
      </c>
      <c r="I5789" t="s">
        <v>15302</v>
      </c>
      <c r="N5789" s="37"/>
      <c r="O5789" s="36"/>
      <c r="P5789" s="36"/>
      <c r="Q5789" s="36"/>
      <c r="R5789" s="37"/>
      <c r="S5789" s="36"/>
      <c r="T5789" s="36"/>
    </row>
    <row r="5790" spans="1:20" ht="14.4" x14ac:dyDescent="0.3">
      <c r="A5790" s="33" t="s">
        <v>13484</v>
      </c>
      <c r="B5790" s="33" t="s">
        <v>14833</v>
      </c>
      <c r="C5790" s="33" t="s">
        <v>13485</v>
      </c>
      <c r="D5790" s="33" t="s">
        <v>13486</v>
      </c>
      <c r="E5790" s="33" t="s">
        <v>15002</v>
      </c>
      <c r="F5790" s="33">
        <v>539</v>
      </c>
      <c r="G5790" s="33">
        <v>518</v>
      </c>
      <c r="H5790" s="33">
        <v>40637</v>
      </c>
      <c r="I5790" t="s">
        <v>5885</v>
      </c>
      <c r="N5790" s="37"/>
      <c r="O5790" s="36"/>
      <c r="P5790" s="36"/>
      <c r="Q5790" s="36"/>
      <c r="R5790" s="37"/>
      <c r="S5790" s="36"/>
      <c r="T5790" s="36"/>
    </row>
    <row r="5791" spans="1:20" ht="14.4" x14ac:dyDescent="0.3">
      <c r="A5791" s="33" t="s">
        <v>13487</v>
      </c>
      <c r="B5791" s="33" t="s">
        <v>14833</v>
      </c>
      <c r="C5791" s="33" t="s">
        <v>18710</v>
      </c>
      <c r="D5791" s="33" t="s">
        <v>13488</v>
      </c>
      <c r="E5791" s="33" t="s">
        <v>15037</v>
      </c>
      <c r="F5791" s="33">
        <v>288</v>
      </c>
      <c r="G5791" s="33">
        <v>253</v>
      </c>
      <c r="H5791" s="33">
        <v>10249</v>
      </c>
      <c r="I5791" t="s">
        <v>10943</v>
      </c>
      <c r="N5791" s="37"/>
      <c r="O5791" s="36"/>
      <c r="P5791" s="36"/>
      <c r="Q5791" s="36"/>
      <c r="R5791" s="37"/>
      <c r="S5791" s="36"/>
      <c r="T5791" s="36"/>
    </row>
    <row r="5792" spans="1:20" ht="14.4" x14ac:dyDescent="0.3">
      <c r="A5792" s="33" t="s">
        <v>13489</v>
      </c>
      <c r="B5792" s="33" t="s">
        <v>14833</v>
      </c>
      <c r="C5792" s="33" t="s">
        <v>18711</v>
      </c>
      <c r="D5792" s="33" t="s">
        <v>13490</v>
      </c>
      <c r="E5792" s="33" t="s">
        <v>15037</v>
      </c>
      <c r="F5792" s="33">
        <v>82</v>
      </c>
      <c r="G5792" s="33">
        <v>81</v>
      </c>
      <c r="H5792" s="33">
        <v>41551</v>
      </c>
      <c r="I5792" t="s">
        <v>771</v>
      </c>
      <c r="N5792" s="37"/>
      <c r="O5792" s="36"/>
      <c r="P5792" s="36"/>
      <c r="Q5792" s="36"/>
      <c r="R5792" s="37"/>
      <c r="S5792" s="36"/>
      <c r="T5792" s="36"/>
    </row>
    <row r="5793" spans="1:20" ht="14.4" x14ac:dyDescent="0.3">
      <c r="A5793" s="33" t="s">
        <v>13491</v>
      </c>
      <c r="B5793" s="33" t="s">
        <v>14833</v>
      </c>
      <c r="C5793" s="33" t="s">
        <v>18712</v>
      </c>
      <c r="D5793" s="33" t="s">
        <v>13492</v>
      </c>
      <c r="E5793" s="33" t="s">
        <v>15037</v>
      </c>
      <c r="F5793" s="33">
        <v>149</v>
      </c>
      <c r="G5793" s="33">
        <v>156</v>
      </c>
      <c r="H5793" s="33">
        <v>45000</v>
      </c>
      <c r="I5793" t="s">
        <v>15159</v>
      </c>
      <c r="N5793" s="37"/>
      <c r="O5793" s="36"/>
      <c r="P5793" s="36"/>
      <c r="Q5793" s="36"/>
      <c r="R5793" s="37"/>
      <c r="S5793" s="36"/>
      <c r="T5793" s="36"/>
    </row>
    <row r="5794" spans="1:20" ht="14.4" x14ac:dyDescent="0.3">
      <c r="A5794" s="33" t="s">
        <v>13493</v>
      </c>
      <c r="B5794" s="33" t="s">
        <v>14833</v>
      </c>
      <c r="C5794" s="33" t="s">
        <v>13494</v>
      </c>
      <c r="D5794" s="33" t="s">
        <v>13495</v>
      </c>
      <c r="E5794" s="33" t="s">
        <v>14903</v>
      </c>
      <c r="F5794" s="33">
        <v>414</v>
      </c>
      <c r="G5794" s="33">
        <v>396</v>
      </c>
      <c r="H5794" s="33">
        <v>42504</v>
      </c>
      <c r="I5794" t="s">
        <v>17943</v>
      </c>
      <c r="N5794" s="37"/>
      <c r="O5794" s="36"/>
      <c r="P5794" s="36"/>
      <c r="Q5794" s="36"/>
      <c r="R5794" s="37"/>
      <c r="S5794" s="36"/>
      <c r="T5794" s="36"/>
    </row>
    <row r="5795" spans="1:20" ht="14.4" x14ac:dyDescent="0.3">
      <c r="A5795" s="33" t="s">
        <v>13496</v>
      </c>
      <c r="B5795" s="33" t="s">
        <v>14833</v>
      </c>
      <c r="C5795" s="33" t="s">
        <v>18713</v>
      </c>
      <c r="D5795" s="33" t="s">
        <v>13497</v>
      </c>
      <c r="E5795" s="33" t="s">
        <v>15018</v>
      </c>
      <c r="F5795" s="33">
        <v>159</v>
      </c>
      <c r="G5795" s="33">
        <v>150</v>
      </c>
      <c r="H5795" s="33">
        <v>41624</v>
      </c>
      <c r="I5795" t="s">
        <v>15157</v>
      </c>
      <c r="N5795" s="37"/>
      <c r="O5795" s="36"/>
      <c r="P5795" s="36"/>
      <c r="Q5795" s="36"/>
      <c r="R5795" s="37"/>
      <c r="S5795" s="36"/>
      <c r="T5795" s="36"/>
    </row>
    <row r="5796" spans="1:20" ht="14.4" x14ac:dyDescent="0.3">
      <c r="A5796" s="33" t="s">
        <v>13498</v>
      </c>
      <c r="B5796" s="33" t="s">
        <v>14833</v>
      </c>
      <c r="C5796" s="33" t="s">
        <v>18133</v>
      </c>
      <c r="D5796" s="33" t="s">
        <v>13499</v>
      </c>
      <c r="E5796" s="33" t="s">
        <v>15018</v>
      </c>
      <c r="F5796" s="33">
        <v>544</v>
      </c>
      <c r="G5796" s="33">
        <v>527</v>
      </c>
      <c r="H5796" s="33">
        <v>41472</v>
      </c>
      <c r="I5796" t="s">
        <v>16868</v>
      </c>
      <c r="N5796" s="37"/>
      <c r="O5796" s="36"/>
      <c r="P5796" s="36"/>
      <c r="Q5796" s="36"/>
      <c r="R5796" s="37"/>
      <c r="S5796" s="36"/>
      <c r="T5796" s="36"/>
    </row>
    <row r="5797" spans="1:20" ht="14.4" x14ac:dyDescent="0.3">
      <c r="A5797" s="33" t="s">
        <v>13500</v>
      </c>
      <c r="B5797" s="33" t="s">
        <v>14833</v>
      </c>
      <c r="C5797" s="33" t="s">
        <v>13501</v>
      </c>
      <c r="D5797" s="33" t="s">
        <v>13499</v>
      </c>
      <c r="E5797" s="33" t="s">
        <v>15018</v>
      </c>
      <c r="F5797" s="33">
        <v>422</v>
      </c>
      <c r="G5797" s="33">
        <v>405</v>
      </c>
      <c r="H5797" s="33">
        <v>41522</v>
      </c>
      <c r="I5797" t="s">
        <v>17842</v>
      </c>
      <c r="N5797" s="37"/>
      <c r="O5797" s="36"/>
      <c r="P5797" s="36"/>
      <c r="Q5797" s="36"/>
      <c r="R5797" s="37"/>
      <c r="S5797" s="36"/>
      <c r="T5797" s="36"/>
    </row>
    <row r="5798" spans="1:20" ht="14.4" x14ac:dyDescent="0.3">
      <c r="A5798" s="33" t="s">
        <v>13502</v>
      </c>
      <c r="B5798" s="33" t="s">
        <v>14833</v>
      </c>
      <c r="C5798" s="33" t="s">
        <v>18714</v>
      </c>
      <c r="D5798" s="33" t="s">
        <v>5155</v>
      </c>
      <c r="E5798" s="33" t="s">
        <v>15570</v>
      </c>
      <c r="F5798" s="33">
        <v>160</v>
      </c>
      <c r="G5798" s="33">
        <v>187</v>
      </c>
      <c r="H5798" s="33">
        <v>41527</v>
      </c>
      <c r="I5798" t="s">
        <v>6666</v>
      </c>
      <c r="N5798" s="37"/>
      <c r="O5798" s="36"/>
      <c r="P5798" s="36"/>
      <c r="Q5798" s="36"/>
      <c r="R5798" s="37"/>
      <c r="S5798" s="36"/>
      <c r="T5798" s="36"/>
    </row>
    <row r="5799" spans="1:20" ht="14.4" x14ac:dyDescent="0.3">
      <c r="A5799" s="33" t="s">
        <v>13503</v>
      </c>
      <c r="B5799" s="33" t="s">
        <v>14833</v>
      </c>
      <c r="C5799" s="33" t="s">
        <v>18715</v>
      </c>
      <c r="D5799" s="33" t="s">
        <v>13504</v>
      </c>
      <c r="E5799" s="33" t="s">
        <v>14940</v>
      </c>
      <c r="F5799" s="33">
        <v>98</v>
      </c>
      <c r="G5799" s="33">
        <v>105</v>
      </c>
      <c r="H5799" s="33">
        <v>41534</v>
      </c>
      <c r="I5799" t="s">
        <v>311</v>
      </c>
      <c r="N5799" s="37"/>
      <c r="O5799" s="36"/>
      <c r="P5799" s="36"/>
      <c r="Q5799" s="36"/>
      <c r="R5799" s="37"/>
      <c r="S5799" s="36"/>
      <c r="T5799" s="36"/>
    </row>
    <row r="5800" spans="1:20" ht="14.4" x14ac:dyDescent="0.3">
      <c r="A5800" s="33" t="s">
        <v>13505</v>
      </c>
      <c r="B5800" s="33" t="s">
        <v>14833</v>
      </c>
      <c r="C5800" s="33" t="s">
        <v>18716</v>
      </c>
      <c r="D5800" s="33" t="s">
        <v>13506</v>
      </c>
      <c r="E5800" s="33" t="s">
        <v>14878</v>
      </c>
      <c r="F5800" s="33">
        <v>110</v>
      </c>
      <c r="G5800" s="33">
        <v>124</v>
      </c>
      <c r="H5800" s="33">
        <v>42538</v>
      </c>
      <c r="I5800" t="s">
        <v>4538</v>
      </c>
      <c r="N5800" s="37"/>
      <c r="O5800" s="36"/>
      <c r="P5800" s="36"/>
      <c r="Q5800" s="36"/>
      <c r="R5800" s="37"/>
      <c r="S5800" s="36"/>
      <c r="T5800" s="36"/>
    </row>
    <row r="5801" spans="1:20" ht="14.4" x14ac:dyDescent="0.3">
      <c r="A5801" s="33" t="s">
        <v>13507</v>
      </c>
      <c r="B5801" s="33" t="s">
        <v>14833</v>
      </c>
      <c r="C5801" s="33" t="s">
        <v>13508</v>
      </c>
      <c r="D5801" s="33" t="s">
        <v>13509</v>
      </c>
      <c r="E5801" s="33" t="s">
        <v>16075</v>
      </c>
      <c r="F5801" s="33">
        <v>217</v>
      </c>
      <c r="G5801" s="33">
        <v>212</v>
      </c>
      <c r="H5801" s="33">
        <v>41486</v>
      </c>
      <c r="I5801" t="s">
        <v>15529</v>
      </c>
      <c r="N5801" s="37"/>
      <c r="O5801" s="36"/>
      <c r="P5801" s="36"/>
      <c r="Q5801" s="36"/>
      <c r="R5801" s="37"/>
      <c r="S5801" s="36"/>
      <c r="T5801" s="36"/>
    </row>
    <row r="5802" spans="1:20" ht="14.4" x14ac:dyDescent="0.3">
      <c r="A5802" s="33" t="s">
        <v>13510</v>
      </c>
      <c r="B5802" s="33" t="s">
        <v>14833</v>
      </c>
      <c r="C5802" s="33" t="s">
        <v>18717</v>
      </c>
      <c r="D5802" s="33" t="s">
        <v>13511</v>
      </c>
      <c r="E5802" s="33" t="s">
        <v>15627</v>
      </c>
      <c r="F5802" s="33">
        <v>189</v>
      </c>
      <c r="G5802" s="33">
        <v>180</v>
      </c>
      <c r="H5802" s="33">
        <v>40967</v>
      </c>
      <c r="I5802" t="s">
        <v>15628</v>
      </c>
      <c r="N5802" s="37"/>
      <c r="O5802" s="36"/>
      <c r="P5802" s="36"/>
      <c r="Q5802" s="36"/>
      <c r="R5802" s="37"/>
      <c r="S5802" s="36"/>
      <c r="T5802" s="36"/>
    </row>
    <row r="5803" spans="1:20" ht="14.4" x14ac:dyDescent="0.3">
      <c r="A5803" s="33" t="s">
        <v>13512</v>
      </c>
      <c r="B5803" s="33" t="s">
        <v>14833</v>
      </c>
      <c r="C5803" s="33" t="s">
        <v>13513</v>
      </c>
      <c r="D5803" s="33" t="s">
        <v>13514</v>
      </c>
      <c r="E5803" s="33" t="s">
        <v>15532</v>
      </c>
      <c r="F5803" s="33">
        <v>302</v>
      </c>
      <c r="G5803" s="33">
        <v>305</v>
      </c>
      <c r="H5803" s="33">
        <v>53015</v>
      </c>
      <c r="I5803" t="s">
        <v>17447</v>
      </c>
      <c r="N5803" s="37"/>
      <c r="O5803" s="36"/>
      <c r="P5803" s="36"/>
      <c r="Q5803" s="36"/>
      <c r="R5803" s="37"/>
      <c r="S5803" s="36"/>
      <c r="T5803" s="36"/>
    </row>
    <row r="5804" spans="1:20" ht="14.4" x14ac:dyDescent="0.3">
      <c r="A5804" s="33" t="s">
        <v>13515</v>
      </c>
      <c r="B5804" s="33" t="s">
        <v>14833</v>
      </c>
      <c r="C5804" s="33" t="s">
        <v>18718</v>
      </c>
      <c r="D5804" s="33" t="s">
        <v>13516</v>
      </c>
      <c r="E5804" s="33" t="s">
        <v>15395</v>
      </c>
      <c r="F5804" s="33">
        <v>161</v>
      </c>
      <c r="G5804" s="33">
        <v>158</v>
      </c>
      <c r="H5804" s="33">
        <v>40945</v>
      </c>
      <c r="I5804" t="s">
        <v>15185</v>
      </c>
      <c r="N5804" s="37"/>
      <c r="O5804" s="36"/>
      <c r="P5804" s="36"/>
      <c r="Q5804" s="36"/>
      <c r="R5804" s="37"/>
      <c r="S5804" s="36"/>
      <c r="T5804" s="36"/>
    </row>
    <row r="5805" spans="1:20" ht="14.4" x14ac:dyDescent="0.3">
      <c r="A5805" s="33" t="s">
        <v>13517</v>
      </c>
      <c r="B5805" s="33" t="s">
        <v>14833</v>
      </c>
      <c r="C5805" s="33" t="s">
        <v>18719</v>
      </c>
      <c r="D5805" s="33" t="s">
        <v>13518</v>
      </c>
      <c r="E5805" s="33" t="s">
        <v>15309</v>
      </c>
      <c r="F5805" s="33">
        <v>358</v>
      </c>
      <c r="G5805" s="33">
        <v>336</v>
      </c>
      <c r="H5805" s="33">
        <v>41672</v>
      </c>
      <c r="I5805" t="s">
        <v>17256</v>
      </c>
      <c r="N5805" s="37"/>
      <c r="O5805" s="36"/>
      <c r="P5805" s="36"/>
      <c r="Q5805" s="36"/>
      <c r="R5805" s="37"/>
      <c r="S5805" s="36"/>
      <c r="T5805" s="36"/>
    </row>
    <row r="5806" spans="1:20" ht="14.4" x14ac:dyDescent="0.3">
      <c r="A5806" s="33" t="s">
        <v>13519</v>
      </c>
      <c r="B5806" s="33" t="s">
        <v>14833</v>
      </c>
      <c r="C5806" s="33" t="s">
        <v>18720</v>
      </c>
      <c r="D5806" s="33" t="s">
        <v>13518</v>
      </c>
      <c r="E5806" s="33" t="s">
        <v>15309</v>
      </c>
      <c r="F5806" s="33">
        <v>211</v>
      </c>
      <c r="G5806" s="33">
        <v>198</v>
      </c>
      <c r="H5806" s="33">
        <v>74049</v>
      </c>
      <c r="I5806" t="s">
        <v>432</v>
      </c>
      <c r="N5806" s="37"/>
      <c r="O5806" s="36"/>
      <c r="P5806" s="36"/>
      <c r="Q5806" s="36"/>
      <c r="R5806" s="37"/>
      <c r="S5806" s="36"/>
      <c r="T5806" s="36"/>
    </row>
    <row r="5807" spans="1:20" ht="14.4" x14ac:dyDescent="0.3">
      <c r="A5807" s="33" t="s">
        <v>13520</v>
      </c>
      <c r="B5807" s="33" t="s">
        <v>14833</v>
      </c>
      <c r="C5807" s="33" t="s">
        <v>12189</v>
      </c>
      <c r="D5807" s="33" t="s">
        <v>13521</v>
      </c>
      <c r="E5807" s="33" t="s">
        <v>14985</v>
      </c>
      <c r="F5807" s="33">
        <v>169</v>
      </c>
      <c r="G5807" s="33">
        <v>178</v>
      </c>
      <c r="H5807" s="33">
        <v>13622</v>
      </c>
      <c r="I5807" t="s">
        <v>18011</v>
      </c>
      <c r="N5807" s="37"/>
      <c r="O5807" s="36"/>
      <c r="P5807" s="36"/>
      <c r="Q5807" s="36"/>
      <c r="R5807" s="37"/>
      <c r="S5807" s="36"/>
      <c r="T5807" s="36"/>
    </row>
    <row r="5808" spans="1:20" ht="14.4" x14ac:dyDescent="0.3">
      <c r="A5808" s="33" t="s">
        <v>13522</v>
      </c>
      <c r="B5808" s="33" t="s">
        <v>14833</v>
      </c>
      <c r="C5808" s="33" t="s">
        <v>18232</v>
      </c>
      <c r="D5808" s="33" t="s">
        <v>13523</v>
      </c>
      <c r="E5808" s="33" t="s">
        <v>15031</v>
      </c>
      <c r="F5808" s="33">
        <v>324</v>
      </c>
      <c r="G5808" s="33">
        <v>340</v>
      </c>
      <c r="H5808" s="33">
        <v>41514</v>
      </c>
      <c r="I5808" t="s">
        <v>17941</v>
      </c>
      <c r="N5808" s="37"/>
      <c r="O5808" s="36"/>
      <c r="P5808" s="36"/>
      <c r="Q5808" s="36"/>
      <c r="R5808" s="37"/>
      <c r="S5808" s="36"/>
      <c r="T5808" s="36"/>
    </row>
    <row r="5809" spans="1:20" ht="14.4" x14ac:dyDescent="0.3">
      <c r="A5809" s="33" t="s">
        <v>13524</v>
      </c>
      <c r="B5809" s="33" t="s">
        <v>14833</v>
      </c>
      <c r="C5809" s="33" t="s">
        <v>15758</v>
      </c>
      <c r="D5809" s="33" t="s">
        <v>13521</v>
      </c>
      <c r="E5809" s="33" t="s">
        <v>14985</v>
      </c>
      <c r="F5809" s="33">
        <v>216</v>
      </c>
      <c r="G5809" s="33">
        <v>206</v>
      </c>
      <c r="H5809" s="33">
        <v>42683</v>
      </c>
      <c r="I5809" t="s">
        <v>1938</v>
      </c>
      <c r="N5809" s="37"/>
      <c r="O5809" s="36"/>
      <c r="P5809" s="36"/>
      <c r="Q5809" s="36"/>
      <c r="R5809" s="37"/>
      <c r="S5809" s="36"/>
      <c r="T5809" s="36"/>
    </row>
    <row r="5810" spans="1:20" ht="14.4" x14ac:dyDescent="0.3">
      <c r="A5810" s="33" t="s">
        <v>13525</v>
      </c>
      <c r="B5810" s="33" t="s">
        <v>14833</v>
      </c>
      <c r="C5810" s="33" t="s">
        <v>18721</v>
      </c>
      <c r="D5810" s="33" t="s">
        <v>13526</v>
      </c>
      <c r="E5810" s="33" t="s">
        <v>15031</v>
      </c>
      <c r="F5810" s="33">
        <v>207</v>
      </c>
      <c r="G5810" s="33">
        <v>216</v>
      </c>
      <c r="H5810" s="33">
        <v>30010</v>
      </c>
      <c r="I5810" t="s">
        <v>15188</v>
      </c>
      <c r="N5810" s="37"/>
      <c r="O5810" s="36"/>
      <c r="P5810" s="36"/>
      <c r="Q5810" s="36"/>
      <c r="R5810" s="37"/>
      <c r="S5810" s="36"/>
      <c r="T5810" s="36"/>
    </row>
    <row r="5811" spans="1:20" ht="14.4" x14ac:dyDescent="0.3">
      <c r="A5811" s="33" t="s">
        <v>13527</v>
      </c>
      <c r="B5811" s="33" t="s">
        <v>14833</v>
      </c>
      <c r="C5811" s="33" t="s">
        <v>18722</v>
      </c>
      <c r="D5811" s="33" t="s">
        <v>13528</v>
      </c>
      <c r="E5811" s="33" t="s">
        <v>15031</v>
      </c>
      <c r="F5811" s="33">
        <v>273</v>
      </c>
      <c r="G5811" s="33">
        <v>233</v>
      </c>
      <c r="H5811" s="33">
        <v>71488</v>
      </c>
      <c r="I5811" t="s">
        <v>15472</v>
      </c>
      <c r="N5811" s="37"/>
      <c r="O5811" s="36"/>
      <c r="P5811" s="36"/>
      <c r="Q5811" s="36"/>
      <c r="R5811" s="37"/>
      <c r="S5811" s="36"/>
      <c r="T5811" s="36"/>
    </row>
    <row r="5812" spans="1:20" ht="14.4" x14ac:dyDescent="0.3">
      <c r="A5812" s="33" t="s">
        <v>13529</v>
      </c>
      <c r="B5812" s="33" t="s">
        <v>14833</v>
      </c>
      <c r="C5812" s="33" t="s">
        <v>13530</v>
      </c>
      <c r="D5812" s="33" t="s">
        <v>13531</v>
      </c>
      <c r="E5812" s="33" t="s">
        <v>14878</v>
      </c>
      <c r="F5812" s="33">
        <v>334</v>
      </c>
      <c r="G5812" s="33">
        <v>302</v>
      </c>
      <c r="H5812" s="33">
        <v>41167</v>
      </c>
      <c r="I5812" t="s">
        <v>15203</v>
      </c>
      <c r="N5812" s="37"/>
      <c r="O5812" s="36"/>
      <c r="P5812" s="36"/>
      <c r="Q5812" s="36"/>
      <c r="R5812" s="37"/>
      <c r="S5812" s="36"/>
      <c r="T5812" s="36"/>
    </row>
    <row r="5813" spans="1:20" ht="14.4" x14ac:dyDescent="0.3">
      <c r="A5813" s="33" t="s">
        <v>13532</v>
      </c>
      <c r="B5813" s="33" t="s">
        <v>14833</v>
      </c>
      <c r="C5813" s="33" t="s">
        <v>18723</v>
      </c>
      <c r="D5813" s="33" t="s">
        <v>13533</v>
      </c>
      <c r="E5813" s="33" t="s">
        <v>14995</v>
      </c>
      <c r="F5813" s="33">
        <v>174</v>
      </c>
      <c r="G5813" s="33">
        <v>173</v>
      </c>
      <c r="H5813" s="33">
        <v>41012</v>
      </c>
      <c r="I5813" t="s">
        <v>16504</v>
      </c>
      <c r="N5813" s="37"/>
      <c r="O5813" s="36"/>
      <c r="P5813" s="36"/>
      <c r="Q5813" s="36"/>
      <c r="R5813" s="37"/>
      <c r="S5813" s="36"/>
      <c r="T5813" s="36"/>
    </row>
    <row r="5814" spans="1:20" ht="14.4" x14ac:dyDescent="0.3">
      <c r="A5814" s="33" t="s">
        <v>13534</v>
      </c>
      <c r="B5814" s="33" t="s">
        <v>14833</v>
      </c>
      <c r="C5814" s="33" t="s">
        <v>18724</v>
      </c>
      <c r="D5814" s="33" t="s">
        <v>13535</v>
      </c>
      <c r="E5814" s="33" t="s">
        <v>15031</v>
      </c>
      <c r="F5814" s="33">
        <v>341</v>
      </c>
      <c r="G5814" s="33">
        <v>343</v>
      </c>
      <c r="H5814" s="33">
        <v>40514</v>
      </c>
      <c r="I5814" t="s">
        <v>13536</v>
      </c>
      <c r="N5814" s="37"/>
      <c r="O5814" s="36"/>
      <c r="P5814" s="36"/>
      <c r="Q5814" s="36"/>
      <c r="R5814" s="37"/>
      <c r="S5814" s="36"/>
      <c r="T5814" s="36"/>
    </row>
    <row r="5815" spans="1:20" ht="14.4" x14ac:dyDescent="0.3">
      <c r="A5815" s="33" t="s">
        <v>13537</v>
      </c>
      <c r="B5815" s="33" t="s">
        <v>14833</v>
      </c>
      <c r="C5815" s="33" t="s">
        <v>16292</v>
      </c>
      <c r="D5815" s="33" t="s">
        <v>13538</v>
      </c>
      <c r="E5815" s="33" t="s">
        <v>15426</v>
      </c>
      <c r="F5815" s="33">
        <v>317</v>
      </c>
      <c r="G5815" s="33">
        <v>309</v>
      </c>
      <c r="H5815" s="33">
        <v>41013</v>
      </c>
      <c r="I5815" t="s">
        <v>16258</v>
      </c>
      <c r="N5815" s="37"/>
      <c r="O5815" s="36"/>
      <c r="P5815" s="36"/>
      <c r="Q5815" s="36"/>
      <c r="R5815" s="37"/>
      <c r="S5815" s="36"/>
      <c r="T5815" s="36"/>
    </row>
    <row r="5816" spans="1:20" ht="14.4" x14ac:dyDescent="0.3">
      <c r="A5816" s="33" t="s">
        <v>13539</v>
      </c>
      <c r="B5816" s="33" t="s">
        <v>14833</v>
      </c>
      <c r="C5816" s="33" t="s">
        <v>13540</v>
      </c>
      <c r="D5816" s="33" t="s">
        <v>13541</v>
      </c>
      <c r="E5816" s="33" t="s">
        <v>15054</v>
      </c>
      <c r="F5816" s="33">
        <v>135</v>
      </c>
      <c r="G5816" s="33">
        <v>128</v>
      </c>
      <c r="H5816" s="33">
        <v>41345</v>
      </c>
      <c r="I5816" t="s">
        <v>279</v>
      </c>
      <c r="N5816" s="37"/>
      <c r="O5816" s="36"/>
      <c r="P5816" s="36"/>
      <c r="Q5816" s="36"/>
      <c r="R5816" s="37"/>
      <c r="S5816" s="36"/>
      <c r="T5816" s="36"/>
    </row>
    <row r="5817" spans="1:20" ht="14.4" x14ac:dyDescent="0.3">
      <c r="A5817" s="33" t="s">
        <v>13542</v>
      </c>
      <c r="B5817" s="33" t="s">
        <v>14833</v>
      </c>
      <c r="C5817" s="33" t="s">
        <v>18725</v>
      </c>
      <c r="D5817" s="33" t="s">
        <v>13543</v>
      </c>
      <c r="E5817" s="33" t="s">
        <v>14879</v>
      </c>
      <c r="F5817" s="33">
        <v>547</v>
      </c>
      <c r="G5817" s="33">
        <v>524</v>
      </c>
      <c r="H5817" s="33">
        <v>40812</v>
      </c>
      <c r="I5817" t="s">
        <v>15512</v>
      </c>
      <c r="N5817" s="37"/>
      <c r="O5817" s="36"/>
      <c r="P5817" s="36"/>
      <c r="Q5817" s="36"/>
      <c r="R5817" s="37"/>
      <c r="S5817" s="36"/>
      <c r="T5817" s="36"/>
    </row>
    <row r="5818" spans="1:20" ht="14.4" x14ac:dyDescent="0.3">
      <c r="A5818" s="33" t="s">
        <v>13544</v>
      </c>
      <c r="B5818" s="33" t="s">
        <v>14833</v>
      </c>
      <c r="C5818" s="33" t="s">
        <v>13545</v>
      </c>
      <c r="D5818" s="33" t="s">
        <v>13546</v>
      </c>
      <c r="E5818" s="33" t="s">
        <v>14879</v>
      </c>
      <c r="F5818" s="33">
        <v>423</v>
      </c>
      <c r="G5818" s="33">
        <v>378</v>
      </c>
      <c r="H5818" s="33">
        <v>41645</v>
      </c>
      <c r="I5818" t="s">
        <v>18600</v>
      </c>
      <c r="N5818" s="37"/>
      <c r="O5818" s="36"/>
      <c r="P5818" s="36"/>
      <c r="Q5818" s="36"/>
      <c r="R5818" s="37"/>
      <c r="S5818" s="36"/>
      <c r="T5818" s="36"/>
    </row>
    <row r="5819" spans="1:20" ht="14.4" x14ac:dyDescent="0.3">
      <c r="A5819" s="33" t="s">
        <v>13547</v>
      </c>
      <c r="B5819" s="33" t="s">
        <v>14833</v>
      </c>
      <c r="C5819" s="33" t="s">
        <v>13548</v>
      </c>
      <c r="D5819" s="33" t="s">
        <v>13549</v>
      </c>
      <c r="E5819" s="33" t="s">
        <v>15093</v>
      </c>
      <c r="F5819" s="33">
        <v>239</v>
      </c>
      <c r="G5819" s="33">
        <v>241</v>
      </c>
      <c r="H5819" s="33">
        <v>42623</v>
      </c>
      <c r="I5819" t="s">
        <v>15606</v>
      </c>
      <c r="N5819" s="37"/>
      <c r="O5819" s="36"/>
      <c r="P5819" s="36"/>
      <c r="Q5819" s="36"/>
      <c r="R5819" s="37"/>
      <c r="S5819" s="36"/>
      <c r="T5819" s="36"/>
    </row>
    <row r="5820" spans="1:20" ht="14.4" x14ac:dyDescent="0.3">
      <c r="A5820" s="33" t="s">
        <v>13550</v>
      </c>
      <c r="B5820" s="33" t="s">
        <v>14833</v>
      </c>
      <c r="C5820" s="33" t="s">
        <v>18726</v>
      </c>
      <c r="D5820" s="33" t="s">
        <v>13551</v>
      </c>
      <c r="E5820" s="33" t="s">
        <v>14954</v>
      </c>
      <c r="F5820" s="33">
        <v>160</v>
      </c>
      <c r="G5820" s="33">
        <v>143</v>
      </c>
      <c r="H5820" s="33">
        <v>42600</v>
      </c>
      <c r="I5820" t="s">
        <v>16633</v>
      </c>
      <c r="N5820" s="37"/>
      <c r="O5820" s="36"/>
      <c r="P5820" s="36"/>
      <c r="Q5820" s="36"/>
      <c r="R5820" s="37"/>
      <c r="S5820" s="36"/>
      <c r="T5820" s="36"/>
    </row>
    <row r="5821" spans="1:20" ht="14.4" x14ac:dyDescent="0.3">
      <c r="A5821" s="33" t="s">
        <v>13552</v>
      </c>
      <c r="B5821" s="33" t="s">
        <v>14833</v>
      </c>
      <c r="C5821" s="33" t="s">
        <v>18727</v>
      </c>
      <c r="D5821" s="33" t="s">
        <v>13553</v>
      </c>
      <c r="E5821" s="33" t="s">
        <v>14954</v>
      </c>
      <c r="F5821" s="33">
        <v>116</v>
      </c>
      <c r="G5821" s="33">
        <v>213</v>
      </c>
      <c r="H5821" s="33">
        <v>41520</v>
      </c>
      <c r="I5821" t="s">
        <v>16301</v>
      </c>
      <c r="N5821" s="37"/>
      <c r="O5821" s="36"/>
      <c r="P5821" s="36"/>
      <c r="Q5821" s="36"/>
      <c r="R5821" s="37"/>
      <c r="S5821" s="36"/>
      <c r="T5821" s="36"/>
    </row>
    <row r="5822" spans="1:20" ht="14.4" x14ac:dyDescent="0.3">
      <c r="A5822" s="33" t="s">
        <v>13554</v>
      </c>
      <c r="B5822" s="33" t="s">
        <v>14833</v>
      </c>
      <c r="C5822" s="33" t="s">
        <v>18728</v>
      </c>
      <c r="D5822" s="33" t="s">
        <v>13555</v>
      </c>
      <c r="E5822" s="33" t="s">
        <v>14884</v>
      </c>
      <c r="F5822" s="33">
        <v>129</v>
      </c>
      <c r="G5822" s="33">
        <v>119</v>
      </c>
      <c r="H5822" s="33">
        <v>41611</v>
      </c>
      <c r="I5822" t="s">
        <v>6729</v>
      </c>
      <c r="N5822" s="37"/>
      <c r="O5822" s="36"/>
      <c r="P5822" s="36"/>
      <c r="Q5822" s="36"/>
      <c r="R5822" s="37"/>
      <c r="S5822" s="36"/>
      <c r="T5822" s="36"/>
    </row>
    <row r="5823" spans="1:20" ht="14.4" x14ac:dyDescent="0.3">
      <c r="A5823" s="33" t="s">
        <v>13556</v>
      </c>
      <c r="B5823" s="33" t="s">
        <v>14833</v>
      </c>
      <c r="C5823" s="33" t="s">
        <v>13557</v>
      </c>
      <c r="D5823" s="33" t="s">
        <v>13558</v>
      </c>
      <c r="E5823" s="33" t="s">
        <v>15000</v>
      </c>
      <c r="F5823" s="33">
        <v>153</v>
      </c>
      <c r="G5823" s="33">
        <v>140</v>
      </c>
      <c r="H5823" s="33">
        <v>13674</v>
      </c>
      <c r="I5823" t="s">
        <v>15142</v>
      </c>
      <c r="N5823" s="37"/>
      <c r="O5823" s="36"/>
      <c r="P5823" s="36"/>
      <c r="Q5823" s="36"/>
      <c r="R5823" s="37"/>
      <c r="S5823" s="36"/>
      <c r="T5823" s="36"/>
    </row>
    <row r="5824" spans="1:20" ht="14.4" x14ac:dyDescent="0.3">
      <c r="A5824" s="33" t="s">
        <v>13559</v>
      </c>
      <c r="B5824" s="33" t="s">
        <v>14833</v>
      </c>
      <c r="C5824" s="33" t="s">
        <v>18729</v>
      </c>
      <c r="D5824" s="33" t="s">
        <v>13560</v>
      </c>
      <c r="E5824" s="33" t="s">
        <v>14884</v>
      </c>
      <c r="F5824" s="33">
        <v>507</v>
      </c>
      <c r="G5824" s="33">
        <v>483</v>
      </c>
      <c r="H5824" s="33">
        <v>41611</v>
      </c>
      <c r="I5824" t="s">
        <v>6729</v>
      </c>
      <c r="N5824" s="37"/>
      <c r="O5824" s="36"/>
      <c r="P5824" s="36"/>
      <c r="Q5824" s="36"/>
      <c r="R5824" s="37"/>
      <c r="S5824" s="36"/>
      <c r="T5824" s="36"/>
    </row>
    <row r="5825" spans="1:20" ht="14.4" x14ac:dyDescent="0.3">
      <c r="A5825" s="33" t="s">
        <v>13561</v>
      </c>
      <c r="B5825" s="33" t="s">
        <v>14833</v>
      </c>
      <c r="C5825" s="33" t="s">
        <v>18730</v>
      </c>
      <c r="D5825" s="33" t="s">
        <v>13562</v>
      </c>
      <c r="E5825" s="33" t="s">
        <v>14960</v>
      </c>
      <c r="F5825" s="33">
        <v>249</v>
      </c>
      <c r="G5825" s="33">
        <v>255</v>
      </c>
      <c r="H5825" s="33">
        <v>83280</v>
      </c>
      <c r="I5825" t="s">
        <v>15211</v>
      </c>
      <c r="N5825" s="37"/>
      <c r="O5825" s="36"/>
      <c r="P5825" s="36"/>
      <c r="Q5825" s="36"/>
      <c r="R5825" s="37"/>
      <c r="S5825" s="36"/>
      <c r="T5825" s="36"/>
    </row>
    <row r="5826" spans="1:20" ht="14.4" x14ac:dyDescent="0.3">
      <c r="A5826" s="33" t="s">
        <v>13563</v>
      </c>
      <c r="B5826" s="33" t="s">
        <v>14833</v>
      </c>
      <c r="C5826" s="33" t="s">
        <v>18731</v>
      </c>
      <c r="D5826" s="33" t="s">
        <v>13564</v>
      </c>
      <c r="E5826" s="33" t="s">
        <v>14948</v>
      </c>
      <c r="F5826" s="33">
        <v>162</v>
      </c>
      <c r="G5826" s="33">
        <v>156</v>
      </c>
      <c r="H5826" s="33">
        <v>41398</v>
      </c>
      <c r="I5826" t="s">
        <v>15233</v>
      </c>
      <c r="N5826" s="37"/>
      <c r="O5826" s="36"/>
      <c r="P5826" s="36"/>
      <c r="Q5826" s="36"/>
      <c r="R5826" s="37"/>
      <c r="S5826" s="36"/>
      <c r="T5826" s="36"/>
    </row>
    <row r="5827" spans="1:20" ht="14.4" x14ac:dyDescent="0.3">
      <c r="A5827" s="33" t="s">
        <v>13565</v>
      </c>
      <c r="B5827" s="33" t="s">
        <v>14833</v>
      </c>
      <c r="C5827" s="33" t="s">
        <v>1484</v>
      </c>
      <c r="D5827" s="33" t="s">
        <v>13566</v>
      </c>
      <c r="E5827" s="33" t="s">
        <v>15012</v>
      </c>
      <c r="F5827" s="33">
        <v>286</v>
      </c>
      <c r="G5827" s="33">
        <v>277</v>
      </c>
      <c r="H5827" s="33">
        <v>24533</v>
      </c>
      <c r="I5827" t="s">
        <v>17478</v>
      </c>
      <c r="N5827" s="37"/>
      <c r="O5827" s="36"/>
      <c r="P5827" s="36"/>
      <c r="Q5827" s="36"/>
      <c r="R5827" s="37"/>
      <c r="S5827" s="36"/>
      <c r="T5827" s="36"/>
    </row>
    <row r="5828" spans="1:20" ht="14.4" x14ac:dyDescent="0.3">
      <c r="A5828" s="33" t="s">
        <v>13567</v>
      </c>
      <c r="B5828" s="33" t="s">
        <v>14833</v>
      </c>
      <c r="C5828" s="33" t="s">
        <v>13568</v>
      </c>
      <c r="D5828" s="33" t="s">
        <v>13569</v>
      </c>
      <c r="E5828" s="33" t="s">
        <v>15104</v>
      </c>
      <c r="F5828" s="33">
        <v>140</v>
      </c>
      <c r="G5828" s="33">
        <v>146</v>
      </c>
      <c r="H5828" s="33">
        <v>41362</v>
      </c>
      <c r="I5828" t="s">
        <v>16239</v>
      </c>
      <c r="N5828" s="37"/>
      <c r="O5828" s="36"/>
      <c r="P5828" s="36"/>
      <c r="Q5828" s="36"/>
      <c r="R5828" s="37"/>
      <c r="S5828" s="36"/>
      <c r="T5828" s="36"/>
    </row>
    <row r="5829" spans="1:20" ht="14.4" x14ac:dyDescent="0.3">
      <c r="A5829" s="33" t="s">
        <v>13570</v>
      </c>
      <c r="B5829" s="33" t="s">
        <v>14833</v>
      </c>
      <c r="C5829" s="33" t="s">
        <v>18732</v>
      </c>
      <c r="D5829" s="33" t="s">
        <v>13571</v>
      </c>
      <c r="E5829" s="33" t="s">
        <v>15035</v>
      </c>
      <c r="F5829" s="33">
        <v>257</v>
      </c>
      <c r="G5829" s="33">
        <v>236</v>
      </c>
      <c r="H5829" s="33">
        <v>60997</v>
      </c>
      <c r="I5829" t="s">
        <v>17083</v>
      </c>
      <c r="N5829" s="37"/>
      <c r="O5829" s="36"/>
      <c r="P5829" s="36"/>
      <c r="Q5829" s="36"/>
      <c r="R5829" s="37"/>
      <c r="S5829" s="36"/>
      <c r="T5829" s="36"/>
    </row>
    <row r="5830" spans="1:20" ht="14.4" x14ac:dyDescent="0.3">
      <c r="A5830" s="33" t="s">
        <v>13572</v>
      </c>
      <c r="B5830" s="33" t="s">
        <v>14833</v>
      </c>
      <c r="C5830" s="33" t="s">
        <v>18733</v>
      </c>
      <c r="D5830" s="33" t="s">
        <v>13573</v>
      </c>
      <c r="E5830" s="33" t="s">
        <v>15000</v>
      </c>
      <c r="F5830" s="33">
        <v>178</v>
      </c>
      <c r="G5830" s="33">
        <v>167</v>
      </c>
      <c r="H5830" s="33">
        <v>32177</v>
      </c>
      <c r="I5830" t="s">
        <v>1783</v>
      </c>
      <c r="N5830" s="37"/>
      <c r="O5830" s="36"/>
      <c r="P5830" s="36"/>
      <c r="Q5830" s="36"/>
      <c r="R5830" s="37"/>
      <c r="S5830" s="36"/>
      <c r="T5830" s="36"/>
    </row>
    <row r="5831" spans="1:20" ht="14.4" x14ac:dyDescent="0.3">
      <c r="A5831" s="33" t="s">
        <v>13574</v>
      </c>
      <c r="B5831" s="33" t="s">
        <v>14833</v>
      </c>
      <c r="C5831" s="33" t="s">
        <v>18734</v>
      </c>
      <c r="D5831" s="33" t="s">
        <v>12530</v>
      </c>
      <c r="E5831" s="33" t="s">
        <v>14911</v>
      </c>
      <c r="F5831" s="33">
        <v>428</v>
      </c>
      <c r="G5831" s="33">
        <v>428</v>
      </c>
      <c r="H5831" s="33">
        <v>41251</v>
      </c>
      <c r="I5831" t="s">
        <v>15479</v>
      </c>
      <c r="N5831" s="37"/>
      <c r="O5831" s="36"/>
      <c r="P5831" s="36"/>
      <c r="Q5831" s="36"/>
      <c r="R5831" s="37"/>
      <c r="S5831" s="36"/>
      <c r="T5831" s="36"/>
    </row>
    <row r="5832" spans="1:20" ht="14.4" x14ac:dyDescent="0.3">
      <c r="A5832" s="33" t="s">
        <v>13575</v>
      </c>
      <c r="B5832" s="33" t="s">
        <v>14833</v>
      </c>
      <c r="C5832" s="33" t="s">
        <v>18735</v>
      </c>
      <c r="D5832" s="33" t="s">
        <v>12530</v>
      </c>
      <c r="E5832" s="33" t="s">
        <v>14911</v>
      </c>
      <c r="F5832" s="33">
        <v>288</v>
      </c>
      <c r="G5832" s="33">
        <v>296</v>
      </c>
      <c r="H5832" s="33">
        <v>41251</v>
      </c>
      <c r="I5832" t="s">
        <v>15479</v>
      </c>
      <c r="N5832" s="37"/>
      <c r="O5832" s="36"/>
      <c r="P5832" s="36"/>
      <c r="Q5832" s="36"/>
      <c r="R5832" s="37"/>
      <c r="S5832" s="36"/>
      <c r="T5832" s="36"/>
    </row>
    <row r="5833" spans="1:20" ht="14.4" x14ac:dyDescent="0.3">
      <c r="A5833" s="33" t="s">
        <v>13576</v>
      </c>
      <c r="B5833" s="33" t="s">
        <v>14833</v>
      </c>
      <c r="C5833" s="33" t="s">
        <v>18736</v>
      </c>
      <c r="D5833" s="33" t="s">
        <v>13577</v>
      </c>
      <c r="E5833" s="33" t="s">
        <v>14878</v>
      </c>
      <c r="F5833" s="33">
        <v>373</v>
      </c>
      <c r="G5833" s="33">
        <v>345</v>
      </c>
      <c r="H5833" s="33">
        <v>42538</v>
      </c>
      <c r="I5833" t="s">
        <v>4538</v>
      </c>
      <c r="N5833" s="37"/>
      <c r="O5833" s="36"/>
      <c r="P5833" s="36"/>
      <c r="Q5833" s="36"/>
      <c r="R5833" s="37"/>
      <c r="S5833" s="36"/>
      <c r="T5833" s="36"/>
    </row>
    <row r="5834" spans="1:20" ht="14.4" x14ac:dyDescent="0.3">
      <c r="A5834" s="33" t="s">
        <v>13578</v>
      </c>
      <c r="B5834" s="33" t="s">
        <v>14833</v>
      </c>
      <c r="C5834" s="33" t="s">
        <v>6419</v>
      </c>
      <c r="D5834" s="33" t="s">
        <v>13579</v>
      </c>
      <c r="E5834" s="33" t="s">
        <v>14901</v>
      </c>
      <c r="F5834" s="33">
        <v>261</v>
      </c>
      <c r="G5834" s="33">
        <v>239</v>
      </c>
      <c r="H5834" s="33">
        <v>41527</v>
      </c>
      <c r="I5834" t="s">
        <v>6666</v>
      </c>
      <c r="N5834" s="37"/>
      <c r="O5834" s="36"/>
      <c r="P5834" s="36"/>
      <c r="Q5834" s="36"/>
      <c r="R5834" s="37"/>
      <c r="S5834" s="36"/>
      <c r="T5834" s="36"/>
    </row>
    <row r="5835" spans="1:20" ht="14.4" x14ac:dyDescent="0.3">
      <c r="A5835" s="33" t="s">
        <v>13580</v>
      </c>
      <c r="B5835" s="33" t="s">
        <v>14833</v>
      </c>
      <c r="C5835" s="33" t="s">
        <v>18737</v>
      </c>
      <c r="D5835" s="33" t="s">
        <v>13581</v>
      </c>
      <c r="E5835" s="33" t="s">
        <v>14901</v>
      </c>
      <c r="F5835" s="33">
        <v>436</v>
      </c>
      <c r="G5835" s="33">
        <v>399</v>
      </c>
      <c r="H5835" s="33">
        <v>41194</v>
      </c>
      <c r="I5835" t="s">
        <v>15726</v>
      </c>
      <c r="N5835" s="37"/>
      <c r="O5835" s="36"/>
      <c r="P5835" s="36"/>
      <c r="Q5835" s="36"/>
      <c r="R5835" s="37"/>
      <c r="S5835" s="36"/>
      <c r="T5835" s="36"/>
    </row>
    <row r="5836" spans="1:20" ht="14.4" x14ac:dyDescent="0.3">
      <c r="A5836" s="33" t="s">
        <v>13582</v>
      </c>
      <c r="B5836" s="33" t="s">
        <v>14833</v>
      </c>
      <c r="C5836" s="33" t="s">
        <v>18738</v>
      </c>
      <c r="D5836" s="33" t="s">
        <v>13583</v>
      </c>
      <c r="E5836" s="33" t="s">
        <v>14901</v>
      </c>
      <c r="F5836" s="33">
        <v>471</v>
      </c>
      <c r="G5836" s="33">
        <v>438</v>
      </c>
      <c r="H5836" s="33">
        <v>40765</v>
      </c>
      <c r="I5836" t="s">
        <v>15381</v>
      </c>
      <c r="N5836" s="37"/>
      <c r="O5836" s="36"/>
      <c r="P5836" s="36"/>
      <c r="Q5836" s="36"/>
      <c r="R5836" s="37"/>
      <c r="S5836" s="36"/>
      <c r="T5836" s="36"/>
    </row>
    <row r="5837" spans="1:20" ht="14.4" x14ac:dyDescent="0.3">
      <c r="A5837" s="33" t="s">
        <v>13584</v>
      </c>
      <c r="B5837" s="33" t="s">
        <v>14833</v>
      </c>
      <c r="C5837" s="33" t="s">
        <v>13585</v>
      </c>
      <c r="D5837" s="33" t="s">
        <v>13586</v>
      </c>
      <c r="E5837" s="33" t="s">
        <v>14903</v>
      </c>
      <c r="F5837" s="33">
        <v>266</v>
      </c>
      <c r="G5837" s="33">
        <v>270</v>
      </c>
      <c r="H5837" s="33">
        <v>42504</v>
      </c>
      <c r="I5837" t="s">
        <v>17943</v>
      </c>
      <c r="N5837" s="37"/>
      <c r="O5837" s="36"/>
      <c r="P5837" s="36"/>
      <c r="Q5837" s="36"/>
      <c r="R5837" s="37"/>
      <c r="S5837" s="36"/>
      <c r="T5837" s="36"/>
    </row>
    <row r="5838" spans="1:20" ht="14.4" x14ac:dyDescent="0.3">
      <c r="A5838" s="33" t="s">
        <v>13587</v>
      </c>
      <c r="B5838" s="33" t="s">
        <v>14833</v>
      </c>
      <c r="C5838" s="33" t="s">
        <v>18739</v>
      </c>
      <c r="D5838" s="33" t="s">
        <v>13588</v>
      </c>
      <c r="E5838" s="33" t="s">
        <v>14943</v>
      </c>
      <c r="F5838" s="33">
        <v>340</v>
      </c>
      <c r="G5838" s="33">
        <v>323</v>
      </c>
      <c r="H5838" s="33">
        <v>41516</v>
      </c>
      <c r="I5838" t="s">
        <v>78</v>
      </c>
      <c r="N5838" s="37"/>
      <c r="O5838" s="36"/>
      <c r="P5838" s="36"/>
      <c r="Q5838" s="36"/>
      <c r="R5838" s="37"/>
      <c r="S5838" s="36"/>
      <c r="T5838" s="36"/>
    </row>
    <row r="5839" spans="1:20" ht="14.4" x14ac:dyDescent="0.3">
      <c r="A5839" s="33" t="s">
        <v>13589</v>
      </c>
      <c r="B5839" s="33" t="s">
        <v>14833</v>
      </c>
      <c r="C5839" s="33" t="s">
        <v>18740</v>
      </c>
      <c r="D5839" s="33" t="s">
        <v>13590</v>
      </c>
      <c r="E5839" s="33" t="s">
        <v>16831</v>
      </c>
      <c r="F5839" s="33">
        <v>79</v>
      </c>
      <c r="G5839" s="33">
        <v>81</v>
      </c>
      <c r="H5839" s="33">
        <v>40355</v>
      </c>
      <c r="I5839" t="s">
        <v>18741</v>
      </c>
      <c r="N5839" s="37"/>
      <c r="O5839" s="36"/>
      <c r="P5839" s="36"/>
      <c r="Q5839" s="36"/>
      <c r="R5839" s="37"/>
      <c r="S5839" s="36"/>
      <c r="T5839" s="36"/>
    </row>
    <row r="5840" spans="1:20" ht="14.4" x14ac:dyDescent="0.3">
      <c r="A5840" s="33" t="s">
        <v>13591</v>
      </c>
      <c r="B5840" s="33" t="s">
        <v>14833</v>
      </c>
      <c r="C5840" s="33" t="s">
        <v>13592</v>
      </c>
      <c r="D5840" s="33" t="s">
        <v>13593</v>
      </c>
      <c r="E5840" s="33" t="s">
        <v>14982</v>
      </c>
      <c r="F5840" s="33">
        <v>234</v>
      </c>
      <c r="G5840" s="33">
        <v>210</v>
      </c>
      <c r="H5840" s="33">
        <v>41349</v>
      </c>
      <c r="I5840" t="s">
        <v>17129</v>
      </c>
      <c r="N5840" s="37"/>
      <c r="O5840" s="36"/>
      <c r="P5840" s="36"/>
      <c r="Q5840" s="36"/>
      <c r="R5840" s="37"/>
      <c r="S5840" s="36"/>
      <c r="T5840" s="36"/>
    </row>
    <row r="5841" spans="1:20" ht="14.4" x14ac:dyDescent="0.3">
      <c r="A5841" s="33" t="s">
        <v>13594</v>
      </c>
      <c r="B5841" s="33" t="s">
        <v>14833</v>
      </c>
      <c r="C5841" s="33" t="s">
        <v>1498</v>
      </c>
      <c r="D5841" s="33" t="s">
        <v>13595</v>
      </c>
      <c r="E5841" s="33" t="s">
        <v>14905</v>
      </c>
      <c r="F5841" s="33">
        <v>216</v>
      </c>
      <c r="G5841" s="33">
        <v>223</v>
      </c>
      <c r="H5841" s="33">
        <v>69877</v>
      </c>
      <c r="I5841" t="s">
        <v>18104</v>
      </c>
      <c r="N5841" s="37"/>
      <c r="O5841" s="36"/>
      <c r="P5841" s="36"/>
      <c r="Q5841" s="36"/>
      <c r="R5841" s="37"/>
      <c r="S5841" s="36"/>
      <c r="T5841" s="36"/>
    </row>
    <row r="5842" spans="1:20" ht="14.4" x14ac:dyDescent="0.3">
      <c r="A5842" s="33" t="s">
        <v>13596</v>
      </c>
      <c r="B5842" s="33" t="s">
        <v>14833</v>
      </c>
      <c r="C5842" s="33" t="s">
        <v>13597</v>
      </c>
      <c r="D5842" s="33" t="s">
        <v>13595</v>
      </c>
      <c r="E5842" s="33" t="s">
        <v>14905</v>
      </c>
      <c r="F5842" s="33">
        <v>57</v>
      </c>
      <c r="G5842" s="33">
        <v>57</v>
      </c>
      <c r="H5842" s="33">
        <v>42557</v>
      </c>
      <c r="I5842" t="s">
        <v>17473</v>
      </c>
      <c r="N5842" s="37"/>
      <c r="O5842" s="36"/>
      <c r="P5842" s="36"/>
      <c r="Q5842" s="36"/>
      <c r="R5842" s="37"/>
      <c r="S5842" s="36"/>
      <c r="T5842" s="36"/>
    </row>
    <row r="5843" spans="1:20" ht="14.4" x14ac:dyDescent="0.3">
      <c r="A5843" s="33" t="s">
        <v>13598</v>
      </c>
      <c r="B5843" s="33" t="s">
        <v>14833</v>
      </c>
      <c r="C5843" s="33" t="s">
        <v>18486</v>
      </c>
      <c r="D5843" s="33" t="s">
        <v>13599</v>
      </c>
      <c r="E5843" s="33" t="s">
        <v>14975</v>
      </c>
      <c r="F5843" s="33">
        <v>146</v>
      </c>
      <c r="G5843" s="33">
        <v>127</v>
      </c>
      <c r="H5843" s="33">
        <v>41866</v>
      </c>
      <c r="I5843" t="s">
        <v>17139</v>
      </c>
      <c r="N5843" s="37"/>
      <c r="O5843" s="36"/>
      <c r="P5843" s="36"/>
      <c r="Q5843" s="36"/>
      <c r="R5843" s="37"/>
      <c r="S5843" s="36"/>
      <c r="T5843" s="36"/>
    </row>
    <row r="5844" spans="1:20" ht="14.4" x14ac:dyDescent="0.3">
      <c r="A5844" s="33" t="s">
        <v>13600</v>
      </c>
      <c r="B5844" s="33" t="s">
        <v>14833</v>
      </c>
      <c r="C5844" s="33" t="s">
        <v>18742</v>
      </c>
      <c r="D5844" s="33" t="s">
        <v>13601</v>
      </c>
      <c r="E5844" s="33" t="s">
        <v>14916</v>
      </c>
      <c r="F5844" s="33">
        <v>187</v>
      </c>
      <c r="G5844" s="33">
        <v>174</v>
      </c>
      <c r="H5844" s="33">
        <v>42669</v>
      </c>
      <c r="I5844" t="s">
        <v>15144</v>
      </c>
      <c r="N5844" s="37"/>
      <c r="O5844" s="36"/>
      <c r="P5844" s="36"/>
      <c r="Q5844" s="36"/>
      <c r="R5844" s="37"/>
      <c r="S5844" s="36"/>
      <c r="T5844" s="36"/>
    </row>
    <row r="5845" spans="1:20" ht="14.4" x14ac:dyDescent="0.3">
      <c r="A5845" s="33" t="s">
        <v>13602</v>
      </c>
      <c r="B5845" s="33" t="s">
        <v>14833</v>
      </c>
      <c r="C5845" s="33" t="s">
        <v>18743</v>
      </c>
      <c r="D5845" s="33" t="s">
        <v>13603</v>
      </c>
      <c r="E5845" s="33" t="s">
        <v>15061</v>
      </c>
      <c r="F5845" s="33">
        <v>285</v>
      </c>
      <c r="G5845" s="33">
        <v>279</v>
      </c>
      <c r="H5845" s="33">
        <v>41676</v>
      </c>
      <c r="I5845" t="s">
        <v>17949</v>
      </c>
      <c r="N5845" s="37"/>
      <c r="O5845" s="36"/>
      <c r="P5845" s="36"/>
      <c r="Q5845" s="36"/>
      <c r="R5845" s="37"/>
      <c r="S5845" s="36"/>
      <c r="T5845" s="36"/>
    </row>
    <row r="5846" spans="1:20" ht="14.4" x14ac:dyDescent="0.3">
      <c r="A5846" s="33" t="s">
        <v>13604</v>
      </c>
      <c r="B5846" s="33" t="s">
        <v>14833</v>
      </c>
      <c r="C5846" s="33" t="s">
        <v>18744</v>
      </c>
      <c r="D5846" s="33" t="s">
        <v>13605</v>
      </c>
      <c r="E5846" s="33" t="s">
        <v>15822</v>
      </c>
      <c r="F5846" s="33">
        <v>302</v>
      </c>
      <c r="G5846" s="33">
        <v>296</v>
      </c>
      <c r="H5846" s="33">
        <v>41435</v>
      </c>
      <c r="I5846" t="s">
        <v>1191</v>
      </c>
      <c r="N5846" s="37"/>
      <c r="O5846" s="36"/>
      <c r="P5846" s="36"/>
      <c r="Q5846" s="36"/>
      <c r="R5846" s="37"/>
      <c r="S5846" s="36"/>
      <c r="T5846" s="36"/>
    </row>
    <row r="5847" spans="1:20" ht="14.4" x14ac:dyDescent="0.3">
      <c r="A5847" s="33" t="s">
        <v>13606</v>
      </c>
      <c r="B5847" s="33" t="s">
        <v>14833</v>
      </c>
      <c r="C5847" s="33" t="s">
        <v>18745</v>
      </c>
      <c r="D5847" s="33" t="s">
        <v>13607</v>
      </c>
      <c r="E5847" s="33" t="s">
        <v>15822</v>
      </c>
      <c r="F5847" s="33">
        <v>160</v>
      </c>
      <c r="G5847" s="33">
        <v>154</v>
      </c>
      <c r="H5847" s="33">
        <v>71008</v>
      </c>
      <c r="I5847" t="s">
        <v>624</v>
      </c>
      <c r="N5847" s="37"/>
      <c r="O5847" s="36"/>
      <c r="P5847" s="36"/>
      <c r="Q5847" s="36"/>
      <c r="R5847" s="37"/>
      <c r="S5847" s="36"/>
      <c r="T5847" s="36"/>
    </row>
    <row r="5848" spans="1:20" ht="14.4" x14ac:dyDescent="0.3">
      <c r="A5848" s="33" t="s">
        <v>13608</v>
      </c>
      <c r="B5848" s="33" t="s">
        <v>14833</v>
      </c>
      <c r="C5848" s="33" t="s">
        <v>18746</v>
      </c>
      <c r="D5848" s="33" t="s">
        <v>13609</v>
      </c>
      <c r="E5848" s="33" t="s">
        <v>14890</v>
      </c>
      <c r="F5848" s="33">
        <v>317</v>
      </c>
      <c r="G5848" s="33">
        <v>303</v>
      </c>
      <c r="H5848" s="33">
        <v>41471</v>
      </c>
      <c r="I5848" t="s">
        <v>15612</v>
      </c>
      <c r="N5848" s="37"/>
      <c r="O5848" s="36"/>
      <c r="P5848" s="36"/>
      <c r="Q5848" s="36"/>
      <c r="R5848" s="37"/>
      <c r="S5848" s="36"/>
      <c r="T5848" s="36"/>
    </row>
    <row r="5849" spans="1:20" ht="14.4" x14ac:dyDescent="0.3">
      <c r="A5849" s="33" t="s">
        <v>13610</v>
      </c>
      <c r="B5849" s="33" t="s">
        <v>14833</v>
      </c>
      <c r="C5849" s="33" t="s">
        <v>18747</v>
      </c>
      <c r="D5849" s="33" t="s">
        <v>13611</v>
      </c>
      <c r="E5849" s="33" t="s">
        <v>14890</v>
      </c>
      <c r="F5849" s="33">
        <v>326</v>
      </c>
      <c r="G5849" s="33">
        <v>331</v>
      </c>
      <c r="H5849" s="33">
        <v>41471</v>
      </c>
      <c r="I5849" t="s">
        <v>15612</v>
      </c>
      <c r="N5849" s="37"/>
      <c r="O5849" s="36"/>
      <c r="P5849" s="36"/>
      <c r="Q5849" s="36"/>
      <c r="R5849" s="37"/>
      <c r="S5849" s="36"/>
      <c r="T5849" s="36"/>
    </row>
    <row r="5850" spans="1:20" ht="14.4" x14ac:dyDescent="0.3">
      <c r="A5850" s="33" t="s">
        <v>13612</v>
      </c>
      <c r="B5850" s="33" t="s">
        <v>14833</v>
      </c>
      <c r="C5850" s="33" t="s">
        <v>18748</v>
      </c>
      <c r="D5850" s="33" t="s">
        <v>13613</v>
      </c>
      <c r="E5850" s="33" t="s">
        <v>15051</v>
      </c>
      <c r="F5850" s="33">
        <v>188</v>
      </c>
      <c r="G5850" s="33">
        <v>184</v>
      </c>
      <c r="H5850" s="33">
        <v>40945</v>
      </c>
      <c r="I5850" t="s">
        <v>15185</v>
      </c>
      <c r="N5850" s="37"/>
      <c r="O5850" s="36"/>
      <c r="P5850" s="36"/>
      <c r="Q5850" s="36"/>
      <c r="R5850" s="37"/>
      <c r="S5850" s="36"/>
      <c r="T5850" s="36"/>
    </row>
    <row r="5851" spans="1:20" ht="14.4" x14ac:dyDescent="0.3">
      <c r="A5851" s="33" t="s">
        <v>13614</v>
      </c>
      <c r="B5851" s="33" t="s">
        <v>14833</v>
      </c>
      <c r="C5851" s="33" t="s">
        <v>18749</v>
      </c>
      <c r="D5851" s="33" t="s">
        <v>13615</v>
      </c>
      <c r="E5851" s="33" t="s">
        <v>14885</v>
      </c>
      <c r="F5851" s="33">
        <v>498</v>
      </c>
      <c r="G5851" s="33">
        <v>493</v>
      </c>
      <c r="H5851" s="33">
        <v>41774</v>
      </c>
      <c r="I5851" t="s">
        <v>18526</v>
      </c>
      <c r="N5851" s="37"/>
      <c r="O5851" s="36"/>
      <c r="P5851" s="36"/>
      <c r="Q5851" s="36"/>
      <c r="R5851" s="37"/>
      <c r="S5851" s="36"/>
      <c r="T5851" s="36"/>
    </row>
    <row r="5852" spans="1:20" ht="14.4" x14ac:dyDescent="0.3">
      <c r="A5852" s="33" t="s">
        <v>13616</v>
      </c>
      <c r="B5852" s="33" t="s">
        <v>14833</v>
      </c>
      <c r="C5852" s="33" t="s">
        <v>1461</v>
      </c>
      <c r="D5852" s="33" t="s">
        <v>13617</v>
      </c>
      <c r="E5852" s="33" t="s">
        <v>15603</v>
      </c>
      <c r="F5852" s="33">
        <v>76</v>
      </c>
      <c r="G5852" s="33">
        <v>87</v>
      </c>
      <c r="H5852" s="33">
        <v>41662</v>
      </c>
      <c r="I5852" t="s">
        <v>15207</v>
      </c>
      <c r="N5852" s="37"/>
      <c r="O5852" s="36"/>
      <c r="P5852" s="36"/>
      <c r="Q5852" s="36"/>
      <c r="R5852" s="37"/>
      <c r="S5852" s="36"/>
      <c r="T5852" s="36"/>
    </row>
    <row r="5853" spans="1:20" ht="14.4" x14ac:dyDescent="0.3">
      <c r="A5853" s="33" t="s">
        <v>13618</v>
      </c>
      <c r="B5853" s="33" t="s">
        <v>14833</v>
      </c>
      <c r="C5853" s="33" t="s">
        <v>18750</v>
      </c>
      <c r="D5853" s="33" t="s">
        <v>13619</v>
      </c>
      <c r="E5853" s="33" t="s">
        <v>15078</v>
      </c>
      <c r="F5853" s="33">
        <v>249</v>
      </c>
      <c r="G5853" s="33">
        <v>263</v>
      </c>
      <c r="H5853" s="33">
        <v>40207</v>
      </c>
      <c r="I5853" t="s">
        <v>18751</v>
      </c>
      <c r="N5853" s="37"/>
      <c r="O5853" s="36"/>
      <c r="P5853" s="36"/>
      <c r="Q5853" s="36"/>
      <c r="R5853" s="37"/>
      <c r="S5853" s="36"/>
      <c r="T5853" s="36"/>
    </row>
    <row r="5854" spans="1:20" ht="14.4" x14ac:dyDescent="0.3">
      <c r="A5854" s="33" t="s">
        <v>13620</v>
      </c>
      <c r="B5854" s="33" t="s">
        <v>14833</v>
      </c>
      <c r="C5854" s="33" t="s">
        <v>18752</v>
      </c>
      <c r="D5854" s="33" t="s">
        <v>13621</v>
      </c>
      <c r="E5854" s="33" t="s">
        <v>14895</v>
      </c>
      <c r="F5854" s="33">
        <v>307</v>
      </c>
      <c r="G5854" s="33">
        <v>269</v>
      </c>
      <c r="H5854" s="33">
        <v>80433</v>
      </c>
      <c r="I5854" t="s">
        <v>15657</v>
      </c>
      <c r="N5854" s="37"/>
      <c r="O5854" s="36"/>
      <c r="P5854" s="36"/>
      <c r="Q5854" s="36"/>
      <c r="R5854" s="37"/>
      <c r="S5854" s="36"/>
      <c r="T5854" s="36"/>
    </row>
    <row r="5855" spans="1:20" ht="14.4" x14ac:dyDescent="0.3">
      <c r="A5855" s="33" t="s">
        <v>13622</v>
      </c>
      <c r="B5855" s="33" t="s">
        <v>14833</v>
      </c>
      <c r="C5855" s="33" t="s">
        <v>18753</v>
      </c>
      <c r="D5855" s="33" t="s">
        <v>13623</v>
      </c>
      <c r="E5855" s="33" t="s">
        <v>16288</v>
      </c>
      <c r="F5855" s="33">
        <v>439</v>
      </c>
      <c r="G5855" s="33">
        <v>417</v>
      </c>
      <c r="H5855" s="33">
        <v>61751</v>
      </c>
      <c r="I5855" t="s">
        <v>15757</v>
      </c>
      <c r="N5855" s="37"/>
      <c r="O5855" s="36"/>
      <c r="P5855" s="36"/>
      <c r="Q5855" s="36"/>
      <c r="R5855" s="37"/>
      <c r="S5855" s="36"/>
      <c r="T5855" s="36"/>
    </row>
    <row r="5856" spans="1:20" ht="14.4" x14ac:dyDescent="0.3">
      <c r="A5856" s="33" t="s">
        <v>13624</v>
      </c>
      <c r="B5856" s="33" t="s">
        <v>14833</v>
      </c>
      <c r="C5856" s="33" t="s">
        <v>15592</v>
      </c>
      <c r="D5856" s="33" t="s">
        <v>13625</v>
      </c>
      <c r="E5856" s="33" t="s">
        <v>15627</v>
      </c>
      <c r="F5856" s="33">
        <v>393</v>
      </c>
      <c r="G5856" s="33">
        <v>360</v>
      </c>
      <c r="H5856" s="33">
        <v>41366</v>
      </c>
      <c r="I5856" t="s">
        <v>15263</v>
      </c>
      <c r="N5856" s="37"/>
      <c r="O5856" s="36"/>
      <c r="P5856" s="36"/>
      <c r="Q5856" s="36"/>
      <c r="R5856" s="37"/>
      <c r="S5856" s="36"/>
      <c r="T5856" s="36"/>
    </row>
    <row r="5857" spans="1:20" ht="14.4" x14ac:dyDescent="0.3">
      <c r="A5857" s="33" t="s">
        <v>13626</v>
      </c>
      <c r="B5857" s="33" t="s">
        <v>14833</v>
      </c>
      <c r="C5857" s="33" t="s">
        <v>15258</v>
      </c>
      <c r="D5857" s="33" t="s">
        <v>13627</v>
      </c>
      <c r="E5857" s="33" t="s">
        <v>15627</v>
      </c>
      <c r="F5857" s="33">
        <v>123</v>
      </c>
      <c r="G5857" s="33">
        <v>142</v>
      </c>
      <c r="H5857" s="33">
        <v>40967</v>
      </c>
      <c r="I5857" t="s">
        <v>15628</v>
      </c>
      <c r="N5857" s="37"/>
      <c r="O5857" s="36"/>
      <c r="P5857" s="36"/>
      <c r="Q5857" s="36"/>
      <c r="R5857" s="37"/>
      <c r="S5857" s="36"/>
      <c r="T5857" s="36"/>
    </row>
    <row r="5858" spans="1:20" ht="14.4" x14ac:dyDescent="0.3">
      <c r="A5858" s="33" t="s">
        <v>13628</v>
      </c>
      <c r="B5858" s="33" t="s">
        <v>14833</v>
      </c>
      <c r="C5858" s="33" t="s">
        <v>18232</v>
      </c>
      <c r="D5858" s="33" t="s">
        <v>13625</v>
      </c>
      <c r="E5858" s="33" t="s">
        <v>15627</v>
      </c>
      <c r="F5858" s="33">
        <v>660</v>
      </c>
      <c r="G5858" s="33">
        <v>638</v>
      </c>
      <c r="H5858" s="33">
        <v>41362</v>
      </c>
      <c r="I5858" t="s">
        <v>16239</v>
      </c>
      <c r="N5858" s="37"/>
      <c r="O5858" s="36"/>
      <c r="P5858" s="36"/>
      <c r="Q5858" s="36"/>
      <c r="R5858" s="37"/>
      <c r="S5858" s="36"/>
      <c r="T5858" s="36"/>
    </row>
    <row r="5859" spans="1:20" ht="14.4" x14ac:dyDescent="0.3">
      <c r="A5859" s="33" t="s">
        <v>13629</v>
      </c>
      <c r="B5859" s="33" t="s">
        <v>14833</v>
      </c>
      <c r="C5859" s="33" t="s">
        <v>18754</v>
      </c>
      <c r="D5859" s="33" t="s">
        <v>13630</v>
      </c>
      <c r="E5859" s="33" t="s">
        <v>15005</v>
      </c>
      <c r="F5859" s="33">
        <v>109</v>
      </c>
      <c r="G5859" s="33">
        <v>109</v>
      </c>
      <c r="H5859" s="33">
        <v>30700</v>
      </c>
      <c r="I5859" t="s">
        <v>18755</v>
      </c>
      <c r="N5859" s="37"/>
      <c r="O5859" s="36"/>
      <c r="P5859" s="36"/>
      <c r="Q5859" s="36"/>
      <c r="R5859" s="37"/>
      <c r="S5859" s="36"/>
      <c r="T5859" s="36"/>
    </row>
    <row r="5860" spans="1:20" ht="14.4" x14ac:dyDescent="0.3">
      <c r="A5860" s="33" t="s">
        <v>13631</v>
      </c>
      <c r="B5860" s="33" t="s">
        <v>14833</v>
      </c>
      <c r="C5860" s="33" t="s">
        <v>18756</v>
      </c>
      <c r="D5860" s="33" t="s">
        <v>13632</v>
      </c>
      <c r="E5860" s="33" t="s">
        <v>15004</v>
      </c>
      <c r="F5860" s="33">
        <v>66</v>
      </c>
      <c r="G5860" s="33">
        <v>62</v>
      </c>
      <c r="H5860" s="33">
        <v>42607</v>
      </c>
      <c r="I5860" t="s">
        <v>15194</v>
      </c>
      <c r="N5860" s="37"/>
      <c r="O5860" s="36"/>
      <c r="P5860" s="36"/>
      <c r="Q5860" s="36"/>
      <c r="R5860" s="37"/>
      <c r="S5860" s="36"/>
      <c r="T5860" s="36"/>
    </row>
    <row r="5861" spans="1:20" ht="14.4" x14ac:dyDescent="0.3">
      <c r="A5861" s="33" t="s">
        <v>13633</v>
      </c>
      <c r="B5861" s="33" t="s">
        <v>14833</v>
      </c>
      <c r="C5861" s="33" t="s">
        <v>18757</v>
      </c>
      <c r="D5861" s="33" t="s">
        <v>13235</v>
      </c>
      <c r="E5861" s="33" t="s">
        <v>14885</v>
      </c>
      <c r="F5861" s="33">
        <v>257</v>
      </c>
      <c r="G5861" s="33">
        <v>255</v>
      </c>
      <c r="H5861" s="33">
        <v>30703</v>
      </c>
      <c r="I5861" t="s">
        <v>18758</v>
      </c>
      <c r="N5861" s="37"/>
      <c r="O5861" s="36"/>
      <c r="P5861" s="36"/>
      <c r="Q5861" s="36"/>
      <c r="R5861" s="37"/>
      <c r="S5861" s="36"/>
      <c r="T5861" s="36"/>
    </row>
    <row r="5862" spans="1:20" ht="14.4" x14ac:dyDescent="0.3">
      <c r="A5862" s="33" t="s">
        <v>13634</v>
      </c>
      <c r="B5862" s="33" t="s">
        <v>14833</v>
      </c>
      <c r="C5862" s="33" t="s">
        <v>18759</v>
      </c>
      <c r="D5862" s="33" t="s">
        <v>13635</v>
      </c>
      <c r="E5862" s="33" t="s">
        <v>14927</v>
      </c>
      <c r="F5862" s="33">
        <v>70</v>
      </c>
      <c r="G5862" s="33">
        <v>65</v>
      </c>
      <c r="H5862" s="33">
        <v>41632</v>
      </c>
      <c r="I5862" t="s">
        <v>15148</v>
      </c>
      <c r="N5862" s="37"/>
      <c r="O5862" s="36"/>
      <c r="P5862" s="36"/>
      <c r="Q5862" s="36"/>
      <c r="R5862" s="37"/>
      <c r="S5862" s="36"/>
      <c r="T5862" s="36"/>
    </row>
    <row r="5863" spans="1:20" ht="14.4" x14ac:dyDescent="0.3">
      <c r="A5863" s="33" t="s">
        <v>13636</v>
      </c>
      <c r="B5863" s="33" t="s">
        <v>14833</v>
      </c>
      <c r="C5863" s="33" t="s">
        <v>18760</v>
      </c>
      <c r="D5863" s="33" t="s">
        <v>13638</v>
      </c>
      <c r="E5863" s="33" t="s">
        <v>15029</v>
      </c>
      <c r="F5863" s="33">
        <v>421</v>
      </c>
      <c r="G5863" s="33">
        <v>406</v>
      </c>
      <c r="H5863" s="33">
        <v>40377</v>
      </c>
      <c r="I5863" t="s">
        <v>17789</v>
      </c>
      <c r="N5863" s="37"/>
      <c r="O5863" s="36"/>
      <c r="P5863" s="36"/>
      <c r="Q5863" s="36"/>
      <c r="R5863" s="37"/>
      <c r="S5863" s="36"/>
      <c r="T5863" s="36"/>
    </row>
    <row r="5864" spans="1:20" ht="14.4" x14ac:dyDescent="0.3">
      <c r="A5864" s="33" t="s">
        <v>13639</v>
      </c>
      <c r="B5864" s="33" t="s">
        <v>14833</v>
      </c>
      <c r="C5864" s="33" t="s">
        <v>13640</v>
      </c>
      <c r="D5864" s="33" t="s">
        <v>6507</v>
      </c>
      <c r="E5864" s="33" t="s">
        <v>17241</v>
      </c>
      <c r="F5864" s="33">
        <v>206</v>
      </c>
      <c r="G5864" s="33">
        <v>192</v>
      </c>
      <c r="H5864" s="33">
        <v>30701</v>
      </c>
      <c r="I5864" t="s">
        <v>18761</v>
      </c>
      <c r="N5864" s="37"/>
      <c r="O5864" s="36"/>
      <c r="P5864" s="36"/>
      <c r="Q5864" s="36"/>
      <c r="R5864" s="37"/>
      <c r="S5864" s="36"/>
      <c r="T5864" s="36"/>
    </row>
    <row r="5865" spans="1:20" ht="14.4" x14ac:dyDescent="0.3">
      <c r="A5865" s="33" t="s">
        <v>13641</v>
      </c>
      <c r="B5865" s="33" t="s">
        <v>14833</v>
      </c>
      <c r="C5865" s="33" t="s">
        <v>11277</v>
      </c>
      <c r="D5865" s="33" t="s">
        <v>13642</v>
      </c>
      <c r="E5865" s="33" t="s">
        <v>15029</v>
      </c>
      <c r="F5865" s="33">
        <v>151</v>
      </c>
      <c r="G5865" s="33">
        <v>145</v>
      </c>
      <c r="H5865" s="33">
        <v>41390</v>
      </c>
      <c r="I5865" t="s">
        <v>18043</v>
      </c>
      <c r="N5865" s="37"/>
      <c r="O5865" s="36"/>
      <c r="P5865" s="36"/>
      <c r="Q5865" s="36"/>
      <c r="R5865" s="37"/>
      <c r="S5865" s="36"/>
      <c r="T5865" s="36"/>
    </row>
    <row r="5866" spans="1:20" ht="14.4" x14ac:dyDescent="0.3">
      <c r="A5866" s="33" t="s">
        <v>13643</v>
      </c>
      <c r="B5866" s="33" t="s">
        <v>14833</v>
      </c>
      <c r="C5866" s="33" t="s">
        <v>8027</v>
      </c>
      <c r="D5866" s="33" t="s">
        <v>13644</v>
      </c>
      <c r="E5866" s="33" t="s">
        <v>14986</v>
      </c>
      <c r="F5866" s="33">
        <v>249</v>
      </c>
      <c r="G5866" s="33">
        <v>247</v>
      </c>
      <c r="H5866" s="33">
        <v>20671</v>
      </c>
      <c r="I5866" t="s">
        <v>16770</v>
      </c>
      <c r="N5866" s="37"/>
      <c r="O5866" s="36"/>
      <c r="P5866" s="36"/>
      <c r="Q5866" s="36"/>
      <c r="R5866" s="37"/>
      <c r="S5866" s="36"/>
      <c r="T5866" s="36"/>
    </row>
    <row r="5867" spans="1:20" ht="14.4" x14ac:dyDescent="0.3">
      <c r="A5867" s="33" t="s">
        <v>13645</v>
      </c>
      <c r="B5867" s="33" t="s">
        <v>14833</v>
      </c>
      <c r="C5867" s="33" t="s">
        <v>13646</v>
      </c>
      <c r="D5867" s="33" t="s">
        <v>13647</v>
      </c>
      <c r="E5867" s="33" t="s">
        <v>14938</v>
      </c>
      <c r="F5867" s="33">
        <v>447</v>
      </c>
      <c r="G5867" s="33">
        <v>432</v>
      </c>
      <c r="H5867" s="33">
        <v>30709</v>
      </c>
      <c r="I5867" t="s">
        <v>18762</v>
      </c>
      <c r="N5867" s="37"/>
      <c r="O5867" s="36"/>
      <c r="P5867" s="36"/>
      <c r="Q5867" s="36"/>
      <c r="R5867" s="37"/>
      <c r="S5867" s="36"/>
      <c r="T5867" s="36"/>
    </row>
    <row r="5868" spans="1:20" ht="14.4" x14ac:dyDescent="0.3">
      <c r="A5868" s="33" t="s">
        <v>13648</v>
      </c>
      <c r="B5868" s="33" t="s">
        <v>14833</v>
      </c>
      <c r="C5868" s="33" t="s">
        <v>18763</v>
      </c>
      <c r="D5868" s="33" t="s">
        <v>13649</v>
      </c>
      <c r="E5868" s="33" t="s">
        <v>15182</v>
      </c>
      <c r="F5868" s="33">
        <v>470</v>
      </c>
      <c r="G5868" s="33">
        <v>471</v>
      </c>
      <c r="H5868" s="33">
        <v>30715</v>
      </c>
      <c r="I5868" t="s">
        <v>18764</v>
      </c>
      <c r="N5868" s="37"/>
      <c r="O5868" s="36"/>
      <c r="P5868" s="36"/>
      <c r="Q5868" s="36"/>
      <c r="R5868" s="37"/>
      <c r="S5868" s="36"/>
      <c r="T5868" s="36"/>
    </row>
    <row r="5869" spans="1:20" ht="14.4" x14ac:dyDescent="0.3">
      <c r="A5869" s="33" t="s">
        <v>13650</v>
      </c>
      <c r="B5869" s="33" t="s">
        <v>14833</v>
      </c>
      <c r="C5869" s="33" t="s">
        <v>18765</v>
      </c>
      <c r="D5869" s="33" t="s">
        <v>10876</v>
      </c>
      <c r="E5869" s="33" t="s">
        <v>14992</v>
      </c>
      <c r="F5869" s="33">
        <v>262</v>
      </c>
      <c r="G5869" s="33">
        <v>285</v>
      </c>
      <c r="H5869" s="33">
        <v>41246</v>
      </c>
      <c r="I5869" t="s">
        <v>90</v>
      </c>
      <c r="N5869" s="37"/>
      <c r="O5869" s="36"/>
      <c r="P5869" s="36"/>
      <c r="Q5869" s="36"/>
      <c r="R5869" s="37"/>
      <c r="S5869" s="36"/>
      <c r="T5869" s="36"/>
    </row>
    <row r="5870" spans="1:20" ht="14.4" x14ac:dyDescent="0.3">
      <c r="A5870" s="33" t="s">
        <v>13651</v>
      </c>
      <c r="B5870" s="33" t="s">
        <v>14833</v>
      </c>
      <c r="C5870" s="33" t="s">
        <v>18766</v>
      </c>
      <c r="D5870" s="33" t="s">
        <v>13653</v>
      </c>
      <c r="E5870" s="33" t="s">
        <v>14910</v>
      </c>
      <c r="F5870" s="33">
        <v>245</v>
      </c>
      <c r="G5870" s="33">
        <v>263</v>
      </c>
      <c r="H5870" s="33">
        <v>30725</v>
      </c>
      <c r="I5870" t="s">
        <v>18767</v>
      </c>
      <c r="N5870" s="37"/>
      <c r="O5870" s="36"/>
      <c r="P5870" s="36"/>
      <c r="Q5870" s="36"/>
      <c r="R5870" s="37"/>
      <c r="S5870" s="36"/>
      <c r="T5870" s="36"/>
    </row>
    <row r="5871" spans="1:20" ht="14.4" x14ac:dyDescent="0.3">
      <c r="A5871" s="33" t="s">
        <v>13654</v>
      </c>
      <c r="B5871" s="33" t="s">
        <v>14833</v>
      </c>
      <c r="C5871" s="33" t="s">
        <v>18768</v>
      </c>
      <c r="D5871" s="33" t="s">
        <v>13655</v>
      </c>
      <c r="E5871" s="33" t="s">
        <v>14907</v>
      </c>
      <c r="F5871" s="33">
        <v>246</v>
      </c>
      <c r="G5871" s="33">
        <v>276</v>
      </c>
      <c r="H5871" s="33">
        <v>30731</v>
      </c>
      <c r="I5871" t="s">
        <v>18769</v>
      </c>
      <c r="N5871" s="37"/>
      <c r="O5871" s="36"/>
      <c r="P5871" s="36"/>
      <c r="Q5871" s="36"/>
      <c r="R5871" s="37"/>
      <c r="S5871" s="36"/>
      <c r="T5871" s="36"/>
    </row>
    <row r="5872" spans="1:20" ht="14.4" x14ac:dyDescent="0.3">
      <c r="A5872" s="33" t="s">
        <v>13656</v>
      </c>
      <c r="B5872" s="33" t="s">
        <v>14833</v>
      </c>
      <c r="C5872" s="33" t="s">
        <v>18770</v>
      </c>
      <c r="D5872" s="33" t="s">
        <v>13657</v>
      </c>
      <c r="E5872" s="33" t="s">
        <v>15055</v>
      </c>
      <c r="F5872" s="33">
        <v>341</v>
      </c>
      <c r="G5872" s="33">
        <v>313</v>
      </c>
      <c r="H5872" s="33">
        <v>41565</v>
      </c>
      <c r="I5872" t="s">
        <v>221</v>
      </c>
      <c r="N5872" s="37"/>
      <c r="O5872" s="36"/>
      <c r="P5872" s="36"/>
      <c r="Q5872" s="36"/>
      <c r="R5872" s="37"/>
      <c r="S5872" s="36"/>
      <c r="T5872" s="36"/>
    </row>
    <row r="5873" spans="1:20" ht="14.4" x14ac:dyDescent="0.3">
      <c r="A5873" s="33" t="s">
        <v>13658</v>
      </c>
      <c r="B5873" s="33" t="s">
        <v>14833</v>
      </c>
      <c r="C5873" s="33" t="s">
        <v>1504</v>
      </c>
      <c r="D5873" s="33" t="s">
        <v>13659</v>
      </c>
      <c r="E5873" s="33" t="s">
        <v>14995</v>
      </c>
      <c r="F5873" s="33">
        <v>231</v>
      </c>
      <c r="G5873" s="33">
        <v>221</v>
      </c>
      <c r="H5873" s="33">
        <v>79796</v>
      </c>
      <c r="I5873" t="s">
        <v>18771</v>
      </c>
      <c r="N5873" s="37"/>
      <c r="O5873" s="36"/>
      <c r="P5873" s="36"/>
      <c r="Q5873" s="36"/>
      <c r="R5873" s="37"/>
      <c r="S5873" s="36"/>
      <c r="T5873" s="36"/>
    </row>
    <row r="5874" spans="1:20" ht="14.4" x14ac:dyDescent="0.3">
      <c r="A5874" s="33" t="s">
        <v>13660</v>
      </c>
      <c r="B5874" s="33" t="s">
        <v>14833</v>
      </c>
      <c r="C5874" s="33" t="s">
        <v>17945</v>
      </c>
      <c r="D5874" s="33" t="s">
        <v>12017</v>
      </c>
      <c r="E5874" s="33" t="s">
        <v>15122</v>
      </c>
      <c r="F5874" s="33">
        <v>71</v>
      </c>
      <c r="G5874" s="33">
        <v>67</v>
      </c>
      <c r="H5874" s="33">
        <v>83280</v>
      </c>
      <c r="I5874" t="s">
        <v>15211</v>
      </c>
      <c r="N5874" s="37"/>
      <c r="O5874" s="36"/>
      <c r="P5874" s="36"/>
      <c r="Q5874" s="36"/>
      <c r="R5874" s="37"/>
      <c r="S5874" s="36"/>
      <c r="T5874" s="36"/>
    </row>
    <row r="5875" spans="1:20" ht="14.4" x14ac:dyDescent="0.3">
      <c r="A5875" s="33" t="s">
        <v>13661</v>
      </c>
      <c r="B5875" s="33" t="s">
        <v>14833</v>
      </c>
      <c r="C5875" s="33" t="s">
        <v>18772</v>
      </c>
      <c r="D5875" s="33" t="s">
        <v>13662</v>
      </c>
      <c r="E5875" s="33" t="s">
        <v>14985</v>
      </c>
      <c r="F5875" s="33">
        <v>107</v>
      </c>
      <c r="G5875" s="33">
        <v>95</v>
      </c>
      <c r="H5875" s="33">
        <v>42683</v>
      </c>
      <c r="I5875" t="s">
        <v>1938</v>
      </c>
      <c r="N5875" s="37"/>
      <c r="O5875" s="36"/>
      <c r="P5875" s="36"/>
      <c r="Q5875" s="36"/>
      <c r="R5875" s="37"/>
      <c r="S5875" s="36"/>
      <c r="T5875" s="36"/>
    </row>
    <row r="5876" spans="1:20" ht="14.4" x14ac:dyDescent="0.3">
      <c r="A5876" s="33" t="s">
        <v>13663</v>
      </c>
      <c r="B5876" s="33" t="s">
        <v>14833</v>
      </c>
      <c r="C5876" s="33" t="s">
        <v>18773</v>
      </c>
      <c r="D5876" s="33" t="s">
        <v>13664</v>
      </c>
      <c r="E5876" s="33" t="s">
        <v>14985</v>
      </c>
      <c r="F5876" s="33">
        <v>206</v>
      </c>
      <c r="G5876" s="33">
        <v>209</v>
      </c>
      <c r="H5876" s="33">
        <v>42683</v>
      </c>
      <c r="I5876" t="s">
        <v>1938</v>
      </c>
      <c r="N5876" s="37"/>
      <c r="O5876" s="36"/>
      <c r="P5876" s="36"/>
      <c r="Q5876" s="36"/>
      <c r="R5876" s="37"/>
      <c r="S5876" s="36"/>
      <c r="T5876" s="36"/>
    </row>
    <row r="5877" spans="1:20" ht="14.4" x14ac:dyDescent="0.3">
      <c r="A5877" s="33" t="s">
        <v>13665</v>
      </c>
      <c r="B5877" s="33" t="s">
        <v>14833</v>
      </c>
      <c r="C5877" s="33" t="s">
        <v>13666</v>
      </c>
      <c r="D5877" s="33" t="s">
        <v>13667</v>
      </c>
      <c r="E5877" s="33" t="s">
        <v>14985</v>
      </c>
      <c r="F5877" s="33">
        <v>278</v>
      </c>
      <c r="G5877" s="33">
        <v>257</v>
      </c>
      <c r="H5877" s="33">
        <v>13622</v>
      </c>
      <c r="I5877" t="s">
        <v>18011</v>
      </c>
      <c r="N5877" s="37"/>
      <c r="O5877" s="36"/>
      <c r="P5877" s="36"/>
      <c r="Q5877" s="36"/>
      <c r="R5877" s="37"/>
      <c r="S5877" s="36"/>
      <c r="T5877" s="36"/>
    </row>
    <row r="5878" spans="1:20" ht="14.4" x14ac:dyDescent="0.3">
      <c r="A5878" s="33" t="s">
        <v>13668</v>
      </c>
      <c r="B5878" s="33" t="s">
        <v>14833</v>
      </c>
      <c r="C5878" s="33" t="s">
        <v>18774</v>
      </c>
      <c r="D5878" s="33" t="s">
        <v>13669</v>
      </c>
      <c r="E5878" s="33" t="s">
        <v>14993</v>
      </c>
      <c r="F5878" s="33">
        <v>133</v>
      </c>
      <c r="G5878" s="33">
        <v>139</v>
      </c>
      <c r="H5878" s="33">
        <v>41813</v>
      </c>
      <c r="I5878" t="s">
        <v>17433</v>
      </c>
      <c r="N5878" s="37"/>
      <c r="O5878" s="36"/>
      <c r="P5878" s="36"/>
      <c r="Q5878" s="36"/>
      <c r="R5878" s="37"/>
      <c r="S5878" s="36"/>
      <c r="T5878" s="36"/>
    </row>
    <row r="5879" spans="1:20" ht="14.4" x14ac:dyDescent="0.3">
      <c r="A5879" s="33" t="s">
        <v>13670</v>
      </c>
      <c r="B5879" s="33" t="s">
        <v>14833</v>
      </c>
      <c r="C5879" s="33" t="s">
        <v>18775</v>
      </c>
      <c r="D5879" s="33" t="s">
        <v>13671</v>
      </c>
      <c r="E5879" s="33" t="s">
        <v>15395</v>
      </c>
      <c r="F5879" s="33">
        <v>178</v>
      </c>
      <c r="G5879" s="33">
        <v>181</v>
      </c>
      <c r="H5879" s="33">
        <v>41481</v>
      </c>
      <c r="I5879" t="s">
        <v>16901</v>
      </c>
      <c r="N5879" s="37"/>
      <c r="O5879" s="36"/>
      <c r="P5879" s="36"/>
      <c r="Q5879" s="36"/>
      <c r="R5879" s="37"/>
      <c r="S5879" s="36"/>
      <c r="T5879" s="36"/>
    </row>
    <row r="5880" spans="1:20" ht="14.4" x14ac:dyDescent="0.3">
      <c r="A5880" s="33" t="s">
        <v>13672</v>
      </c>
      <c r="B5880" s="33" t="s">
        <v>14833</v>
      </c>
      <c r="C5880" s="33" t="s">
        <v>18776</v>
      </c>
      <c r="D5880" s="33" t="s">
        <v>13673</v>
      </c>
      <c r="E5880" s="33" t="s">
        <v>14916</v>
      </c>
      <c r="F5880" s="33">
        <v>223</v>
      </c>
      <c r="G5880" s="33">
        <v>236</v>
      </c>
      <c r="H5880" s="33">
        <v>42669</v>
      </c>
      <c r="I5880" t="s">
        <v>15144</v>
      </c>
      <c r="N5880" s="37"/>
      <c r="O5880" s="36"/>
      <c r="P5880" s="36"/>
      <c r="Q5880" s="36"/>
      <c r="R5880" s="37"/>
      <c r="S5880" s="36"/>
      <c r="T5880" s="36"/>
    </row>
    <row r="5881" spans="1:20" ht="14.4" x14ac:dyDescent="0.3">
      <c r="A5881" s="33" t="s">
        <v>13674</v>
      </c>
      <c r="B5881" s="33" t="s">
        <v>14833</v>
      </c>
      <c r="C5881" s="33" t="s">
        <v>18777</v>
      </c>
      <c r="D5881" s="33" t="s">
        <v>13675</v>
      </c>
      <c r="E5881" s="33" t="s">
        <v>14958</v>
      </c>
      <c r="F5881" s="33">
        <v>444</v>
      </c>
      <c r="G5881" s="33">
        <v>444</v>
      </c>
      <c r="H5881" s="33">
        <v>41860</v>
      </c>
      <c r="I5881" t="s">
        <v>16262</v>
      </c>
      <c r="N5881" s="37"/>
      <c r="O5881" s="36"/>
      <c r="P5881" s="36"/>
      <c r="Q5881" s="36"/>
      <c r="R5881" s="37"/>
      <c r="S5881" s="36"/>
      <c r="T5881" s="36"/>
    </row>
    <row r="5882" spans="1:20" ht="14.4" x14ac:dyDescent="0.3">
      <c r="A5882" s="33" t="s">
        <v>13676</v>
      </c>
      <c r="B5882" s="33" t="s">
        <v>14833</v>
      </c>
      <c r="C5882" s="33" t="s">
        <v>18778</v>
      </c>
      <c r="D5882" s="33" t="s">
        <v>13677</v>
      </c>
      <c r="E5882" s="33" t="s">
        <v>15058</v>
      </c>
      <c r="F5882" s="33">
        <v>323</v>
      </c>
      <c r="G5882" s="33">
        <v>311</v>
      </c>
      <c r="H5882" s="33">
        <v>41516</v>
      </c>
      <c r="I5882" t="s">
        <v>78</v>
      </c>
      <c r="N5882" s="37"/>
      <c r="O5882" s="36"/>
      <c r="P5882" s="36"/>
      <c r="Q5882" s="36"/>
      <c r="R5882" s="37"/>
      <c r="S5882" s="36"/>
      <c r="T5882" s="36"/>
    </row>
    <row r="5883" spans="1:20" ht="14.4" x14ac:dyDescent="0.3">
      <c r="A5883" s="33" t="s">
        <v>13678</v>
      </c>
      <c r="B5883" s="33" t="s">
        <v>14833</v>
      </c>
      <c r="C5883" s="33" t="s">
        <v>2026</v>
      </c>
      <c r="D5883" s="33" t="s">
        <v>13669</v>
      </c>
      <c r="E5883" s="33" t="s">
        <v>14993</v>
      </c>
      <c r="F5883" s="33">
        <v>90</v>
      </c>
      <c r="G5883" s="33">
        <v>104</v>
      </c>
      <c r="H5883" s="33">
        <v>40950</v>
      </c>
      <c r="I5883" t="s">
        <v>15149</v>
      </c>
      <c r="N5883" s="37"/>
      <c r="O5883" s="36"/>
      <c r="P5883" s="36"/>
      <c r="Q5883" s="36"/>
      <c r="R5883" s="37"/>
      <c r="S5883" s="36"/>
      <c r="T5883" s="36"/>
    </row>
    <row r="5884" spans="1:20" ht="14.4" x14ac:dyDescent="0.3">
      <c r="A5884" s="33" t="s">
        <v>13679</v>
      </c>
      <c r="B5884" s="33" t="s">
        <v>14833</v>
      </c>
      <c r="C5884" s="33" t="s">
        <v>18779</v>
      </c>
      <c r="D5884" s="33" t="s">
        <v>13680</v>
      </c>
      <c r="E5884" s="33" t="s">
        <v>14989</v>
      </c>
      <c r="F5884" s="33">
        <v>247</v>
      </c>
      <c r="G5884" s="33">
        <v>243</v>
      </c>
      <c r="H5884" s="33">
        <v>40947</v>
      </c>
      <c r="I5884" t="s">
        <v>15865</v>
      </c>
      <c r="N5884" s="37"/>
      <c r="O5884" s="36"/>
      <c r="P5884" s="36"/>
      <c r="Q5884" s="36"/>
      <c r="R5884" s="37"/>
      <c r="S5884" s="36"/>
      <c r="T5884" s="36"/>
    </row>
    <row r="5885" spans="1:20" ht="14.4" x14ac:dyDescent="0.3">
      <c r="A5885" s="33" t="s">
        <v>13681</v>
      </c>
      <c r="B5885" s="33" t="s">
        <v>14833</v>
      </c>
      <c r="C5885" s="33" t="s">
        <v>13682</v>
      </c>
      <c r="D5885" s="33" t="s">
        <v>13683</v>
      </c>
      <c r="E5885" s="33" t="s">
        <v>15694</v>
      </c>
      <c r="F5885" s="33">
        <v>109</v>
      </c>
      <c r="G5885" s="33">
        <v>113</v>
      </c>
      <c r="H5885" s="33">
        <v>40329</v>
      </c>
      <c r="I5885" t="s">
        <v>13684</v>
      </c>
      <c r="N5885" s="37"/>
      <c r="O5885" s="36"/>
      <c r="P5885" s="36"/>
      <c r="Q5885" s="36"/>
      <c r="R5885" s="37"/>
      <c r="S5885" s="36"/>
      <c r="T5885" s="36"/>
    </row>
    <row r="5886" spans="1:20" ht="14.4" x14ac:dyDescent="0.3">
      <c r="A5886" s="33" t="s">
        <v>13685</v>
      </c>
      <c r="B5886" s="33" t="s">
        <v>14833</v>
      </c>
      <c r="C5886" s="33" t="s">
        <v>18780</v>
      </c>
      <c r="D5886" s="33" t="s">
        <v>13686</v>
      </c>
      <c r="E5886" s="33" t="s">
        <v>14897</v>
      </c>
      <c r="F5886" s="33">
        <v>639</v>
      </c>
      <c r="G5886" s="33">
        <v>607</v>
      </c>
      <c r="H5886" s="33">
        <v>41396</v>
      </c>
      <c r="I5886" t="s">
        <v>15734</v>
      </c>
      <c r="N5886" s="37"/>
      <c r="O5886" s="36"/>
      <c r="P5886" s="36"/>
      <c r="Q5886" s="36"/>
      <c r="R5886" s="37"/>
      <c r="S5886" s="36"/>
      <c r="T5886" s="36"/>
    </row>
    <row r="5887" spans="1:20" ht="14.4" x14ac:dyDescent="0.3">
      <c r="A5887" s="33" t="s">
        <v>13687</v>
      </c>
      <c r="B5887" s="33" t="s">
        <v>14833</v>
      </c>
      <c r="C5887" s="33" t="s">
        <v>18781</v>
      </c>
      <c r="D5887" s="33" t="s">
        <v>13688</v>
      </c>
      <c r="E5887" s="33" t="s">
        <v>14879</v>
      </c>
      <c r="F5887" s="33">
        <v>211</v>
      </c>
      <c r="G5887" s="33">
        <v>219</v>
      </c>
      <c r="H5887" s="33">
        <v>40972</v>
      </c>
      <c r="I5887" t="s">
        <v>15511</v>
      </c>
      <c r="N5887" s="37"/>
      <c r="O5887" s="36"/>
      <c r="P5887" s="36"/>
      <c r="Q5887" s="36"/>
      <c r="R5887" s="37"/>
      <c r="S5887" s="36"/>
      <c r="T5887" s="36"/>
    </row>
    <row r="5888" spans="1:20" ht="14.4" x14ac:dyDescent="0.3">
      <c r="A5888" s="33" t="s">
        <v>13689</v>
      </c>
      <c r="B5888" s="33" t="s">
        <v>14833</v>
      </c>
      <c r="C5888" s="33" t="s">
        <v>18782</v>
      </c>
      <c r="D5888" s="33" t="s">
        <v>13690</v>
      </c>
      <c r="E5888" s="33" t="s">
        <v>14989</v>
      </c>
      <c r="F5888" s="33">
        <v>105</v>
      </c>
      <c r="G5888" s="33">
        <v>88</v>
      </c>
      <c r="H5888" s="33">
        <v>41611</v>
      </c>
      <c r="I5888" t="s">
        <v>6729</v>
      </c>
      <c r="N5888" s="37"/>
      <c r="O5888" s="36"/>
      <c r="P5888" s="36"/>
      <c r="Q5888" s="36"/>
      <c r="R5888" s="37"/>
      <c r="S5888" s="36"/>
      <c r="T5888" s="36"/>
    </row>
    <row r="5889" spans="1:20" ht="14.4" x14ac:dyDescent="0.3">
      <c r="A5889" s="33" t="s">
        <v>13691</v>
      </c>
      <c r="B5889" s="33" t="s">
        <v>14833</v>
      </c>
      <c r="C5889" s="33" t="s">
        <v>18783</v>
      </c>
      <c r="D5889" s="33" t="s">
        <v>13692</v>
      </c>
      <c r="E5889" s="33" t="s">
        <v>15054</v>
      </c>
      <c r="F5889" s="33">
        <v>333</v>
      </c>
      <c r="G5889" s="33">
        <v>358</v>
      </c>
      <c r="H5889" s="33">
        <v>85476</v>
      </c>
      <c r="I5889" t="s">
        <v>17092</v>
      </c>
      <c r="N5889" s="37"/>
      <c r="O5889" s="36"/>
      <c r="P5889" s="36"/>
      <c r="Q5889" s="36"/>
      <c r="R5889" s="37"/>
      <c r="S5889" s="36"/>
      <c r="T5889" s="36"/>
    </row>
    <row r="5890" spans="1:20" ht="14.4" x14ac:dyDescent="0.3">
      <c r="A5890" s="33" t="s">
        <v>13693</v>
      </c>
      <c r="B5890" s="33" t="s">
        <v>14833</v>
      </c>
      <c r="C5890" s="33" t="s">
        <v>18784</v>
      </c>
      <c r="D5890" s="33" t="s">
        <v>13694</v>
      </c>
      <c r="E5890" s="33" t="s">
        <v>14952</v>
      </c>
      <c r="F5890" s="33">
        <v>296</v>
      </c>
      <c r="G5890" s="33">
        <v>285</v>
      </c>
      <c r="H5890" s="33">
        <v>83280</v>
      </c>
      <c r="I5890" t="s">
        <v>15211</v>
      </c>
      <c r="N5890" s="37"/>
      <c r="O5890" s="36"/>
      <c r="P5890" s="36"/>
      <c r="Q5890" s="36"/>
      <c r="R5890" s="37"/>
      <c r="S5890" s="36"/>
      <c r="T5890" s="36"/>
    </row>
    <row r="5891" spans="1:20" ht="14.4" x14ac:dyDescent="0.3">
      <c r="A5891" s="33" t="s">
        <v>13695</v>
      </c>
      <c r="B5891" s="33" t="s">
        <v>14833</v>
      </c>
      <c r="C5891" s="33" t="s">
        <v>13696</v>
      </c>
      <c r="D5891" s="33" t="s">
        <v>13697</v>
      </c>
      <c r="E5891" s="33" t="s">
        <v>14902</v>
      </c>
      <c r="F5891" s="33">
        <v>532</v>
      </c>
      <c r="G5891" s="33">
        <v>508</v>
      </c>
      <c r="H5891" s="33">
        <v>24597</v>
      </c>
      <c r="I5891" t="s">
        <v>15364</v>
      </c>
      <c r="N5891" s="37"/>
      <c r="O5891" s="36"/>
      <c r="P5891" s="36"/>
      <c r="Q5891" s="36"/>
      <c r="R5891" s="37"/>
      <c r="S5891" s="36"/>
      <c r="T5891" s="36"/>
    </row>
    <row r="5892" spans="1:20" ht="14.4" x14ac:dyDescent="0.3">
      <c r="A5892" s="33" t="s">
        <v>13698</v>
      </c>
      <c r="B5892" s="33" t="s">
        <v>14833</v>
      </c>
      <c r="C5892" s="33" t="s">
        <v>18785</v>
      </c>
      <c r="D5892" s="33" t="s">
        <v>13699</v>
      </c>
      <c r="E5892" s="33" t="s">
        <v>14890</v>
      </c>
      <c r="F5892" s="33">
        <v>497</v>
      </c>
      <c r="G5892" s="33">
        <v>449</v>
      </c>
      <c r="H5892" s="33">
        <v>74154</v>
      </c>
      <c r="I5892" t="s">
        <v>15498</v>
      </c>
      <c r="N5892" s="37"/>
      <c r="O5892" s="36"/>
      <c r="P5892" s="36"/>
      <c r="Q5892" s="36"/>
      <c r="R5892" s="37"/>
      <c r="S5892" s="36"/>
      <c r="T5892" s="36"/>
    </row>
    <row r="5893" spans="1:20" ht="14.4" x14ac:dyDescent="0.3">
      <c r="A5893" s="33" t="s">
        <v>13700</v>
      </c>
      <c r="B5893" s="33" t="s">
        <v>14833</v>
      </c>
      <c r="C5893" s="33" t="s">
        <v>18786</v>
      </c>
      <c r="D5893" s="33" t="s">
        <v>13701</v>
      </c>
      <c r="E5893" s="33" t="s">
        <v>14875</v>
      </c>
      <c r="F5893" s="33">
        <v>368</v>
      </c>
      <c r="G5893" s="33">
        <v>375</v>
      </c>
      <c r="H5893" s="33">
        <v>41692</v>
      </c>
      <c r="I5893" t="s">
        <v>15333</v>
      </c>
      <c r="N5893" s="37"/>
      <c r="O5893" s="36"/>
      <c r="P5893" s="36"/>
      <c r="Q5893" s="36"/>
      <c r="R5893" s="37"/>
      <c r="S5893" s="36"/>
      <c r="T5893" s="36"/>
    </row>
    <row r="5894" spans="1:20" ht="14.4" x14ac:dyDescent="0.3">
      <c r="A5894" s="33" t="s">
        <v>13702</v>
      </c>
      <c r="B5894" s="33" t="s">
        <v>14833</v>
      </c>
      <c r="C5894" s="33" t="s">
        <v>18787</v>
      </c>
      <c r="D5894" s="33" t="s">
        <v>13703</v>
      </c>
      <c r="E5894" s="33" t="s">
        <v>14902</v>
      </c>
      <c r="F5894" s="33">
        <v>240</v>
      </c>
      <c r="G5894" s="33">
        <v>233</v>
      </c>
      <c r="H5894" s="33">
        <v>45917</v>
      </c>
      <c r="I5894" t="s">
        <v>17621</v>
      </c>
      <c r="N5894" s="37"/>
      <c r="O5894" s="36"/>
      <c r="P5894" s="36"/>
      <c r="Q5894" s="36"/>
      <c r="R5894" s="37"/>
      <c r="S5894" s="36"/>
      <c r="T5894" s="36"/>
    </row>
    <row r="5895" spans="1:20" ht="14.4" x14ac:dyDescent="0.3">
      <c r="A5895" s="33" t="s">
        <v>13704</v>
      </c>
      <c r="B5895" s="33" t="s">
        <v>14833</v>
      </c>
      <c r="C5895" s="33" t="s">
        <v>18788</v>
      </c>
      <c r="D5895" s="33" t="s">
        <v>13705</v>
      </c>
      <c r="E5895" s="33" t="s">
        <v>14974</v>
      </c>
      <c r="F5895" s="33">
        <v>185</v>
      </c>
      <c r="G5895" s="33">
        <v>176</v>
      </c>
      <c r="H5895" s="33">
        <v>41226</v>
      </c>
      <c r="I5895" t="s">
        <v>176</v>
      </c>
      <c r="N5895" s="37"/>
      <c r="O5895" s="36"/>
      <c r="P5895" s="36"/>
      <c r="Q5895" s="36"/>
      <c r="R5895" s="37"/>
      <c r="S5895" s="36"/>
      <c r="T5895" s="36"/>
    </row>
    <row r="5896" spans="1:20" ht="14.4" x14ac:dyDescent="0.3">
      <c r="A5896" s="33" t="s">
        <v>13706</v>
      </c>
      <c r="B5896" s="33" t="s">
        <v>14833</v>
      </c>
      <c r="C5896" s="33" t="s">
        <v>18789</v>
      </c>
      <c r="D5896" s="33" t="s">
        <v>13707</v>
      </c>
      <c r="E5896" s="33" t="s">
        <v>15078</v>
      </c>
      <c r="F5896" s="33">
        <v>415</v>
      </c>
      <c r="G5896" s="33">
        <v>459</v>
      </c>
      <c r="H5896" s="33">
        <v>41154</v>
      </c>
      <c r="I5896" t="s">
        <v>16134</v>
      </c>
      <c r="N5896" s="37"/>
      <c r="O5896" s="36"/>
      <c r="P5896" s="36"/>
      <c r="Q5896" s="36"/>
      <c r="R5896" s="37"/>
      <c r="S5896" s="36"/>
      <c r="T5896" s="36"/>
    </row>
    <row r="5897" spans="1:20" ht="14.4" x14ac:dyDescent="0.3">
      <c r="A5897" s="33" t="s">
        <v>13708</v>
      </c>
      <c r="B5897" s="33" t="s">
        <v>14833</v>
      </c>
      <c r="C5897" s="33" t="s">
        <v>18790</v>
      </c>
      <c r="D5897" s="33" t="s">
        <v>13709</v>
      </c>
      <c r="E5897" s="33" t="s">
        <v>15813</v>
      </c>
      <c r="F5897" s="33">
        <v>276</v>
      </c>
      <c r="G5897" s="33">
        <v>298</v>
      </c>
      <c r="H5897" s="33">
        <v>38001</v>
      </c>
      <c r="I5897" t="s">
        <v>15814</v>
      </c>
      <c r="N5897" s="37"/>
      <c r="O5897" s="36"/>
      <c r="P5897" s="36"/>
      <c r="Q5897" s="36"/>
      <c r="R5897" s="37"/>
      <c r="S5897" s="36"/>
      <c r="T5897" s="36"/>
    </row>
    <row r="5898" spans="1:20" ht="14.4" x14ac:dyDescent="0.3">
      <c r="A5898" s="33" t="s">
        <v>13710</v>
      </c>
      <c r="B5898" s="33" t="s">
        <v>14833</v>
      </c>
      <c r="C5898" s="33" t="s">
        <v>18791</v>
      </c>
      <c r="D5898" s="33" t="s">
        <v>13711</v>
      </c>
      <c r="E5898" s="33" t="s">
        <v>15050</v>
      </c>
      <c r="F5898" s="33">
        <v>376</v>
      </c>
      <c r="G5898" s="33">
        <v>362</v>
      </c>
      <c r="H5898" s="33">
        <v>41461</v>
      </c>
      <c r="I5898" t="s">
        <v>17578</v>
      </c>
      <c r="N5898" s="37"/>
      <c r="O5898" s="36"/>
      <c r="P5898" s="36"/>
      <c r="Q5898" s="36"/>
      <c r="R5898" s="37"/>
      <c r="S5898" s="36"/>
      <c r="T5898" s="36"/>
    </row>
    <row r="5899" spans="1:20" ht="14.4" x14ac:dyDescent="0.3">
      <c r="A5899" s="33" t="s">
        <v>13712</v>
      </c>
      <c r="B5899" s="33" t="s">
        <v>14833</v>
      </c>
      <c r="C5899" s="33" t="s">
        <v>6210</v>
      </c>
      <c r="D5899" s="33" t="s">
        <v>13713</v>
      </c>
      <c r="E5899" s="33" t="s">
        <v>15057</v>
      </c>
      <c r="F5899" s="33">
        <v>355</v>
      </c>
      <c r="G5899" s="33">
        <v>348</v>
      </c>
      <c r="H5899" s="33">
        <v>42567</v>
      </c>
      <c r="I5899" t="s">
        <v>15617</v>
      </c>
      <c r="N5899" s="37"/>
      <c r="O5899" s="36"/>
      <c r="P5899" s="36"/>
      <c r="Q5899" s="36"/>
      <c r="R5899" s="37"/>
      <c r="S5899" s="36"/>
      <c r="T5899" s="36"/>
    </row>
    <row r="5900" spans="1:20" ht="14.4" x14ac:dyDescent="0.3">
      <c r="A5900" s="33" t="s">
        <v>13714</v>
      </c>
      <c r="B5900" s="33" t="s">
        <v>14833</v>
      </c>
      <c r="C5900" s="33" t="s">
        <v>18792</v>
      </c>
      <c r="D5900" s="33" t="s">
        <v>13715</v>
      </c>
      <c r="E5900" s="33" t="s">
        <v>14961</v>
      </c>
      <c r="F5900" s="33">
        <v>148</v>
      </c>
      <c r="G5900" s="33">
        <v>142</v>
      </c>
      <c r="H5900" s="33">
        <v>41481</v>
      </c>
      <c r="I5900" t="s">
        <v>16901</v>
      </c>
      <c r="N5900" s="37"/>
      <c r="O5900" s="36"/>
      <c r="P5900" s="36"/>
      <c r="Q5900" s="36"/>
      <c r="R5900" s="37"/>
      <c r="S5900" s="36"/>
      <c r="T5900" s="36"/>
    </row>
    <row r="5901" spans="1:20" ht="14.4" x14ac:dyDescent="0.3">
      <c r="A5901" s="33" t="s">
        <v>13716</v>
      </c>
      <c r="B5901" s="33" t="s">
        <v>14833</v>
      </c>
      <c r="C5901" s="33" t="s">
        <v>18793</v>
      </c>
      <c r="D5901" s="33" t="s">
        <v>10310</v>
      </c>
      <c r="E5901" s="33" t="s">
        <v>15964</v>
      </c>
      <c r="F5901" s="33">
        <v>210</v>
      </c>
      <c r="G5901" s="33">
        <v>209</v>
      </c>
      <c r="H5901" s="33">
        <v>41662</v>
      </c>
      <c r="I5901" t="s">
        <v>15207</v>
      </c>
      <c r="N5901" s="37"/>
      <c r="O5901" s="36"/>
      <c r="P5901" s="36"/>
      <c r="Q5901" s="36"/>
      <c r="R5901" s="37"/>
      <c r="S5901" s="36"/>
      <c r="T5901" s="36"/>
    </row>
    <row r="5902" spans="1:20" ht="14.4" x14ac:dyDescent="0.3">
      <c r="A5902" s="33" t="s">
        <v>13717</v>
      </c>
      <c r="B5902" s="33" t="s">
        <v>14833</v>
      </c>
      <c r="C5902" s="33" t="s">
        <v>18794</v>
      </c>
      <c r="D5902" s="33" t="s">
        <v>13718</v>
      </c>
      <c r="E5902" s="33" t="s">
        <v>14908</v>
      </c>
      <c r="F5902" s="33">
        <v>157</v>
      </c>
      <c r="G5902" s="33">
        <v>165</v>
      </c>
      <c r="H5902" s="33">
        <v>41400</v>
      </c>
      <c r="I5902" t="s">
        <v>16924</v>
      </c>
      <c r="N5902" s="37"/>
      <c r="O5902" s="36"/>
      <c r="P5902" s="36"/>
      <c r="Q5902" s="36"/>
      <c r="R5902" s="37"/>
      <c r="S5902" s="36"/>
      <c r="T5902" s="36"/>
    </row>
    <row r="5903" spans="1:20" ht="14.4" x14ac:dyDescent="0.3">
      <c r="A5903" s="33" t="s">
        <v>13719</v>
      </c>
      <c r="B5903" s="33" t="s">
        <v>14833</v>
      </c>
      <c r="C5903" s="33" t="s">
        <v>13720</v>
      </c>
      <c r="D5903" s="33" t="s">
        <v>9441</v>
      </c>
      <c r="E5903" s="33" t="s">
        <v>17746</v>
      </c>
      <c r="F5903" s="33">
        <v>117</v>
      </c>
      <c r="G5903" s="33">
        <v>135</v>
      </c>
      <c r="H5903" s="33">
        <v>45000</v>
      </c>
      <c r="I5903" t="s">
        <v>15159</v>
      </c>
      <c r="N5903" s="37"/>
      <c r="O5903" s="36"/>
      <c r="P5903" s="36"/>
      <c r="Q5903" s="36"/>
      <c r="R5903" s="37"/>
      <c r="S5903" s="36"/>
      <c r="T5903" s="36"/>
    </row>
    <row r="5904" spans="1:20" ht="14.4" x14ac:dyDescent="0.3">
      <c r="A5904" s="33" t="s">
        <v>13721</v>
      </c>
      <c r="B5904" s="33" t="s">
        <v>14833</v>
      </c>
      <c r="C5904" s="33" t="s">
        <v>398</v>
      </c>
      <c r="D5904" s="33" t="s">
        <v>13722</v>
      </c>
      <c r="E5904" s="33" t="s">
        <v>14905</v>
      </c>
      <c r="F5904" s="33">
        <v>132</v>
      </c>
      <c r="G5904" s="33">
        <v>142</v>
      </c>
      <c r="H5904" s="33">
        <v>41803</v>
      </c>
      <c r="I5904" t="s">
        <v>18795</v>
      </c>
      <c r="N5904" s="37"/>
      <c r="O5904" s="36"/>
      <c r="P5904" s="36"/>
      <c r="Q5904" s="36"/>
      <c r="R5904" s="37"/>
      <c r="S5904" s="36"/>
      <c r="T5904" s="36"/>
    </row>
    <row r="5905" spans="1:20" ht="14.4" x14ac:dyDescent="0.3">
      <c r="A5905" s="33" t="s">
        <v>13723</v>
      </c>
      <c r="B5905" s="33" t="s">
        <v>14833</v>
      </c>
      <c r="C5905" s="33" t="s">
        <v>1389</v>
      </c>
      <c r="D5905" s="33" t="s">
        <v>13724</v>
      </c>
      <c r="E5905" s="33" t="s">
        <v>15047</v>
      </c>
      <c r="F5905" s="33">
        <v>261</v>
      </c>
      <c r="G5905" s="33">
        <v>271</v>
      </c>
      <c r="H5905" s="33">
        <v>24195</v>
      </c>
      <c r="I5905" t="s">
        <v>15274</v>
      </c>
      <c r="N5905" s="37"/>
      <c r="O5905" s="36"/>
      <c r="P5905" s="36"/>
      <c r="Q5905" s="36"/>
      <c r="R5905" s="37"/>
      <c r="S5905" s="36"/>
      <c r="T5905" s="36"/>
    </row>
    <row r="5906" spans="1:20" ht="14.4" x14ac:dyDescent="0.3">
      <c r="A5906" s="33" t="s">
        <v>13725</v>
      </c>
      <c r="B5906" s="33" t="s">
        <v>14833</v>
      </c>
      <c r="C5906" s="33" t="s">
        <v>18796</v>
      </c>
      <c r="D5906" s="33" t="s">
        <v>13726</v>
      </c>
      <c r="E5906" s="33" t="s">
        <v>14884</v>
      </c>
      <c r="F5906" s="33">
        <v>407</v>
      </c>
      <c r="G5906" s="33">
        <v>395</v>
      </c>
      <c r="H5906" s="33">
        <v>97917</v>
      </c>
      <c r="I5906" t="s">
        <v>16886</v>
      </c>
      <c r="N5906" s="37"/>
      <c r="O5906" s="36"/>
      <c r="P5906" s="36"/>
      <c r="Q5906" s="36"/>
      <c r="R5906" s="37"/>
      <c r="S5906" s="36"/>
      <c r="T5906" s="36"/>
    </row>
    <row r="5907" spans="1:20" ht="14.4" x14ac:dyDescent="0.3">
      <c r="A5907" s="33" t="s">
        <v>13727</v>
      </c>
      <c r="B5907" s="33" t="s">
        <v>14833</v>
      </c>
      <c r="C5907" s="33" t="s">
        <v>15373</v>
      </c>
      <c r="D5907" s="33" t="s">
        <v>13728</v>
      </c>
      <c r="E5907" s="33" t="s">
        <v>14884</v>
      </c>
      <c r="F5907" s="33">
        <v>277</v>
      </c>
      <c r="G5907" s="33">
        <v>296</v>
      </c>
      <c r="H5907" s="33">
        <v>48101</v>
      </c>
      <c r="I5907" t="s">
        <v>3810</v>
      </c>
      <c r="N5907" s="37"/>
      <c r="O5907" s="36"/>
      <c r="P5907" s="36"/>
      <c r="Q5907" s="36"/>
      <c r="R5907" s="37"/>
      <c r="S5907" s="36"/>
      <c r="T5907" s="36"/>
    </row>
    <row r="5908" spans="1:20" ht="14.4" x14ac:dyDescent="0.3">
      <c r="A5908" s="33" t="s">
        <v>13729</v>
      </c>
      <c r="B5908" s="33" t="s">
        <v>14833</v>
      </c>
      <c r="C5908" s="33" t="s">
        <v>13730</v>
      </c>
      <c r="D5908" s="33" t="s">
        <v>13728</v>
      </c>
      <c r="E5908" s="33" t="s">
        <v>14884</v>
      </c>
      <c r="F5908" s="33">
        <v>247</v>
      </c>
      <c r="G5908" s="33">
        <v>219</v>
      </c>
      <c r="H5908" s="33">
        <v>41611</v>
      </c>
      <c r="I5908" t="s">
        <v>6729</v>
      </c>
      <c r="N5908" s="37"/>
      <c r="O5908" s="36"/>
      <c r="P5908" s="36"/>
      <c r="Q5908" s="36"/>
      <c r="R5908" s="37"/>
      <c r="S5908" s="36"/>
      <c r="T5908" s="36"/>
    </row>
    <row r="5909" spans="1:20" ht="14.4" x14ac:dyDescent="0.3">
      <c r="A5909" s="33" t="s">
        <v>13731</v>
      </c>
      <c r="B5909" s="33" t="s">
        <v>14833</v>
      </c>
      <c r="C5909" s="33" t="s">
        <v>18797</v>
      </c>
      <c r="D5909" s="33" t="s">
        <v>13711</v>
      </c>
      <c r="E5909" s="33" t="s">
        <v>15050</v>
      </c>
      <c r="F5909" s="33">
        <v>341</v>
      </c>
      <c r="G5909" s="33">
        <v>324</v>
      </c>
      <c r="H5909" s="33">
        <v>41460</v>
      </c>
      <c r="I5909" t="s">
        <v>1325</v>
      </c>
      <c r="N5909" s="37"/>
      <c r="O5909" s="36"/>
      <c r="P5909" s="36"/>
      <c r="Q5909" s="36"/>
      <c r="R5909" s="37"/>
      <c r="S5909" s="36"/>
      <c r="T5909" s="36"/>
    </row>
    <row r="5910" spans="1:20" ht="14.4" x14ac:dyDescent="0.3">
      <c r="A5910" s="33" t="s">
        <v>13732</v>
      </c>
      <c r="B5910" s="33" t="s">
        <v>14833</v>
      </c>
      <c r="C5910" s="33" t="s">
        <v>18798</v>
      </c>
      <c r="D5910" s="33" t="s">
        <v>13733</v>
      </c>
      <c r="E5910" s="33" t="s">
        <v>14995</v>
      </c>
      <c r="F5910" s="33">
        <v>301</v>
      </c>
      <c r="G5910" s="33">
        <v>336</v>
      </c>
      <c r="H5910" s="33">
        <v>42558</v>
      </c>
      <c r="I5910" t="s">
        <v>18099</v>
      </c>
      <c r="N5910" s="37"/>
      <c r="O5910" s="36"/>
      <c r="P5910" s="36"/>
      <c r="Q5910" s="36"/>
      <c r="R5910" s="37"/>
      <c r="S5910" s="36"/>
      <c r="T5910" s="36"/>
    </row>
    <row r="5911" spans="1:20" ht="14.4" x14ac:dyDescent="0.3">
      <c r="A5911" s="33" t="s">
        <v>13734</v>
      </c>
      <c r="B5911" s="33" t="s">
        <v>14833</v>
      </c>
      <c r="C5911" s="33" t="s">
        <v>18799</v>
      </c>
      <c r="D5911" s="33" t="s">
        <v>13735</v>
      </c>
      <c r="E5911" s="33" t="s">
        <v>14986</v>
      </c>
      <c r="F5911" s="33">
        <v>322</v>
      </c>
      <c r="G5911" s="33">
        <v>354</v>
      </c>
      <c r="H5911" s="33">
        <v>30835</v>
      </c>
      <c r="I5911" t="s">
        <v>18800</v>
      </c>
      <c r="N5911" s="37"/>
      <c r="O5911" s="36"/>
      <c r="P5911" s="36"/>
      <c r="Q5911" s="36"/>
      <c r="R5911" s="37"/>
      <c r="S5911" s="36"/>
      <c r="T5911" s="36"/>
    </row>
    <row r="5912" spans="1:20" ht="14.4" x14ac:dyDescent="0.3">
      <c r="A5912" s="33" t="s">
        <v>13736</v>
      </c>
      <c r="B5912" s="33" t="s">
        <v>14833</v>
      </c>
      <c r="C5912" s="33" t="s">
        <v>18801</v>
      </c>
      <c r="D5912" s="33" t="s">
        <v>13737</v>
      </c>
      <c r="E5912" s="33" t="s">
        <v>15098</v>
      </c>
      <c r="F5912" s="33">
        <v>295</v>
      </c>
      <c r="G5912" s="33">
        <v>303</v>
      </c>
      <c r="H5912" s="33">
        <v>30847</v>
      </c>
      <c r="I5912" t="s">
        <v>18802</v>
      </c>
      <c r="N5912" s="37"/>
      <c r="O5912" s="36"/>
      <c r="P5912" s="36"/>
      <c r="Q5912" s="36"/>
      <c r="R5912" s="37"/>
      <c r="S5912" s="36"/>
      <c r="T5912" s="36"/>
    </row>
    <row r="5913" spans="1:20" ht="14.4" x14ac:dyDescent="0.3">
      <c r="A5913" s="33" t="s">
        <v>13738</v>
      </c>
      <c r="B5913" s="33" t="s">
        <v>14833</v>
      </c>
      <c r="C5913" s="33" t="s">
        <v>13739</v>
      </c>
      <c r="D5913" s="33" t="s">
        <v>13740</v>
      </c>
      <c r="E5913" s="33" t="s">
        <v>15025</v>
      </c>
      <c r="F5913" s="33">
        <v>131</v>
      </c>
      <c r="G5913" s="33">
        <v>137</v>
      </c>
      <c r="H5913" s="33">
        <v>30834</v>
      </c>
      <c r="I5913" t="s">
        <v>18803</v>
      </c>
      <c r="N5913" s="37"/>
      <c r="O5913" s="36"/>
      <c r="P5913" s="36"/>
      <c r="Q5913" s="36"/>
      <c r="R5913" s="37"/>
      <c r="S5913" s="36"/>
      <c r="T5913" s="36"/>
    </row>
    <row r="5914" spans="1:20" ht="14.4" x14ac:dyDescent="0.3">
      <c r="A5914" s="33" t="s">
        <v>13741</v>
      </c>
      <c r="B5914" s="33" t="s">
        <v>14833</v>
      </c>
      <c r="C5914" s="33" t="s">
        <v>13742</v>
      </c>
      <c r="D5914" s="33" t="s">
        <v>13743</v>
      </c>
      <c r="E5914" s="33" t="s">
        <v>15011</v>
      </c>
      <c r="F5914" s="33">
        <v>143</v>
      </c>
      <c r="G5914" s="33">
        <v>129</v>
      </c>
      <c r="H5914" s="33">
        <v>41226</v>
      </c>
      <c r="I5914" t="s">
        <v>176</v>
      </c>
      <c r="N5914" s="37"/>
      <c r="O5914" s="36"/>
      <c r="P5914" s="36"/>
      <c r="Q5914" s="36"/>
      <c r="R5914" s="37"/>
      <c r="S5914" s="36"/>
      <c r="T5914" s="36"/>
    </row>
    <row r="5915" spans="1:20" ht="14.4" x14ac:dyDescent="0.3">
      <c r="A5915" s="33" t="s">
        <v>13744</v>
      </c>
      <c r="B5915" s="33" t="s">
        <v>14833</v>
      </c>
      <c r="C5915" s="33" t="s">
        <v>18804</v>
      </c>
      <c r="D5915" s="33" t="s">
        <v>13745</v>
      </c>
      <c r="E5915" s="33" t="s">
        <v>15093</v>
      </c>
      <c r="F5915" s="33">
        <v>139</v>
      </c>
      <c r="G5915" s="33">
        <v>145</v>
      </c>
      <c r="H5915" s="33">
        <v>40888</v>
      </c>
      <c r="I5915" t="s">
        <v>863</v>
      </c>
      <c r="N5915" s="37"/>
      <c r="O5915" s="36"/>
      <c r="P5915" s="36"/>
      <c r="Q5915" s="36"/>
      <c r="R5915" s="37"/>
      <c r="S5915" s="36"/>
      <c r="T5915" s="36"/>
    </row>
    <row r="5916" spans="1:20" ht="14.4" x14ac:dyDescent="0.3">
      <c r="A5916" s="33" t="s">
        <v>13746</v>
      </c>
      <c r="B5916" s="33" t="s">
        <v>14833</v>
      </c>
      <c r="C5916" s="33" t="s">
        <v>16296</v>
      </c>
      <c r="D5916" s="33" t="s">
        <v>13747</v>
      </c>
      <c r="E5916" s="33" t="s">
        <v>15330</v>
      </c>
      <c r="F5916" s="33">
        <v>187</v>
      </c>
      <c r="G5916" s="33">
        <v>193</v>
      </c>
      <c r="H5916" s="33">
        <v>41478</v>
      </c>
      <c r="I5916" t="s">
        <v>16905</v>
      </c>
      <c r="N5916" s="37"/>
      <c r="O5916" s="36"/>
      <c r="P5916" s="36"/>
      <c r="Q5916" s="36"/>
      <c r="R5916" s="37"/>
      <c r="S5916" s="36"/>
      <c r="T5916" s="36"/>
    </row>
    <row r="5917" spans="1:20" ht="14.4" x14ac:dyDescent="0.3">
      <c r="A5917" s="33" t="s">
        <v>13748</v>
      </c>
      <c r="B5917" s="33" t="s">
        <v>14833</v>
      </c>
      <c r="C5917" s="33" t="s">
        <v>18805</v>
      </c>
      <c r="D5917" s="33" t="s">
        <v>13747</v>
      </c>
      <c r="E5917" s="33" t="s">
        <v>15330</v>
      </c>
      <c r="F5917" s="33">
        <v>367</v>
      </c>
      <c r="G5917" s="33">
        <v>362</v>
      </c>
      <c r="H5917" s="33">
        <v>41595</v>
      </c>
      <c r="I5917" t="s">
        <v>15871</v>
      </c>
      <c r="N5917" s="37"/>
      <c r="O5917" s="36"/>
      <c r="P5917" s="36"/>
      <c r="Q5917" s="36"/>
      <c r="R5917" s="37"/>
      <c r="S5917" s="36"/>
      <c r="T5917" s="36"/>
    </row>
    <row r="5918" spans="1:20" ht="14.4" x14ac:dyDescent="0.3">
      <c r="A5918" s="33" t="s">
        <v>13749</v>
      </c>
      <c r="B5918" s="33" t="s">
        <v>14833</v>
      </c>
      <c r="C5918" s="33" t="s">
        <v>13750</v>
      </c>
      <c r="D5918" s="33" t="s">
        <v>13751</v>
      </c>
      <c r="E5918" s="33" t="s">
        <v>14876</v>
      </c>
      <c r="F5918" s="33">
        <v>192</v>
      </c>
      <c r="G5918" s="33">
        <v>188</v>
      </c>
      <c r="H5918" s="33">
        <v>30849</v>
      </c>
      <c r="I5918" t="s">
        <v>18806</v>
      </c>
      <c r="N5918" s="37"/>
      <c r="O5918" s="36"/>
      <c r="P5918" s="36"/>
      <c r="Q5918" s="36"/>
      <c r="R5918" s="37"/>
      <c r="S5918" s="36"/>
      <c r="T5918" s="36"/>
    </row>
    <row r="5919" spans="1:20" ht="14.4" x14ac:dyDescent="0.3">
      <c r="A5919" s="33" t="s">
        <v>13752</v>
      </c>
      <c r="B5919" s="33" t="s">
        <v>14833</v>
      </c>
      <c r="C5919" s="33" t="s">
        <v>18807</v>
      </c>
      <c r="D5919" s="33" t="s">
        <v>13753</v>
      </c>
      <c r="E5919" s="33" t="s">
        <v>15061</v>
      </c>
      <c r="F5919" s="33">
        <v>141</v>
      </c>
      <c r="G5919" s="33">
        <v>107</v>
      </c>
      <c r="H5919" s="33">
        <v>41676</v>
      </c>
      <c r="I5919" t="s">
        <v>17949</v>
      </c>
      <c r="N5919" s="37"/>
      <c r="O5919" s="36"/>
      <c r="P5919" s="36"/>
      <c r="Q5919" s="36"/>
      <c r="R5919" s="37"/>
      <c r="S5919" s="36"/>
      <c r="T5919" s="36"/>
    </row>
    <row r="5920" spans="1:20" ht="14.4" x14ac:dyDescent="0.3">
      <c r="A5920" s="33" t="s">
        <v>13754</v>
      </c>
      <c r="B5920" s="33" t="s">
        <v>14833</v>
      </c>
      <c r="C5920" s="33" t="s">
        <v>18808</v>
      </c>
      <c r="D5920" s="33" t="s">
        <v>13755</v>
      </c>
      <c r="E5920" s="33" t="s">
        <v>15061</v>
      </c>
      <c r="F5920" s="33">
        <v>158</v>
      </c>
      <c r="G5920" s="33">
        <v>151</v>
      </c>
      <c r="H5920" s="33">
        <v>41676</v>
      </c>
      <c r="I5920" t="s">
        <v>17949</v>
      </c>
      <c r="N5920" s="37"/>
      <c r="O5920" s="36"/>
      <c r="P5920" s="36"/>
      <c r="Q5920" s="36"/>
      <c r="R5920" s="37"/>
      <c r="S5920" s="36"/>
      <c r="T5920" s="36"/>
    </row>
    <row r="5921" spans="1:20" ht="14.4" x14ac:dyDescent="0.3">
      <c r="A5921" s="33" t="s">
        <v>13756</v>
      </c>
      <c r="B5921" s="33" t="s">
        <v>14833</v>
      </c>
      <c r="C5921" s="33" t="s">
        <v>18809</v>
      </c>
      <c r="D5921" s="33" t="s">
        <v>13757</v>
      </c>
      <c r="E5921" s="33" t="s">
        <v>15061</v>
      </c>
      <c r="F5921" s="33">
        <v>205</v>
      </c>
      <c r="G5921" s="33">
        <v>184</v>
      </c>
      <c r="H5921" s="33">
        <v>40114</v>
      </c>
      <c r="I5921" t="s">
        <v>17653</v>
      </c>
      <c r="N5921" s="37"/>
      <c r="O5921" s="36"/>
      <c r="P5921" s="36"/>
      <c r="Q5921" s="36"/>
      <c r="R5921" s="37"/>
      <c r="S5921" s="36"/>
      <c r="T5921" s="36"/>
    </row>
    <row r="5922" spans="1:20" ht="14.4" x14ac:dyDescent="0.3">
      <c r="A5922" s="33" t="s">
        <v>13758</v>
      </c>
      <c r="B5922" s="33" t="s">
        <v>14833</v>
      </c>
      <c r="C5922" s="33" t="s">
        <v>18810</v>
      </c>
      <c r="D5922" s="33" t="s">
        <v>13759</v>
      </c>
      <c r="E5922" s="33" t="s">
        <v>15045</v>
      </c>
      <c r="F5922" s="33">
        <v>565</v>
      </c>
      <c r="G5922" s="33">
        <v>258</v>
      </c>
      <c r="H5922" s="33">
        <v>41496</v>
      </c>
      <c r="I5922" t="s">
        <v>15605</v>
      </c>
      <c r="N5922" s="37"/>
      <c r="O5922" s="36"/>
      <c r="P5922" s="36"/>
      <c r="Q5922" s="36"/>
      <c r="R5922" s="37"/>
      <c r="S5922" s="36"/>
      <c r="T5922" s="36"/>
    </row>
    <row r="5923" spans="1:20" ht="14.4" x14ac:dyDescent="0.3">
      <c r="A5923" s="33" t="s">
        <v>13760</v>
      </c>
      <c r="B5923" s="33" t="s">
        <v>14833</v>
      </c>
      <c r="C5923" s="33" t="s">
        <v>1571</v>
      </c>
      <c r="D5923" s="33" t="s">
        <v>13759</v>
      </c>
      <c r="E5923" s="33" t="s">
        <v>15045</v>
      </c>
      <c r="F5923" s="33">
        <v>314</v>
      </c>
      <c r="G5923" s="33">
        <v>343</v>
      </c>
      <c r="H5923" s="33">
        <v>41138</v>
      </c>
      <c r="I5923" t="s">
        <v>16046</v>
      </c>
      <c r="N5923" s="37"/>
      <c r="O5923" s="36"/>
      <c r="P5923" s="36"/>
      <c r="Q5923" s="36"/>
      <c r="R5923" s="37"/>
      <c r="S5923" s="36"/>
      <c r="T5923" s="36"/>
    </row>
    <row r="5924" spans="1:20" ht="14.4" x14ac:dyDescent="0.3">
      <c r="A5924" s="33" t="s">
        <v>13761</v>
      </c>
      <c r="B5924" s="33" t="s">
        <v>14833</v>
      </c>
      <c r="C5924" s="33" t="s">
        <v>18811</v>
      </c>
      <c r="D5924" s="33" t="s">
        <v>13757</v>
      </c>
      <c r="E5924" s="33" t="s">
        <v>15061</v>
      </c>
      <c r="F5924" s="33">
        <v>296</v>
      </c>
      <c r="G5924" s="33">
        <v>259</v>
      </c>
      <c r="H5924" s="33">
        <v>40950</v>
      </c>
      <c r="I5924" t="s">
        <v>15149</v>
      </c>
      <c r="N5924" s="37"/>
      <c r="O5924" s="36"/>
      <c r="P5924" s="36"/>
      <c r="Q5924" s="36"/>
      <c r="R5924" s="37"/>
      <c r="S5924" s="36"/>
      <c r="T5924" s="36"/>
    </row>
    <row r="5925" spans="1:20" ht="14.4" x14ac:dyDescent="0.3">
      <c r="A5925" s="33" t="s">
        <v>13762</v>
      </c>
      <c r="B5925" s="33" t="s">
        <v>14833</v>
      </c>
      <c r="C5925" s="33" t="s">
        <v>15883</v>
      </c>
      <c r="D5925" s="33" t="s">
        <v>13763</v>
      </c>
      <c r="E5925" s="33" t="s">
        <v>14885</v>
      </c>
      <c r="F5925" s="33">
        <v>398</v>
      </c>
      <c r="G5925" s="33">
        <v>402</v>
      </c>
      <c r="H5925" s="33">
        <v>41857</v>
      </c>
      <c r="I5925" t="s">
        <v>18812</v>
      </c>
      <c r="N5925" s="37"/>
      <c r="O5925" s="36"/>
      <c r="P5925" s="36"/>
      <c r="Q5925" s="36"/>
      <c r="R5925" s="37"/>
      <c r="S5925" s="36"/>
      <c r="T5925" s="36"/>
    </row>
    <row r="5926" spans="1:20" ht="14.4" x14ac:dyDescent="0.3">
      <c r="A5926" s="33" t="s">
        <v>13764</v>
      </c>
      <c r="B5926" s="33" t="s">
        <v>14833</v>
      </c>
      <c r="C5926" s="33" t="s">
        <v>13765</v>
      </c>
      <c r="D5926" s="33" t="s">
        <v>13766</v>
      </c>
      <c r="E5926" s="33" t="s">
        <v>14885</v>
      </c>
      <c r="F5926" s="33">
        <v>464</v>
      </c>
      <c r="G5926" s="33">
        <v>467</v>
      </c>
      <c r="H5926" s="33">
        <v>30709</v>
      </c>
      <c r="I5926" t="s">
        <v>18762</v>
      </c>
      <c r="N5926" s="37"/>
      <c r="O5926" s="36"/>
      <c r="P5926" s="36"/>
      <c r="Q5926" s="36"/>
      <c r="R5926" s="37"/>
      <c r="S5926" s="36"/>
      <c r="T5926" s="36"/>
    </row>
    <row r="5927" spans="1:20" ht="14.4" x14ac:dyDescent="0.3">
      <c r="A5927" s="33" t="s">
        <v>13767</v>
      </c>
      <c r="B5927" s="33" t="s">
        <v>14833</v>
      </c>
      <c r="C5927" s="33" t="s">
        <v>13768</v>
      </c>
      <c r="D5927" s="33" t="s">
        <v>13769</v>
      </c>
      <c r="E5927" s="33" t="s">
        <v>15223</v>
      </c>
      <c r="F5927" s="33">
        <v>121</v>
      </c>
      <c r="G5927" s="33">
        <v>96</v>
      </c>
      <c r="H5927" s="33">
        <v>30855</v>
      </c>
      <c r="I5927" t="s">
        <v>13770</v>
      </c>
      <c r="N5927" s="37"/>
      <c r="O5927" s="36"/>
      <c r="P5927" s="36"/>
      <c r="Q5927" s="36"/>
      <c r="R5927" s="37"/>
      <c r="S5927" s="36"/>
      <c r="T5927" s="36"/>
    </row>
    <row r="5928" spans="1:20" ht="14.4" x14ac:dyDescent="0.3">
      <c r="A5928" s="33" t="s">
        <v>13771</v>
      </c>
      <c r="B5928" s="33" t="s">
        <v>14833</v>
      </c>
      <c r="C5928" s="33" t="s">
        <v>13772</v>
      </c>
      <c r="D5928" s="33" t="s">
        <v>13773</v>
      </c>
      <c r="E5928" s="33" t="s">
        <v>14885</v>
      </c>
      <c r="F5928" s="33">
        <v>422</v>
      </c>
      <c r="G5928" s="33">
        <v>411</v>
      </c>
      <c r="H5928" s="33">
        <v>41857</v>
      </c>
      <c r="I5928" t="s">
        <v>18812</v>
      </c>
      <c r="N5928" s="37"/>
      <c r="O5928" s="36"/>
      <c r="P5928" s="36"/>
      <c r="Q5928" s="36"/>
      <c r="R5928" s="37"/>
      <c r="S5928" s="36"/>
      <c r="T5928" s="36"/>
    </row>
    <row r="5929" spans="1:20" ht="14.4" x14ac:dyDescent="0.3">
      <c r="A5929" s="33" t="s">
        <v>13774</v>
      </c>
      <c r="B5929" s="33" t="s">
        <v>14833</v>
      </c>
      <c r="C5929" s="33" t="s">
        <v>13775</v>
      </c>
      <c r="D5929" s="33" t="s">
        <v>13776</v>
      </c>
      <c r="E5929" s="33" t="s">
        <v>15921</v>
      </c>
      <c r="F5929" s="33">
        <v>349</v>
      </c>
      <c r="G5929" s="33">
        <v>319</v>
      </c>
      <c r="H5929" s="33">
        <v>30853</v>
      </c>
      <c r="I5929" t="s">
        <v>18813</v>
      </c>
      <c r="N5929" s="37"/>
      <c r="O5929" s="36"/>
      <c r="P5929" s="36"/>
      <c r="Q5929" s="36"/>
      <c r="R5929" s="37"/>
      <c r="S5929" s="36"/>
      <c r="T5929" s="36"/>
    </row>
    <row r="5930" spans="1:20" ht="14.4" x14ac:dyDescent="0.3">
      <c r="A5930" s="33" t="s">
        <v>13777</v>
      </c>
      <c r="B5930" s="33" t="s">
        <v>14833</v>
      </c>
      <c r="C5930" s="33" t="s">
        <v>18814</v>
      </c>
      <c r="D5930" s="33" t="s">
        <v>13778</v>
      </c>
      <c r="E5930" s="33" t="s">
        <v>15029</v>
      </c>
      <c r="F5930" s="33">
        <v>218</v>
      </c>
      <c r="G5930" s="33">
        <v>182</v>
      </c>
      <c r="H5930" s="33">
        <v>41324</v>
      </c>
      <c r="I5930" t="s">
        <v>15480</v>
      </c>
      <c r="N5930" s="37"/>
      <c r="O5930" s="36"/>
      <c r="P5930" s="36"/>
      <c r="Q5930" s="36"/>
      <c r="R5930" s="37"/>
      <c r="S5930" s="36"/>
      <c r="T5930" s="36"/>
    </row>
    <row r="5931" spans="1:20" ht="14.4" x14ac:dyDescent="0.3">
      <c r="A5931" s="33" t="s">
        <v>13779</v>
      </c>
      <c r="B5931" s="33" t="s">
        <v>14833</v>
      </c>
      <c r="C5931" s="33" t="s">
        <v>13780</v>
      </c>
      <c r="D5931" s="33" t="s">
        <v>13781</v>
      </c>
      <c r="E5931" s="33" t="s">
        <v>14994</v>
      </c>
      <c r="F5931" s="33">
        <v>62</v>
      </c>
      <c r="G5931" s="33">
        <v>59</v>
      </c>
      <c r="H5931" s="33">
        <v>41538</v>
      </c>
      <c r="I5931" t="s">
        <v>16909</v>
      </c>
      <c r="N5931" s="37"/>
      <c r="O5931" s="36"/>
      <c r="P5931" s="36"/>
      <c r="Q5931" s="36"/>
      <c r="R5931" s="37"/>
      <c r="S5931" s="36"/>
      <c r="T5931" s="36"/>
    </row>
    <row r="5932" spans="1:20" ht="14.4" x14ac:dyDescent="0.3">
      <c r="A5932" s="33" t="s">
        <v>13782</v>
      </c>
      <c r="B5932" s="33" t="s">
        <v>14833</v>
      </c>
      <c r="C5932" s="33" t="s">
        <v>18815</v>
      </c>
      <c r="D5932" s="33" t="s">
        <v>13783</v>
      </c>
      <c r="E5932" s="33" t="s">
        <v>14938</v>
      </c>
      <c r="F5932" s="33">
        <v>659</v>
      </c>
      <c r="G5932" s="33">
        <v>763</v>
      </c>
      <c r="H5932" s="33">
        <v>40272</v>
      </c>
      <c r="I5932" t="s">
        <v>18816</v>
      </c>
      <c r="N5932" s="37"/>
      <c r="O5932" s="36"/>
      <c r="P5932" s="36"/>
      <c r="Q5932" s="36"/>
      <c r="R5932" s="37"/>
      <c r="S5932" s="36"/>
      <c r="T5932" s="36"/>
    </row>
    <row r="5933" spans="1:20" ht="14.4" x14ac:dyDescent="0.3">
      <c r="A5933" s="33" t="s">
        <v>13784</v>
      </c>
      <c r="B5933" s="33" t="s">
        <v>14833</v>
      </c>
      <c r="C5933" s="33" t="s">
        <v>18817</v>
      </c>
      <c r="D5933" s="33" t="s">
        <v>13785</v>
      </c>
      <c r="E5933" s="33" t="s">
        <v>14907</v>
      </c>
      <c r="F5933" s="33">
        <v>691</v>
      </c>
      <c r="G5933" s="33">
        <v>816</v>
      </c>
      <c r="H5933" s="33">
        <v>30731</v>
      </c>
      <c r="I5933" t="s">
        <v>18769</v>
      </c>
      <c r="N5933" s="37"/>
      <c r="O5933" s="36"/>
      <c r="P5933" s="36"/>
      <c r="Q5933" s="36"/>
      <c r="R5933" s="37"/>
      <c r="S5933" s="36"/>
      <c r="T5933" s="36"/>
    </row>
    <row r="5934" spans="1:20" ht="14.4" x14ac:dyDescent="0.3">
      <c r="A5934" s="33" t="s">
        <v>13786</v>
      </c>
      <c r="B5934" s="33" t="s">
        <v>14833</v>
      </c>
      <c r="C5934" s="33" t="s">
        <v>18818</v>
      </c>
      <c r="D5934" s="33" t="s">
        <v>6276</v>
      </c>
      <c r="E5934" s="33" t="s">
        <v>16288</v>
      </c>
      <c r="F5934" s="33">
        <v>100</v>
      </c>
      <c r="G5934" s="33">
        <v>98</v>
      </c>
      <c r="H5934" s="33">
        <v>41624</v>
      </c>
      <c r="I5934" t="s">
        <v>15157</v>
      </c>
      <c r="N5934" s="37"/>
      <c r="O5934" s="36"/>
      <c r="P5934" s="36"/>
      <c r="Q5934" s="36"/>
      <c r="R5934" s="37"/>
      <c r="S5934" s="36"/>
      <c r="T5934" s="36"/>
    </row>
    <row r="5935" spans="1:20" ht="14.4" x14ac:dyDescent="0.3">
      <c r="A5935" s="33" t="s">
        <v>13787</v>
      </c>
      <c r="B5935" s="33" t="s">
        <v>14833</v>
      </c>
      <c r="C5935" s="33" t="s">
        <v>18819</v>
      </c>
      <c r="D5935" s="33" t="s">
        <v>13788</v>
      </c>
      <c r="E5935" s="33" t="s">
        <v>15921</v>
      </c>
      <c r="F5935" s="33">
        <v>188</v>
      </c>
      <c r="G5935" s="33">
        <v>171</v>
      </c>
      <c r="H5935" s="33">
        <v>77235</v>
      </c>
      <c r="I5935" t="s">
        <v>15425</v>
      </c>
      <c r="N5935" s="37"/>
      <c r="O5935" s="36"/>
      <c r="P5935" s="36"/>
      <c r="Q5935" s="36"/>
      <c r="R5935" s="37"/>
      <c r="S5935" s="36"/>
      <c r="T5935" s="36"/>
    </row>
    <row r="5936" spans="1:20" ht="14.4" x14ac:dyDescent="0.3">
      <c r="A5936" s="33" t="s">
        <v>13789</v>
      </c>
      <c r="B5936" s="33" t="s">
        <v>14833</v>
      </c>
      <c r="C5936" s="33" t="s">
        <v>13790</v>
      </c>
      <c r="D5936" s="33" t="s">
        <v>13791</v>
      </c>
      <c r="E5936" s="33" t="s">
        <v>14885</v>
      </c>
      <c r="F5936" s="33">
        <v>337</v>
      </c>
      <c r="G5936" s="33">
        <v>372</v>
      </c>
      <c r="H5936" s="33">
        <v>30883</v>
      </c>
      <c r="I5936" t="s">
        <v>18820</v>
      </c>
      <c r="N5936" s="37"/>
      <c r="O5936" s="36"/>
      <c r="P5936" s="36"/>
      <c r="Q5936" s="36"/>
      <c r="R5936" s="37"/>
      <c r="S5936" s="36"/>
      <c r="T5936" s="36"/>
    </row>
    <row r="5937" spans="1:20" ht="14.4" x14ac:dyDescent="0.3">
      <c r="A5937" s="33" t="s">
        <v>13792</v>
      </c>
      <c r="B5937" s="33" t="s">
        <v>14833</v>
      </c>
      <c r="C5937" s="33" t="s">
        <v>18821</v>
      </c>
      <c r="D5937" s="33" t="s">
        <v>13793</v>
      </c>
      <c r="E5937" s="33" t="s">
        <v>15035</v>
      </c>
      <c r="F5937" s="33">
        <v>227</v>
      </c>
      <c r="G5937" s="33">
        <v>231</v>
      </c>
      <c r="H5937" s="33">
        <v>42514</v>
      </c>
      <c r="I5937" t="s">
        <v>10531</v>
      </c>
      <c r="N5937" s="37"/>
      <c r="O5937" s="36"/>
      <c r="P5937" s="36"/>
      <c r="Q5937" s="36"/>
      <c r="R5937" s="37"/>
      <c r="S5937" s="36"/>
      <c r="T5937" s="36"/>
    </row>
    <row r="5938" spans="1:20" ht="14.4" x14ac:dyDescent="0.3">
      <c r="A5938" s="33" t="s">
        <v>13794</v>
      </c>
      <c r="B5938" s="33" t="s">
        <v>14833</v>
      </c>
      <c r="C5938" s="33" t="s">
        <v>18822</v>
      </c>
      <c r="D5938" s="33" t="s">
        <v>13795</v>
      </c>
      <c r="E5938" s="33" t="s">
        <v>15048</v>
      </c>
      <c r="F5938" s="33">
        <v>296</v>
      </c>
      <c r="G5938" s="33">
        <v>271</v>
      </c>
      <c r="H5938" s="33">
        <v>41518</v>
      </c>
      <c r="I5938" t="s">
        <v>18466</v>
      </c>
      <c r="N5938" s="37"/>
      <c r="O5938" s="36"/>
      <c r="P5938" s="36"/>
      <c r="Q5938" s="36"/>
      <c r="R5938" s="37"/>
      <c r="S5938" s="36"/>
      <c r="T5938" s="36"/>
    </row>
    <row r="5939" spans="1:20" ht="14.4" x14ac:dyDescent="0.3">
      <c r="A5939" s="33" t="s">
        <v>13796</v>
      </c>
      <c r="B5939" s="33" t="s">
        <v>14833</v>
      </c>
      <c r="C5939" s="33" t="s">
        <v>18823</v>
      </c>
      <c r="D5939" s="33" t="s">
        <v>13797</v>
      </c>
      <c r="E5939" s="33" t="s">
        <v>15002</v>
      </c>
      <c r="F5939" s="33">
        <v>369</v>
      </c>
      <c r="G5939" s="33">
        <v>394</v>
      </c>
      <c r="H5939" s="33">
        <v>41869</v>
      </c>
      <c r="I5939" t="s">
        <v>252</v>
      </c>
      <c r="N5939" s="37"/>
      <c r="O5939" s="36"/>
      <c r="P5939" s="36"/>
      <c r="Q5939" s="36"/>
      <c r="R5939" s="37"/>
      <c r="S5939" s="36"/>
      <c r="T5939" s="36"/>
    </row>
    <row r="5940" spans="1:20" ht="14.4" x14ac:dyDescent="0.3">
      <c r="A5940" s="33" t="s">
        <v>13798</v>
      </c>
      <c r="B5940" s="33" t="s">
        <v>14833</v>
      </c>
      <c r="C5940" s="33" t="s">
        <v>18824</v>
      </c>
      <c r="D5940" s="33" t="s">
        <v>13795</v>
      </c>
      <c r="E5940" s="33" t="s">
        <v>15048</v>
      </c>
      <c r="F5940" s="33">
        <v>556</v>
      </c>
      <c r="G5940" s="33">
        <v>531</v>
      </c>
      <c r="H5940" s="33">
        <v>83864</v>
      </c>
      <c r="I5940" t="s">
        <v>15855</v>
      </c>
      <c r="N5940" s="37"/>
      <c r="O5940" s="36"/>
      <c r="P5940" s="36"/>
      <c r="Q5940" s="36"/>
      <c r="R5940" s="37"/>
      <c r="S5940" s="36"/>
      <c r="T5940" s="36"/>
    </row>
    <row r="5941" spans="1:20" ht="14.4" x14ac:dyDescent="0.3">
      <c r="A5941" s="33" t="s">
        <v>13799</v>
      </c>
      <c r="B5941" s="33" t="s">
        <v>14833</v>
      </c>
      <c r="C5941" s="33" t="s">
        <v>18825</v>
      </c>
      <c r="D5941" s="33" t="s">
        <v>13800</v>
      </c>
      <c r="E5941" s="33" t="s">
        <v>15031</v>
      </c>
      <c r="F5941" s="33">
        <v>215</v>
      </c>
      <c r="G5941" s="33">
        <v>193</v>
      </c>
      <c r="H5941" s="33">
        <v>41514</v>
      </c>
      <c r="I5941" t="s">
        <v>17941</v>
      </c>
      <c r="N5941" s="37"/>
      <c r="O5941" s="36"/>
      <c r="P5941" s="36"/>
      <c r="Q5941" s="36"/>
      <c r="R5941" s="37"/>
      <c r="S5941" s="36"/>
      <c r="T5941" s="36"/>
    </row>
    <row r="5942" spans="1:20" ht="14.4" x14ac:dyDescent="0.3">
      <c r="A5942" s="33" t="s">
        <v>13801</v>
      </c>
      <c r="B5942" s="33" t="s">
        <v>14833</v>
      </c>
      <c r="C5942" s="33" t="s">
        <v>18826</v>
      </c>
      <c r="D5942" s="33" t="s">
        <v>13802</v>
      </c>
      <c r="E5942" s="33" t="s">
        <v>15031</v>
      </c>
      <c r="F5942" s="33">
        <v>352</v>
      </c>
      <c r="G5942" s="33">
        <v>317</v>
      </c>
      <c r="H5942" s="33">
        <v>71488</v>
      </c>
      <c r="I5942" t="s">
        <v>15472</v>
      </c>
      <c r="N5942" s="37"/>
      <c r="O5942" s="36"/>
      <c r="P5942" s="36"/>
      <c r="Q5942" s="36"/>
      <c r="R5942" s="37"/>
      <c r="S5942" s="36"/>
      <c r="T5942" s="36"/>
    </row>
    <row r="5943" spans="1:20" ht="14.4" x14ac:dyDescent="0.3">
      <c r="A5943" s="33" t="s">
        <v>13803</v>
      </c>
      <c r="B5943" s="33" t="s">
        <v>14833</v>
      </c>
      <c r="C5943" s="33" t="s">
        <v>13804</v>
      </c>
      <c r="D5943" s="33" t="s">
        <v>13802</v>
      </c>
      <c r="E5943" s="33" t="s">
        <v>15031</v>
      </c>
      <c r="F5943" s="33">
        <v>236</v>
      </c>
      <c r="G5943" s="33">
        <v>226</v>
      </c>
      <c r="H5943" s="33">
        <v>30010</v>
      </c>
      <c r="I5943" t="s">
        <v>15188</v>
      </c>
      <c r="N5943" s="37"/>
      <c r="O5943" s="36"/>
      <c r="P5943" s="36"/>
      <c r="Q5943" s="36"/>
      <c r="R5943" s="37"/>
      <c r="S5943" s="36"/>
      <c r="T5943" s="36"/>
    </row>
    <row r="5944" spans="1:20" ht="14.4" x14ac:dyDescent="0.3">
      <c r="A5944" s="33" t="s">
        <v>13805</v>
      </c>
      <c r="B5944" s="33" t="s">
        <v>14833</v>
      </c>
      <c r="C5944" s="33" t="s">
        <v>18827</v>
      </c>
      <c r="D5944" s="33" t="s">
        <v>13806</v>
      </c>
      <c r="E5944" s="33" t="s">
        <v>14885</v>
      </c>
      <c r="F5944" s="33">
        <v>815</v>
      </c>
      <c r="G5944" s="33">
        <v>831</v>
      </c>
      <c r="H5944" s="33">
        <v>41023</v>
      </c>
      <c r="I5944" t="s">
        <v>15485</v>
      </c>
      <c r="N5944" s="37"/>
      <c r="O5944" s="36"/>
      <c r="P5944" s="36"/>
      <c r="Q5944" s="36"/>
      <c r="R5944" s="37"/>
      <c r="S5944" s="36"/>
      <c r="T5944" s="36"/>
    </row>
    <row r="5945" spans="1:20" ht="14.4" x14ac:dyDescent="0.3">
      <c r="A5945" s="33" t="s">
        <v>13807</v>
      </c>
      <c r="B5945" s="33" t="s">
        <v>14833</v>
      </c>
      <c r="C5945" s="33" t="s">
        <v>13808</v>
      </c>
      <c r="D5945" s="33" t="s">
        <v>13809</v>
      </c>
      <c r="E5945" s="33" t="s">
        <v>14968</v>
      </c>
      <c r="F5945" s="33">
        <v>160</v>
      </c>
      <c r="G5945" s="33">
        <v>176</v>
      </c>
      <c r="H5945" s="33">
        <v>49960</v>
      </c>
      <c r="I5945" t="s">
        <v>18414</v>
      </c>
      <c r="N5945" s="37"/>
      <c r="O5945" s="36"/>
      <c r="P5945" s="36"/>
      <c r="Q5945" s="36"/>
      <c r="R5945" s="37"/>
      <c r="S5945" s="36"/>
      <c r="T5945" s="36"/>
    </row>
    <row r="5946" spans="1:20" ht="14.4" x14ac:dyDescent="0.3">
      <c r="A5946" s="33" t="s">
        <v>13810</v>
      </c>
      <c r="B5946" s="33" t="s">
        <v>14833</v>
      </c>
      <c r="C5946" s="33" t="s">
        <v>18828</v>
      </c>
      <c r="D5946" s="33" t="s">
        <v>13811</v>
      </c>
      <c r="E5946" s="33" t="s">
        <v>14968</v>
      </c>
      <c r="F5946" s="33">
        <v>180</v>
      </c>
      <c r="G5946" s="33">
        <v>190</v>
      </c>
      <c r="H5946" s="33">
        <v>83149</v>
      </c>
      <c r="I5946" t="s">
        <v>17088</v>
      </c>
      <c r="N5946" s="37"/>
      <c r="O5946" s="36"/>
      <c r="P5946" s="36"/>
      <c r="Q5946" s="36"/>
      <c r="R5946" s="37"/>
      <c r="S5946" s="36"/>
      <c r="T5946" s="36"/>
    </row>
    <row r="5947" spans="1:20" ht="14.4" x14ac:dyDescent="0.3">
      <c r="A5947" s="33" t="s">
        <v>13812</v>
      </c>
      <c r="B5947" s="33" t="s">
        <v>14833</v>
      </c>
      <c r="C5947" s="33" t="s">
        <v>18829</v>
      </c>
      <c r="D5947" s="33" t="s">
        <v>13813</v>
      </c>
      <c r="E5947" s="33" t="s">
        <v>15051</v>
      </c>
      <c r="F5947" s="33">
        <v>331</v>
      </c>
      <c r="G5947" s="33">
        <v>322</v>
      </c>
      <c r="H5947" s="33">
        <v>31237</v>
      </c>
      <c r="I5947" t="s">
        <v>15823</v>
      </c>
      <c r="N5947" s="37"/>
      <c r="O5947" s="36"/>
      <c r="P5947" s="36"/>
      <c r="Q5947" s="36"/>
      <c r="R5947" s="37"/>
      <c r="S5947" s="36"/>
      <c r="T5947" s="36"/>
    </row>
    <row r="5948" spans="1:20" ht="14.4" x14ac:dyDescent="0.3">
      <c r="A5948" s="33" t="s">
        <v>13814</v>
      </c>
      <c r="B5948" s="33" t="s">
        <v>14833</v>
      </c>
      <c r="C5948" s="33" t="s">
        <v>18830</v>
      </c>
      <c r="D5948" s="33" t="s">
        <v>13815</v>
      </c>
      <c r="E5948" s="33" t="s">
        <v>15051</v>
      </c>
      <c r="F5948" s="33">
        <v>377</v>
      </c>
      <c r="G5948" s="33">
        <v>378</v>
      </c>
      <c r="H5948" s="33">
        <v>42587</v>
      </c>
      <c r="I5948" t="s">
        <v>16073</v>
      </c>
      <c r="N5948" s="37"/>
      <c r="O5948" s="36"/>
      <c r="P5948" s="36"/>
      <c r="Q5948" s="36"/>
      <c r="R5948" s="37"/>
      <c r="S5948" s="36"/>
      <c r="T5948" s="36"/>
    </row>
    <row r="5949" spans="1:20" ht="14.4" x14ac:dyDescent="0.3">
      <c r="A5949" s="33" t="s">
        <v>13816</v>
      </c>
      <c r="B5949" s="33" t="s">
        <v>14833</v>
      </c>
      <c r="C5949" s="33" t="s">
        <v>18831</v>
      </c>
      <c r="D5949" s="33" t="s">
        <v>13817</v>
      </c>
      <c r="E5949" s="33" t="s">
        <v>15051</v>
      </c>
      <c r="F5949" s="33">
        <v>127</v>
      </c>
      <c r="G5949" s="33">
        <v>120</v>
      </c>
      <c r="H5949" s="33">
        <v>42587</v>
      </c>
      <c r="I5949" t="s">
        <v>16073</v>
      </c>
      <c r="N5949" s="37"/>
      <c r="O5949" s="36"/>
      <c r="P5949" s="36"/>
      <c r="Q5949" s="36"/>
      <c r="R5949" s="37"/>
      <c r="S5949" s="36"/>
      <c r="T5949" s="36"/>
    </row>
    <row r="5950" spans="1:20" ht="14.4" x14ac:dyDescent="0.3">
      <c r="A5950" s="33" t="s">
        <v>13818</v>
      </c>
      <c r="B5950" s="33" t="s">
        <v>14833</v>
      </c>
      <c r="C5950" s="33" t="s">
        <v>18832</v>
      </c>
      <c r="D5950" s="33" t="s">
        <v>13819</v>
      </c>
      <c r="E5950" s="33" t="s">
        <v>15051</v>
      </c>
      <c r="F5950" s="33">
        <v>292</v>
      </c>
      <c r="G5950" s="33">
        <v>275</v>
      </c>
      <c r="H5950" s="33">
        <v>41674</v>
      </c>
      <c r="I5950" t="s">
        <v>18533</v>
      </c>
      <c r="N5950" s="37"/>
      <c r="O5950" s="36"/>
      <c r="P5950" s="36"/>
      <c r="Q5950" s="36"/>
      <c r="R5950" s="37"/>
      <c r="S5950" s="36"/>
      <c r="T5950" s="36"/>
    </row>
    <row r="5951" spans="1:20" ht="14.4" x14ac:dyDescent="0.3">
      <c r="A5951" s="33" t="s">
        <v>13820</v>
      </c>
      <c r="B5951" s="33" t="s">
        <v>14833</v>
      </c>
      <c r="C5951" s="33" t="s">
        <v>18833</v>
      </c>
      <c r="D5951" s="33" t="s">
        <v>13821</v>
      </c>
      <c r="E5951" s="33" t="s">
        <v>15033</v>
      </c>
      <c r="F5951" s="33">
        <v>488</v>
      </c>
      <c r="G5951" s="33">
        <v>449</v>
      </c>
      <c r="H5951" s="33">
        <v>41772</v>
      </c>
      <c r="I5951" t="s">
        <v>18156</v>
      </c>
      <c r="N5951" s="37"/>
      <c r="O5951" s="36"/>
      <c r="P5951" s="36"/>
      <c r="Q5951" s="36"/>
      <c r="R5951" s="37"/>
      <c r="S5951" s="36"/>
      <c r="T5951" s="36"/>
    </row>
    <row r="5952" spans="1:20" ht="14.4" x14ac:dyDescent="0.3">
      <c r="A5952" s="33" t="s">
        <v>13822</v>
      </c>
      <c r="B5952" s="33" t="s">
        <v>14833</v>
      </c>
      <c r="C5952" s="33" t="s">
        <v>18692</v>
      </c>
      <c r="D5952" s="33" t="s">
        <v>13823</v>
      </c>
      <c r="E5952" s="33" t="s">
        <v>14910</v>
      </c>
      <c r="F5952" s="33">
        <v>267</v>
      </c>
      <c r="G5952" s="33">
        <v>267</v>
      </c>
      <c r="H5952" s="33">
        <v>41248</v>
      </c>
      <c r="I5952" t="s">
        <v>17717</v>
      </c>
      <c r="N5952" s="37"/>
      <c r="O5952" s="36"/>
      <c r="P5952" s="36"/>
      <c r="Q5952" s="36"/>
      <c r="R5952" s="37"/>
      <c r="S5952" s="36"/>
      <c r="T5952" s="36"/>
    </row>
    <row r="5953" spans="1:20" ht="14.4" x14ac:dyDescent="0.3">
      <c r="A5953" s="33" t="s">
        <v>13824</v>
      </c>
      <c r="B5953" s="33" t="s">
        <v>14833</v>
      </c>
      <c r="C5953" s="33" t="s">
        <v>16904</v>
      </c>
      <c r="D5953" s="33" t="s">
        <v>13825</v>
      </c>
      <c r="E5953" s="33" t="s">
        <v>14985</v>
      </c>
      <c r="F5953" s="33">
        <v>264</v>
      </c>
      <c r="G5953" s="33">
        <v>276</v>
      </c>
      <c r="H5953" s="33">
        <v>13622</v>
      </c>
      <c r="I5953" t="s">
        <v>18011</v>
      </c>
      <c r="N5953" s="37"/>
      <c r="O5953" s="36"/>
      <c r="P5953" s="36"/>
      <c r="Q5953" s="36"/>
      <c r="R5953" s="37"/>
      <c r="S5953" s="36"/>
      <c r="T5953" s="36"/>
    </row>
    <row r="5954" spans="1:20" ht="14.4" x14ac:dyDescent="0.3">
      <c r="A5954" s="33" t="s">
        <v>13826</v>
      </c>
      <c r="B5954" s="33" t="s">
        <v>14833</v>
      </c>
      <c r="C5954" s="33" t="s">
        <v>18834</v>
      </c>
      <c r="D5954" s="33" t="s">
        <v>13825</v>
      </c>
      <c r="E5954" s="33" t="s">
        <v>14985</v>
      </c>
      <c r="F5954" s="33">
        <v>453</v>
      </c>
      <c r="G5954" s="33">
        <v>426</v>
      </c>
      <c r="H5954" s="33">
        <v>42683</v>
      </c>
      <c r="I5954" t="s">
        <v>1938</v>
      </c>
      <c r="N5954" s="37"/>
      <c r="O5954" s="36"/>
      <c r="P5954" s="36"/>
      <c r="Q5954" s="36"/>
      <c r="R5954" s="37"/>
      <c r="S5954" s="36"/>
      <c r="T5954" s="36"/>
    </row>
    <row r="5955" spans="1:20" ht="14.4" x14ac:dyDescent="0.3">
      <c r="A5955" s="33" t="s">
        <v>13827</v>
      </c>
      <c r="B5955" s="33" t="s">
        <v>14833</v>
      </c>
      <c r="C5955" s="33" t="s">
        <v>18835</v>
      </c>
      <c r="D5955" s="33" t="s">
        <v>13828</v>
      </c>
      <c r="E5955" s="33" t="s">
        <v>14985</v>
      </c>
      <c r="F5955" s="33">
        <v>117</v>
      </c>
      <c r="G5955" s="33">
        <v>137</v>
      </c>
      <c r="H5955" s="33">
        <v>42683</v>
      </c>
      <c r="I5955" t="s">
        <v>1938</v>
      </c>
      <c r="N5955" s="37"/>
      <c r="O5955" s="36"/>
      <c r="P5955" s="36"/>
      <c r="Q5955" s="36"/>
      <c r="R5955" s="37"/>
      <c r="S5955" s="36"/>
      <c r="T5955" s="36"/>
    </row>
    <row r="5956" spans="1:20" ht="14.4" x14ac:dyDescent="0.3">
      <c r="A5956" s="33" t="s">
        <v>13829</v>
      </c>
      <c r="B5956" s="33" t="s">
        <v>14833</v>
      </c>
      <c r="C5956" s="33" t="s">
        <v>18836</v>
      </c>
      <c r="D5956" s="33" t="s">
        <v>14410</v>
      </c>
      <c r="E5956" s="33" t="s">
        <v>14985</v>
      </c>
      <c r="F5956" s="33">
        <v>427</v>
      </c>
      <c r="G5956" s="33">
        <v>388</v>
      </c>
      <c r="H5956" s="33">
        <v>79016</v>
      </c>
      <c r="I5956" t="s">
        <v>16579</v>
      </c>
      <c r="N5956" s="37"/>
      <c r="O5956" s="36"/>
      <c r="P5956" s="36"/>
      <c r="Q5956" s="36"/>
      <c r="R5956" s="37"/>
      <c r="S5956" s="36"/>
      <c r="T5956" s="36"/>
    </row>
    <row r="5957" spans="1:20" ht="14.4" x14ac:dyDescent="0.3">
      <c r="A5957" s="33" t="s">
        <v>13830</v>
      </c>
      <c r="B5957" s="33" t="s">
        <v>14833</v>
      </c>
      <c r="C5957" s="33" t="s">
        <v>5790</v>
      </c>
      <c r="D5957" s="33" t="s">
        <v>13831</v>
      </c>
      <c r="E5957" s="33" t="s">
        <v>14949</v>
      </c>
      <c r="F5957" s="33">
        <v>398</v>
      </c>
      <c r="G5957" s="33">
        <v>363</v>
      </c>
      <c r="H5957" s="33">
        <v>28601</v>
      </c>
      <c r="I5957" t="s">
        <v>17511</v>
      </c>
      <c r="N5957" s="37"/>
      <c r="O5957" s="36"/>
      <c r="P5957" s="36"/>
      <c r="Q5957" s="36"/>
      <c r="R5957" s="37"/>
      <c r="S5957" s="36"/>
      <c r="T5957" s="36"/>
    </row>
    <row r="5958" spans="1:20" ht="14.4" x14ac:dyDescent="0.3">
      <c r="A5958" s="33" t="s">
        <v>13832</v>
      </c>
      <c r="B5958" s="33" t="s">
        <v>14833</v>
      </c>
      <c r="C5958" s="33" t="s">
        <v>17171</v>
      </c>
      <c r="D5958" s="33" t="s">
        <v>13831</v>
      </c>
      <c r="E5958" s="33" t="s">
        <v>14949</v>
      </c>
      <c r="F5958" s="33">
        <v>249</v>
      </c>
      <c r="G5958" s="33">
        <v>214</v>
      </c>
      <c r="H5958" s="33">
        <v>40530</v>
      </c>
      <c r="I5958" t="s">
        <v>16476</v>
      </c>
      <c r="N5958" s="37"/>
      <c r="O5958" s="36"/>
      <c r="P5958" s="36"/>
      <c r="Q5958" s="36"/>
      <c r="R5958" s="37"/>
      <c r="S5958" s="36"/>
      <c r="T5958" s="36"/>
    </row>
    <row r="5959" spans="1:20" ht="14.4" x14ac:dyDescent="0.3">
      <c r="A5959" s="33" t="s">
        <v>13833</v>
      </c>
      <c r="B5959" s="33" t="s">
        <v>14833</v>
      </c>
      <c r="C5959" s="33" t="s">
        <v>786</v>
      </c>
      <c r="D5959" s="33" t="s">
        <v>13834</v>
      </c>
      <c r="E5959" s="33" t="s">
        <v>14949</v>
      </c>
      <c r="F5959" s="33">
        <v>575</v>
      </c>
      <c r="G5959" s="33">
        <v>550</v>
      </c>
      <c r="H5959" s="33">
        <v>41431</v>
      </c>
      <c r="I5959" t="s">
        <v>15241</v>
      </c>
      <c r="N5959" s="37"/>
      <c r="O5959" s="36"/>
      <c r="P5959" s="36"/>
      <c r="Q5959" s="36"/>
      <c r="R5959" s="37"/>
      <c r="S5959" s="36"/>
      <c r="T5959" s="36"/>
    </row>
    <row r="5960" spans="1:20" ht="14.4" x14ac:dyDescent="0.3">
      <c r="A5960" s="33" t="s">
        <v>13835</v>
      </c>
      <c r="B5960" s="33" t="s">
        <v>14833</v>
      </c>
      <c r="C5960" s="33" t="s">
        <v>18837</v>
      </c>
      <c r="D5960" s="33" t="s">
        <v>13836</v>
      </c>
      <c r="E5960" s="33" t="s">
        <v>15214</v>
      </c>
      <c r="F5960" s="33">
        <v>320</v>
      </c>
      <c r="G5960" s="33">
        <v>312</v>
      </c>
      <c r="H5960" s="33">
        <v>40946</v>
      </c>
      <c r="I5960" t="s">
        <v>15772</v>
      </c>
      <c r="N5960" s="37"/>
      <c r="O5960" s="36"/>
      <c r="P5960" s="36"/>
      <c r="Q5960" s="36"/>
      <c r="R5960" s="37"/>
      <c r="S5960" s="36"/>
      <c r="T5960" s="36"/>
    </row>
    <row r="5961" spans="1:20" ht="14.4" x14ac:dyDescent="0.3">
      <c r="A5961" s="33" t="s">
        <v>13837</v>
      </c>
      <c r="B5961" s="33" t="s">
        <v>14833</v>
      </c>
      <c r="C5961" s="33" t="s">
        <v>18838</v>
      </c>
      <c r="D5961" s="33" t="s">
        <v>13838</v>
      </c>
      <c r="E5961" s="33" t="s">
        <v>15214</v>
      </c>
      <c r="F5961" s="33">
        <v>124</v>
      </c>
      <c r="G5961" s="33">
        <v>105</v>
      </c>
      <c r="H5961" s="33">
        <v>41624</v>
      </c>
      <c r="I5961" t="s">
        <v>15157</v>
      </c>
      <c r="N5961" s="37"/>
      <c r="O5961" s="36"/>
      <c r="P5961" s="36"/>
      <c r="Q5961" s="36"/>
      <c r="R5961" s="37"/>
      <c r="S5961" s="36"/>
      <c r="T5961" s="36"/>
    </row>
    <row r="5962" spans="1:20" ht="14.4" x14ac:dyDescent="0.3">
      <c r="A5962" s="33" t="s">
        <v>13839</v>
      </c>
      <c r="B5962" s="33" t="s">
        <v>14833</v>
      </c>
      <c r="C5962" s="33" t="s">
        <v>18839</v>
      </c>
      <c r="D5962" s="33" t="s">
        <v>13840</v>
      </c>
      <c r="E5962" s="33" t="s">
        <v>15037</v>
      </c>
      <c r="F5962" s="33">
        <v>568</v>
      </c>
      <c r="G5962" s="33">
        <v>544</v>
      </c>
      <c r="H5962" s="33">
        <v>10249</v>
      </c>
      <c r="I5962" t="s">
        <v>10943</v>
      </c>
      <c r="N5962" s="37"/>
      <c r="O5962" s="36"/>
      <c r="P5962" s="36"/>
      <c r="Q5962" s="36"/>
      <c r="R5962" s="37"/>
      <c r="S5962" s="36"/>
      <c r="T5962" s="36"/>
    </row>
    <row r="5963" spans="1:20" ht="14.4" x14ac:dyDescent="0.3">
      <c r="A5963" s="33" t="s">
        <v>13841</v>
      </c>
      <c r="B5963" s="33" t="s">
        <v>14833</v>
      </c>
      <c r="C5963" s="33" t="s">
        <v>18840</v>
      </c>
      <c r="D5963" s="33" t="s">
        <v>13842</v>
      </c>
      <c r="E5963" s="33" t="s">
        <v>14954</v>
      </c>
      <c r="F5963" s="33">
        <v>134</v>
      </c>
      <c r="G5963" s="33">
        <v>117</v>
      </c>
      <c r="H5963" s="33">
        <v>41520</v>
      </c>
      <c r="I5963" t="s">
        <v>16301</v>
      </c>
      <c r="N5963" s="37"/>
      <c r="O5963" s="36"/>
      <c r="P5963" s="36"/>
      <c r="Q5963" s="36"/>
      <c r="R5963" s="37"/>
      <c r="S5963" s="36"/>
      <c r="T5963" s="36"/>
    </row>
    <row r="5964" spans="1:20" ht="14.4" x14ac:dyDescent="0.3">
      <c r="A5964" s="33" t="s">
        <v>13843</v>
      </c>
      <c r="B5964" s="33" t="s">
        <v>14833</v>
      </c>
      <c r="C5964" s="33" t="s">
        <v>13844</v>
      </c>
      <c r="D5964" s="33" t="s">
        <v>10120</v>
      </c>
      <c r="E5964" s="33" t="s">
        <v>15309</v>
      </c>
      <c r="F5964" s="33">
        <v>97</v>
      </c>
      <c r="G5964" s="33">
        <v>133</v>
      </c>
      <c r="H5964" s="33">
        <v>31076</v>
      </c>
      <c r="I5964" t="s">
        <v>18841</v>
      </c>
      <c r="N5964" s="37"/>
      <c r="O5964" s="36"/>
      <c r="P5964" s="36"/>
      <c r="Q5964" s="36"/>
      <c r="R5964" s="37"/>
      <c r="S5964" s="36"/>
      <c r="T5964" s="36"/>
    </row>
    <row r="5965" spans="1:20" ht="14.4" x14ac:dyDescent="0.3">
      <c r="A5965" s="33" t="s">
        <v>13845</v>
      </c>
      <c r="B5965" s="33" t="s">
        <v>14833</v>
      </c>
      <c r="C5965" s="33" t="s">
        <v>18842</v>
      </c>
      <c r="D5965" s="33" t="s">
        <v>13846</v>
      </c>
      <c r="E5965" s="33" t="s">
        <v>14915</v>
      </c>
      <c r="F5965" s="33">
        <v>698</v>
      </c>
      <c r="G5965" s="33">
        <v>627</v>
      </c>
      <c r="H5965" s="33">
        <v>65287</v>
      </c>
      <c r="I5965" t="s">
        <v>11658</v>
      </c>
      <c r="N5965" s="37"/>
      <c r="O5965" s="36"/>
      <c r="P5965" s="36"/>
      <c r="Q5965" s="36"/>
      <c r="R5965" s="37"/>
      <c r="S5965" s="36"/>
      <c r="T5965" s="36"/>
    </row>
    <row r="5966" spans="1:20" ht="14.4" x14ac:dyDescent="0.3">
      <c r="A5966" s="33" t="s">
        <v>13847</v>
      </c>
      <c r="B5966" s="33" t="s">
        <v>14833</v>
      </c>
      <c r="C5966" s="33" t="s">
        <v>9435</v>
      </c>
      <c r="D5966" s="33" t="s">
        <v>13848</v>
      </c>
      <c r="E5966" s="33" t="s">
        <v>14915</v>
      </c>
      <c r="F5966" s="33">
        <v>230</v>
      </c>
      <c r="G5966" s="33">
        <v>193</v>
      </c>
      <c r="H5966" s="33">
        <v>41814</v>
      </c>
      <c r="I5966" t="s">
        <v>10465</v>
      </c>
      <c r="N5966" s="37"/>
      <c r="O5966" s="36"/>
      <c r="P5966" s="36"/>
      <c r="Q5966" s="36"/>
      <c r="R5966" s="37"/>
      <c r="S5966" s="36"/>
      <c r="T5966" s="36"/>
    </row>
    <row r="5967" spans="1:20" ht="14.4" x14ac:dyDescent="0.3">
      <c r="A5967" s="33" t="s">
        <v>13849</v>
      </c>
      <c r="B5967" s="33" t="s">
        <v>14833</v>
      </c>
      <c r="C5967" s="33" t="s">
        <v>18843</v>
      </c>
      <c r="D5967" s="33" t="s">
        <v>13850</v>
      </c>
      <c r="E5967" s="33" t="s">
        <v>15040</v>
      </c>
      <c r="F5967" s="33">
        <v>104</v>
      </c>
      <c r="G5967" s="33">
        <v>101</v>
      </c>
      <c r="H5967" s="33">
        <v>41616</v>
      </c>
      <c r="I5967" t="s">
        <v>16616</v>
      </c>
      <c r="N5967" s="37"/>
      <c r="O5967" s="36"/>
      <c r="P5967" s="36"/>
      <c r="Q5967" s="36"/>
      <c r="R5967" s="37"/>
      <c r="S5967" s="36"/>
      <c r="T5967" s="36"/>
    </row>
    <row r="5968" spans="1:20" ht="14.4" x14ac:dyDescent="0.3">
      <c r="A5968" s="33" t="s">
        <v>13851</v>
      </c>
      <c r="B5968" s="33" t="s">
        <v>14833</v>
      </c>
      <c r="C5968" s="33" t="s">
        <v>18844</v>
      </c>
      <c r="D5968" s="33" t="s">
        <v>13852</v>
      </c>
      <c r="E5968" s="33" t="s">
        <v>15093</v>
      </c>
      <c r="F5968" s="33">
        <v>279</v>
      </c>
      <c r="G5968" s="33">
        <v>281</v>
      </c>
      <c r="H5968" s="33">
        <v>42623</v>
      </c>
      <c r="I5968" t="s">
        <v>15606</v>
      </c>
      <c r="N5968" s="37"/>
      <c r="O5968" s="36"/>
      <c r="P5968" s="36"/>
      <c r="Q5968" s="36"/>
      <c r="R5968" s="37"/>
      <c r="S5968" s="36"/>
      <c r="T5968" s="36"/>
    </row>
    <row r="5969" spans="1:20" ht="14.4" x14ac:dyDescent="0.3">
      <c r="A5969" s="33" t="s">
        <v>13853</v>
      </c>
      <c r="B5969" s="33" t="s">
        <v>14833</v>
      </c>
      <c r="C5969" s="33" t="s">
        <v>18845</v>
      </c>
      <c r="D5969" s="33" t="s">
        <v>13854</v>
      </c>
      <c r="E5969" s="33" t="s">
        <v>14995</v>
      </c>
      <c r="F5969" s="33">
        <v>301</v>
      </c>
      <c r="G5969" s="33">
        <v>274</v>
      </c>
      <c r="H5969" s="33">
        <v>41012</v>
      </c>
      <c r="I5969" t="s">
        <v>16504</v>
      </c>
      <c r="N5969" s="37"/>
      <c r="O5969" s="36"/>
      <c r="P5969" s="36"/>
      <c r="Q5969" s="36"/>
      <c r="R5969" s="37"/>
      <c r="S5969" s="36"/>
      <c r="T5969" s="36"/>
    </row>
    <row r="5970" spans="1:20" ht="14.4" x14ac:dyDescent="0.3">
      <c r="A5970" s="33" t="s">
        <v>13855</v>
      </c>
      <c r="B5970" s="33" t="s">
        <v>14833</v>
      </c>
      <c r="C5970" s="33" t="s">
        <v>1187</v>
      </c>
      <c r="D5970" s="33" t="s">
        <v>13250</v>
      </c>
      <c r="E5970" s="33" t="s">
        <v>15058</v>
      </c>
      <c r="F5970" s="33">
        <v>234</v>
      </c>
      <c r="G5970" s="33">
        <v>221</v>
      </c>
      <c r="H5970" s="33">
        <v>41516</v>
      </c>
      <c r="I5970" t="s">
        <v>78</v>
      </c>
      <c r="N5970" s="37"/>
      <c r="O5970" s="36"/>
      <c r="P5970" s="36"/>
      <c r="Q5970" s="36"/>
      <c r="R5970" s="37"/>
      <c r="S5970" s="36"/>
      <c r="T5970" s="36"/>
    </row>
    <row r="5971" spans="1:20" ht="14.4" x14ac:dyDescent="0.3">
      <c r="A5971" s="33" t="s">
        <v>13856</v>
      </c>
      <c r="B5971" s="33" t="s">
        <v>14833</v>
      </c>
      <c r="C5971" s="33" t="s">
        <v>18846</v>
      </c>
      <c r="D5971" s="33" t="s">
        <v>13857</v>
      </c>
      <c r="E5971" s="33" t="s">
        <v>15189</v>
      </c>
      <c r="F5971" s="33">
        <v>301</v>
      </c>
      <c r="G5971" s="33">
        <v>276</v>
      </c>
      <c r="H5971" s="33">
        <v>40257</v>
      </c>
      <c r="I5971" t="s">
        <v>15190</v>
      </c>
      <c r="N5971" s="37"/>
      <c r="O5971" s="36"/>
      <c r="P5971" s="36"/>
      <c r="Q5971" s="36"/>
      <c r="R5971" s="37"/>
      <c r="S5971" s="36"/>
      <c r="T5971" s="36"/>
    </row>
    <row r="5972" spans="1:20" ht="14.4" x14ac:dyDescent="0.3">
      <c r="A5972" s="33" t="s">
        <v>13858</v>
      </c>
      <c r="B5972" s="33" t="s">
        <v>14833</v>
      </c>
      <c r="C5972" s="33" t="s">
        <v>13859</v>
      </c>
      <c r="D5972" s="33" t="s">
        <v>13860</v>
      </c>
      <c r="E5972" s="33" t="s">
        <v>15189</v>
      </c>
      <c r="F5972" s="33">
        <v>115</v>
      </c>
      <c r="G5972" s="33">
        <v>95</v>
      </c>
      <c r="H5972" s="33">
        <v>26158</v>
      </c>
      <c r="I5972" t="s">
        <v>199</v>
      </c>
      <c r="N5972" s="37"/>
      <c r="O5972" s="36"/>
      <c r="P5972" s="36"/>
      <c r="Q5972" s="36"/>
      <c r="R5972" s="37"/>
      <c r="S5972" s="36"/>
      <c r="T5972" s="36"/>
    </row>
    <row r="5973" spans="1:20" ht="14.4" x14ac:dyDescent="0.3">
      <c r="A5973" s="33" t="s">
        <v>13861</v>
      </c>
      <c r="B5973" s="33" t="s">
        <v>14833</v>
      </c>
      <c r="C5973" s="33" t="s">
        <v>18847</v>
      </c>
      <c r="D5973" s="33" t="s">
        <v>13862</v>
      </c>
      <c r="E5973" s="33" t="s">
        <v>14878</v>
      </c>
      <c r="F5973" s="33">
        <v>406</v>
      </c>
      <c r="G5973" s="33">
        <v>414</v>
      </c>
      <c r="H5973" s="33">
        <v>42538</v>
      </c>
      <c r="I5973" t="s">
        <v>4538</v>
      </c>
      <c r="N5973" s="37"/>
      <c r="O5973" s="36"/>
      <c r="P5973" s="36"/>
      <c r="Q5973" s="36"/>
      <c r="R5973" s="37"/>
      <c r="S5973" s="36"/>
      <c r="T5973" s="36"/>
    </row>
    <row r="5974" spans="1:20" ht="14.4" x14ac:dyDescent="0.3">
      <c r="A5974" s="33" t="s">
        <v>13863</v>
      </c>
      <c r="B5974" s="33" t="s">
        <v>14833</v>
      </c>
      <c r="C5974" s="33" t="s">
        <v>18848</v>
      </c>
      <c r="D5974" s="33" t="s">
        <v>13864</v>
      </c>
      <c r="E5974" s="33" t="s">
        <v>16521</v>
      </c>
      <c r="F5974" s="33">
        <v>231</v>
      </c>
      <c r="G5974" s="33">
        <v>230</v>
      </c>
      <c r="H5974" s="33">
        <v>97358</v>
      </c>
      <c r="I5974" t="s">
        <v>16884</v>
      </c>
      <c r="N5974" s="37"/>
      <c r="O5974" s="36"/>
      <c r="P5974" s="36"/>
      <c r="Q5974" s="36"/>
      <c r="R5974" s="37"/>
      <c r="S5974" s="36"/>
      <c r="T5974" s="36"/>
    </row>
    <row r="5975" spans="1:20" ht="14.4" x14ac:dyDescent="0.3">
      <c r="A5975" s="33" t="s">
        <v>13865</v>
      </c>
      <c r="B5975" s="33" t="s">
        <v>14833</v>
      </c>
      <c r="C5975" s="33" t="s">
        <v>18849</v>
      </c>
      <c r="D5975" s="33" t="s">
        <v>13866</v>
      </c>
      <c r="E5975" s="33" t="s">
        <v>14981</v>
      </c>
      <c r="F5975" s="33">
        <v>270</v>
      </c>
      <c r="G5975" s="33">
        <v>257</v>
      </c>
      <c r="H5975" s="33">
        <v>41860</v>
      </c>
      <c r="I5975" t="s">
        <v>16262</v>
      </c>
      <c r="N5975" s="37"/>
      <c r="O5975" s="36"/>
      <c r="P5975" s="36"/>
      <c r="Q5975" s="36"/>
      <c r="R5975" s="37"/>
      <c r="S5975" s="36"/>
      <c r="T5975" s="36"/>
    </row>
    <row r="5976" spans="1:20" ht="14.4" x14ac:dyDescent="0.3">
      <c r="A5976" s="33" t="s">
        <v>13867</v>
      </c>
      <c r="B5976" s="33" t="s">
        <v>14833</v>
      </c>
      <c r="C5976" s="33" t="s">
        <v>13868</v>
      </c>
      <c r="D5976" s="33" t="s">
        <v>7854</v>
      </c>
      <c r="E5976" s="33" t="s">
        <v>15085</v>
      </c>
      <c r="F5976" s="33">
        <v>116</v>
      </c>
      <c r="G5976" s="33">
        <v>113</v>
      </c>
      <c r="H5976" s="33">
        <v>13674</v>
      </c>
      <c r="I5976" t="s">
        <v>15142</v>
      </c>
      <c r="N5976" s="37"/>
      <c r="O5976" s="36"/>
      <c r="P5976" s="36"/>
      <c r="Q5976" s="36"/>
      <c r="R5976" s="37"/>
      <c r="S5976" s="36"/>
      <c r="T5976" s="36"/>
    </row>
    <row r="5977" spans="1:20" ht="14.4" x14ac:dyDescent="0.3">
      <c r="A5977" s="33" t="s">
        <v>13869</v>
      </c>
      <c r="B5977" s="33" t="s">
        <v>14833</v>
      </c>
      <c r="C5977" s="33" t="s">
        <v>15569</v>
      </c>
      <c r="D5977" s="33" t="s">
        <v>13870</v>
      </c>
      <c r="E5977" s="33" t="s">
        <v>14949</v>
      </c>
      <c r="F5977" s="33">
        <v>160</v>
      </c>
      <c r="G5977" s="33">
        <v>171</v>
      </c>
      <c r="H5977" s="33">
        <v>41646</v>
      </c>
      <c r="I5977" t="s">
        <v>15120</v>
      </c>
      <c r="N5977" s="37"/>
      <c r="O5977" s="36"/>
      <c r="P5977" s="36"/>
      <c r="Q5977" s="36"/>
      <c r="R5977" s="37"/>
      <c r="S5977" s="36"/>
      <c r="T5977" s="36"/>
    </row>
    <row r="5978" spans="1:20" ht="14.4" x14ac:dyDescent="0.3">
      <c r="A5978" s="33" t="s">
        <v>13871</v>
      </c>
      <c r="B5978" s="33" t="s">
        <v>14833</v>
      </c>
      <c r="C5978" s="33" t="s">
        <v>18850</v>
      </c>
      <c r="D5978" s="33" t="s">
        <v>13872</v>
      </c>
      <c r="E5978" s="33" t="s">
        <v>14940</v>
      </c>
      <c r="F5978" s="33">
        <v>694</v>
      </c>
      <c r="G5978" s="33">
        <v>705</v>
      </c>
      <c r="H5978" s="33">
        <v>40020</v>
      </c>
      <c r="I5978" t="s">
        <v>15971</v>
      </c>
      <c r="N5978" s="37"/>
      <c r="O5978" s="36"/>
      <c r="P5978" s="36"/>
      <c r="Q5978" s="36"/>
      <c r="R5978" s="37"/>
      <c r="S5978" s="36"/>
      <c r="T5978" s="36"/>
    </row>
    <row r="5979" spans="1:20" ht="14.4" x14ac:dyDescent="0.3">
      <c r="A5979" s="33" t="s">
        <v>13873</v>
      </c>
      <c r="B5979" s="33" t="s">
        <v>14833</v>
      </c>
      <c r="C5979" s="33" t="s">
        <v>18851</v>
      </c>
      <c r="D5979" s="33" t="s">
        <v>13874</v>
      </c>
      <c r="E5979" s="33" t="s">
        <v>14940</v>
      </c>
      <c r="F5979" s="33">
        <v>373</v>
      </c>
      <c r="G5979" s="33">
        <v>356</v>
      </c>
      <c r="H5979" s="33">
        <v>41580</v>
      </c>
      <c r="I5979" t="s">
        <v>16275</v>
      </c>
      <c r="N5979" s="37"/>
      <c r="O5979" s="36"/>
      <c r="P5979" s="36"/>
      <c r="Q5979" s="36"/>
      <c r="R5979" s="37"/>
      <c r="S5979" s="36"/>
      <c r="T5979" s="36"/>
    </row>
    <row r="5980" spans="1:20" ht="14.4" x14ac:dyDescent="0.3">
      <c r="A5980" s="33" t="s">
        <v>13875</v>
      </c>
      <c r="B5980" s="33" t="s">
        <v>14833</v>
      </c>
      <c r="C5980" s="33" t="s">
        <v>18852</v>
      </c>
      <c r="D5980" s="33" t="s">
        <v>13876</v>
      </c>
      <c r="E5980" s="33" t="s">
        <v>15103</v>
      </c>
      <c r="F5980" s="33">
        <v>711</v>
      </c>
      <c r="G5980" s="33">
        <v>757</v>
      </c>
      <c r="H5980" s="33">
        <v>41662</v>
      </c>
      <c r="I5980" t="s">
        <v>15207</v>
      </c>
      <c r="N5980" s="37"/>
      <c r="O5980" s="36"/>
      <c r="P5980" s="36"/>
      <c r="Q5980" s="36"/>
      <c r="R5980" s="37"/>
      <c r="S5980" s="36"/>
      <c r="T5980" s="36"/>
    </row>
    <row r="5981" spans="1:20" ht="14.4" x14ac:dyDescent="0.3">
      <c r="A5981" s="33" t="s">
        <v>13877</v>
      </c>
      <c r="B5981" s="33" t="s">
        <v>14833</v>
      </c>
      <c r="C5981" s="33" t="s">
        <v>2508</v>
      </c>
      <c r="D5981" s="33" t="s">
        <v>13671</v>
      </c>
      <c r="E5981" s="33" t="s">
        <v>15395</v>
      </c>
      <c r="F5981" s="33">
        <v>406</v>
      </c>
      <c r="G5981" s="33">
        <v>438</v>
      </c>
      <c r="H5981" s="33">
        <v>89155</v>
      </c>
      <c r="I5981" t="s">
        <v>16632</v>
      </c>
      <c r="N5981" s="37"/>
      <c r="O5981" s="36"/>
      <c r="P5981" s="36"/>
      <c r="Q5981" s="36"/>
      <c r="R5981" s="37"/>
      <c r="S5981" s="36"/>
      <c r="T5981" s="36"/>
    </row>
    <row r="5982" spans="1:20" ht="14.4" x14ac:dyDescent="0.3">
      <c r="A5982" s="33" t="s">
        <v>13878</v>
      </c>
      <c r="B5982" s="33" t="s">
        <v>14833</v>
      </c>
      <c r="C5982" s="33" t="s">
        <v>13879</v>
      </c>
      <c r="D5982" s="33" t="s">
        <v>13880</v>
      </c>
      <c r="E5982" s="33" t="s">
        <v>15395</v>
      </c>
      <c r="F5982" s="33">
        <v>232</v>
      </c>
      <c r="G5982" s="33">
        <v>253</v>
      </c>
      <c r="H5982" s="33">
        <v>41534</v>
      </c>
      <c r="I5982" t="s">
        <v>311</v>
      </c>
      <c r="N5982" s="37"/>
      <c r="O5982" s="36"/>
      <c r="P5982" s="36"/>
      <c r="Q5982" s="36"/>
      <c r="R5982" s="37"/>
      <c r="S5982" s="36"/>
      <c r="T5982" s="36"/>
    </row>
    <row r="5983" spans="1:20" ht="14.4" x14ac:dyDescent="0.3">
      <c r="A5983" s="33" t="s">
        <v>13881</v>
      </c>
      <c r="B5983" s="33" t="s">
        <v>14833</v>
      </c>
      <c r="C5983" s="33" t="s">
        <v>8097</v>
      </c>
      <c r="D5983" s="33" t="s">
        <v>13882</v>
      </c>
      <c r="E5983" s="33" t="s">
        <v>14978</v>
      </c>
      <c r="F5983" s="33">
        <v>188</v>
      </c>
      <c r="G5983" s="33">
        <v>172</v>
      </c>
      <c r="H5983" s="33">
        <v>41528</v>
      </c>
      <c r="I5983" t="s">
        <v>15305</v>
      </c>
      <c r="N5983" s="37"/>
      <c r="O5983" s="36"/>
      <c r="P5983" s="36"/>
      <c r="Q5983" s="36"/>
      <c r="R5983" s="37"/>
      <c r="S5983" s="36"/>
      <c r="T5983" s="36"/>
    </row>
    <row r="5984" spans="1:20" ht="14.4" x14ac:dyDescent="0.3">
      <c r="A5984" s="33" t="s">
        <v>13883</v>
      </c>
      <c r="B5984" s="33" t="s">
        <v>14833</v>
      </c>
      <c r="C5984" s="33" t="s">
        <v>13884</v>
      </c>
      <c r="D5984" s="33" t="s">
        <v>13882</v>
      </c>
      <c r="E5984" s="33" t="s">
        <v>14978</v>
      </c>
      <c r="F5984" s="33">
        <v>168</v>
      </c>
      <c r="G5984" s="33">
        <v>155</v>
      </c>
      <c r="H5984" s="33">
        <v>41792</v>
      </c>
      <c r="I5984" t="s">
        <v>16929</v>
      </c>
      <c r="N5984" s="37"/>
      <c r="O5984" s="36"/>
      <c r="P5984" s="36"/>
      <c r="Q5984" s="36"/>
      <c r="R5984" s="37"/>
      <c r="S5984" s="36"/>
      <c r="T5984" s="36"/>
    </row>
    <row r="5985" spans="1:20" ht="14.4" x14ac:dyDescent="0.3">
      <c r="A5985" s="33" t="s">
        <v>13885</v>
      </c>
      <c r="B5985" s="33" t="s">
        <v>14833</v>
      </c>
      <c r="C5985" s="33" t="s">
        <v>18853</v>
      </c>
      <c r="D5985" s="33" t="s">
        <v>13882</v>
      </c>
      <c r="E5985" s="33" t="s">
        <v>14978</v>
      </c>
      <c r="F5985" s="33">
        <v>404</v>
      </c>
      <c r="G5985" s="33">
        <v>418</v>
      </c>
      <c r="H5985" s="33">
        <v>77975</v>
      </c>
      <c r="I5985" t="s">
        <v>15557</v>
      </c>
      <c r="N5985" s="37"/>
      <c r="O5985" s="36"/>
      <c r="P5985" s="36"/>
      <c r="Q5985" s="36"/>
      <c r="R5985" s="37"/>
      <c r="S5985" s="36"/>
      <c r="T5985" s="36"/>
    </row>
    <row r="5986" spans="1:20" ht="14.4" x14ac:dyDescent="0.3">
      <c r="A5986" s="33" t="s">
        <v>13886</v>
      </c>
      <c r="B5986" s="33" t="s">
        <v>14833</v>
      </c>
      <c r="C5986" s="33" t="s">
        <v>13887</v>
      </c>
      <c r="D5986" s="33" t="s">
        <v>13857</v>
      </c>
      <c r="E5986" s="33" t="s">
        <v>15189</v>
      </c>
      <c r="F5986" s="33">
        <v>134</v>
      </c>
      <c r="G5986" s="33">
        <v>112</v>
      </c>
      <c r="H5986" s="33">
        <v>41375</v>
      </c>
      <c r="I5986" t="s">
        <v>17614</v>
      </c>
      <c r="N5986" s="37"/>
      <c r="O5986" s="36"/>
      <c r="P5986" s="36"/>
      <c r="Q5986" s="36"/>
      <c r="R5986" s="37"/>
      <c r="S5986" s="36"/>
      <c r="T5986" s="36"/>
    </row>
    <row r="5987" spans="1:20" ht="14.4" x14ac:dyDescent="0.3">
      <c r="A5987" s="33" t="s">
        <v>13888</v>
      </c>
      <c r="B5987" s="33" t="s">
        <v>14833</v>
      </c>
      <c r="C5987" s="33" t="s">
        <v>18854</v>
      </c>
      <c r="D5987" s="33" t="s">
        <v>9400</v>
      </c>
      <c r="E5987" s="33" t="s">
        <v>14902</v>
      </c>
      <c r="F5987" s="33">
        <v>233</v>
      </c>
      <c r="G5987" s="33">
        <v>244</v>
      </c>
      <c r="H5987" s="33">
        <v>40753</v>
      </c>
      <c r="I5987" t="s">
        <v>18855</v>
      </c>
      <c r="N5987" s="37"/>
      <c r="O5987" s="36"/>
      <c r="P5987" s="36"/>
      <c r="Q5987" s="36"/>
      <c r="R5987" s="37"/>
      <c r="S5987" s="36"/>
      <c r="T5987" s="36"/>
    </row>
    <row r="5988" spans="1:20" ht="14.4" x14ac:dyDescent="0.3">
      <c r="A5988" s="33" t="s">
        <v>13889</v>
      </c>
      <c r="B5988" s="33" t="s">
        <v>14833</v>
      </c>
      <c r="C5988" s="33" t="s">
        <v>18856</v>
      </c>
      <c r="D5988" s="33" t="s">
        <v>13890</v>
      </c>
      <c r="E5988" s="33" t="s">
        <v>14907</v>
      </c>
      <c r="F5988" s="33">
        <v>215</v>
      </c>
      <c r="G5988" s="33">
        <v>194</v>
      </c>
      <c r="H5988" s="33">
        <v>30709</v>
      </c>
      <c r="I5988" t="s">
        <v>18762</v>
      </c>
      <c r="N5988" s="37"/>
      <c r="O5988" s="36"/>
      <c r="P5988" s="36"/>
      <c r="Q5988" s="36"/>
      <c r="R5988" s="37"/>
      <c r="S5988" s="36"/>
      <c r="T5988" s="36"/>
    </row>
    <row r="5989" spans="1:20" ht="14.4" x14ac:dyDescent="0.3">
      <c r="A5989" s="33" t="s">
        <v>13891</v>
      </c>
      <c r="B5989" s="33" t="s">
        <v>14833</v>
      </c>
      <c r="C5989" s="33" t="s">
        <v>15569</v>
      </c>
      <c r="D5989" s="33" t="s">
        <v>7506</v>
      </c>
      <c r="E5989" s="33" t="s">
        <v>15532</v>
      </c>
      <c r="F5989" s="33">
        <v>102</v>
      </c>
      <c r="G5989" s="33">
        <v>106</v>
      </c>
      <c r="H5989" s="33">
        <v>41632</v>
      </c>
      <c r="I5989" t="s">
        <v>15148</v>
      </c>
      <c r="N5989" s="37"/>
      <c r="O5989" s="36"/>
      <c r="P5989" s="36"/>
      <c r="Q5989" s="36"/>
      <c r="R5989" s="37"/>
      <c r="S5989" s="36"/>
      <c r="T5989" s="36"/>
    </row>
    <row r="5990" spans="1:20" ht="14.4" x14ac:dyDescent="0.3">
      <c r="A5990" s="33" t="s">
        <v>13892</v>
      </c>
      <c r="B5990" s="33" t="s">
        <v>14833</v>
      </c>
      <c r="C5990" s="33" t="s">
        <v>13893</v>
      </c>
      <c r="D5990" s="33" t="s">
        <v>13894</v>
      </c>
      <c r="E5990" s="33" t="s">
        <v>15031</v>
      </c>
      <c r="F5990" s="33">
        <v>319</v>
      </c>
      <c r="G5990" s="33">
        <v>321</v>
      </c>
      <c r="H5990" s="33">
        <v>31076</v>
      </c>
      <c r="I5990" t="s">
        <v>18841</v>
      </c>
      <c r="N5990" s="37"/>
      <c r="O5990" s="36"/>
      <c r="P5990" s="36"/>
      <c r="Q5990" s="36"/>
      <c r="R5990" s="37"/>
      <c r="S5990" s="36"/>
      <c r="T5990" s="36"/>
    </row>
    <row r="5991" spans="1:20" ht="14.4" x14ac:dyDescent="0.3">
      <c r="A5991" s="33" t="s">
        <v>13895</v>
      </c>
      <c r="B5991" s="33" t="s">
        <v>14833</v>
      </c>
      <c r="C5991" s="33" t="s">
        <v>18857</v>
      </c>
      <c r="D5991" s="33" t="s">
        <v>13896</v>
      </c>
      <c r="E5991" s="33" t="s">
        <v>15075</v>
      </c>
      <c r="F5991" s="33">
        <v>225</v>
      </c>
      <c r="G5991" s="33">
        <v>228</v>
      </c>
      <c r="H5991" s="33">
        <v>31077</v>
      </c>
      <c r="I5991" t="s">
        <v>15341</v>
      </c>
      <c r="N5991" s="37"/>
      <c r="O5991" s="36"/>
      <c r="P5991" s="36"/>
      <c r="Q5991" s="36"/>
      <c r="R5991" s="37"/>
      <c r="S5991" s="36"/>
      <c r="T5991" s="36"/>
    </row>
    <row r="5992" spans="1:20" ht="14.4" x14ac:dyDescent="0.3">
      <c r="A5992" s="33" t="s">
        <v>13897</v>
      </c>
      <c r="B5992" s="33" t="s">
        <v>14833</v>
      </c>
      <c r="C5992" s="33" t="s">
        <v>13898</v>
      </c>
      <c r="D5992" s="33" t="s">
        <v>13899</v>
      </c>
      <c r="E5992" s="33" t="s">
        <v>15022</v>
      </c>
      <c r="F5992" s="33">
        <v>311</v>
      </c>
      <c r="G5992" s="33">
        <v>353</v>
      </c>
      <c r="H5992" s="33">
        <v>31080</v>
      </c>
      <c r="I5992" t="s">
        <v>13900</v>
      </c>
      <c r="N5992" s="37"/>
      <c r="O5992" s="36"/>
      <c r="P5992" s="36"/>
      <c r="Q5992" s="36"/>
      <c r="R5992" s="37"/>
      <c r="S5992" s="36"/>
      <c r="T5992" s="36"/>
    </row>
    <row r="5993" spans="1:20" ht="14.4" x14ac:dyDescent="0.3">
      <c r="A5993" s="33" t="s">
        <v>13901</v>
      </c>
      <c r="B5993" s="33" t="s">
        <v>14833</v>
      </c>
      <c r="C5993" s="33" t="s">
        <v>18858</v>
      </c>
      <c r="D5993" s="33" t="s">
        <v>13902</v>
      </c>
      <c r="E5993" s="33" t="s">
        <v>14982</v>
      </c>
      <c r="F5993" s="33">
        <v>170</v>
      </c>
      <c r="G5993" s="33">
        <v>166</v>
      </c>
      <c r="H5993" s="33">
        <v>31088</v>
      </c>
      <c r="I5993" t="s">
        <v>18859</v>
      </c>
      <c r="N5993" s="37"/>
      <c r="O5993" s="36"/>
      <c r="P5993" s="36"/>
      <c r="Q5993" s="36"/>
      <c r="R5993" s="37"/>
      <c r="S5993" s="36"/>
      <c r="T5993" s="36"/>
    </row>
    <row r="5994" spans="1:20" ht="14.4" x14ac:dyDescent="0.3">
      <c r="A5994" s="33" t="s">
        <v>13903</v>
      </c>
      <c r="B5994" s="33" t="s">
        <v>14833</v>
      </c>
      <c r="C5994" s="33" t="s">
        <v>13904</v>
      </c>
      <c r="D5994" s="33" t="s">
        <v>13905</v>
      </c>
      <c r="E5994" s="33" t="s">
        <v>14905</v>
      </c>
      <c r="F5994" s="33">
        <v>100</v>
      </c>
      <c r="G5994" s="33">
        <v>104</v>
      </c>
      <c r="H5994" s="33">
        <v>31089</v>
      </c>
      <c r="I5994" t="s">
        <v>18860</v>
      </c>
      <c r="N5994" s="37"/>
      <c r="O5994" s="36"/>
      <c r="P5994" s="36"/>
      <c r="Q5994" s="36"/>
      <c r="R5994" s="37"/>
      <c r="S5994" s="36"/>
      <c r="T5994" s="36"/>
    </row>
    <row r="5995" spans="1:20" ht="14.4" x14ac:dyDescent="0.3">
      <c r="A5995" s="33" t="s">
        <v>13906</v>
      </c>
      <c r="B5995" s="33" t="s">
        <v>14833</v>
      </c>
      <c r="C5995" s="33" t="s">
        <v>18861</v>
      </c>
      <c r="D5995" s="33" t="s">
        <v>13907</v>
      </c>
      <c r="E5995" s="33" t="s">
        <v>14949</v>
      </c>
      <c r="F5995" s="33">
        <v>248</v>
      </c>
      <c r="G5995" s="33">
        <v>271</v>
      </c>
      <c r="H5995" s="33">
        <v>31118</v>
      </c>
      <c r="I5995" t="s">
        <v>18862</v>
      </c>
      <c r="N5995" s="37"/>
      <c r="O5995" s="36"/>
      <c r="P5995" s="36"/>
      <c r="Q5995" s="36"/>
      <c r="R5995" s="37"/>
      <c r="S5995" s="36"/>
      <c r="T5995" s="36"/>
    </row>
    <row r="5996" spans="1:20" ht="14.4" x14ac:dyDescent="0.3">
      <c r="A5996" s="33" t="s">
        <v>13908</v>
      </c>
      <c r="B5996" s="33" t="s">
        <v>14833</v>
      </c>
      <c r="C5996" s="33" t="s">
        <v>13909</v>
      </c>
      <c r="D5996" s="33" t="s">
        <v>13910</v>
      </c>
      <c r="E5996" s="33" t="s">
        <v>15351</v>
      </c>
      <c r="F5996" s="33">
        <v>169</v>
      </c>
      <c r="G5996" s="33">
        <v>188</v>
      </c>
      <c r="H5996" s="33">
        <v>13674</v>
      </c>
      <c r="I5996" t="s">
        <v>15142</v>
      </c>
      <c r="N5996" s="37"/>
      <c r="O5996" s="36"/>
      <c r="P5996" s="36"/>
      <c r="Q5996" s="36"/>
      <c r="R5996" s="37"/>
      <c r="S5996" s="36"/>
      <c r="T5996" s="36"/>
    </row>
    <row r="5997" spans="1:20" ht="14.4" x14ac:dyDescent="0.3">
      <c r="A5997" s="33" t="s">
        <v>13911</v>
      </c>
      <c r="B5997" s="33" t="s">
        <v>14833</v>
      </c>
      <c r="C5997" s="33" t="s">
        <v>18863</v>
      </c>
      <c r="D5997" s="33" t="s">
        <v>13912</v>
      </c>
      <c r="E5997" s="33" t="s">
        <v>15036</v>
      </c>
      <c r="F5997" s="33">
        <v>107</v>
      </c>
      <c r="G5997" s="33">
        <v>109</v>
      </c>
      <c r="H5997" s="33">
        <v>71008</v>
      </c>
      <c r="I5997" t="s">
        <v>624</v>
      </c>
      <c r="N5997" s="37"/>
      <c r="O5997" s="36"/>
      <c r="P5997" s="36"/>
      <c r="Q5997" s="36"/>
      <c r="R5997" s="37"/>
      <c r="S5997" s="36"/>
      <c r="T5997" s="36"/>
    </row>
    <row r="5998" spans="1:20" ht="14.4" x14ac:dyDescent="0.3">
      <c r="A5998" s="33" t="s">
        <v>13913</v>
      </c>
      <c r="B5998" s="33" t="s">
        <v>14833</v>
      </c>
      <c r="C5998" s="33" t="s">
        <v>18864</v>
      </c>
      <c r="D5998" s="33" t="s">
        <v>13108</v>
      </c>
      <c r="E5998" s="33" t="s">
        <v>16521</v>
      </c>
      <c r="F5998" s="33">
        <v>99</v>
      </c>
      <c r="G5998" s="33">
        <v>91</v>
      </c>
      <c r="H5998" s="33">
        <v>41534</v>
      </c>
      <c r="I5998" t="s">
        <v>311</v>
      </c>
      <c r="N5998" s="37"/>
      <c r="O5998" s="36"/>
      <c r="P5998" s="36"/>
      <c r="Q5998" s="36"/>
      <c r="R5998" s="37"/>
      <c r="S5998" s="36"/>
      <c r="T5998" s="36"/>
    </row>
    <row r="5999" spans="1:20" ht="14.4" x14ac:dyDescent="0.3">
      <c r="A5999" s="33" t="s">
        <v>13914</v>
      </c>
      <c r="B5999" s="33" t="s">
        <v>14833</v>
      </c>
      <c r="C5999" s="33" t="s">
        <v>13915</v>
      </c>
      <c r="D5999" s="33" t="s">
        <v>7132</v>
      </c>
      <c r="E5999" s="33" t="s">
        <v>15051</v>
      </c>
      <c r="F5999" s="33">
        <v>240</v>
      </c>
      <c r="G5999" s="33">
        <v>247</v>
      </c>
      <c r="H5999" s="33">
        <v>31204</v>
      </c>
      <c r="I5999" t="s">
        <v>18865</v>
      </c>
      <c r="N5999" s="37"/>
      <c r="O5999" s="36"/>
      <c r="P5999" s="36"/>
      <c r="Q5999" s="36"/>
      <c r="R5999" s="37"/>
      <c r="S5999" s="36"/>
      <c r="T5999" s="36"/>
    </row>
    <row r="6000" spans="1:20" ht="14.4" x14ac:dyDescent="0.3">
      <c r="A6000" s="33" t="s">
        <v>13916</v>
      </c>
      <c r="B6000" s="33" t="s">
        <v>14833</v>
      </c>
      <c r="C6000" s="33" t="s">
        <v>18866</v>
      </c>
      <c r="D6000" s="33" t="s">
        <v>13917</v>
      </c>
      <c r="E6000" s="33" t="s">
        <v>14884</v>
      </c>
      <c r="F6000" s="33">
        <v>92</v>
      </c>
      <c r="G6000" s="33">
        <v>87</v>
      </c>
      <c r="H6000" s="33">
        <v>41611</v>
      </c>
      <c r="I6000" t="s">
        <v>6729</v>
      </c>
      <c r="N6000" s="37"/>
      <c r="O6000" s="36"/>
      <c r="P6000" s="36"/>
      <c r="Q6000" s="36"/>
      <c r="R6000" s="37"/>
      <c r="S6000" s="36"/>
      <c r="T6000" s="36"/>
    </row>
    <row r="6001" spans="1:20" ht="14.4" x14ac:dyDescent="0.3">
      <c r="A6001" s="33" t="s">
        <v>13918</v>
      </c>
      <c r="B6001" s="33" t="s">
        <v>14833</v>
      </c>
      <c r="C6001" s="33" t="s">
        <v>18867</v>
      </c>
      <c r="D6001" s="33" t="s">
        <v>13919</v>
      </c>
      <c r="E6001" s="33" t="s">
        <v>14884</v>
      </c>
      <c r="F6001" s="33">
        <v>353</v>
      </c>
      <c r="G6001" s="33">
        <v>343</v>
      </c>
      <c r="H6001" s="33">
        <v>41611</v>
      </c>
      <c r="I6001" t="s">
        <v>6729</v>
      </c>
      <c r="N6001" s="37"/>
      <c r="O6001" s="36"/>
      <c r="P6001" s="36"/>
      <c r="Q6001" s="36"/>
      <c r="R6001" s="37"/>
      <c r="S6001" s="36"/>
      <c r="T6001" s="36"/>
    </row>
    <row r="6002" spans="1:20" ht="14.4" x14ac:dyDescent="0.3">
      <c r="A6002" s="33" t="s">
        <v>13920</v>
      </c>
      <c r="B6002" s="33" t="s">
        <v>14833</v>
      </c>
      <c r="C6002" s="33" t="s">
        <v>18868</v>
      </c>
      <c r="D6002" s="33" t="s">
        <v>13921</v>
      </c>
      <c r="E6002" s="33" t="s">
        <v>14884</v>
      </c>
      <c r="F6002" s="33">
        <v>538</v>
      </c>
      <c r="G6002" s="33">
        <v>488</v>
      </c>
      <c r="H6002" s="33">
        <v>48101</v>
      </c>
      <c r="I6002" t="s">
        <v>3810</v>
      </c>
      <c r="N6002" s="37"/>
      <c r="O6002" s="36"/>
      <c r="P6002" s="36"/>
      <c r="Q6002" s="36"/>
      <c r="R6002" s="37"/>
      <c r="S6002" s="36"/>
      <c r="T6002" s="36"/>
    </row>
    <row r="6003" spans="1:20" ht="14.4" x14ac:dyDescent="0.3">
      <c r="A6003" s="33" t="s">
        <v>13922</v>
      </c>
      <c r="B6003" s="33" t="s">
        <v>14833</v>
      </c>
      <c r="C6003" s="33" t="s">
        <v>18703</v>
      </c>
      <c r="D6003" s="33" t="s">
        <v>13923</v>
      </c>
      <c r="E6003" s="33" t="s">
        <v>15410</v>
      </c>
      <c r="F6003" s="33">
        <v>137</v>
      </c>
      <c r="G6003" s="33">
        <v>135</v>
      </c>
      <c r="H6003" s="33">
        <v>41860</v>
      </c>
      <c r="I6003" t="s">
        <v>16262</v>
      </c>
      <c r="N6003" s="37"/>
      <c r="O6003" s="36"/>
      <c r="P6003" s="36"/>
      <c r="Q6003" s="36"/>
      <c r="R6003" s="37"/>
      <c r="S6003" s="36"/>
      <c r="T6003" s="36"/>
    </row>
    <row r="6004" spans="1:20" ht="14.4" x14ac:dyDescent="0.3">
      <c r="A6004" s="33" t="s">
        <v>13924</v>
      </c>
      <c r="B6004" s="33" t="s">
        <v>14833</v>
      </c>
      <c r="C6004" s="33" t="s">
        <v>18869</v>
      </c>
      <c r="D6004" s="33" t="s">
        <v>13925</v>
      </c>
      <c r="E6004" s="33" t="s">
        <v>15061</v>
      </c>
      <c r="F6004" s="33">
        <v>589</v>
      </c>
      <c r="G6004" s="33">
        <v>588</v>
      </c>
      <c r="H6004" s="33">
        <v>40950</v>
      </c>
      <c r="I6004" t="s">
        <v>15149</v>
      </c>
      <c r="N6004" s="37"/>
      <c r="O6004" s="36"/>
      <c r="P6004" s="36"/>
      <c r="Q6004" s="36"/>
      <c r="R6004" s="37"/>
      <c r="S6004" s="36"/>
      <c r="T6004" s="36"/>
    </row>
    <row r="6005" spans="1:20" ht="14.4" x14ac:dyDescent="0.3">
      <c r="A6005" s="33" t="s">
        <v>13926</v>
      </c>
      <c r="B6005" s="33" t="s">
        <v>14833</v>
      </c>
      <c r="C6005" s="33" t="s">
        <v>13927</v>
      </c>
      <c r="D6005" s="33" t="s">
        <v>13925</v>
      </c>
      <c r="E6005" s="33" t="s">
        <v>15061</v>
      </c>
      <c r="F6005" s="33">
        <v>199</v>
      </c>
      <c r="G6005" s="33">
        <v>190</v>
      </c>
      <c r="H6005" s="33">
        <v>40114</v>
      </c>
      <c r="I6005" t="s">
        <v>17653</v>
      </c>
      <c r="N6005" s="37"/>
      <c r="O6005" s="36"/>
      <c r="P6005" s="36"/>
      <c r="Q6005" s="36"/>
      <c r="R6005" s="37"/>
      <c r="S6005" s="36"/>
      <c r="T6005" s="36"/>
    </row>
    <row r="6006" spans="1:20" ht="14.4" x14ac:dyDescent="0.3">
      <c r="A6006" s="33" t="s">
        <v>13928</v>
      </c>
      <c r="B6006" s="33" t="s">
        <v>14833</v>
      </c>
      <c r="C6006" s="33" t="s">
        <v>18870</v>
      </c>
      <c r="D6006" s="33" t="s">
        <v>13929</v>
      </c>
      <c r="E6006" s="33" t="s">
        <v>15061</v>
      </c>
      <c r="F6006" s="33">
        <v>395</v>
      </c>
      <c r="G6006" s="33">
        <v>393</v>
      </c>
      <c r="H6006" s="33">
        <v>40114</v>
      </c>
      <c r="I6006" t="s">
        <v>17653</v>
      </c>
      <c r="N6006" s="37"/>
      <c r="O6006" s="36"/>
      <c r="P6006" s="36"/>
      <c r="Q6006" s="36"/>
      <c r="R6006" s="37"/>
      <c r="S6006" s="36"/>
      <c r="T6006" s="36"/>
    </row>
    <row r="6007" spans="1:20" ht="14.4" x14ac:dyDescent="0.3">
      <c r="A6007" s="33" t="s">
        <v>13930</v>
      </c>
      <c r="B6007" s="33" t="s">
        <v>14833</v>
      </c>
      <c r="C6007" s="33" t="s">
        <v>18871</v>
      </c>
      <c r="D6007" s="33" t="s">
        <v>13931</v>
      </c>
      <c r="E6007" s="33" t="s">
        <v>15061</v>
      </c>
      <c r="F6007" s="33">
        <v>214</v>
      </c>
      <c r="G6007" s="33">
        <v>214</v>
      </c>
      <c r="H6007" s="33">
        <v>41676</v>
      </c>
      <c r="I6007" t="s">
        <v>17949</v>
      </c>
      <c r="N6007" s="37"/>
      <c r="O6007" s="36"/>
      <c r="P6007" s="36"/>
      <c r="Q6007" s="36"/>
      <c r="R6007" s="37"/>
      <c r="S6007" s="36"/>
      <c r="T6007" s="36"/>
    </row>
    <row r="6008" spans="1:20" ht="14.4" x14ac:dyDescent="0.3">
      <c r="A6008" s="33" t="s">
        <v>13932</v>
      </c>
      <c r="B6008" s="33" t="s">
        <v>14833</v>
      </c>
      <c r="C6008" s="33" t="s">
        <v>18872</v>
      </c>
      <c r="D6008" s="33" t="s">
        <v>13933</v>
      </c>
      <c r="E6008" s="33" t="s">
        <v>15061</v>
      </c>
      <c r="F6008" s="33">
        <v>329</v>
      </c>
      <c r="G6008" s="33">
        <v>368</v>
      </c>
      <c r="H6008" s="33">
        <v>41676</v>
      </c>
      <c r="I6008" t="s">
        <v>17949</v>
      </c>
      <c r="N6008" s="37"/>
      <c r="O6008" s="36"/>
      <c r="P6008" s="36"/>
      <c r="Q6008" s="36"/>
      <c r="R6008" s="37"/>
      <c r="S6008" s="36"/>
      <c r="T6008" s="36"/>
    </row>
    <row r="6009" spans="1:20" ht="14.4" x14ac:dyDescent="0.3">
      <c r="A6009" s="33" t="s">
        <v>13934</v>
      </c>
      <c r="B6009" s="33" t="s">
        <v>14833</v>
      </c>
      <c r="C6009" s="33" t="s">
        <v>18873</v>
      </c>
      <c r="D6009" s="33" t="s">
        <v>13935</v>
      </c>
      <c r="E6009" s="33" t="s">
        <v>15016</v>
      </c>
      <c r="F6009" s="33">
        <v>314</v>
      </c>
      <c r="G6009" s="33">
        <v>341</v>
      </c>
      <c r="H6009" s="33">
        <v>40862</v>
      </c>
      <c r="I6009" t="s">
        <v>16864</v>
      </c>
      <c r="N6009" s="37"/>
      <c r="O6009" s="36"/>
      <c r="P6009" s="36"/>
      <c r="Q6009" s="36"/>
      <c r="R6009" s="37"/>
      <c r="S6009" s="36"/>
      <c r="T6009" s="36"/>
    </row>
    <row r="6010" spans="1:20" ht="14.4" x14ac:dyDescent="0.3">
      <c r="A6010" s="33" t="s">
        <v>13936</v>
      </c>
      <c r="B6010" s="33" t="s">
        <v>14833</v>
      </c>
      <c r="C6010" s="33" t="s">
        <v>15245</v>
      </c>
      <c r="D6010" s="33" t="s">
        <v>13937</v>
      </c>
      <c r="E6010" s="33" t="s">
        <v>15071</v>
      </c>
      <c r="F6010" s="33">
        <v>222</v>
      </c>
      <c r="G6010" s="33">
        <v>226</v>
      </c>
      <c r="H6010" s="33">
        <v>41662</v>
      </c>
      <c r="I6010" t="s">
        <v>15207</v>
      </c>
      <c r="N6010" s="37"/>
      <c r="O6010" s="36"/>
      <c r="P6010" s="36"/>
      <c r="Q6010" s="36"/>
      <c r="R6010" s="37"/>
      <c r="S6010" s="36"/>
      <c r="T6010" s="36"/>
    </row>
    <row r="6011" spans="1:20" ht="14.4" x14ac:dyDescent="0.3">
      <c r="A6011" s="33" t="s">
        <v>13938</v>
      </c>
      <c r="B6011" s="33" t="s">
        <v>14833</v>
      </c>
      <c r="C6011" s="33" t="s">
        <v>18874</v>
      </c>
      <c r="D6011" s="33" t="s">
        <v>13939</v>
      </c>
      <c r="E6011" s="33" t="s">
        <v>15410</v>
      </c>
      <c r="F6011" s="33">
        <v>244</v>
      </c>
      <c r="G6011" s="33">
        <v>241</v>
      </c>
      <c r="H6011" s="33">
        <v>41860</v>
      </c>
      <c r="I6011" t="s">
        <v>16262</v>
      </c>
      <c r="N6011" s="37"/>
      <c r="O6011" s="36"/>
      <c r="P6011" s="36"/>
      <c r="Q6011" s="36"/>
      <c r="R6011" s="37"/>
      <c r="S6011" s="36"/>
      <c r="T6011" s="36"/>
    </row>
    <row r="6012" spans="1:20" ht="14.4" x14ac:dyDescent="0.3">
      <c r="A6012" s="33" t="s">
        <v>13940</v>
      </c>
      <c r="B6012" s="33" t="s">
        <v>14833</v>
      </c>
      <c r="C6012" s="33" t="s">
        <v>13941</v>
      </c>
      <c r="D6012" s="33" t="s">
        <v>13942</v>
      </c>
      <c r="E6012" s="33" t="s">
        <v>14910</v>
      </c>
      <c r="F6012" s="33">
        <v>872</v>
      </c>
      <c r="G6012" s="33">
        <v>792</v>
      </c>
      <c r="H6012" s="33">
        <v>40378</v>
      </c>
      <c r="I6012" t="s">
        <v>16031</v>
      </c>
      <c r="N6012" s="37"/>
      <c r="O6012" s="36"/>
      <c r="P6012" s="36"/>
      <c r="Q6012" s="36"/>
      <c r="R6012" s="37"/>
      <c r="S6012" s="36"/>
      <c r="T6012" s="36"/>
    </row>
    <row r="6013" spans="1:20" ht="14.4" x14ac:dyDescent="0.3">
      <c r="A6013" s="33" t="s">
        <v>13943</v>
      </c>
      <c r="B6013" s="33" t="s">
        <v>14833</v>
      </c>
      <c r="C6013" s="33" t="s">
        <v>18875</v>
      </c>
      <c r="D6013" s="33" t="s">
        <v>13944</v>
      </c>
      <c r="E6013" s="33" t="s">
        <v>14910</v>
      </c>
      <c r="F6013" s="33">
        <v>415</v>
      </c>
      <c r="G6013" s="33">
        <v>436</v>
      </c>
      <c r="H6013" s="33">
        <v>41248</v>
      </c>
      <c r="I6013" t="s">
        <v>17717</v>
      </c>
      <c r="N6013" s="37"/>
      <c r="O6013" s="36"/>
      <c r="P6013" s="36"/>
      <c r="Q6013" s="36"/>
      <c r="R6013" s="37"/>
      <c r="S6013" s="36"/>
      <c r="T6013" s="36"/>
    </row>
    <row r="6014" spans="1:20" ht="14.4" x14ac:dyDescent="0.3">
      <c r="A6014" s="33" t="s">
        <v>13945</v>
      </c>
      <c r="B6014" s="33" t="s">
        <v>14833</v>
      </c>
      <c r="C6014" s="33" t="s">
        <v>18876</v>
      </c>
      <c r="D6014" s="33" t="s">
        <v>13946</v>
      </c>
      <c r="E6014" s="33" t="s">
        <v>15041</v>
      </c>
      <c r="F6014" s="33">
        <v>789</v>
      </c>
      <c r="G6014" s="33">
        <v>731</v>
      </c>
      <c r="H6014" s="33">
        <v>40517</v>
      </c>
      <c r="I6014" t="s">
        <v>324</v>
      </c>
      <c r="N6014" s="37"/>
      <c r="O6014" s="36"/>
      <c r="P6014" s="36"/>
      <c r="Q6014" s="36"/>
      <c r="R6014" s="37"/>
      <c r="S6014" s="36"/>
      <c r="T6014" s="36"/>
    </row>
    <row r="6015" spans="1:20" ht="14.4" x14ac:dyDescent="0.3">
      <c r="A6015" s="33" t="s">
        <v>13947</v>
      </c>
      <c r="B6015" s="33" t="s">
        <v>14833</v>
      </c>
      <c r="C6015" s="33" t="s">
        <v>18877</v>
      </c>
      <c r="D6015" s="33" t="s">
        <v>13948</v>
      </c>
      <c r="E6015" s="33" t="s">
        <v>15041</v>
      </c>
      <c r="F6015" s="33">
        <v>236</v>
      </c>
      <c r="G6015" s="33">
        <v>236</v>
      </c>
      <c r="H6015" s="33">
        <v>41778</v>
      </c>
      <c r="I6015" t="s">
        <v>16242</v>
      </c>
      <c r="N6015" s="37"/>
      <c r="O6015" s="36"/>
      <c r="P6015" s="36"/>
      <c r="Q6015" s="36"/>
      <c r="R6015" s="37"/>
      <c r="S6015" s="36"/>
      <c r="T6015" s="36"/>
    </row>
    <row r="6016" spans="1:20" ht="14.4" x14ac:dyDescent="0.3">
      <c r="A6016" s="33" t="s">
        <v>13949</v>
      </c>
      <c r="B6016" s="33" t="s">
        <v>14833</v>
      </c>
      <c r="C6016" s="33" t="s">
        <v>16594</v>
      </c>
      <c r="D6016" s="33" t="s">
        <v>13950</v>
      </c>
      <c r="E6016" s="33" t="s">
        <v>15056</v>
      </c>
      <c r="F6016" s="33">
        <v>511</v>
      </c>
      <c r="G6016" s="33">
        <v>472</v>
      </c>
      <c r="H6016" s="33">
        <v>41424</v>
      </c>
      <c r="I6016" t="s">
        <v>15283</v>
      </c>
      <c r="N6016" s="37"/>
      <c r="O6016" s="36"/>
      <c r="P6016" s="36"/>
      <c r="Q6016" s="36"/>
      <c r="R6016" s="37"/>
      <c r="S6016" s="36"/>
      <c r="T6016" s="36"/>
    </row>
    <row r="6017" spans="1:20" ht="14.4" x14ac:dyDescent="0.3">
      <c r="A6017" s="33" t="s">
        <v>13951</v>
      </c>
      <c r="B6017" s="33" t="s">
        <v>14833</v>
      </c>
      <c r="C6017" s="33" t="s">
        <v>18878</v>
      </c>
      <c r="D6017" s="33" t="s">
        <v>13952</v>
      </c>
      <c r="E6017" s="33" t="s">
        <v>14885</v>
      </c>
      <c r="F6017" s="33">
        <v>571</v>
      </c>
      <c r="G6017" s="33">
        <v>547</v>
      </c>
      <c r="H6017" s="33">
        <v>41023</v>
      </c>
      <c r="I6017" t="s">
        <v>15485</v>
      </c>
      <c r="N6017" s="37"/>
      <c r="O6017" s="36"/>
      <c r="P6017" s="36"/>
      <c r="Q6017" s="36"/>
      <c r="R6017" s="37"/>
      <c r="S6017" s="36"/>
      <c r="T6017" s="36"/>
    </row>
    <row r="6018" spans="1:20" ht="14.4" x14ac:dyDescent="0.3">
      <c r="A6018" s="33" t="s">
        <v>13953</v>
      </c>
      <c r="B6018" s="33" t="s">
        <v>14833</v>
      </c>
      <c r="C6018" s="33" t="s">
        <v>13954</v>
      </c>
      <c r="D6018" s="33" t="s">
        <v>5321</v>
      </c>
      <c r="E6018" s="33" t="s">
        <v>15501</v>
      </c>
      <c r="F6018" s="33">
        <v>77</v>
      </c>
      <c r="G6018" s="33">
        <v>71</v>
      </c>
      <c r="H6018" s="33">
        <v>41223</v>
      </c>
      <c r="I6018" t="s">
        <v>15502</v>
      </c>
      <c r="N6018" s="37"/>
      <c r="O6018" s="36"/>
      <c r="P6018" s="36"/>
      <c r="Q6018" s="36"/>
      <c r="R6018" s="37"/>
      <c r="S6018" s="36"/>
      <c r="T6018" s="36"/>
    </row>
    <row r="6019" spans="1:20" ht="14.4" x14ac:dyDescent="0.3">
      <c r="A6019" s="33" t="s">
        <v>13955</v>
      </c>
      <c r="B6019" s="33" t="s">
        <v>14833</v>
      </c>
      <c r="C6019" s="33" t="s">
        <v>18879</v>
      </c>
      <c r="D6019" s="33" t="s">
        <v>13956</v>
      </c>
      <c r="E6019" s="33" t="s">
        <v>15031</v>
      </c>
      <c r="F6019" s="33">
        <v>236</v>
      </c>
      <c r="G6019" s="33">
        <v>250</v>
      </c>
      <c r="H6019" s="33">
        <v>40975</v>
      </c>
      <c r="I6019" t="s">
        <v>15590</v>
      </c>
      <c r="N6019" s="37"/>
      <c r="O6019" s="36"/>
      <c r="P6019" s="36"/>
      <c r="Q6019" s="36"/>
      <c r="R6019" s="37"/>
      <c r="S6019" s="36"/>
      <c r="T6019" s="36"/>
    </row>
    <row r="6020" spans="1:20" ht="14.4" x14ac:dyDescent="0.3">
      <c r="A6020" s="33" t="s">
        <v>13957</v>
      </c>
      <c r="B6020" s="33" t="s">
        <v>14833</v>
      </c>
      <c r="C6020" s="33" t="s">
        <v>18880</v>
      </c>
      <c r="D6020" s="33" t="s">
        <v>13958</v>
      </c>
      <c r="E6020" s="33" t="s">
        <v>15309</v>
      </c>
      <c r="F6020" s="33">
        <v>313</v>
      </c>
      <c r="G6020" s="33">
        <v>277</v>
      </c>
      <c r="H6020" s="33">
        <v>41672</v>
      </c>
      <c r="I6020" t="s">
        <v>17256</v>
      </c>
      <c r="N6020" s="37"/>
      <c r="O6020" s="36"/>
      <c r="P6020" s="36"/>
      <c r="Q6020" s="36"/>
      <c r="R6020" s="37"/>
      <c r="S6020" s="36"/>
      <c r="T6020" s="36"/>
    </row>
    <row r="6021" spans="1:20" ht="14.4" x14ac:dyDescent="0.3">
      <c r="A6021" s="33" t="s">
        <v>13959</v>
      </c>
      <c r="B6021" s="33" t="s">
        <v>14833</v>
      </c>
      <c r="C6021" s="33" t="s">
        <v>18881</v>
      </c>
      <c r="D6021" s="33" t="s">
        <v>13960</v>
      </c>
      <c r="E6021" s="33" t="s">
        <v>15309</v>
      </c>
      <c r="F6021" s="33">
        <v>330</v>
      </c>
      <c r="G6021" s="33">
        <v>330</v>
      </c>
      <c r="H6021" s="33">
        <v>74049</v>
      </c>
      <c r="I6021" t="s">
        <v>432</v>
      </c>
      <c r="N6021" s="37"/>
      <c r="O6021" s="36"/>
      <c r="P6021" s="36"/>
      <c r="Q6021" s="36"/>
      <c r="R6021" s="37"/>
      <c r="S6021" s="36"/>
      <c r="T6021" s="36"/>
    </row>
    <row r="6022" spans="1:20" ht="14.4" x14ac:dyDescent="0.3">
      <c r="A6022" s="33" t="s">
        <v>13961</v>
      </c>
      <c r="B6022" s="33" t="s">
        <v>14833</v>
      </c>
      <c r="C6022" s="33" t="s">
        <v>13962</v>
      </c>
      <c r="D6022" s="33" t="s">
        <v>13963</v>
      </c>
      <c r="E6022" s="33" t="s">
        <v>15214</v>
      </c>
      <c r="F6022" s="33">
        <v>76</v>
      </c>
      <c r="G6022" s="33">
        <v>78</v>
      </c>
      <c r="H6022" s="33">
        <v>41630</v>
      </c>
      <c r="I6022" t="s">
        <v>224</v>
      </c>
      <c r="N6022" s="37"/>
      <c r="O6022" s="36"/>
      <c r="P6022" s="36"/>
      <c r="Q6022" s="36"/>
      <c r="R6022" s="37"/>
      <c r="S6022" s="36"/>
      <c r="T6022" s="36"/>
    </row>
    <row r="6023" spans="1:20" ht="14.4" x14ac:dyDescent="0.3">
      <c r="A6023" s="33" t="s">
        <v>13964</v>
      </c>
      <c r="B6023" s="33" t="s">
        <v>14833</v>
      </c>
      <c r="C6023" s="33" t="s">
        <v>18882</v>
      </c>
      <c r="D6023" s="33" t="s">
        <v>13965</v>
      </c>
      <c r="E6023" s="33" t="s">
        <v>14940</v>
      </c>
      <c r="F6023" s="33">
        <v>483</v>
      </c>
      <c r="G6023" s="33">
        <v>501</v>
      </c>
      <c r="H6023" s="33">
        <v>40020</v>
      </c>
      <c r="I6023" t="s">
        <v>15971</v>
      </c>
      <c r="N6023" s="37"/>
      <c r="O6023" s="36"/>
      <c r="P6023" s="36"/>
      <c r="Q6023" s="36"/>
      <c r="R6023" s="37"/>
      <c r="S6023" s="36"/>
      <c r="T6023" s="36"/>
    </row>
    <row r="6024" spans="1:20" ht="14.4" x14ac:dyDescent="0.3">
      <c r="A6024" s="33" t="s">
        <v>13966</v>
      </c>
      <c r="B6024" s="33" t="s">
        <v>14833</v>
      </c>
      <c r="C6024" s="33" t="s">
        <v>17902</v>
      </c>
      <c r="D6024" s="33" t="s">
        <v>13967</v>
      </c>
      <c r="E6024" s="33" t="s">
        <v>15002</v>
      </c>
      <c r="F6024" s="33">
        <v>429</v>
      </c>
      <c r="G6024" s="33">
        <v>410</v>
      </c>
      <c r="H6024" s="33">
        <v>41869</v>
      </c>
      <c r="I6024" t="s">
        <v>252</v>
      </c>
      <c r="N6024" s="37"/>
      <c r="O6024" s="36"/>
      <c r="P6024" s="36"/>
      <c r="Q6024" s="36"/>
      <c r="R6024" s="37"/>
      <c r="S6024" s="36"/>
      <c r="T6024" s="36"/>
    </row>
    <row r="6025" spans="1:20" ht="14.4" x14ac:dyDescent="0.3">
      <c r="A6025" s="33" t="s">
        <v>13968</v>
      </c>
      <c r="B6025" s="33" t="s">
        <v>14833</v>
      </c>
      <c r="C6025" s="33" t="s">
        <v>18883</v>
      </c>
      <c r="D6025" s="33" t="s">
        <v>13969</v>
      </c>
      <c r="E6025" s="33" t="s">
        <v>15040</v>
      </c>
      <c r="F6025" s="33">
        <v>367</v>
      </c>
      <c r="G6025" s="33">
        <v>310</v>
      </c>
      <c r="H6025" s="33">
        <v>82526</v>
      </c>
      <c r="I6025" t="s">
        <v>16050</v>
      </c>
      <c r="N6025" s="37"/>
      <c r="O6025" s="36"/>
      <c r="P6025" s="36"/>
      <c r="Q6025" s="36"/>
      <c r="R6025" s="37"/>
      <c r="S6025" s="36"/>
      <c r="T6025" s="36"/>
    </row>
    <row r="6026" spans="1:20" ht="14.4" x14ac:dyDescent="0.3">
      <c r="A6026" s="33" t="s">
        <v>13970</v>
      </c>
      <c r="B6026" s="33" t="s">
        <v>14833</v>
      </c>
      <c r="C6026" s="33" t="s">
        <v>13971</v>
      </c>
      <c r="D6026" s="33" t="s">
        <v>13972</v>
      </c>
      <c r="E6026" s="33" t="s">
        <v>14902</v>
      </c>
      <c r="F6026" s="33">
        <v>252</v>
      </c>
      <c r="G6026" s="33">
        <v>220</v>
      </c>
      <c r="H6026" s="33">
        <v>41639</v>
      </c>
      <c r="I6026" t="s">
        <v>9718</v>
      </c>
      <c r="N6026" s="37"/>
      <c r="O6026" s="36"/>
      <c r="P6026" s="36"/>
      <c r="Q6026" s="36"/>
      <c r="R6026" s="37"/>
      <c r="S6026" s="36"/>
      <c r="T6026" s="36"/>
    </row>
    <row r="6027" spans="1:20" ht="14.4" x14ac:dyDescent="0.3">
      <c r="A6027" s="33" t="s">
        <v>13973</v>
      </c>
      <c r="B6027" s="33" t="s">
        <v>14833</v>
      </c>
      <c r="C6027" s="33" t="s">
        <v>18884</v>
      </c>
      <c r="D6027" s="33" t="s">
        <v>13974</v>
      </c>
      <c r="E6027" s="33" t="s">
        <v>14995</v>
      </c>
      <c r="F6027" s="33">
        <v>223</v>
      </c>
      <c r="G6027" s="33">
        <v>209</v>
      </c>
      <c r="H6027" s="33">
        <v>42558</v>
      </c>
      <c r="I6027" t="s">
        <v>18099</v>
      </c>
      <c r="N6027" s="37"/>
      <c r="O6027" s="36"/>
      <c r="P6027" s="36"/>
      <c r="Q6027" s="36"/>
      <c r="R6027" s="37"/>
      <c r="S6027" s="36"/>
      <c r="T6027" s="36"/>
    </row>
    <row r="6028" spans="1:20" ht="14.4" x14ac:dyDescent="0.3">
      <c r="A6028" s="33" t="s">
        <v>13975</v>
      </c>
      <c r="B6028" s="33" t="s">
        <v>14833</v>
      </c>
      <c r="C6028" s="33" t="s">
        <v>18885</v>
      </c>
      <c r="D6028" s="33" t="s">
        <v>13976</v>
      </c>
      <c r="E6028" s="33" t="s">
        <v>14885</v>
      </c>
      <c r="F6028" s="33">
        <v>288</v>
      </c>
      <c r="G6028" s="33">
        <v>296</v>
      </c>
      <c r="H6028" s="33">
        <v>41579</v>
      </c>
      <c r="I6028" t="s">
        <v>18535</v>
      </c>
      <c r="N6028" s="37"/>
      <c r="O6028" s="36"/>
      <c r="P6028" s="36"/>
      <c r="Q6028" s="36"/>
      <c r="R6028" s="37"/>
      <c r="S6028" s="36"/>
      <c r="T6028" s="36"/>
    </row>
    <row r="6029" spans="1:20" ht="14.4" x14ac:dyDescent="0.3">
      <c r="A6029" s="33" t="s">
        <v>13977</v>
      </c>
      <c r="B6029" s="33" t="s">
        <v>14833</v>
      </c>
      <c r="C6029" s="33" t="s">
        <v>18886</v>
      </c>
      <c r="D6029" s="33" t="s">
        <v>13978</v>
      </c>
      <c r="E6029" s="33" t="s">
        <v>15813</v>
      </c>
      <c r="F6029" s="33">
        <v>812</v>
      </c>
      <c r="G6029" s="33">
        <v>784</v>
      </c>
      <c r="H6029" s="33">
        <v>38001</v>
      </c>
      <c r="I6029" t="s">
        <v>15814</v>
      </c>
      <c r="N6029" s="37"/>
      <c r="O6029" s="36"/>
      <c r="P6029" s="36"/>
      <c r="Q6029" s="36"/>
      <c r="R6029" s="37"/>
      <c r="S6029" s="36"/>
      <c r="T6029" s="36"/>
    </row>
    <row r="6030" spans="1:20" ht="14.4" x14ac:dyDescent="0.3">
      <c r="A6030" s="33" t="s">
        <v>13979</v>
      </c>
      <c r="B6030" s="33" t="s">
        <v>14833</v>
      </c>
      <c r="C6030" s="33" t="s">
        <v>18887</v>
      </c>
      <c r="D6030" s="33" t="s">
        <v>13980</v>
      </c>
      <c r="E6030" s="33" t="s">
        <v>15000</v>
      </c>
      <c r="F6030" s="33">
        <v>472</v>
      </c>
      <c r="G6030" s="33">
        <v>445</v>
      </c>
      <c r="H6030" s="33">
        <v>32177</v>
      </c>
      <c r="I6030" t="s">
        <v>1783</v>
      </c>
      <c r="N6030" s="37"/>
      <c r="O6030" s="36"/>
      <c r="P6030" s="36"/>
      <c r="Q6030" s="36"/>
      <c r="R6030" s="37"/>
      <c r="S6030" s="36"/>
      <c r="T6030" s="36"/>
    </row>
    <row r="6031" spans="1:20" ht="14.4" x14ac:dyDescent="0.3">
      <c r="A6031" s="33" t="s">
        <v>13981</v>
      </c>
      <c r="B6031" s="33" t="s">
        <v>14833</v>
      </c>
      <c r="C6031" s="33" t="s">
        <v>18100</v>
      </c>
      <c r="D6031" s="33" t="s">
        <v>13980</v>
      </c>
      <c r="E6031" s="33" t="s">
        <v>15000</v>
      </c>
      <c r="F6031" s="33">
        <v>191</v>
      </c>
      <c r="G6031" s="33">
        <v>187</v>
      </c>
      <c r="H6031" s="33">
        <v>13674</v>
      </c>
      <c r="I6031" t="s">
        <v>15142</v>
      </c>
      <c r="N6031" s="37"/>
      <c r="O6031" s="36"/>
      <c r="P6031" s="36"/>
      <c r="Q6031" s="36"/>
      <c r="R6031" s="37"/>
      <c r="S6031" s="36"/>
      <c r="T6031" s="36"/>
    </row>
    <row r="6032" spans="1:20" ht="14.4" x14ac:dyDescent="0.3">
      <c r="A6032" s="33" t="s">
        <v>13982</v>
      </c>
      <c r="B6032" s="33" t="s">
        <v>14833</v>
      </c>
      <c r="C6032" s="33" t="s">
        <v>13983</v>
      </c>
      <c r="D6032" s="33" t="s">
        <v>13984</v>
      </c>
      <c r="E6032" s="33" t="s">
        <v>15921</v>
      </c>
      <c r="F6032" s="33">
        <v>268</v>
      </c>
      <c r="G6032" s="33">
        <v>271</v>
      </c>
      <c r="H6032" s="33">
        <v>61284</v>
      </c>
      <c r="I6032" t="s">
        <v>15146</v>
      </c>
      <c r="N6032" s="37"/>
      <c r="O6032" s="36"/>
      <c r="P6032" s="36"/>
      <c r="Q6032" s="36"/>
      <c r="R6032" s="37"/>
      <c r="S6032" s="36"/>
      <c r="T6032" s="36"/>
    </row>
    <row r="6033" spans="1:20" ht="14.4" x14ac:dyDescent="0.3">
      <c r="A6033" s="33" t="s">
        <v>13985</v>
      </c>
      <c r="B6033" s="33" t="s">
        <v>14833</v>
      </c>
      <c r="C6033" s="33" t="s">
        <v>17748</v>
      </c>
      <c r="D6033" s="33" t="s">
        <v>13986</v>
      </c>
      <c r="E6033" s="33" t="s">
        <v>15029</v>
      </c>
      <c r="F6033" s="33">
        <v>416</v>
      </c>
      <c r="G6033" s="33">
        <v>427</v>
      </c>
      <c r="H6033" s="33">
        <v>41390</v>
      </c>
      <c r="I6033" t="s">
        <v>18043</v>
      </c>
      <c r="N6033" s="37"/>
      <c r="O6033" s="36"/>
      <c r="P6033" s="36"/>
      <c r="Q6033" s="36"/>
      <c r="R6033" s="37"/>
      <c r="S6033" s="36"/>
      <c r="T6033" s="36"/>
    </row>
    <row r="6034" spans="1:20" ht="14.4" x14ac:dyDescent="0.3">
      <c r="A6034" s="33" t="s">
        <v>13987</v>
      </c>
      <c r="B6034" s="33" t="s">
        <v>14833</v>
      </c>
      <c r="C6034" s="33" t="s">
        <v>18888</v>
      </c>
      <c r="D6034" s="33" t="s">
        <v>13988</v>
      </c>
      <c r="E6034" s="33" t="s">
        <v>15029</v>
      </c>
      <c r="F6034" s="33">
        <v>239</v>
      </c>
      <c r="G6034" s="33">
        <v>255</v>
      </c>
      <c r="H6034" s="33">
        <v>40377</v>
      </c>
      <c r="I6034" t="s">
        <v>17789</v>
      </c>
      <c r="N6034" s="37"/>
      <c r="O6034" s="36"/>
      <c r="P6034" s="36"/>
      <c r="Q6034" s="36"/>
      <c r="R6034" s="37"/>
      <c r="S6034" s="36"/>
      <c r="T6034" s="36"/>
    </row>
    <row r="6035" spans="1:20" ht="14.4" x14ac:dyDescent="0.3">
      <c r="A6035" s="33" t="s">
        <v>13989</v>
      </c>
      <c r="B6035" s="33" t="s">
        <v>14833</v>
      </c>
      <c r="C6035" s="33" t="s">
        <v>18889</v>
      </c>
      <c r="D6035" s="33" t="s">
        <v>13990</v>
      </c>
      <c r="E6035" s="33" t="s">
        <v>15029</v>
      </c>
      <c r="F6035" s="33">
        <v>239</v>
      </c>
      <c r="G6035" s="33">
        <v>234</v>
      </c>
      <c r="H6035" s="33">
        <v>40377</v>
      </c>
      <c r="I6035" t="s">
        <v>17789</v>
      </c>
      <c r="N6035" s="37"/>
      <c r="O6035" s="36"/>
      <c r="P6035" s="36"/>
      <c r="Q6035" s="36"/>
      <c r="R6035" s="37"/>
      <c r="S6035" s="36"/>
      <c r="T6035" s="36"/>
    </row>
    <row r="6036" spans="1:20" ht="14.4" x14ac:dyDescent="0.3">
      <c r="A6036" s="33" t="s">
        <v>13991</v>
      </c>
      <c r="B6036" s="33" t="s">
        <v>14833</v>
      </c>
      <c r="C6036" s="33" t="s">
        <v>18890</v>
      </c>
      <c r="D6036" s="33" t="s">
        <v>13992</v>
      </c>
      <c r="E6036" s="33" t="s">
        <v>14869</v>
      </c>
      <c r="F6036" s="33">
        <v>360</v>
      </c>
      <c r="G6036" s="33">
        <v>337</v>
      </c>
      <c r="H6036" s="33">
        <v>41398</v>
      </c>
      <c r="I6036" t="s">
        <v>15233</v>
      </c>
      <c r="N6036" s="37"/>
      <c r="O6036" s="36"/>
      <c r="P6036" s="36"/>
      <c r="Q6036" s="36"/>
      <c r="R6036" s="37"/>
      <c r="S6036" s="36"/>
      <c r="T6036" s="36"/>
    </row>
    <row r="6037" spans="1:20" ht="14.4" x14ac:dyDescent="0.3">
      <c r="A6037" s="33" t="s">
        <v>13993</v>
      </c>
      <c r="B6037" s="33" t="s">
        <v>14833</v>
      </c>
      <c r="C6037" s="33" t="s">
        <v>13994</v>
      </c>
      <c r="D6037" s="33" t="s">
        <v>13995</v>
      </c>
      <c r="E6037" s="33" t="s">
        <v>14997</v>
      </c>
      <c r="F6037" s="33">
        <v>379</v>
      </c>
      <c r="G6037" s="33">
        <v>360</v>
      </c>
      <c r="H6037" s="33">
        <v>29810</v>
      </c>
      <c r="I6037" t="s">
        <v>3984</v>
      </c>
      <c r="N6037" s="37"/>
      <c r="O6037" s="36"/>
      <c r="P6037" s="36"/>
      <c r="Q6037" s="36"/>
      <c r="R6037" s="37"/>
      <c r="S6037" s="36"/>
      <c r="T6037" s="36"/>
    </row>
    <row r="6038" spans="1:20" ht="14.4" x14ac:dyDescent="0.3">
      <c r="A6038" s="33" t="s">
        <v>13996</v>
      </c>
      <c r="B6038" s="33" t="s">
        <v>14833</v>
      </c>
      <c r="C6038" s="33" t="s">
        <v>17575</v>
      </c>
      <c r="D6038" s="33" t="s">
        <v>13997</v>
      </c>
      <c r="E6038" s="33" t="s">
        <v>14960</v>
      </c>
      <c r="F6038" s="33">
        <v>349</v>
      </c>
      <c r="G6038" s="33">
        <v>339</v>
      </c>
      <c r="H6038" s="33">
        <v>83280</v>
      </c>
      <c r="I6038" t="s">
        <v>15211</v>
      </c>
      <c r="N6038" s="37"/>
      <c r="O6038" s="36"/>
      <c r="P6038" s="36"/>
      <c r="Q6038" s="36"/>
      <c r="R6038" s="37"/>
      <c r="S6038" s="36"/>
      <c r="T6038" s="36"/>
    </row>
    <row r="6039" spans="1:20" ht="14.4" x14ac:dyDescent="0.3">
      <c r="A6039" s="33" t="s">
        <v>13998</v>
      </c>
      <c r="B6039" s="33" t="s">
        <v>14833</v>
      </c>
      <c r="C6039" s="33" t="s">
        <v>18891</v>
      </c>
      <c r="D6039" s="33" t="s">
        <v>13999</v>
      </c>
      <c r="E6039" s="33" t="s">
        <v>14903</v>
      </c>
      <c r="F6039" s="33">
        <v>97</v>
      </c>
      <c r="G6039" s="33">
        <v>89</v>
      </c>
      <c r="H6039" s="33">
        <v>40048</v>
      </c>
      <c r="I6039" t="s">
        <v>18767</v>
      </c>
      <c r="N6039" s="37"/>
      <c r="O6039" s="36"/>
      <c r="P6039" s="36"/>
      <c r="Q6039" s="36"/>
      <c r="R6039" s="37"/>
      <c r="S6039" s="36"/>
      <c r="T6039" s="36"/>
    </row>
    <row r="6040" spans="1:20" ht="14.4" x14ac:dyDescent="0.3">
      <c r="A6040" s="33" t="s">
        <v>14000</v>
      </c>
      <c r="B6040" s="33" t="s">
        <v>14833</v>
      </c>
      <c r="C6040" s="33" t="s">
        <v>18892</v>
      </c>
      <c r="D6040" s="33" t="s">
        <v>14001</v>
      </c>
      <c r="E6040" s="33" t="s">
        <v>14885</v>
      </c>
      <c r="F6040" s="33">
        <v>497</v>
      </c>
      <c r="G6040" s="33">
        <v>501</v>
      </c>
      <c r="H6040" s="33">
        <v>41781</v>
      </c>
      <c r="I6040" t="s">
        <v>18505</v>
      </c>
      <c r="N6040" s="37"/>
      <c r="O6040" s="36"/>
      <c r="P6040" s="36"/>
      <c r="Q6040" s="36"/>
      <c r="R6040" s="37"/>
      <c r="S6040" s="36"/>
      <c r="T6040" s="36"/>
    </row>
    <row r="6041" spans="1:20" ht="14.4" x14ac:dyDescent="0.3">
      <c r="A6041" s="33" t="s">
        <v>14002</v>
      </c>
      <c r="B6041" s="33" t="s">
        <v>14833</v>
      </c>
      <c r="C6041" s="33" t="s">
        <v>14003</v>
      </c>
      <c r="D6041" s="33" t="s">
        <v>14004</v>
      </c>
      <c r="E6041" s="33" t="s">
        <v>14959</v>
      </c>
      <c r="F6041" s="33">
        <v>372</v>
      </c>
      <c r="G6041" s="33">
        <v>350</v>
      </c>
      <c r="H6041" s="33">
        <v>43487</v>
      </c>
      <c r="I6041" t="s">
        <v>951</v>
      </c>
      <c r="N6041" s="37"/>
      <c r="O6041" s="36"/>
      <c r="P6041" s="36"/>
      <c r="Q6041" s="36"/>
      <c r="R6041" s="37"/>
      <c r="S6041" s="36"/>
      <c r="T6041" s="36"/>
    </row>
    <row r="6042" spans="1:20" ht="14.4" x14ac:dyDescent="0.3">
      <c r="A6042" s="33" t="s">
        <v>14005</v>
      </c>
      <c r="B6042" s="33" t="s">
        <v>14833</v>
      </c>
      <c r="C6042" s="33" t="s">
        <v>18893</v>
      </c>
      <c r="D6042" s="33" t="s">
        <v>14006</v>
      </c>
      <c r="E6042" s="33" t="s">
        <v>15001</v>
      </c>
      <c r="F6042" s="33">
        <v>168</v>
      </c>
      <c r="G6042" s="33">
        <v>151</v>
      </c>
      <c r="H6042" s="33">
        <v>41860</v>
      </c>
      <c r="I6042" t="s">
        <v>16262</v>
      </c>
      <c r="N6042" s="37"/>
      <c r="O6042" s="36"/>
      <c r="P6042" s="36"/>
      <c r="Q6042" s="36"/>
      <c r="R6042" s="37"/>
      <c r="S6042" s="36"/>
      <c r="T6042" s="36"/>
    </row>
    <row r="6043" spans="1:20" ht="14.4" x14ac:dyDescent="0.3">
      <c r="A6043" s="33" t="s">
        <v>14007</v>
      </c>
      <c r="B6043" s="33" t="s">
        <v>14833</v>
      </c>
      <c r="C6043" s="33" t="s">
        <v>14008</v>
      </c>
      <c r="D6043" s="33" t="s">
        <v>14009</v>
      </c>
      <c r="E6043" s="33" t="s">
        <v>15080</v>
      </c>
      <c r="F6043" s="33">
        <v>364</v>
      </c>
      <c r="G6043" s="33">
        <v>366</v>
      </c>
      <c r="H6043" s="33">
        <v>31189</v>
      </c>
      <c r="I6043" t="s">
        <v>15338</v>
      </c>
      <c r="N6043" s="37"/>
      <c r="O6043" s="36"/>
      <c r="P6043" s="36"/>
      <c r="Q6043" s="36"/>
      <c r="R6043" s="37"/>
      <c r="S6043" s="36"/>
      <c r="T6043" s="36"/>
    </row>
    <row r="6044" spans="1:20" ht="14.4" x14ac:dyDescent="0.3">
      <c r="A6044" s="33" t="s">
        <v>14010</v>
      </c>
      <c r="B6044" s="33" t="s">
        <v>14833</v>
      </c>
      <c r="C6044" s="33" t="s">
        <v>15331</v>
      </c>
      <c r="D6044" s="33" t="s">
        <v>14011</v>
      </c>
      <c r="E6044" s="33" t="s">
        <v>15024</v>
      </c>
      <c r="F6044" s="33">
        <v>280</v>
      </c>
      <c r="G6044" s="33">
        <v>271</v>
      </c>
      <c r="H6044" s="33">
        <v>43227</v>
      </c>
      <c r="I6044" t="s">
        <v>17593</v>
      </c>
      <c r="N6044" s="37"/>
      <c r="O6044" s="36"/>
      <c r="P6044" s="36"/>
      <c r="Q6044" s="36"/>
      <c r="R6044" s="37"/>
      <c r="S6044" s="36"/>
      <c r="T6044" s="36"/>
    </row>
    <row r="6045" spans="1:20" ht="14.4" x14ac:dyDescent="0.3">
      <c r="A6045" s="33" t="s">
        <v>14012</v>
      </c>
      <c r="B6045" s="33" t="s">
        <v>14833</v>
      </c>
      <c r="C6045" s="33" t="s">
        <v>18894</v>
      </c>
      <c r="D6045" s="33" t="s">
        <v>14013</v>
      </c>
      <c r="E6045" s="33" t="s">
        <v>14868</v>
      </c>
      <c r="F6045" s="33">
        <v>55</v>
      </c>
      <c r="G6045" s="33">
        <v>47</v>
      </c>
      <c r="H6045" s="33">
        <v>41803</v>
      </c>
      <c r="I6045" t="s">
        <v>18795</v>
      </c>
      <c r="N6045" s="37"/>
      <c r="O6045" s="36"/>
      <c r="P6045" s="36"/>
      <c r="Q6045" s="36"/>
      <c r="R6045" s="37"/>
      <c r="S6045" s="36"/>
      <c r="T6045" s="36"/>
    </row>
    <row r="6046" spans="1:20" ht="14.4" x14ac:dyDescent="0.3">
      <c r="A6046" s="33" t="s">
        <v>14014</v>
      </c>
      <c r="B6046" s="33" t="s">
        <v>14833</v>
      </c>
      <c r="C6046" s="33" t="s">
        <v>18895</v>
      </c>
      <c r="D6046" s="33" t="s">
        <v>14015</v>
      </c>
      <c r="E6046" s="33" t="s">
        <v>15037</v>
      </c>
      <c r="F6046" s="33">
        <v>250</v>
      </c>
      <c r="G6046" s="33">
        <v>280</v>
      </c>
      <c r="H6046" s="33">
        <v>10249</v>
      </c>
      <c r="I6046" t="s">
        <v>10943</v>
      </c>
      <c r="N6046" s="37"/>
      <c r="O6046" s="36"/>
      <c r="P6046" s="36"/>
      <c r="Q6046" s="36"/>
      <c r="R6046" s="37"/>
      <c r="S6046" s="36"/>
      <c r="T6046" s="36"/>
    </row>
    <row r="6047" spans="1:20" ht="14.4" x14ac:dyDescent="0.3">
      <c r="A6047" s="33" t="s">
        <v>14016</v>
      </c>
      <c r="B6047" s="33" t="s">
        <v>14833</v>
      </c>
      <c r="C6047" s="33" t="s">
        <v>18896</v>
      </c>
      <c r="D6047" s="33" t="s">
        <v>14017</v>
      </c>
      <c r="E6047" s="33" t="s">
        <v>14916</v>
      </c>
      <c r="F6047" s="33">
        <v>158</v>
      </c>
      <c r="G6047" s="33">
        <v>182</v>
      </c>
      <c r="H6047" s="33">
        <v>42669</v>
      </c>
      <c r="I6047" t="s">
        <v>15144</v>
      </c>
      <c r="N6047" s="37"/>
      <c r="O6047" s="36"/>
      <c r="P6047" s="36"/>
      <c r="Q6047" s="36"/>
      <c r="R6047" s="37"/>
      <c r="S6047" s="36"/>
      <c r="T6047" s="36"/>
    </row>
    <row r="6048" spans="1:20" ht="14.4" x14ac:dyDescent="0.3">
      <c r="A6048" s="33" t="s">
        <v>14018</v>
      </c>
      <c r="B6048" s="33" t="s">
        <v>14833</v>
      </c>
      <c r="C6048" s="33" t="s">
        <v>14019</v>
      </c>
      <c r="D6048" s="33" t="s">
        <v>14020</v>
      </c>
      <c r="E6048" s="33" t="s">
        <v>15031</v>
      </c>
      <c r="F6048" s="33">
        <v>167</v>
      </c>
      <c r="G6048" s="33">
        <v>163</v>
      </c>
      <c r="H6048" s="33">
        <v>41514</v>
      </c>
      <c r="I6048" t="s">
        <v>17941</v>
      </c>
      <c r="N6048" s="37"/>
      <c r="O6048" s="36"/>
      <c r="P6048" s="36"/>
      <c r="Q6048" s="36"/>
      <c r="R6048" s="37"/>
      <c r="S6048" s="36"/>
      <c r="T6048" s="36"/>
    </row>
    <row r="6049" spans="1:20" ht="14.4" x14ac:dyDescent="0.3">
      <c r="A6049" s="33" t="s">
        <v>14021</v>
      </c>
      <c r="B6049" s="33" t="s">
        <v>14833</v>
      </c>
      <c r="C6049" s="33" t="s">
        <v>18897</v>
      </c>
      <c r="D6049" s="33" t="s">
        <v>14022</v>
      </c>
      <c r="E6049" s="33" t="s">
        <v>15061</v>
      </c>
      <c r="F6049" s="33">
        <v>490</v>
      </c>
      <c r="G6049" s="33">
        <v>567</v>
      </c>
      <c r="H6049" s="33">
        <v>40077</v>
      </c>
      <c r="I6049" t="s">
        <v>14023</v>
      </c>
      <c r="N6049" s="37"/>
      <c r="O6049" s="36"/>
      <c r="P6049" s="36"/>
      <c r="Q6049" s="36"/>
      <c r="R6049" s="37"/>
      <c r="S6049" s="36"/>
      <c r="T6049" s="36"/>
    </row>
    <row r="6050" spans="1:20" ht="14.4" x14ac:dyDescent="0.3">
      <c r="A6050" s="33" t="s">
        <v>14024</v>
      </c>
      <c r="B6050" s="33" t="s">
        <v>14833</v>
      </c>
      <c r="C6050" s="33" t="s">
        <v>13652</v>
      </c>
      <c r="D6050" s="33" t="s">
        <v>14025</v>
      </c>
      <c r="E6050" s="33" t="s">
        <v>15041</v>
      </c>
      <c r="F6050" s="33">
        <v>176</v>
      </c>
      <c r="G6050" s="33">
        <v>190</v>
      </c>
      <c r="H6050" s="33">
        <v>41863</v>
      </c>
      <c r="I6050" t="s">
        <v>18898</v>
      </c>
      <c r="N6050" s="37"/>
      <c r="O6050" s="36"/>
      <c r="P6050" s="36"/>
      <c r="Q6050" s="36"/>
      <c r="R6050" s="37"/>
      <c r="S6050" s="36"/>
      <c r="T6050" s="36"/>
    </row>
    <row r="6051" spans="1:20" ht="14.4" x14ac:dyDescent="0.3">
      <c r="A6051" s="33" t="s">
        <v>14026</v>
      </c>
      <c r="B6051" s="33" t="s">
        <v>14833</v>
      </c>
      <c r="C6051" s="33" t="s">
        <v>14027</v>
      </c>
      <c r="D6051" s="33" t="s">
        <v>14028</v>
      </c>
      <c r="E6051" s="33" t="s">
        <v>15051</v>
      </c>
      <c r="F6051" s="33">
        <v>302</v>
      </c>
      <c r="G6051" s="33">
        <v>384</v>
      </c>
      <c r="H6051" s="33">
        <v>41820</v>
      </c>
      <c r="I6051" t="s">
        <v>18899</v>
      </c>
      <c r="N6051" s="37"/>
      <c r="O6051" s="36"/>
      <c r="P6051" s="36"/>
      <c r="Q6051" s="36"/>
      <c r="R6051" s="37"/>
      <c r="S6051" s="36"/>
      <c r="T6051" s="36"/>
    </row>
    <row r="6052" spans="1:20" ht="14.4" x14ac:dyDescent="0.3">
      <c r="A6052" s="33" t="s">
        <v>14029</v>
      </c>
      <c r="B6052" s="33" t="s">
        <v>14833</v>
      </c>
      <c r="C6052" s="33" t="s">
        <v>15569</v>
      </c>
      <c r="D6052" s="33" t="s">
        <v>14030</v>
      </c>
      <c r="E6052" s="33" t="s">
        <v>14975</v>
      </c>
      <c r="F6052" s="33">
        <v>88</v>
      </c>
      <c r="G6052" s="33">
        <v>91</v>
      </c>
      <c r="H6052" s="33">
        <v>41646</v>
      </c>
      <c r="I6052" t="s">
        <v>15120</v>
      </c>
      <c r="N6052" s="37"/>
      <c r="O6052" s="36"/>
      <c r="P6052" s="36"/>
      <c r="Q6052" s="36"/>
      <c r="R6052" s="37"/>
      <c r="S6052" s="36"/>
      <c r="T6052" s="36"/>
    </row>
    <row r="6053" spans="1:20" ht="14.4" x14ac:dyDescent="0.3">
      <c r="A6053" s="33" t="s">
        <v>14031</v>
      </c>
      <c r="B6053" s="33" t="s">
        <v>14833</v>
      </c>
      <c r="C6053" s="33" t="s">
        <v>18900</v>
      </c>
      <c r="D6053" s="33" t="s">
        <v>14032</v>
      </c>
      <c r="E6053" s="33" t="s">
        <v>15055</v>
      </c>
      <c r="F6053" s="33">
        <v>183</v>
      </c>
      <c r="G6053" s="33">
        <v>179</v>
      </c>
      <c r="H6053" s="33">
        <v>31076</v>
      </c>
      <c r="I6053" t="s">
        <v>18841</v>
      </c>
      <c r="N6053" s="37"/>
      <c r="O6053" s="36"/>
      <c r="P6053" s="36"/>
      <c r="Q6053" s="36"/>
      <c r="R6053" s="37"/>
      <c r="S6053" s="36"/>
      <c r="T6053" s="36"/>
    </row>
    <row r="6054" spans="1:20" ht="14.4" x14ac:dyDescent="0.3">
      <c r="A6054" s="33" t="s">
        <v>14033</v>
      </c>
      <c r="B6054" s="33" t="s">
        <v>14833</v>
      </c>
      <c r="C6054" s="33" t="s">
        <v>18901</v>
      </c>
      <c r="D6054" s="33" t="s">
        <v>14034</v>
      </c>
      <c r="E6054" s="33" t="s">
        <v>14879</v>
      </c>
      <c r="F6054" s="33">
        <v>122</v>
      </c>
      <c r="G6054" s="33">
        <v>123</v>
      </c>
      <c r="H6054" s="33">
        <v>31076</v>
      </c>
      <c r="I6054" t="s">
        <v>18841</v>
      </c>
      <c r="N6054" s="37"/>
      <c r="O6054" s="36"/>
      <c r="P6054" s="36"/>
      <c r="Q6054" s="36"/>
      <c r="R6054" s="37"/>
      <c r="S6054" s="36"/>
      <c r="T6054" s="36"/>
    </row>
    <row r="6055" spans="1:20" ht="14.4" x14ac:dyDescent="0.3">
      <c r="A6055" s="33" t="s">
        <v>14035</v>
      </c>
      <c r="B6055" s="33" t="s">
        <v>14833</v>
      </c>
      <c r="C6055" s="33" t="s">
        <v>18902</v>
      </c>
      <c r="D6055" s="33" t="s">
        <v>14036</v>
      </c>
      <c r="E6055" s="33" t="s">
        <v>14997</v>
      </c>
      <c r="F6055" s="33">
        <v>159</v>
      </c>
      <c r="G6055" s="33">
        <v>160</v>
      </c>
      <c r="H6055" s="33">
        <v>31076</v>
      </c>
      <c r="I6055" t="s">
        <v>18841</v>
      </c>
      <c r="N6055" s="37"/>
      <c r="O6055" s="36"/>
      <c r="P6055" s="36"/>
      <c r="Q6055" s="36"/>
      <c r="R6055" s="37"/>
      <c r="S6055" s="36"/>
      <c r="T6055" s="36"/>
    </row>
    <row r="6056" spans="1:20" ht="14.4" x14ac:dyDescent="0.3">
      <c r="A6056" s="33" t="s">
        <v>14037</v>
      </c>
      <c r="B6056" s="33" t="s">
        <v>14833</v>
      </c>
      <c r="C6056" s="33" t="s">
        <v>367</v>
      </c>
      <c r="D6056" s="33" t="s">
        <v>14038</v>
      </c>
      <c r="E6056" s="33" t="s">
        <v>15042</v>
      </c>
      <c r="F6056" s="33">
        <v>286</v>
      </c>
      <c r="G6056" s="33">
        <v>275</v>
      </c>
      <c r="H6056" s="33">
        <v>24715</v>
      </c>
      <c r="I6056" t="s">
        <v>15282</v>
      </c>
      <c r="N6056" s="37"/>
      <c r="O6056" s="36"/>
      <c r="P6056" s="36"/>
      <c r="Q6056" s="36"/>
      <c r="R6056" s="37"/>
      <c r="S6056" s="36"/>
      <c r="T6056" s="36"/>
    </row>
    <row r="6057" spans="1:20" ht="14.4" x14ac:dyDescent="0.3">
      <c r="A6057" s="33" t="s">
        <v>14039</v>
      </c>
      <c r="B6057" s="33" t="s">
        <v>14833</v>
      </c>
      <c r="C6057" s="33" t="s">
        <v>14040</v>
      </c>
      <c r="D6057" s="33" t="s">
        <v>14041</v>
      </c>
      <c r="E6057" s="33" t="s">
        <v>15093</v>
      </c>
      <c r="F6057" s="33">
        <v>410</v>
      </c>
      <c r="G6057" s="33">
        <v>397</v>
      </c>
      <c r="H6057" s="33">
        <v>42623</v>
      </c>
      <c r="I6057" t="s">
        <v>15606</v>
      </c>
      <c r="N6057" s="37"/>
      <c r="O6057" s="36"/>
      <c r="P6057" s="36"/>
      <c r="Q6057" s="36"/>
      <c r="R6057" s="37"/>
      <c r="S6057" s="36"/>
      <c r="T6057" s="36"/>
    </row>
    <row r="6058" spans="1:20" ht="14.4" x14ac:dyDescent="0.3">
      <c r="A6058" s="33" t="s">
        <v>14042</v>
      </c>
      <c r="B6058" s="33" t="s">
        <v>14833</v>
      </c>
      <c r="C6058" s="33" t="s">
        <v>18903</v>
      </c>
      <c r="D6058" s="33" t="s">
        <v>14043</v>
      </c>
      <c r="E6058" s="33" t="s">
        <v>15093</v>
      </c>
      <c r="F6058" s="33">
        <v>172</v>
      </c>
      <c r="G6058" s="33">
        <v>127</v>
      </c>
      <c r="H6058" s="33">
        <v>40934</v>
      </c>
      <c r="I6058" t="s">
        <v>16055</v>
      </c>
      <c r="N6058" s="37"/>
      <c r="O6058" s="36"/>
      <c r="P6058" s="36"/>
      <c r="Q6058" s="36"/>
      <c r="R6058" s="37"/>
      <c r="S6058" s="36"/>
      <c r="T6058" s="36"/>
    </row>
    <row r="6059" spans="1:20" ht="14.4" x14ac:dyDescent="0.3">
      <c r="A6059" s="33" t="s">
        <v>14044</v>
      </c>
      <c r="B6059" s="33" t="s">
        <v>14833</v>
      </c>
      <c r="C6059" s="33" t="s">
        <v>18904</v>
      </c>
      <c r="D6059" s="33" t="s">
        <v>14045</v>
      </c>
      <c r="E6059" s="33" t="s">
        <v>15059</v>
      </c>
      <c r="F6059" s="33">
        <v>205</v>
      </c>
      <c r="G6059" s="33">
        <v>215</v>
      </c>
      <c r="H6059" s="33">
        <v>41516</v>
      </c>
      <c r="I6059" t="s">
        <v>78</v>
      </c>
      <c r="N6059" s="37"/>
      <c r="O6059" s="36"/>
      <c r="P6059" s="36"/>
      <c r="Q6059" s="36"/>
      <c r="R6059" s="37"/>
      <c r="S6059" s="36"/>
      <c r="T6059" s="36"/>
    </row>
    <row r="6060" spans="1:20" ht="14.4" x14ac:dyDescent="0.3">
      <c r="A6060" s="33" t="s">
        <v>14046</v>
      </c>
      <c r="B6060" s="33" t="s">
        <v>14833</v>
      </c>
      <c r="C6060" s="33" t="s">
        <v>14047</v>
      </c>
      <c r="D6060" s="33" t="s">
        <v>14048</v>
      </c>
      <c r="E6060" s="33" t="s">
        <v>15489</v>
      </c>
      <c r="F6060" s="33">
        <v>331</v>
      </c>
      <c r="G6060" s="33">
        <v>322</v>
      </c>
      <c r="H6060" s="33">
        <v>40894</v>
      </c>
      <c r="I6060" t="s">
        <v>15323</v>
      </c>
      <c r="N6060" s="37"/>
      <c r="O6060" s="36"/>
      <c r="P6060" s="36"/>
      <c r="Q6060" s="36"/>
      <c r="R6060" s="37"/>
      <c r="S6060" s="36"/>
      <c r="T6060" s="36"/>
    </row>
    <row r="6061" spans="1:20" ht="14.4" x14ac:dyDescent="0.3">
      <c r="A6061" s="33" t="s">
        <v>14049</v>
      </c>
      <c r="B6061" s="33" t="s">
        <v>14833</v>
      </c>
      <c r="C6061" s="33" t="s">
        <v>17611</v>
      </c>
      <c r="D6061" s="33" t="s">
        <v>14050</v>
      </c>
      <c r="E6061" s="33" t="s">
        <v>15921</v>
      </c>
      <c r="F6061" s="33">
        <v>260</v>
      </c>
      <c r="G6061" s="33">
        <v>240</v>
      </c>
      <c r="H6061" s="33">
        <v>77235</v>
      </c>
      <c r="I6061" t="s">
        <v>15425</v>
      </c>
      <c r="N6061" s="37"/>
      <c r="O6061" s="36"/>
      <c r="P6061" s="36"/>
      <c r="Q6061" s="36"/>
      <c r="R6061" s="37"/>
      <c r="S6061" s="36"/>
      <c r="T6061" s="36"/>
    </row>
    <row r="6062" spans="1:20" ht="14.4" x14ac:dyDescent="0.3">
      <c r="A6062" s="33" t="s">
        <v>14051</v>
      </c>
      <c r="B6062" s="33" t="s">
        <v>14833</v>
      </c>
      <c r="C6062" s="33" t="s">
        <v>18905</v>
      </c>
      <c r="D6062" s="33" t="s">
        <v>14052</v>
      </c>
      <c r="E6062" s="33" t="s">
        <v>15061</v>
      </c>
      <c r="F6062" s="33">
        <v>294</v>
      </c>
      <c r="G6062" s="33">
        <v>302</v>
      </c>
      <c r="H6062" s="33">
        <v>41676</v>
      </c>
      <c r="I6062" t="s">
        <v>17949</v>
      </c>
      <c r="N6062" s="37"/>
      <c r="O6062" s="36"/>
      <c r="P6062" s="36"/>
      <c r="Q6062" s="36"/>
      <c r="R6062" s="37"/>
      <c r="S6062" s="36"/>
      <c r="T6062" s="36"/>
    </row>
    <row r="6063" spans="1:20" ht="14.4" x14ac:dyDescent="0.3">
      <c r="A6063" s="33" t="s">
        <v>14053</v>
      </c>
      <c r="B6063" s="33" t="s">
        <v>14833</v>
      </c>
      <c r="C6063" s="33" t="s">
        <v>18906</v>
      </c>
      <c r="D6063" s="33" t="s">
        <v>14054</v>
      </c>
      <c r="E6063" s="33" t="s">
        <v>15027</v>
      </c>
      <c r="F6063" s="33">
        <v>297</v>
      </c>
      <c r="G6063" s="33">
        <v>289</v>
      </c>
      <c r="H6063" s="33">
        <v>42719</v>
      </c>
      <c r="I6063" t="s">
        <v>17885</v>
      </c>
      <c r="N6063" s="37"/>
      <c r="O6063" s="36"/>
      <c r="P6063" s="36"/>
      <c r="Q6063" s="36"/>
      <c r="R6063" s="37"/>
      <c r="S6063" s="36"/>
      <c r="T6063" s="36"/>
    </row>
    <row r="6064" spans="1:20" ht="14.4" x14ac:dyDescent="0.3">
      <c r="A6064" s="33" t="s">
        <v>14055</v>
      </c>
      <c r="B6064" s="33" t="s">
        <v>14833</v>
      </c>
      <c r="C6064" s="33" t="s">
        <v>18907</v>
      </c>
      <c r="D6064" s="33" t="s">
        <v>14056</v>
      </c>
      <c r="E6064" s="33" t="s">
        <v>14885</v>
      </c>
      <c r="F6064" s="33">
        <v>630</v>
      </c>
      <c r="G6064" s="33">
        <v>699</v>
      </c>
      <c r="H6064" s="33">
        <v>40400</v>
      </c>
      <c r="I6064" t="s">
        <v>18908</v>
      </c>
      <c r="N6064" s="37"/>
      <c r="O6064" s="36"/>
      <c r="P6064" s="36"/>
      <c r="Q6064" s="36"/>
      <c r="R6064" s="37"/>
      <c r="S6064" s="36"/>
      <c r="T6064" s="36"/>
    </row>
    <row r="6065" spans="1:20" ht="14.4" x14ac:dyDescent="0.3">
      <c r="A6065" s="33" t="s">
        <v>14057</v>
      </c>
      <c r="B6065" s="33" t="s">
        <v>14833</v>
      </c>
      <c r="C6065" s="33" t="s">
        <v>18909</v>
      </c>
      <c r="D6065" s="33" t="s">
        <v>14059</v>
      </c>
      <c r="E6065" s="33" t="s">
        <v>16636</v>
      </c>
      <c r="F6065" s="33">
        <v>216</v>
      </c>
      <c r="G6065" s="33">
        <v>207</v>
      </c>
      <c r="H6065" s="33">
        <v>41191</v>
      </c>
      <c r="I6065" t="s">
        <v>15604</v>
      </c>
      <c r="N6065" s="37"/>
      <c r="O6065" s="36"/>
      <c r="P6065" s="36"/>
      <c r="Q6065" s="36"/>
      <c r="R6065" s="37"/>
      <c r="S6065" s="36"/>
      <c r="T6065" s="36"/>
    </row>
    <row r="6066" spans="1:20" ht="14.4" x14ac:dyDescent="0.3">
      <c r="A6066" s="33" t="s">
        <v>14060</v>
      </c>
      <c r="B6066" s="33" t="s">
        <v>14833</v>
      </c>
      <c r="C6066" s="33" t="s">
        <v>18910</v>
      </c>
      <c r="D6066" s="33" t="s">
        <v>14059</v>
      </c>
      <c r="E6066" s="33" t="s">
        <v>16636</v>
      </c>
      <c r="F6066" s="33">
        <v>155</v>
      </c>
      <c r="G6066" s="33">
        <v>134</v>
      </c>
      <c r="H6066" s="33">
        <v>73919</v>
      </c>
      <c r="I6066" t="s">
        <v>839</v>
      </c>
      <c r="N6066" s="37"/>
      <c r="O6066" s="36"/>
      <c r="P6066" s="36"/>
      <c r="Q6066" s="36"/>
      <c r="R6066" s="37"/>
      <c r="S6066" s="36"/>
      <c r="T6066" s="36"/>
    </row>
    <row r="6067" spans="1:20" ht="14.4" x14ac:dyDescent="0.3">
      <c r="A6067" s="33" t="s">
        <v>14061</v>
      </c>
      <c r="B6067" s="33" t="s">
        <v>14833</v>
      </c>
      <c r="C6067" s="33" t="s">
        <v>16858</v>
      </c>
      <c r="D6067" s="33" t="s">
        <v>14062</v>
      </c>
      <c r="E6067" s="33" t="s">
        <v>14915</v>
      </c>
      <c r="F6067" s="33">
        <v>371</v>
      </c>
      <c r="G6067" s="33">
        <v>362</v>
      </c>
      <c r="H6067" s="33">
        <v>27910</v>
      </c>
      <c r="I6067" t="s">
        <v>15389</v>
      </c>
      <c r="N6067" s="37"/>
      <c r="O6067" s="36"/>
      <c r="P6067" s="36"/>
      <c r="Q6067" s="36"/>
      <c r="R6067" s="37"/>
      <c r="S6067" s="36"/>
      <c r="T6067" s="36"/>
    </row>
    <row r="6068" spans="1:20" ht="14.4" x14ac:dyDescent="0.3">
      <c r="A6068" s="33" t="s">
        <v>14063</v>
      </c>
      <c r="B6068" s="33" t="s">
        <v>14833</v>
      </c>
      <c r="C6068" s="33" t="s">
        <v>18911</v>
      </c>
      <c r="D6068" s="33" t="s">
        <v>14064</v>
      </c>
      <c r="E6068" s="33" t="s">
        <v>15060</v>
      </c>
      <c r="F6068" s="33">
        <v>115</v>
      </c>
      <c r="G6068" s="33">
        <v>117</v>
      </c>
      <c r="H6068" s="33">
        <v>42669</v>
      </c>
      <c r="I6068" t="s">
        <v>15144</v>
      </c>
      <c r="N6068" s="37"/>
      <c r="O6068" s="36"/>
      <c r="P6068" s="36"/>
      <c r="Q6068" s="36"/>
      <c r="R6068" s="37"/>
      <c r="S6068" s="36"/>
      <c r="T6068" s="36"/>
    </row>
    <row r="6069" spans="1:20" ht="14.4" x14ac:dyDescent="0.3">
      <c r="A6069" s="33" t="s">
        <v>14065</v>
      </c>
      <c r="B6069" s="33" t="s">
        <v>14833</v>
      </c>
      <c r="C6069" s="33" t="s">
        <v>18912</v>
      </c>
      <c r="D6069" s="33" t="s">
        <v>14066</v>
      </c>
      <c r="E6069" s="33" t="s">
        <v>14890</v>
      </c>
      <c r="F6069" s="33">
        <v>313</v>
      </c>
      <c r="G6069" s="33">
        <v>305</v>
      </c>
      <c r="H6069" s="33">
        <v>41471</v>
      </c>
      <c r="I6069" t="s">
        <v>15612</v>
      </c>
      <c r="N6069" s="37"/>
      <c r="O6069" s="36"/>
      <c r="P6069" s="36"/>
      <c r="Q6069" s="36"/>
      <c r="R6069" s="37"/>
      <c r="S6069" s="36"/>
      <c r="T6069" s="36"/>
    </row>
    <row r="6070" spans="1:20" ht="14.4" x14ac:dyDescent="0.3">
      <c r="A6070" s="33" t="s">
        <v>14067</v>
      </c>
      <c r="B6070" s="33" t="s">
        <v>14833</v>
      </c>
      <c r="C6070" s="33" t="s">
        <v>18913</v>
      </c>
      <c r="D6070" s="33" t="s">
        <v>14068</v>
      </c>
      <c r="E6070" s="33" t="s">
        <v>14934</v>
      </c>
      <c r="F6070" s="33">
        <v>221</v>
      </c>
      <c r="G6070" s="33">
        <v>323</v>
      </c>
      <c r="H6070" s="33">
        <v>13674</v>
      </c>
      <c r="I6070" t="s">
        <v>15142</v>
      </c>
      <c r="N6070" s="37"/>
      <c r="O6070" s="36"/>
      <c r="P6070" s="36"/>
      <c r="Q6070" s="36"/>
      <c r="R6070" s="37"/>
      <c r="S6070" s="36"/>
      <c r="T6070" s="36"/>
    </row>
    <row r="6071" spans="1:20" ht="14.4" x14ac:dyDescent="0.3">
      <c r="A6071" s="33" t="s">
        <v>14069</v>
      </c>
      <c r="B6071" s="33" t="s">
        <v>14833</v>
      </c>
      <c r="C6071" s="33" t="s">
        <v>18001</v>
      </c>
      <c r="D6071" s="33" t="s">
        <v>14070</v>
      </c>
      <c r="E6071" s="33" t="s">
        <v>15505</v>
      </c>
      <c r="F6071" s="33">
        <v>450</v>
      </c>
      <c r="G6071" s="33">
        <v>431</v>
      </c>
      <c r="H6071" s="33">
        <v>40278</v>
      </c>
      <c r="I6071" t="s">
        <v>902</v>
      </c>
      <c r="N6071" s="37"/>
      <c r="O6071" s="36"/>
      <c r="P6071" s="36"/>
      <c r="Q6071" s="36"/>
      <c r="R6071" s="37"/>
      <c r="S6071" s="36"/>
      <c r="T6071" s="36"/>
    </row>
    <row r="6072" spans="1:20" ht="14.4" x14ac:dyDescent="0.3">
      <c r="A6072" s="33" t="s">
        <v>14071</v>
      </c>
      <c r="B6072" s="33" t="s">
        <v>14833</v>
      </c>
      <c r="C6072" s="33" t="s">
        <v>15948</v>
      </c>
      <c r="D6072" s="33" t="s">
        <v>14072</v>
      </c>
      <c r="E6072" s="33" t="s">
        <v>15505</v>
      </c>
      <c r="F6072" s="33">
        <v>334</v>
      </c>
      <c r="G6072" s="33">
        <v>322</v>
      </c>
      <c r="H6072" s="33">
        <v>40278</v>
      </c>
      <c r="I6072" t="s">
        <v>902</v>
      </c>
      <c r="N6072" s="37"/>
      <c r="O6072" s="36"/>
      <c r="P6072" s="36"/>
      <c r="Q6072" s="36"/>
      <c r="R6072" s="37"/>
      <c r="S6072" s="36"/>
      <c r="T6072" s="36"/>
    </row>
    <row r="6073" spans="1:20" ht="14.4" x14ac:dyDescent="0.3">
      <c r="A6073" s="33" t="s">
        <v>14073</v>
      </c>
      <c r="B6073" s="33" t="s">
        <v>14833</v>
      </c>
      <c r="C6073" s="33" t="s">
        <v>18914</v>
      </c>
      <c r="D6073" s="33" t="s">
        <v>14074</v>
      </c>
      <c r="E6073" s="33" t="s">
        <v>14885</v>
      </c>
      <c r="F6073" s="33">
        <v>263</v>
      </c>
      <c r="G6073" s="33">
        <v>262</v>
      </c>
      <c r="H6073" s="33">
        <v>40586</v>
      </c>
      <c r="I6073" t="s">
        <v>652</v>
      </c>
      <c r="N6073" s="37"/>
      <c r="O6073" s="36"/>
      <c r="P6073" s="36"/>
      <c r="Q6073" s="36"/>
      <c r="R6073" s="37"/>
      <c r="S6073" s="36"/>
      <c r="T6073" s="36"/>
    </row>
    <row r="6074" spans="1:20" ht="14.4" x14ac:dyDescent="0.3">
      <c r="A6074" s="33" t="s">
        <v>14075</v>
      </c>
      <c r="B6074" s="33" t="s">
        <v>14833</v>
      </c>
      <c r="C6074" s="33" t="s">
        <v>18915</v>
      </c>
      <c r="D6074" s="33" t="s">
        <v>3083</v>
      </c>
      <c r="E6074" s="33" t="s">
        <v>15316</v>
      </c>
      <c r="F6074" s="33">
        <v>244</v>
      </c>
      <c r="G6074" s="33">
        <v>258</v>
      </c>
      <c r="H6074" s="33">
        <v>42669</v>
      </c>
      <c r="I6074" t="s">
        <v>15144</v>
      </c>
      <c r="N6074" s="37"/>
      <c r="O6074" s="36"/>
      <c r="P6074" s="36"/>
      <c r="Q6074" s="36"/>
      <c r="R6074" s="37"/>
      <c r="S6074" s="36"/>
      <c r="T6074" s="36"/>
    </row>
    <row r="6075" spans="1:20" ht="14.4" x14ac:dyDescent="0.3">
      <c r="A6075" s="33" t="s">
        <v>14076</v>
      </c>
      <c r="B6075" s="33" t="s">
        <v>14833</v>
      </c>
      <c r="C6075" s="33" t="s">
        <v>7356</v>
      </c>
      <c r="D6075" s="33" t="s">
        <v>14077</v>
      </c>
      <c r="E6075" s="33" t="s">
        <v>14907</v>
      </c>
      <c r="F6075" s="33">
        <v>610</v>
      </c>
      <c r="G6075" s="33">
        <v>619</v>
      </c>
      <c r="H6075" s="33">
        <v>41775</v>
      </c>
      <c r="I6075" t="s">
        <v>108</v>
      </c>
      <c r="N6075" s="37"/>
      <c r="O6075" s="36"/>
      <c r="P6075" s="36"/>
      <c r="Q6075" s="36"/>
      <c r="R6075" s="37"/>
      <c r="S6075" s="36"/>
      <c r="T6075" s="36"/>
    </row>
    <row r="6076" spans="1:20" ht="14.4" x14ac:dyDescent="0.3">
      <c r="A6076" s="33" t="s">
        <v>14078</v>
      </c>
      <c r="B6076" s="33" t="s">
        <v>14833</v>
      </c>
      <c r="C6076" s="33" t="s">
        <v>14079</v>
      </c>
      <c r="D6076" s="33" t="s">
        <v>14080</v>
      </c>
      <c r="E6076" s="33" t="s">
        <v>14907</v>
      </c>
      <c r="F6076" s="33">
        <v>327</v>
      </c>
      <c r="G6076" s="33">
        <v>319</v>
      </c>
      <c r="H6076" s="33">
        <v>41775</v>
      </c>
      <c r="I6076" t="s">
        <v>108</v>
      </c>
      <c r="N6076" s="37"/>
      <c r="O6076" s="36"/>
      <c r="P6076" s="36"/>
      <c r="Q6076" s="36"/>
      <c r="R6076" s="37"/>
      <c r="S6076" s="36"/>
      <c r="T6076" s="36"/>
    </row>
    <row r="6077" spans="1:20" ht="14.4" x14ac:dyDescent="0.3">
      <c r="A6077" s="33" t="s">
        <v>14081</v>
      </c>
      <c r="B6077" s="33" t="s">
        <v>14833</v>
      </c>
      <c r="C6077" s="33" t="s">
        <v>204</v>
      </c>
      <c r="D6077" s="33" t="s">
        <v>14082</v>
      </c>
      <c r="E6077" s="33" t="s">
        <v>14907</v>
      </c>
      <c r="F6077" s="33">
        <v>608</v>
      </c>
      <c r="G6077" s="33">
        <v>622</v>
      </c>
      <c r="H6077" s="33">
        <v>24597</v>
      </c>
      <c r="I6077" t="s">
        <v>15364</v>
      </c>
      <c r="N6077" s="37"/>
      <c r="O6077" s="36"/>
      <c r="P6077" s="36"/>
      <c r="Q6077" s="36"/>
      <c r="R6077" s="37"/>
      <c r="S6077" s="36"/>
      <c r="T6077" s="36"/>
    </row>
    <row r="6078" spans="1:20" ht="14.4" x14ac:dyDescent="0.3">
      <c r="A6078" s="33" t="s">
        <v>14083</v>
      </c>
      <c r="B6078" s="33" t="s">
        <v>14833</v>
      </c>
      <c r="C6078" s="33" t="s">
        <v>18916</v>
      </c>
      <c r="D6078" s="33" t="s">
        <v>14084</v>
      </c>
      <c r="E6078" s="33" t="s">
        <v>14907</v>
      </c>
      <c r="F6078" s="33">
        <v>767</v>
      </c>
      <c r="G6078" s="33">
        <v>717</v>
      </c>
      <c r="H6078" s="33">
        <v>74531</v>
      </c>
      <c r="I6078" t="s">
        <v>15531</v>
      </c>
      <c r="N6078" s="37"/>
      <c r="O6078" s="36"/>
      <c r="P6078" s="36"/>
      <c r="Q6078" s="36"/>
      <c r="R6078" s="37"/>
      <c r="S6078" s="36"/>
      <c r="T6078" s="36"/>
    </row>
    <row r="6079" spans="1:20" ht="14.4" x14ac:dyDescent="0.3">
      <c r="A6079" s="33" t="s">
        <v>14085</v>
      </c>
      <c r="B6079" s="33" t="s">
        <v>14833</v>
      </c>
      <c r="C6079" s="33" t="s">
        <v>18917</v>
      </c>
      <c r="D6079" s="33" t="s">
        <v>14086</v>
      </c>
      <c r="E6079" s="33" t="s">
        <v>14907</v>
      </c>
      <c r="F6079" s="33">
        <v>248</v>
      </c>
      <c r="G6079" s="33">
        <v>260</v>
      </c>
      <c r="H6079" s="33">
        <v>40269</v>
      </c>
      <c r="I6079" t="s">
        <v>18918</v>
      </c>
      <c r="N6079" s="37"/>
      <c r="O6079" s="36"/>
      <c r="P6079" s="36"/>
      <c r="Q6079" s="36"/>
      <c r="R6079" s="37"/>
      <c r="S6079" s="36"/>
      <c r="T6079" s="36"/>
    </row>
    <row r="6080" spans="1:20" ht="14.4" x14ac:dyDescent="0.3">
      <c r="A6080" s="33" t="s">
        <v>14087</v>
      </c>
      <c r="B6080" s="33" t="s">
        <v>14833</v>
      </c>
      <c r="C6080" s="33" t="s">
        <v>14088</v>
      </c>
      <c r="D6080" s="33" t="s">
        <v>14089</v>
      </c>
      <c r="E6080" s="33" t="s">
        <v>15033</v>
      </c>
      <c r="F6080" s="33">
        <v>302</v>
      </c>
      <c r="G6080" s="33">
        <v>279</v>
      </c>
      <c r="H6080" s="33">
        <v>31657</v>
      </c>
      <c r="I6080" t="s">
        <v>16354</v>
      </c>
      <c r="N6080" s="37"/>
      <c r="O6080" s="36"/>
      <c r="P6080" s="36"/>
      <c r="Q6080" s="36"/>
      <c r="R6080" s="37"/>
      <c r="S6080" s="36"/>
      <c r="T6080" s="36"/>
    </row>
    <row r="6081" spans="1:20" ht="14.4" x14ac:dyDescent="0.3">
      <c r="A6081" s="33" t="s">
        <v>14090</v>
      </c>
      <c r="B6081" s="33" t="s">
        <v>14833</v>
      </c>
      <c r="C6081" s="33" t="s">
        <v>14091</v>
      </c>
      <c r="D6081" s="33" t="s">
        <v>14092</v>
      </c>
      <c r="E6081" s="33" t="s">
        <v>15055</v>
      </c>
      <c r="F6081" s="33">
        <v>79</v>
      </c>
      <c r="G6081" s="33">
        <v>81</v>
      </c>
      <c r="H6081" s="33">
        <v>77456</v>
      </c>
      <c r="I6081" t="s">
        <v>115</v>
      </c>
      <c r="N6081" s="37"/>
      <c r="O6081" s="36"/>
      <c r="P6081" s="36"/>
      <c r="Q6081" s="36"/>
      <c r="R6081" s="37"/>
      <c r="S6081" s="36"/>
      <c r="T6081" s="36"/>
    </row>
    <row r="6082" spans="1:20" ht="14.4" x14ac:dyDescent="0.3">
      <c r="A6082" s="33" t="s">
        <v>14093</v>
      </c>
      <c r="B6082" s="33" t="s">
        <v>14833</v>
      </c>
      <c r="C6082" s="33" t="s">
        <v>18919</v>
      </c>
      <c r="D6082" s="33" t="s">
        <v>14094</v>
      </c>
      <c r="E6082" s="33" t="s">
        <v>15043</v>
      </c>
      <c r="F6082" s="33">
        <v>221</v>
      </c>
      <c r="G6082" s="33">
        <v>228</v>
      </c>
      <c r="H6082" s="33">
        <v>40281</v>
      </c>
      <c r="I6082" t="s">
        <v>18920</v>
      </c>
      <c r="N6082" s="37"/>
      <c r="O6082" s="36"/>
      <c r="P6082" s="36"/>
      <c r="Q6082" s="36"/>
      <c r="R6082" s="37"/>
      <c r="S6082" s="36"/>
      <c r="T6082" s="36"/>
    </row>
    <row r="6083" spans="1:20" ht="14.4" x14ac:dyDescent="0.3">
      <c r="A6083" s="33" t="s">
        <v>14095</v>
      </c>
      <c r="B6083" s="33" t="s">
        <v>14833</v>
      </c>
      <c r="C6083" s="33" t="s">
        <v>18921</v>
      </c>
      <c r="D6083" s="33" t="s">
        <v>6064</v>
      </c>
      <c r="E6083" s="33" t="s">
        <v>14884</v>
      </c>
      <c r="F6083" s="33">
        <v>190</v>
      </c>
      <c r="G6083" s="33">
        <v>217</v>
      </c>
      <c r="H6083" s="33">
        <v>41863</v>
      </c>
      <c r="I6083" t="s">
        <v>18898</v>
      </c>
      <c r="N6083" s="37"/>
      <c r="O6083" s="36"/>
      <c r="P6083" s="36"/>
      <c r="Q6083" s="36"/>
      <c r="R6083" s="37"/>
      <c r="S6083" s="36"/>
      <c r="T6083" s="36"/>
    </row>
    <row r="6084" spans="1:20" ht="14.4" x14ac:dyDescent="0.3">
      <c r="A6084" s="33" t="s">
        <v>14096</v>
      </c>
      <c r="B6084" s="33" t="s">
        <v>14833</v>
      </c>
      <c r="C6084" s="33" t="s">
        <v>18922</v>
      </c>
      <c r="D6084" s="33" t="s">
        <v>14097</v>
      </c>
      <c r="E6084" s="33" t="s">
        <v>17241</v>
      </c>
      <c r="F6084" s="33">
        <v>219</v>
      </c>
      <c r="G6084" s="33">
        <v>225</v>
      </c>
      <c r="H6084" s="33">
        <v>40284</v>
      </c>
      <c r="I6084" t="s">
        <v>18923</v>
      </c>
      <c r="N6084" s="37"/>
      <c r="O6084" s="36"/>
      <c r="P6084" s="36"/>
      <c r="Q6084" s="36"/>
      <c r="R6084" s="37"/>
      <c r="S6084" s="36"/>
      <c r="T6084" s="36"/>
    </row>
    <row r="6085" spans="1:20" ht="14.4" x14ac:dyDescent="0.3">
      <c r="A6085" s="33" t="s">
        <v>14098</v>
      </c>
      <c r="B6085" s="33" t="s">
        <v>14833</v>
      </c>
      <c r="C6085" s="33" t="s">
        <v>14099</v>
      </c>
      <c r="D6085" s="33" t="s">
        <v>14100</v>
      </c>
      <c r="E6085" s="33" t="s">
        <v>14995</v>
      </c>
      <c r="F6085" s="33">
        <v>115</v>
      </c>
      <c r="G6085" s="33">
        <v>135</v>
      </c>
      <c r="H6085" s="33">
        <v>41296</v>
      </c>
      <c r="I6085" t="s">
        <v>1410</v>
      </c>
      <c r="N6085" s="37"/>
      <c r="O6085" s="36"/>
      <c r="P6085" s="36"/>
      <c r="Q6085" s="36"/>
      <c r="R6085" s="37"/>
      <c r="S6085" s="36"/>
      <c r="T6085" s="36"/>
    </row>
    <row r="6086" spans="1:20" ht="14.4" x14ac:dyDescent="0.3">
      <c r="A6086" s="33" t="s">
        <v>14101</v>
      </c>
      <c r="B6086" s="33" t="s">
        <v>14833</v>
      </c>
      <c r="C6086" s="33" t="s">
        <v>18924</v>
      </c>
      <c r="D6086" s="33" t="s">
        <v>14102</v>
      </c>
      <c r="E6086" s="33" t="s">
        <v>16342</v>
      </c>
      <c r="F6086" s="33">
        <v>169</v>
      </c>
      <c r="G6086" s="33">
        <v>164</v>
      </c>
      <c r="H6086" s="33">
        <v>41296</v>
      </c>
      <c r="I6086" t="s">
        <v>1410</v>
      </c>
      <c r="N6086" s="37"/>
      <c r="O6086" s="36"/>
      <c r="P6086" s="36"/>
      <c r="Q6086" s="36"/>
      <c r="R6086" s="37"/>
      <c r="S6086" s="36"/>
      <c r="T6086" s="36"/>
    </row>
    <row r="6087" spans="1:20" ht="14.4" x14ac:dyDescent="0.3">
      <c r="A6087" s="33" t="s">
        <v>14103</v>
      </c>
      <c r="B6087" s="33" t="s">
        <v>14833</v>
      </c>
      <c r="C6087" s="33" t="s">
        <v>15569</v>
      </c>
      <c r="D6087" s="33" t="s">
        <v>14104</v>
      </c>
      <c r="E6087" s="33" t="s">
        <v>15189</v>
      </c>
      <c r="F6087" s="33">
        <v>75</v>
      </c>
      <c r="G6087" s="33">
        <v>80</v>
      </c>
      <c r="H6087" s="33">
        <v>41646</v>
      </c>
      <c r="I6087" t="s">
        <v>15120</v>
      </c>
      <c r="N6087" s="37"/>
      <c r="O6087" s="36"/>
      <c r="P6087" s="36"/>
      <c r="Q6087" s="36"/>
      <c r="R6087" s="37"/>
      <c r="S6087" s="36"/>
      <c r="T6087" s="36"/>
    </row>
    <row r="6088" spans="1:20" ht="14.4" x14ac:dyDescent="0.3">
      <c r="A6088" s="33" t="s">
        <v>14105</v>
      </c>
      <c r="B6088" s="33" t="s">
        <v>14833</v>
      </c>
      <c r="C6088" s="33" t="s">
        <v>18925</v>
      </c>
      <c r="D6088" s="33" t="s">
        <v>14106</v>
      </c>
      <c r="E6088" s="33" t="s">
        <v>15061</v>
      </c>
      <c r="F6088" s="33">
        <v>269</v>
      </c>
      <c r="G6088" s="33">
        <v>253</v>
      </c>
      <c r="H6088" s="33">
        <v>40975</v>
      </c>
      <c r="I6088" t="s">
        <v>15590</v>
      </c>
      <c r="N6088" s="37"/>
      <c r="O6088" s="36"/>
      <c r="P6088" s="36"/>
      <c r="Q6088" s="36"/>
      <c r="R6088" s="37"/>
      <c r="S6088" s="36"/>
      <c r="T6088" s="36"/>
    </row>
    <row r="6089" spans="1:20" ht="14.4" x14ac:dyDescent="0.3">
      <c r="A6089" s="33" t="s">
        <v>14107</v>
      </c>
      <c r="B6089" s="33" t="s">
        <v>14833</v>
      </c>
      <c r="C6089" s="33" t="s">
        <v>18926</v>
      </c>
      <c r="D6089" s="33" t="s">
        <v>14108</v>
      </c>
      <c r="E6089" s="33" t="s">
        <v>14961</v>
      </c>
      <c r="F6089" s="33">
        <v>168</v>
      </c>
      <c r="G6089" s="33">
        <v>185</v>
      </c>
      <c r="H6089" s="33">
        <v>41337</v>
      </c>
      <c r="I6089" t="s">
        <v>15665</v>
      </c>
      <c r="N6089" s="37"/>
      <c r="O6089" s="36"/>
      <c r="P6089" s="36"/>
      <c r="Q6089" s="36"/>
      <c r="R6089" s="37"/>
      <c r="S6089" s="36"/>
      <c r="T6089" s="36"/>
    </row>
    <row r="6090" spans="1:20" ht="14.4" x14ac:dyDescent="0.3">
      <c r="A6090" s="33" t="s">
        <v>14109</v>
      </c>
      <c r="B6090" s="33" t="s">
        <v>14833</v>
      </c>
      <c r="C6090" s="33" t="s">
        <v>18927</v>
      </c>
      <c r="D6090" s="33" t="s">
        <v>14110</v>
      </c>
      <c r="E6090" s="33" t="s">
        <v>14961</v>
      </c>
      <c r="F6090" s="33">
        <v>221</v>
      </c>
      <c r="G6090" s="33">
        <v>209</v>
      </c>
      <c r="H6090" s="33">
        <v>83579</v>
      </c>
      <c r="I6090" t="s">
        <v>16626</v>
      </c>
      <c r="N6090" s="37"/>
      <c r="O6090" s="36"/>
      <c r="P6090" s="36"/>
      <c r="Q6090" s="36"/>
      <c r="R6090" s="37"/>
      <c r="S6090" s="36"/>
      <c r="T6090" s="36"/>
    </row>
    <row r="6091" spans="1:20" ht="14.4" x14ac:dyDescent="0.3">
      <c r="A6091" s="33" t="s">
        <v>14111</v>
      </c>
      <c r="B6091" s="33" t="s">
        <v>14833</v>
      </c>
      <c r="C6091" s="33" t="s">
        <v>14112</v>
      </c>
      <c r="D6091" s="33" t="s">
        <v>14113</v>
      </c>
      <c r="E6091" s="33" t="s">
        <v>14938</v>
      </c>
      <c r="F6091" s="33">
        <v>238</v>
      </c>
      <c r="G6091" s="33">
        <v>264</v>
      </c>
      <c r="H6091" s="33">
        <v>61960</v>
      </c>
      <c r="I6091" t="s">
        <v>16477</v>
      </c>
      <c r="N6091" s="37"/>
      <c r="O6091" s="36"/>
      <c r="P6091" s="36"/>
      <c r="Q6091" s="36"/>
      <c r="R6091" s="37"/>
      <c r="S6091" s="36"/>
      <c r="T6091" s="36"/>
    </row>
    <row r="6092" spans="1:20" ht="14.4" x14ac:dyDescent="0.3">
      <c r="A6092" s="33" t="s">
        <v>14114</v>
      </c>
      <c r="B6092" s="33" t="s">
        <v>14833</v>
      </c>
      <c r="C6092" s="33" t="s">
        <v>18928</v>
      </c>
      <c r="D6092" s="33" t="s">
        <v>14115</v>
      </c>
      <c r="E6092" s="33" t="s">
        <v>15002</v>
      </c>
      <c r="F6092" s="33">
        <v>152</v>
      </c>
      <c r="G6092" s="33">
        <v>172</v>
      </c>
      <c r="H6092" s="33">
        <v>41863</v>
      </c>
      <c r="I6092" t="s">
        <v>18898</v>
      </c>
      <c r="N6092" s="37"/>
      <c r="O6092" s="36"/>
      <c r="P6092" s="36"/>
      <c r="Q6092" s="36"/>
      <c r="R6092" s="37"/>
      <c r="S6092" s="36"/>
      <c r="T6092" s="36"/>
    </row>
    <row r="6093" spans="1:20" ht="14.4" x14ac:dyDescent="0.3">
      <c r="A6093" s="33" t="s">
        <v>14116</v>
      </c>
      <c r="B6093" s="33" t="s">
        <v>14833</v>
      </c>
      <c r="C6093" s="33" t="s">
        <v>18929</v>
      </c>
      <c r="D6093" s="33" t="s">
        <v>14117</v>
      </c>
      <c r="E6093" s="33" t="s">
        <v>14934</v>
      </c>
      <c r="F6093" s="33">
        <v>168</v>
      </c>
      <c r="G6093" s="33">
        <v>175</v>
      </c>
      <c r="H6093" s="33">
        <v>41228</v>
      </c>
      <c r="I6093" t="s">
        <v>15135</v>
      </c>
      <c r="N6093" s="37"/>
      <c r="O6093" s="36"/>
      <c r="P6093" s="36"/>
      <c r="Q6093" s="36"/>
      <c r="R6093" s="37"/>
      <c r="S6093" s="36"/>
      <c r="T6093" s="36"/>
    </row>
    <row r="6094" spans="1:20" ht="14.4" x14ac:dyDescent="0.3">
      <c r="A6094" s="33" t="s">
        <v>14118</v>
      </c>
      <c r="B6094" s="33" t="s">
        <v>14833</v>
      </c>
      <c r="C6094" s="33" t="s">
        <v>18930</v>
      </c>
      <c r="D6094" s="33" t="s">
        <v>14119</v>
      </c>
      <c r="E6094" s="33" t="s">
        <v>14885</v>
      </c>
      <c r="F6094" s="33">
        <v>415</v>
      </c>
      <c r="G6094" s="33">
        <v>380</v>
      </c>
      <c r="H6094" s="33">
        <v>40294</v>
      </c>
      <c r="I6094" t="s">
        <v>18931</v>
      </c>
      <c r="N6094" s="37"/>
      <c r="O6094" s="36"/>
      <c r="P6094" s="36"/>
      <c r="Q6094" s="36"/>
      <c r="R6094" s="37"/>
      <c r="S6094" s="36"/>
      <c r="T6094" s="36"/>
    </row>
    <row r="6095" spans="1:20" ht="14.4" x14ac:dyDescent="0.3">
      <c r="A6095" s="33" t="s">
        <v>14120</v>
      </c>
      <c r="B6095" s="33" t="s">
        <v>14833</v>
      </c>
      <c r="C6095" s="33" t="s">
        <v>9435</v>
      </c>
      <c r="D6095" s="33" t="s">
        <v>14121</v>
      </c>
      <c r="E6095" s="33" t="s">
        <v>14885</v>
      </c>
      <c r="F6095" s="33">
        <v>836</v>
      </c>
      <c r="G6095" s="33">
        <v>932</v>
      </c>
      <c r="H6095" s="33">
        <v>40586</v>
      </c>
      <c r="I6095" t="s">
        <v>652</v>
      </c>
      <c r="N6095" s="37"/>
      <c r="O6095" s="36"/>
      <c r="P6095" s="36"/>
      <c r="Q6095" s="36"/>
      <c r="R6095" s="37"/>
      <c r="S6095" s="36"/>
      <c r="T6095" s="36"/>
    </row>
    <row r="6096" spans="1:20" ht="14.4" x14ac:dyDescent="0.3">
      <c r="A6096" s="33" t="s">
        <v>14122</v>
      </c>
      <c r="B6096" s="33" t="s">
        <v>14833</v>
      </c>
      <c r="C6096" s="33" t="s">
        <v>14123</v>
      </c>
      <c r="D6096" s="33" t="s">
        <v>9032</v>
      </c>
      <c r="E6096" s="33" t="s">
        <v>15000</v>
      </c>
      <c r="F6096" s="33">
        <v>83</v>
      </c>
      <c r="G6096" s="33">
        <v>79</v>
      </c>
      <c r="H6096" s="33">
        <v>31076</v>
      </c>
      <c r="I6096" t="s">
        <v>18841</v>
      </c>
      <c r="N6096" s="37"/>
      <c r="O6096" s="36"/>
      <c r="P6096" s="36"/>
      <c r="Q6096" s="36"/>
      <c r="R6096" s="37"/>
      <c r="S6096" s="36"/>
      <c r="T6096" s="36"/>
    </row>
    <row r="6097" spans="1:20" ht="14.4" x14ac:dyDescent="0.3">
      <c r="A6097" s="33" t="s">
        <v>14124</v>
      </c>
      <c r="B6097" s="33" t="s">
        <v>14833</v>
      </c>
      <c r="C6097" s="33" t="s">
        <v>18932</v>
      </c>
      <c r="D6097" s="33" t="s">
        <v>14125</v>
      </c>
      <c r="E6097" s="33" t="s">
        <v>14954</v>
      </c>
      <c r="F6097" s="33">
        <v>193</v>
      </c>
      <c r="G6097" s="33">
        <v>190</v>
      </c>
      <c r="H6097" s="33">
        <v>40945</v>
      </c>
      <c r="I6097" t="s">
        <v>15185</v>
      </c>
      <c r="N6097" s="37"/>
      <c r="O6097" s="36"/>
      <c r="P6097" s="36"/>
      <c r="Q6097" s="36"/>
      <c r="R6097" s="37"/>
      <c r="S6097" s="36"/>
      <c r="T6097" s="36"/>
    </row>
    <row r="6098" spans="1:20" ht="14.4" x14ac:dyDescent="0.3">
      <c r="A6098" s="33" t="s">
        <v>14126</v>
      </c>
      <c r="B6098" s="33" t="s">
        <v>14833</v>
      </c>
      <c r="C6098" s="33" t="s">
        <v>17575</v>
      </c>
      <c r="D6098" s="33" t="s">
        <v>14127</v>
      </c>
      <c r="E6098" s="33" t="s">
        <v>16802</v>
      </c>
      <c r="F6098" s="33">
        <v>186</v>
      </c>
      <c r="G6098" s="33">
        <v>180</v>
      </c>
      <c r="H6098" s="33">
        <v>41191</v>
      </c>
      <c r="I6098" t="s">
        <v>15604</v>
      </c>
      <c r="N6098" s="37"/>
      <c r="O6098" s="36"/>
      <c r="P6098" s="36"/>
      <c r="Q6098" s="36"/>
      <c r="R6098" s="37"/>
      <c r="S6098" s="36"/>
      <c r="T6098" s="36"/>
    </row>
    <row r="6099" spans="1:20" ht="14.4" x14ac:dyDescent="0.3">
      <c r="A6099" s="33" t="s">
        <v>14128</v>
      </c>
      <c r="B6099" s="33" t="s">
        <v>14833</v>
      </c>
      <c r="C6099" s="33" t="s">
        <v>18933</v>
      </c>
      <c r="D6099" s="33" t="s">
        <v>14129</v>
      </c>
      <c r="E6099" s="33" t="s">
        <v>14992</v>
      </c>
      <c r="F6099" s="33">
        <v>165</v>
      </c>
      <c r="G6099" s="33">
        <v>153</v>
      </c>
      <c r="H6099" s="33">
        <v>40307</v>
      </c>
      <c r="I6099" t="s">
        <v>18934</v>
      </c>
      <c r="N6099" s="37"/>
      <c r="O6099" s="36"/>
      <c r="P6099" s="36"/>
      <c r="Q6099" s="36"/>
      <c r="R6099" s="37"/>
      <c r="S6099" s="36"/>
      <c r="T6099" s="36"/>
    </row>
    <row r="6100" spans="1:20" ht="14.4" x14ac:dyDescent="0.3">
      <c r="A6100" s="33" t="s">
        <v>14130</v>
      </c>
      <c r="B6100" s="33" t="s">
        <v>14833</v>
      </c>
      <c r="C6100" s="33" t="s">
        <v>18935</v>
      </c>
      <c r="D6100" s="33" t="s">
        <v>13929</v>
      </c>
      <c r="E6100" s="33" t="s">
        <v>15061</v>
      </c>
      <c r="F6100" s="33">
        <v>180</v>
      </c>
      <c r="G6100" s="33">
        <v>168</v>
      </c>
      <c r="H6100" s="33">
        <v>40950</v>
      </c>
      <c r="I6100" t="s">
        <v>15149</v>
      </c>
      <c r="N6100" s="37"/>
      <c r="O6100" s="36"/>
      <c r="P6100" s="36"/>
      <c r="Q6100" s="36"/>
      <c r="R6100" s="37"/>
      <c r="S6100" s="36"/>
      <c r="T6100" s="36"/>
    </row>
    <row r="6101" spans="1:20" ht="14.4" x14ac:dyDescent="0.3">
      <c r="A6101" s="33" t="s">
        <v>14131</v>
      </c>
      <c r="B6101" s="33" t="s">
        <v>14833</v>
      </c>
      <c r="C6101" s="33" t="s">
        <v>14132</v>
      </c>
      <c r="D6101" s="33" t="s">
        <v>14133</v>
      </c>
      <c r="E6101" s="33" t="s">
        <v>14984</v>
      </c>
      <c r="F6101" s="33">
        <v>607</v>
      </c>
      <c r="G6101" s="33">
        <v>600</v>
      </c>
      <c r="H6101" s="33">
        <v>70002</v>
      </c>
      <c r="I6101" t="s">
        <v>15469</v>
      </c>
      <c r="N6101" s="37"/>
      <c r="O6101" s="36"/>
      <c r="P6101" s="36"/>
      <c r="Q6101" s="36"/>
      <c r="R6101" s="37"/>
      <c r="S6101" s="36"/>
      <c r="T6101" s="36"/>
    </row>
    <row r="6102" spans="1:20" ht="14.4" x14ac:dyDescent="0.3">
      <c r="A6102" s="33" t="s">
        <v>14134</v>
      </c>
      <c r="B6102" s="33" t="s">
        <v>14833</v>
      </c>
      <c r="C6102" s="33" t="s">
        <v>18936</v>
      </c>
      <c r="D6102" s="33" t="s">
        <v>14135</v>
      </c>
      <c r="E6102" s="33" t="s">
        <v>14984</v>
      </c>
      <c r="F6102" s="33">
        <v>216</v>
      </c>
      <c r="G6102" s="33">
        <v>218</v>
      </c>
      <c r="H6102" s="33">
        <v>41527</v>
      </c>
      <c r="I6102" t="s">
        <v>6666</v>
      </c>
      <c r="N6102" s="37"/>
      <c r="O6102" s="36"/>
      <c r="P6102" s="36"/>
      <c r="Q6102" s="36"/>
      <c r="R6102" s="37"/>
      <c r="S6102" s="36"/>
      <c r="T6102" s="36"/>
    </row>
    <row r="6103" spans="1:20" ht="14.4" x14ac:dyDescent="0.3">
      <c r="A6103" s="33" t="s">
        <v>14136</v>
      </c>
      <c r="B6103" s="33" t="s">
        <v>14833</v>
      </c>
      <c r="C6103" s="33" t="s">
        <v>14137</v>
      </c>
      <c r="D6103" s="33" t="s">
        <v>14138</v>
      </c>
      <c r="E6103" s="33" t="s">
        <v>14984</v>
      </c>
      <c r="F6103" s="33">
        <v>464</v>
      </c>
      <c r="G6103" s="33">
        <v>465</v>
      </c>
      <c r="H6103" s="33">
        <v>41286</v>
      </c>
      <c r="I6103" t="s">
        <v>15748</v>
      </c>
      <c r="N6103" s="37"/>
      <c r="O6103" s="36"/>
      <c r="P6103" s="36"/>
      <c r="Q6103" s="36"/>
      <c r="R6103" s="37"/>
      <c r="S6103" s="36"/>
      <c r="T6103" s="36"/>
    </row>
    <row r="6104" spans="1:20" ht="14.4" x14ac:dyDescent="0.3">
      <c r="A6104" s="33" t="s">
        <v>14139</v>
      </c>
      <c r="B6104" s="33" t="s">
        <v>14833</v>
      </c>
      <c r="C6104" s="33" t="s">
        <v>14140</v>
      </c>
      <c r="D6104" s="33" t="s">
        <v>14141</v>
      </c>
      <c r="E6104" s="33" t="s">
        <v>15081</v>
      </c>
      <c r="F6104" s="33">
        <v>132</v>
      </c>
      <c r="G6104" s="33">
        <v>140</v>
      </c>
      <c r="H6104" s="33">
        <v>31076</v>
      </c>
      <c r="I6104" t="s">
        <v>18841</v>
      </c>
      <c r="N6104" s="37"/>
      <c r="O6104" s="36"/>
      <c r="P6104" s="36"/>
      <c r="Q6104" s="36"/>
      <c r="R6104" s="37"/>
      <c r="S6104" s="36"/>
      <c r="T6104" s="36"/>
    </row>
    <row r="6105" spans="1:20" ht="14.4" x14ac:dyDescent="0.3">
      <c r="A6105" s="33" t="s">
        <v>14142</v>
      </c>
      <c r="B6105" s="33" t="s">
        <v>14833</v>
      </c>
      <c r="C6105" s="33" t="s">
        <v>14143</v>
      </c>
      <c r="D6105" s="33" t="s">
        <v>8331</v>
      </c>
      <c r="E6105" s="33" t="s">
        <v>14885</v>
      </c>
      <c r="F6105" s="33">
        <v>283</v>
      </c>
      <c r="G6105" s="33">
        <v>281</v>
      </c>
      <c r="H6105" s="33">
        <v>40389</v>
      </c>
      <c r="I6105" t="s">
        <v>18937</v>
      </c>
      <c r="N6105" s="37"/>
      <c r="O6105" s="36"/>
      <c r="P6105" s="36"/>
      <c r="Q6105" s="36"/>
      <c r="R6105" s="37"/>
      <c r="S6105" s="36"/>
      <c r="T6105" s="36"/>
    </row>
    <row r="6106" spans="1:20" ht="14.4" x14ac:dyDescent="0.3">
      <c r="A6106" s="33" t="s">
        <v>14144</v>
      </c>
      <c r="B6106" s="33" t="s">
        <v>14833</v>
      </c>
      <c r="C6106" s="33" t="s">
        <v>14145</v>
      </c>
      <c r="D6106" s="33" t="s">
        <v>14146</v>
      </c>
      <c r="E6106" s="33" t="s">
        <v>14908</v>
      </c>
      <c r="F6106" s="33">
        <v>360</v>
      </c>
      <c r="G6106" s="33">
        <v>379</v>
      </c>
      <c r="H6106" s="33">
        <v>40390</v>
      </c>
      <c r="I6106" t="s">
        <v>18938</v>
      </c>
      <c r="N6106" s="37"/>
      <c r="O6106" s="36"/>
      <c r="P6106" s="36"/>
      <c r="Q6106" s="36"/>
      <c r="R6106" s="37"/>
      <c r="S6106" s="36"/>
      <c r="T6106" s="36"/>
    </row>
    <row r="6107" spans="1:20" ht="14.4" x14ac:dyDescent="0.3">
      <c r="A6107" s="33" t="s">
        <v>14147</v>
      </c>
      <c r="B6107" s="33" t="s">
        <v>14833</v>
      </c>
      <c r="C6107" s="33" t="s">
        <v>14148</v>
      </c>
      <c r="D6107" s="33" t="s">
        <v>8075</v>
      </c>
      <c r="E6107" s="33" t="s">
        <v>14885</v>
      </c>
      <c r="F6107" s="33">
        <v>358</v>
      </c>
      <c r="G6107" s="33">
        <v>352</v>
      </c>
      <c r="H6107" s="33">
        <v>40189</v>
      </c>
      <c r="I6107" t="s">
        <v>18939</v>
      </c>
      <c r="N6107" s="37"/>
      <c r="O6107" s="36"/>
      <c r="P6107" s="36"/>
      <c r="Q6107" s="36"/>
      <c r="R6107" s="37"/>
      <c r="S6107" s="36"/>
      <c r="T6107" s="36"/>
    </row>
    <row r="6108" spans="1:20" ht="14.4" x14ac:dyDescent="0.3">
      <c r="A6108" s="33" t="s">
        <v>14149</v>
      </c>
      <c r="B6108" s="33" t="s">
        <v>14833</v>
      </c>
      <c r="C6108" s="33" t="s">
        <v>18692</v>
      </c>
      <c r="D6108" s="33" t="s">
        <v>14150</v>
      </c>
      <c r="E6108" s="33" t="s">
        <v>15061</v>
      </c>
      <c r="F6108" s="33">
        <v>109</v>
      </c>
      <c r="G6108" s="33">
        <v>95</v>
      </c>
      <c r="H6108" s="33">
        <v>41676</v>
      </c>
      <c r="I6108" t="s">
        <v>17949</v>
      </c>
      <c r="N6108" s="37"/>
      <c r="O6108" s="36"/>
      <c r="P6108" s="36"/>
      <c r="Q6108" s="36"/>
      <c r="R6108" s="37"/>
      <c r="S6108" s="36"/>
      <c r="T6108" s="36"/>
    </row>
    <row r="6109" spans="1:20" ht="14.4" x14ac:dyDescent="0.3">
      <c r="A6109" s="33" t="s">
        <v>14151</v>
      </c>
      <c r="B6109" s="33" t="s">
        <v>14833</v>
      </c>
      <c r="C6109" s="33" t="s">
        <v>1058</v>
      </c>
      <c r="D6109" s="33" t="s">
        <v>14152</v>
      </c>
      <c r="E6109" s="33" t="s">
        <v>15122</v>
      </c>
      <c r="F6109" s="33">
        <v>95</v>
      </c>
      <c r="G6109" s="33">
        <v>83</v>
      </c>
      <c r="H6109" s="33">
        <v>42577</v>
      </c>
      <c r="I6109" t="s">
        <v>15433</v>
      </c>
      <c r="N6109" s="37"/>
      <c r="O6109" s="36"/>
      <c r="P6109" s="36"/>
      <c r="Q6109" s="36"/>
      <c r="R6109" s="37"/>
      <c r="S6109" s="36"/>
      <c r="T6109" s="36"/>
    </row>
    <row r="6110" spans="1:20" ht="14.4" x14ac:dyDescent="0.3">
      <c r="A6110" s="33" t="s">
        <v>14153</v>
      </c>
      <c r="B6110" s="33" t="s">
        <v>14833</v>
      </c>
      <c r="C6110" s="33" t="s">
        <v>14154</v>
      </c>
      <c r="D6110" s="33" t="s">
        <v>14155</v>
      </c>
      <c r="E6110" s="33" t="s">
        <v>14938</v>
      </c>
      <c r="F6110" s="33">
        <v>455</v>
      </c>
      <c r="G6110" s="33">
        <v>462</v>
      </c>
      <c r="H6110" s="33">
        <v>40740</v>
      </c>
      <c r="I6110" t="s">
        <v>18940</v>
      </c>
      <c r="N6110" s="37"/>
      <c r="O6110" s="36"/>
      <c r="P6110" s="36"/>
      <c r="Q6110" s="36"/>
      <c r="R6110" s="37"/>
      <c r="S6110" s="36"/>
      <c r="T6110" s="36"/>
    </row>
    <row r="6111" spans="1:20" ht="14.4" x14ac:dyDescent="0.3">
      <c r="A6111" s="33" t="s">
        <v>14156</v>
      </c>
      <c r="B6111" s="33" t="s">
        <v>14833</v>
      </c>
      <c r="C6111" s="33" t="s">
        <v>2402</v>
      </c>
      <c r="D6111" s="33" t="s">
        <v>14157</v>
      </c>
      <c r="E6111" s="33" t="s">
        <v>15054</v>
      </c>
      <c r="F6111" s="33">
        <v>337</v>
      </c>
      <c r="G6111" s="33">
        <v>345</v>
      </c>
      <c r="H6111" s="33">
        <v>85476</v>
      </c>
      <c r="I6111" t="s">
        <v>17092</v>
      </c>
      <c r="N6111" s="37"/>
      <c r="O6111" s="36"/>
      <c r="P6111" s="36"/>
      <c r="Q6111" s="36"/>
      <c r="R6111" s="37"/>
      <c r="S6111" s="36"/>
      <c r="T6111" s="36"/>
    </row>
    <row r="6112" spans="1:20" ht="14.4" x14ac:dyDescent="0.3">
      <c r="A6112" s="33" t="s">
        <v>14158</v>
      </c>
      <c r="B6112" s="33" t="s">
        <v>14833</v>
      </c>
      <c r="C6112" s="33" t="s">
        <v>14159</v>
      </c>
      <c r="D6112" s="33" t="s">
        <v>14160</v>
      </c>
      <c r="E6112" s="33" t="s">
        <v>15351</v>
      </c>
      <c r="F6112" s="33">
        <v>413</v>
      </c>
      <c r="G6112" s="33">
        <v>384</v>
      </c>
      <c r="H6112" s="33">
        <v>73712</v>
      </c>
      <c r="I6112" t="s">
        <v>15352</v>
      </c>
      <c r="N6112" s="37"/>
      <c r="O6112" s="36"/>
      <c r="P6112" s="36"/>
      <c r="Q6112" s="36"/>
      <c r="R6112" s="37"/>
      <c r="S6112" s="36"/>
      <c r="T6112" s="36"/>
    </row>
    <row r="6113" spans="1:20" ht="14.4" x14ac:dyDescent="0.3">
      <c r="A6113" s="33" t="s">
        <v>14161</v>
      </c>
      <c r="B6113" s="33" t="s">
        <v>14833</v>
      </c>
      <c r="C6113" s="33" t="s">
        <v>18941</v>
      </c>
      <c r="D6113" s="33" t="s">
        <v>14162</v>
      </c>
      <c r="E6113" s="33" t="s">
        <v>14884</v>
      </c>
      <c r="F6113" s="33">
        <v>153</v>
      </c>
      <c r="G6113" s="33">
        <v>118</v>
      </c>
      <c r="H6113" s="33">
        <v>48101</v>
      </c>
      <c r="I6113" t="s">
        <v>3810</v>
      </c>
      <c r="N6113" s="37"/>
      <c r="O6113" s="36"/>
      <c r="P6113" s="36"/>
      <c r="Q6113" s="36"/>
      <c r="R6113" s="37"/>
      <c r="S6113" s="36"/>
      <c r="T6113" s="36"/>
    </row>
    <row r="6114" spans="1:20" ht="14.4" x14ac:dyDescent="0.3">
      <c r="A6114" s="33" t="s">
        <v>14163</v>
      </c>
      <c r="B6114" s="33" t="s">
        <v>14833</v>
      </c>
      <c r="C6114" s="33" t="s">
        <v>18942</v>
      </c>
      <c r="D6114" s="33" t="s">
        <v>14164</v>
      </c>
      <c r="E6114" s="33" t="s">
        <v>14885</v>
      </c>
      <c r="F6114" s="33">
        <v>634</v>
      </c>
      <c r="G6114" s="33">
        <v>644</v>
      </c>
      <c r="H6114" s="33">
        <v>41579</v>
      </c>
      <c r="I6114" t="s">
        <v>18535</v>
      </c>
      <c r="N6114" s="37"/>
      <c r="O6114" s="36"/>
      <c r="P6114" s="36"/>
      <c r="Q6114" s="36"/>
      <c r="R6114" s="37"/>
      <c r="S6114" s="36"/>
      <c r="T6114" s="36"/>
    </row>
    <row r="6115" spans="1:20" ht="14.4" x14ac:dyDescent="0.3">
      <c r="A6115" s="33" t="s">
        <v>14165</v>
      </c>
      <c r="B6115" s="33" t="s">
        <v>14833</v>
      </c>
      <c r="C6115" s="33" t="s">
        <v>14166</v>
      </c>
      <c r="D6115" s="33" t="s">
        <v>14167</v>
      </c>
      <c r="E6115" s="33" t="s">
        <v>14891</v>
      </c>
      <c r="F6115" s="33">
        <v>535</v>
      </c>
      <c r="G6115" s="33">
        <v>350</v>
      </c>
      <c r="H6115" s="33">
        <v>41364</v>
      </c>
      <c r="I6115" t="s">
        <v>8493</v>
      </c>
      <c r="N6115" s="37"/>
      <c r="O6115" s="36"/>
      <c r="P6115" s="36"/>
      <c r="Q6115" s="36"/>
      <c r="R6115" s="37"/>
      <c r="S6115" s="36"/>
      <c r="T6115" s="36"/>
    </row>
    <row r="6116" spans="1:20" ht="14.4" x14ac:dyDescent="0.3">
      <c r="A6116" s="33" t="s">
        <v>14168</v>
      </c>
      <c r="B6116" s="33" t="s">
        <v>14833</v>
      </c>
      <c r="C6116" s="33" t="s">
        <v>2026</v>
      </c>
      <c r="D6116" s="33" t="s">
        <v>14169</v>
      </c>
      <c r="E6116" s="33" t="s">
        <v>14891</v>
      </c>
      <c r="F6116" s="33">
        <v>402</v>
      </c>
      <c r="G6116" s="33">
        <v>411</v>
      </c>
      <c r="H6116" s="33">
        <v>73919</v>
      </c>
      <c r="I6116" t="s">
        <v>839</v>
      </c>
      <c r="N6116" s="37"/>
      <c r="O6116" s="36"/>
      <c r="P6116" s="36"/>
      <c r="Q6116" s="36"/>
      <c r="R6116" s="37"/>
      <c r="S6116" s="36"/>
      <c r="T6116" s="36"/>
    </row>
    <row r="6117" spans="1:20" ht="14.4" x14ac:dyDescent="0.3">
      <c r="A6117" s="33" t="s">
        <v>14170</v>
      </c>
      <c r="B6117" s="33" t="s">
        <v>14833</v>
      </c>
      <c r="C6117" s="33" t="s">
        <v>18943</v>
      </c>
      <c r="D6117" s="33" t="s">
        <v>7428</v>
      </c>
      <c r="E6117" s="33" t="s">
        <v>14993</v>
      </c>
      <c r="F6117" s="33">
        <v>253</v>
      </c>
      <c r="G6117" s="33">
        <v>269</v>
      </c>
      <c r="H6117" s="33">
        <v>40950</v>
      </c>
      <c r="I6117" t="s">
        <v>15149</v>
      </c>
      <c r="N6117" s="37"/>
      <c r="O6117" s="36"/>
      <c r="P6117" s="36"/>
      <c r="Q6117" s="36"/>
      <c r="R6117" s="37"/>
      <c r="S6117" s="36"/>
      <c r="T6117" s="36"/>
    </row>
    <row r="6118" spans="1:20" ht="14.4" x14ac:dyDescent="0.3">
      <c r="A6118" s="33" t="s">
        <v>14171</v>
      </c>
      <c r="B6118" s="33" t="s">
        <v>14833</v>
      </c>
      <c r="C6118" s="33" t="s">
        <v>18944</v>
      </c>
      <c r="D6118" s="33" t="s">
        <v>7428</v>
      </c>
      <c r="E6118" s="33" t="s">
        <v>14993</v>
      </c>
      <c r="F6118" s="33">
        <v>505</v>
      </c>
      <c r="G6118" s="33">
        <v>478</v>
      </c>
      <c r="H6118" s="33">
        <v>42600</v>
      </c>
      <c r="I6118" t="s">
        <v>16633</v>
      </c>
      <c r="N6118" s="37"/>
      <c r="O6118" s="36"/>
      <c r="P6118" s="36"/>
      <c r="Q6118" s="36"/>
      <c r="R6118" s="37"/>
      <c r="S6118" s="36"/>
      <c r="T6118" s="36"/>
    </row>
    <row r="6119" spans="1:20" ht="14.4" x14ac:dyDescent="0.3">
      <c r="A6119" s="33" t="s">
        <v>14172</v>
      </c>
      <c r="B6119" s="33" t="s">
        <v>14833</v>
      </c>
      <c r="C6119" s="33" t="s">
        <v>18945</v>
      </c>
      <c r="D6119" s="33" t="s">
        <v>14173</v>
      </c>
      <c r="E6119" s="33" t="s">
        <v>14982</v>
      </c>
      <c r="F6119" s="33">
        <v>567</v>
      </c>
      <c r="G6119" s="33">
        <v>545</v>
      </c>
      <c r="H6119" s="33">
        <v>30240</v>
      </c>
      <c r="I6119" t="s">
        <v>15496</v>
      </c>
      <c r="N6119" s="37"/>
      <c r="O6119" s="36"/>
      <c r="P6119" s="36"/>
      <c r="Q6119" s="36"/>
      <c r="R6119" s="37"/>
      <c r="S6119" s="36"/>
      <c r="T6119" s="36"/>
    </row>
    <row r="6120" spans="1:20" ht="14.4" x14ac:dyDescent="0.3">
      <c r="A6120" s="33" t="s">
        <v>14174</v>
      </c>
      <c r="B6120" s="33" t="s">
        <v>14833</v>
      </c>
      <c r="C6120" s="33" t="s">
        <v>1687</v>
      </c>
      <c r="D6120" s="33" t="s">
        <v>14175</v>
      </c>
      <c r="E6120" s="33" t="s">
        <v>14978</v>
      </c>
      <c r="F6120" s="33">
        <v>252</v>
      </c>
      <c r="G6120" s="33">
        <v>255</v>
      </c>
      <c r="H6120" s="33">
        <v>77975</v>
      </c>
      <c r="I6120" t="s">
        <v>15557</v>
      </c>
      <c r="N6120" s="37"/>
      <c r="O6120" s="36"/>
      <c r="P6120" s="36"/>
      <c r="Q6120" s="36"/>
      <c r="R6120" s="37"/>
      <c r="S6120" s="36"/>
      <c r="T6120" s="36"/>
    </row>
    <row r="6121" spans="1:20" ht="14.4" x14ac:dyDescent="0.3">
      <c r="A6121" s="33" t="s">
        <v>14176</v>
      </c>
      <c r="B6121" s="33" t="s">
        <v>14833</v>
      </c>
      <c r="C6121" s="33" t="s">
        <v>14177</v>
      </c>
      <c r="D6121" s="33" t="s">
        <v>14175</v>
      </c>
      <c r="E6121" s="33" t="s">
        <v>14978</v>
      </c>
      <c r="F6121" s="33">
        <v>463</v>
      </c>
      <c r="G6121" s="33">
        <v>446</v>
      </c>
      <c r="H6121" s="33">
        <v>41792</v>
      </c>
      <c r="I6121" t="s">
        <v>16929</v>
      </c>
      <c r="N6121" s="37"/>
      <c r="O6121" s="36"/>
      <c r="P6121" s="36"/>
      <c r="Q6121" s="36"/>
      <c r="R6121" s="37"/>
      <c r="S6121" s="36"/>
      <c r="T6121" s="36"/>
    </row>
    <row r="6122" spans="1:20" ht="14.4" x14ac:dyDescent="0.3">
      <c r="A6122" s="33" t="s">
        <v>14178</v>
      </c>
      <c r="B6122" s="33" t="s">
        <v>14833</v>
      </c>
      <c r="C6122" s="33" t="s">
        <v>18946</v>
      </c>
      <c r="D6122" s="33" t="s">
        <v>14179</v>
      </c>
      <c r="E6122" s="33" t="s">
        <v>14869</v>
      </c>
      <c r="F6122" s="33">
        <v>649</v>
      </c>
      <c r="G6122" s="33">
        <v>646</v>
      </c>
      <c r="H6122" s="33">
        <v>41398</v>
      </c>
      <c r="I6122" t="s">
        <v>15233</v>
      </c>
      <c r="N6122" s="37"/>
      <c r="O6122" s="36"/>
      <c r="P6122" s="36"/>
      <c r="Q6122" s="36"/>
      <c r="R6122" s="37"/>
      <c r="S6122" s="36"/>
      <c r="T6122" s="36"/>
    </row>
    <row r="6123" spans="1:20" ht="14.4" x14ac:dyDescent="0.3">
      <c r="A6123" s="33" t="s">
        <v>14180</v>
      </c>
      <c r="B6123" s="33" t="s">
        <v>14833</v>
      </c>
      <c r="C6123" s="33" t="s">
        <v>18947</v>
      </c>
      <c r="D6123" s="33" t="s">
        <v>14181</v>
      </c>
      <c r="E6123" s="33" t="s">
        <v>14909</v>
      </c>
      <c r="F6123" s="33">
        <v>289</v>
      </c>
      <c r="G6123" s="33">
        <v>303</v>
      </c>
      <c r="H6123" s="33">
        <v>41488</v>
      </c>
      <c r="I6123" t="s">
        <v>15244</v>
      </c>
      <c r="N6123" s="37"/>
      <c r="O6123" s="36"/>
      <c r="P6123" s="36"/>
      <c r="Q6123" s="36"/>
      <c r="R6123" s="37"/>
      <c r="S6123" s="36"/>
      <c r="T6123" s="36"/>
    </row>
    <row r="6124" spans="1:20" ht="14.4" x14ac:dyDescent="0.3">
      <c r="A6124" s="33" t="s">
        <v>14182</v>
      </c>
      <c r="B6124" s="33" t="s">
        <v>14833</v>
      </c>
      <c r="C6124" s="33" t="s">
        <v>18948</v>
      </c>
      <c r="D6124" s="33" t="s">
        <v>14181</v>
      </c>
      <c r="E6124" s="33" t="s">
        <v>14909</v>
      </c>
      <c r="F6124" s="33">
        <v>508</v>
      </c>
      <c r="G6124" s="33">
        <v>465</v>
      </c>
      <c r="H6124" s="33">
        <v>40928</v>
      </c>
      <c r="I6124" t="s">
        <v>15413</v>
      </c>
      <c r="N6124" s="37"/>
      <c r="O6124" s="36"/>
      <c r="P6124" s="36"/>
      <c r="Q6124" s="36"/>
      <c r="R6124" s="37"/>
      <c r="S6124" s="36"/>
      <c r="T6124" s="36"/>
    </row>
    <row r="6125" spans="1:20" ht="14.4" x14ac:dyDescent="0.3">
      <c r="A6125" s="33" t="s">
        <v>14183</v>
      </c>
      <c r="B6125" s="33" t="s">
        <v>14833</v>
      </c>
      <c r="C6125" s="33" t="s">
        <v>14184</v>
      </c>
      <c r="D6125" s="33" t="s">
        <v>14181</v>
      </c>
      <c r="E6125" s="33" t="s">
        <v>14909</v>
      </c>
      <c r="F6125" s="33">
        <v>369</v>
      </c>
      <c r="G6125" s="33">
        <v>366</v>
      </c>
      <c r="H6125" s="33">
        <v>41487</v>
      </c>
      <c r="I6125" t="s">
        <v>16053</v>
      </c>
      <c r="N6125" s="37"/>
      <c r="O6125" s="36"/>
      <c r="P6125" s="36"/>
      <c r="Q6125" s="36"/>
      <c r="R6125" s="37"/>
      <c r="S6125" s="36"/>
      <c r="T6125" s="36"/>
    </row>
    <row r="6126" spans="1:20" ht="14.4" x14ac:dyDescent="0.3">
      <c r="A6126" s="33" t="s">
        <v>14185</v>
      </c>
      <c r="B6126" s="33" t="s">
        <v>14833</v>
      </c>
      <c r="C6126" s="33" t="s">
        <v>16461</v>
      </c>
      <c r="D6126" s="33" t="s">
        <v>14186</v>
      </c>
      <c r="E6126" s="33" t="s">
        <v>15061</v>
      </c>
      <c r="F6126" s="33">
        <v>376</v>
      </c>
      <c r="G6126" s="33">
        <v>348</v>
      </c>
      <c r="H6126" s="33">
        <v>40114</v>
      </c>
      <c r="I6126" t="s">
        <v>17653</v>
      </c>
      <c r="N6126" s="37"/>
      <c r="O6126" s="36"/>
      <c r="P6126" s="36"/>
      <c r="Q6126" s="36"/>
      <c r="R6126" s="37"/>
      <c r="S6126" s="36"/>
      <c r="T6126" s="36"/>
    </row>
    <row r="6127" spans="1:20" ht="14.4" x14ac:dyDescent="0.3">
      <c r="A6127" s="33" t="s">
        <v>14187</v>
      </c>
      <c r="B6127" s="33" t="s">
        <v>14833</v>
      </c>
      <c r="C6127" s="33" t="s">
        <v>14188</v>
      </c>
      <c r="D6127" s="33" t="s">
        <v>14186</v>
      </c>
      <c r="E6127" s="33" t="s">
        <v>15061</v>
      </c>
      <c r="F6127" s="33">
        <v>364</v>
      </c>
      <c r="G6127" s="33">
        <v>345</v>
      </c>
      <c r="H6127" s="33">
        <v>40950</v>
      </c>
      <c r="I6127" t="s">
        <v>15149</v>
      </c>
      <c r="N6127" s="37"/>
      <c r="O6127" s="36"/>
      <c r="P6127" s="36"/>
      <c r="Q6127" s="36"/>
      <c r="R6127" s="37"/>
      <c r="S6127" s="36"/>
      <c r="T6127" s="36"/>
    </row>
    <row r="6128" spans="1:20" ht="14.4" x14ac:dyDescent="0.3">
      <c r="A6128" s="33" t="s">
        <v>14189</v>
      </c>
      <c r="B6128" s="33" t="s">
        <v>14833</v>
      </c>
      <c r="C6128" s="33" t="s">
        <v>17582</v>
      </c>
      <c r="D6128" s="33" t="s">
        <v>14190</v>
      </c>
      <c r="E6128" s="33" t="s">
        <v>15061</v>
      </c>
      <c r="F6128" s="33">
        <v>218</v>
      </c>
      <c r="G6128" s="33">
        <v>199</v>
      </c>
      <c r="H6128" s="33">
        <v>41676</v>
      </c>
      <c r="I6128" t="s">
        <v>17949</v>
      </c>
      <c r="N6128" s="37"/>
      <c r="O6128" s="36"/>
      <c r="P6128" s="36"/>
      <c r="Q6128" s="36"/>
      <c r="R6128" s="37"/>
      <c r="S6128" s="36"/>
      <c r="T6128" s="36"/>
    </row>
    <row r="6129" spans="1:20" ht="14.4" x14ac:dyDescent="0.3">
      <c r="A6129" s="33" t="s">
        <v>14191</v>
      </c>
      <c r="B6129" s="33" t="s">
        <v>14833</v>
      </c>
      <c r="C6129" s="33" t="s">
        <v>14192</v>
      </c>
      <c r="D6129" s="33" t="s">
        <v>14193</v>
      </c>
      <c r="E6129" s="33" t="s">
        <v>15093</v>
      </c>
      <c r="F6129" s="33">
        <v>224</v>
      </c>
      <c r="G6129" s="33">
        <v>206</v>
      </c>
      <c r="H6129" s="33">
        <v>42623</v>
      </c>
      <c r="I6129" t="s">
        <v>15606</v>
      </c>
      <c r="N6129" s="37"/>
      <c r="O6129" s="36"/>
      <c r="P6129" s="36"/>
      <c r="Q6129" s="36"/>
      <c r="R6129" s="37"/>
      <c r="S6129" s="36"/>
      <c r="T6129" s="36"/>
    </row>
    <row r="6130" spans="1:20" ht="14.4" x14ac:dyDescent="0.3">
      <c r="A6130" s="33" t="s">
        <v>14194</v>
      </c>
      <c r="B6130" s="33" t="s">
        <v>14833</v>
      </c>
      <c r="C6130" s="33" t="s">
        <v>18949</v>
      </c>
      <c r="D6130" s="33" t="s">
        <v>14195</v>
      </c>
      <c r="E6130" s="33" t="s">
        <v>15061</v>
      </c>
      <c r="F6130" s="33">
        <v>255</v>
      </c>
      <c r="G6130" s="33">
        <v>242</v>
      </c>
      <c r="H6130" s="33">
        <v>41676</v>
      </c>
      <c r="I6130" t="s">
        <v>17949</v>
      </c>
      <c r="N6130" s="37"/>
      <c r="O6130" s="36"/>
      <c r="P6130" s="36"/>
      <c r="Q6130" s="36"/>
      <c r="R6130" s="37"/>
      <c r="S6130" s="36"/>
      <c r="T6130" s="36"/>
    </row>
    <row r="6131" spans="1:20" ht="14.4" x14ac:dyDescent="0.3">
      <c r="A6131" s="33" t="s">
        <v>14196</v>
      </c>
      <c r="B6131" s="33" t="s">
        <v>14833</v>
      </c>
      <c r="C6131" s="33" t="s">
        <v>14197</v>
      </c>
      <c r="D6131" s="33" t="s">
        <v>14198</v>
      </c>
      <c r="E6131" s="33" t="s">
        <v>15061</v>
      </c>
      <c r="F6131" s="33">
        <v>678</v>
      </c>
      <c r="G6131" s="33">
        <v>616</v>
      </c>
      <c r="H6131" s="33">
        <v>40114</v>
      </c>
      <c r="I6131" t="s">
        <v>17653</v>
      </c>
      <c r="N6131" s="37"/>
      <c r="O6131" s="36"/>
      <c r="P6131" s="36"/>
      <c r="Q6131" s="36"/>
      <c r="R6131" s="37"/>
      <c r="S6131" s="36"/>
      <c r="T6131" s="36"/>
    </row>
    <row r="6132" spans="1:20" ht="14.4" x14ac:dyDescent="0.3">
      <c r="A6132" s="33" t="s">
        <v>14199</v>
      </c>
      <c r="B6132" s="33" t="s">
        <v>14833</v>
      </c>
      <c r="C6132" s="33" t="s">
        <v>18950</v>
      </c>
      <c r="D6132" s="33" t="s">
        <v>14200</v>
      </c>
      <c r="E6132" s="33" t="s">
        <v>15061</v>
      </c>
      <c r="F6132" s="33">
        <v>544</v>
      </c>
      <c r="G6132" s="33">
        <v>533</v>
      </c>
      <c r="H6132" s="33">
        <v>40114</v>
      </c>
      <c r="I6132" t="s">
        <v>17653</v>
      </c>
      <c r="N6132" s="37"/>
      <c r="O6132" s="36"/>
      <c r="P6132" s="36"/>
      <c r="Q6132" s="36"/>
      <c r="R6132" s="37"/>
      <c r="S6132" s="36"/>
      <c r="T6132" s="36"/>
    </row>
    <row r="6133" spans="1:20" ht="14.4" x14ac:dyDescent="0.3">
      <c r="A6133" s="33" t="s">
        <v>14201</v>
      </c>
      <c r="B6133" s="33" t="s">
        <v>14833</v>
      </c>
      <c r="C6133" s="33" t="s">
        <v>18951</v>
      </c>
      <c r="D6133" s="33" t="s">
        <v>14202</v>
      </c>
      <c r="E6133" s="33" t="s">
        <v>15102</v>
      </c>
      <c r="F6133" s="33">
        <v>362</v>
      </c>
      <c r="G6133" s="33">
        <v>332</v>
      </c>
      <c r="H6133" s="33">
        <v>42709</v>
      </c>
      <c r="I6133" t="s">
        <v>17612</v>
      </c>
      <c r="N6133" s="37"/>
      <c r="O6133" s="36"/>
      <c r="P6133" s="36"/>
      <c r="Q6133" s="36"/>
      <c r="R6133" s="37"/>
      <c r="S6133" s="36"/>
      <c r="T6133" s="36"/>
    </row>
    <row r="6134" spans="1:20" ht="14.4" x14ac:dyDescent="0.3">
      <c r="A6134" s="33" t="s">
        <v>14203</v>
      </c>
      <c r="B6134" s="33" t="s">
        <v>14833</v>
      </c>
      <c r="C6134" s="33" t="s">
        <v>14204</v>
      </c>
      <c r="D6134" s="33" t="s">
        <v>14205</v>
      </c>
      <c r="E6134" s="33" t="s">
        <v>15102</v>
      </c>
      <c r="F6134" s="33">
        <v>417</v>
      </c>
      <c r="G6134" s="33">
        <v>420</v>
      </c>
      <c r="H6134" s="33">
        <v>24597</v>
      </c>
      <c r="I6134" t="s">
        <v>15364</v>
      </c>
      <c r="N6134" s="37"/>
      <c r="O6134" s="36"/>
      <c r="P6134" s="36"/>
      <c r="Q6134" s="36"/>
      <c r="R6134" s="37"/>
      <c r="S6134" s="36"/>
      <c r="T6134" s="36"/>
    </row>
    <row r="6135" spans="1:20" ht="14.4" x14ac:dyDescent="0.3">
      <c r="A6135" s="33" t="s">
        <v>14206</v>
      </c>
      <c r="B6135" s="33" t="s">
        <v>14833</v>
      </c>
      <c r="C6135" s="33" t="s">
        <v>18952</v>
      </c>
      <c r="D6135" s="33" t="s">
        <v>14207</v>
      </c>
      <c r="E6135" s="33" t="s">
        <v>15102</v>
      </c>
      <c r="F6135" s="33">
        <v>1103</v>
      </c>
      <c r="G6135" s="33">
        <v>1069</v>
      </c>
      <c r="H6135" s="33">
        <v>37949</v>
      </c>
      <c r="I6135" t="s">
        <v>17040</v>
      </c>
      <c r="N6135" s="37"/>
      <c r="O6135" s="36"/>
      <c r="P6135" s="36"/>
      <c r="Q6135" s="36"/>
      <c r="R6135" s="37"/>
      <c r="S6135" s="36"/>
      <c r="T6135" s="36"/>
    </row>
    <row r="6136" spans="1:20" ht="14.4" x14ac:dyDescent="0.3">
      <c r="A6136" s="33" t="s">
        <v>14208</v>
      </c>
      <c r="B6136" s="33" t="s">
        <v>14833</v>
      </c>
      <c r="C6136" s="33" t="s">
        <v>18953</v>
      </c>
      <c r="D6136" s="33" t="s">
        <v>14209</v>
      </c>
      <c r="E6136" s="33" t="s">
        <v>15055</v>
      </c>
      <c r="F6136" s="33">
        <v>492</v>
      </c>
      <c r="G6136" s="33">
        <v>451</v>
      </c>
      <c r="H6136" s="33">
        <v>58761</v>
      </c>
      <c r="I6136" t="s">
        <v>16418</v>
      </c>
      <c r="N6136" s="37"/>
      <c r="O6136" s="36"/>
      <c r="P6136" s="36"/>
      <c r="Q6136" s="36"/>
      <c r="R6136" s="37"/>
      <c r="S6136" s="36"/>
      <c r="T6136" s="36"/>
    </row>
    <row r="6137" spans="1:20" ht="14.4" x14ac:dyDescent="0.3">
      <c r="A6137" s="33" t="s">
        <v>14210</v>
      </c>
      <c r="B6137" s="33" t="s">
        <v>14833</v>
      </c>
      <c r="C6137" s="33" t="s">
        <v>18954</v>
      </c>
      <c r="D6137" s="33" t="s">
        <v>14209</v>
      </c>
      <c r="E6137" s="33" t="s">
        <v>15055</v>
      </c>
      <c r="F6137" s="33">
        <v>448</v>
      </c>
      <c r="G6137" s="33">
        <v>421</v>
      </c>
      <c r="H6137" s="33">
        <v>41565</v>
      </c>
      <c r="I6137" t="s">
        <v>221</v>
      </c>
      <c r="N6137" s="37"/>
      <c r="O6137" s="36"/>
      <c r="P6137" s="36"/>
      <c r="Q6137" s="36"/>
      <c r="R6137" s="37"/>
      <c r="S6137" s="36"/>
      <c r="T6137" s="36"/>
    </row>
    <row r="6138" spans="1:20" ht="14.4" x14ac:dyDescent="0.3">
      <c r="A6138" s="33" t="s">
        <v>14211</v>
      </c>
      <c r="B6138" s="33" t="s">
        <v>14833</v>
      </c>
      <c r="C6138" s="33" t="s">
        <v>18955</v>
      </c>
      <c r="D6138" s="33" t="s">
        <v>14212</v>
      </c>
      <c r="E6138" s="33" t="s">
        <v>14975</v>
      </c>
      <c r="F6138" s="33">
        <v>358</v>
      </c>
      <c r="G6138" s="33">
        <v>320</v>
      </c>
      <c r="H6138" s="33">
        <v>41866</v>
      </c>
      <c r="I6138" t="s">
        <v>17139</v>
      </c>
      <c r="N6138" s="37"/>
      <c r="O6138" s="36"/>
      <c r="P6138" s="36"/>
      <c r="Q6138" s="36"/>
      <c r="R6138" s="37"/>
      <c r="S6138" s="36"/>
      <c r="T6138" s="36"/>
    </row>
    <row r="6139" spans="1:20" ht="14.4" x14ac:dyDescent="0.3">
      <c r="A6139" s="33" t="s">
        <v>14213</v>
      </c>
      <c r="B6139" s="33" t="s">
        <v>14833</v>
      </c>
      <c r="C6139" s="33" t="s">
        <v>5372</v>
      </c>
      <c r="D6139" s="33" t="s">
        <v>14214</v>
      </c>
      <c r="E6139" s="33" t="s">
        <v>14975</v>
      </c>
      <c r="F6139" s="33">
        <v>321</v>
      </c>
      <c r="G6139" s="33">
        <v>290</v>
      </c>
      <c r="H6139" s="33">
        <v>41528</v>
      </c>
      <c r="I6139" t="s">
        <v>15305</v>
      </c>
      <c r="N6139" s="37"/>
      <c r="O6139" s="36"/>
      <c r="P6139" s="36"/>
      <c r="Q6139" s="36"/>
      <c r="R6139" s="37"/>
      <c r="S6139" s="36"/>
      <c r="T6139" s="36"/>
    </row>
    <row r="6140" spans="1:20" ht="14.4" x14ac:dyDescent="0.3">
      <c r="A6140" s="33" t="s">
        <v>14215</v>
      </c>
      <c r="B6140" s="33" t="s">
        <v>14833</v>
      </c>
      <c r="C6140" s="33" t="s">
        <v>18956</v>
      </c>
      <c r="D6140" s="33" t="s">
        <v>14216</v>
      </c>
      <c r="E6140" s="33" t="s">
        <v>14975</v>
      </c>
      <c r="F6140" s="33">
        <v>434</v>
      </c>
      <c r="G6140" s="33">
        <v>406</v>
      </c>
      <c r="H6140" s="33">
        <v>43318</v>
      </c>
      <c r="I6140" t="s">
        <v>15495</v>
      </c>
      <c r="N6140" s="37"/>
      <c r="O6140" s="36"/>
      <c r="P6140" s="36"/>
      <c r="Q6140" s="36"/>
      <c r="R6140" s="37"/>
      <c r="S6140" s="36"/>
      <c r="T6140" s="36"/>
    </row>
    <row r="6141" spans="1:20" ht="14.4" x14ac:dyDescent="0.3">
      <c r="A6141" s="33" t="s">
        <v>14217</v>
      </c>
      <c r="B6141" s="33" t="s">
        <v>14833</v>
      </c>
      <c r="C6141" s="33" t="s">
        <v>18957</v>
      </c>
      <c r="D6141" s="33" t="s">
        <v>14218</v>
      </c>
      <c r="E6141" s="33" t="s">
        <v>14995</v>
      </c>
      <c r="F6141" s="33">
        <v>339</v>
      </c>
      <c r="G6141" s="33">
        <v>335</v>
      </c>
      <c r="H6141" s="33">
        <v>42558</v>
      </c>
      <c r="I6141" t="s">
        <v>18099</v>
      </c>
      <c r="N6141" s="37"/>
      <c r="O6141" s="36"/>
      <c r="P6141" s="36"/>
      <c r="Q6141" s="36"/>
      <c r="R6141" s="37"/>
      <c r="S6141" s="36"/>
      <c r="T6141" s="36"/>
    </row>
    <row r="6142" spans="1:20" ht="14.4" x14ac:dyDescent="0.3">
      <c r="A6142" s="33" t="s">
        <v>14219</v>
      </c>
      <c r="B6142" s="33" t="s">
        <v>14833</v>
      </c>
      <c r="C6142" s="33" t="s">
        <v>18958</v>
      </c>
      <c r="D6142" s="33" t="s">
        <v>14220</v>
      </c>
      <c r="E6142" s="33" t="s">
        <v>14995</v>
      </c>
      <c r="F6142" s="33">
        <v>435</v>
      </c>
      <c r="G6142" s="33">
        <v>389</v>
      </c>
      <c r="H6142" s="33">
        <v>41012</v>
      </c>
      <c r="I6142" t="s">
        <v>16504</v>
      </c>
      <c r="N6142" s="37"/>
      <c r="O6142" s="36"/>
      <c r="P6142" s="36"/>
      <c r="Q6142" s="36"/>
      <c r="R6142" s="37"/>
      <c r="S6142" s="36"/>
      <c r="T6142" s="36"/>
    </row>
    <row r="6143" spans="1:20" ht="14.4" x14ac:dyDescent="0.3">
      <c r="A6143" s="33" t="s">
        <v>14221</v>
      </c>
      <c r="B6143" s="33" t="s">
        <v>14833</v>
      </c>
      <c r="C6143" s="33" t="s">
        <v>18959</v>
      </c>
      <c r="D6143" s="33" t="s">
        <v>1404</v>
      </c>
      <c r="E6143" s="33" t="s">
        <v>14944</v>
      </c>
      <c r="F6143" s="33">
        <v>438</v>
      </c>
      <c r="G6143" s="33">
        <v>391</v>
      </c>
      <c r="H6143" s="33">
        <v>75531</v>
      </c>
      <c r="I6143" t="s">
        <v>16004</v>
      </c>
      <c r="N6143" s="37"/>
      <c r="O6143" s="36"/>
      <c r="P6143" s="36"/>
      <c r="Q6143" s="36"/>
      <c r="R6143" s="37"/>
      <c r="S6143" s="36"/>
      <c r="T6143" s="36"/>
    </row>
    <row r="6144" spans="1:20" ht="14.4" x14ac:dyDescent="0.3">
      <c r="A6144" s="33" t="s">
        <v>14222</v>
      </c>
      <c r="B6144" s="33" t="s">
        <v>14833</v>
      </c>
      <c r="C6144" s="33" t="s">
        <v>18960</v>
      </c>
      <c r="D6144" s="33" t="s">
        <v>14223</v>
      </c>
      <c r="E6144" s="33" t="s">
        <v>14938</v>
      </c>
      <c r="F6144" s="33">
        <v>276</v>
      </c>
      <c r="G6144" s="33">
        <v>242</v>
      </c>
      <c r="H6144" s="33">
        <v>41572</v>
      </c>
      <c r="I6144" t="s">
        <v>18272</v>
      </c>
      <c r="N6144" s="37"/>
      <c r="O6144" s="36"/>
      <c r="P6144" s="36"/>
      <c r="Q6144" s="36"/>
      <c r="R6144" s="37"/>
      <c r="S6144" s="36"/>
      <c r="T6144" s="36"/>
    </row>
    <row r="6145" spans="1:20" ht="14.4" x14ac:dyDescent="0.3">
      <c r="A6145" s="33" t="s">
        <v>14224</v>
      </c>
      <c r="B6145" s="33" t="s">
        <v>14833</v>
      </c>
      <c r="C6145" s="33" t="s">
        <v>17041</v>
      </c>
      <c r="D6145" s="33" t="s">
        <v>14225</v>
      </c>
      <c r="E6145" s="33" t="s">
        <v>14938</v>
      </c>
      <c r="F6145" s="33">
        <v>500</v>
      </c>
      <c r="G6145" s="33">
        <v>497</v>
      </c>
      <c r="H6145" s="33">
        <v>40928</v>
      </c>
      <c r="I6145" t="s">
        <v>15413</v>
      </c>
      <c r="N6145" s="37"/>
      <c r="O6145" s="36"/>
      <c r="P6145" s="36"/>
      <c r="Q6145" s="36"/>
      <c r="R6145" s="37"/>
      <c r="S6145" s="36"/>
      <c r="T6145" s="36"/>
    </row>
    <row r="6146" spans="1:20" ht="14.4" x14ac:dyDescent="0.3">
      <c r="A6146" s="33" t="s">
        <v>14226</v>
      </c>
      <c r="B6146" s="33" t="s">
        <v>14833</v>
      </c>
      <c r="C6146" s="33" t="s">
        <v>18961</v>
      </c>
      <c r="D6146" s="33" t="s">
        <v>14227</v>
      </c>
      <c r="E6146" s="33" t="s">
        <v>14938</v>
      </c>
      <c r="F6146" s="33">
        <v>584</v>
      </c>
      <c r="G6146" s="33">
        <v>569</v>
      </c>
      <c r="H6146" s="33">
        <v>20281</v>
      </c>
      <c r="I6146" t="s">
        <v>665</v>
      </c>
      <c r="N6146" s="37"/>
      <c r="O6146" s="36"/>
      <c r="P6146" s="36"/>
      <c r="Q6146" s="36"/>
      <c r="R6146" s="37"/>
      <c r="S6146" s="36"/>
      <c r="T6146" s="36"/>
    </row>
    <row r="6147" spans="1:20" ht="14.4" x14ac:dyDescent="0.3">
      <c r="A6147" s="33" t="s">
        <v>14228</v>
      </c>
      <c r="B6147" s="33" t="s">
        <v>14833</v>
      </c>
      <c r="C6147" s="33" t="s">
        <v>14229</v>
      </c>
      <c r="D6147" s="33" t="s">
        <v>14230</v>
      </c>
      <c r="E6147" s="33" t="s">
        <v>14938</v>
      </c>
      <c r="F6147" s="33">
        <v>489</v>
      </c>
      <c r="G6147" s="33">
        <v>468</v>
      </c>
      <c r="H6147" s="33">
        <v>41572</v>
      </c>
      <c r="I6147" t="s">
        <v>18272</v>
      </c>
      <c r="N6147" s="37"/>
      <c r="O6147" s="36"/>
      <c r="P6147" s="36"/>
      <c r="Q6147" s="36"/>
      <c r="R6147" s="37"/>
      <c r="S6147" s="36"/>
      <c r="T6147" s="36"/>
    </row>
    <row r="6148" spans="1:20" ht="14.4" x14ac:dyDescent="0.3">
      <c r="A6148" s="33" t="s">
        <v>14231</v>
      </c>
      <c r="B6148" s="33" t="s">
        <v>14833</v>
      </c>
      <c r="C6148" s="33" t="s">
        <v>18962</v>
      </c>
      <c r="D6148" s="33" t="s">
        <v>14232</v>
      </c>
      <c r="E6148" s="33" t="s">
        <v>14938</v>
      </c>
      <c r="F6148" s="33">
        <v>1068</v>
      </c>
      <c r="G6148" s="33">
        <v>1075</v>
      </c>
      <c r="H6148" s="33">
        <v>20281</v>
      </c>
      <c r="I6148" t="s">
        <v>665</v>
      </c>
      <c r="N6148" s="37"/>
      <c r="O6148" s="36"/>
      <c r="P6148" s="36"/>
      <c r="Q6148" s="36"/>
      <c r="R6148" s="37"/>
      <c r="S6148" s="36"/>
      <c r="T6148" s="36"/>
    </row>
    <row r="6149" spans="1:20" ht="14.4" x14ac:dyDescent="0.3">
      <c r="A6149" s="33" t="s">
        <v>14233</v>
      </c>
      <c r="B6149" s="33" t="s">
        <v>14833</v>
      </c>
      <c r="C6149" s="33" t="s">
        <v>14234</v>
      </c>
      <c r="D6149" s="33" t="s">
        <v>14235</v>
      </c>
      <c r="E6149" s="33" t="s">
        <v>14938</v>
      </c>
      <c r="F6149" s="33">
        <v>857</v>
      </c>
      <c r="G6149" s="33">
        <v>873</v>
      </c>
      <c r="H6149" s="33">
        <v>70176</v>
      </c>
      <c r="I6149" t="s">
        <v>16090</v>
      </c>
      <c r="N6149" s="37"/>
      <c r="O6149" s="36"/>
      <c r="P6149" s="36"/>
      <c r="Q6149" s="36"/>
      <c r="R6149" s="37"/>
      <c r="S6149" s="36"/>
      <c r="T6149" s="36"/>
    </row>
    <row r="6150" spans="1:20" ht="14.4" x14ac:dyDescent="0.3">
      <c r="A6150" s="33" t="s">
        <v>14236</v>
      </c>
      <c r="B6150" s="33" t="s">
        <v>14833</v>
      </c>
      <c r="C6150" s="33" t="s">
        <v>18963</v>
      </c>
      <c r="D6150" s="33" t="s">
        <v>14237</v>
      </c>
      <c r="E6150" s="33" t="s">
        <v>14884</v>
      </c>
      <c r="F6150" s="33">
        <v>316</v>
      </c>
      <c r="G6150" s="33">
        <v>300</v>
      </c>
      <c r="H6150" s="33">
        <v>48101</v>
      </c>
      <c r="I6150" t="s">
        <v>3810</v>
      </c>
      <c r="N6150" s="37"/>
      <c r="O6150" s="36"/>
      <c r="P6150" s="36"/>
      <c r="Q6150" s="36"/>
      <c r="R6150" s="37"/>
      <c r="S6150" s="36"/>
      <c r="T6150" s="36"/>
    </row>
    <row r="6151" spans="1:20" ht="14.4" x14ac:dyDescent="0.3">
      <c r="A6151" s="33" t="s">
        <v>14238</v>
      </c>
      <c r="B6151" s="33" t="s">
        <v>14833</v>
      </c>
      <c r="C6151" s="33" t="s">
        <v>18964</v>
      </c>
      <c r="D6151" s="33" t="s">
        <v>14239</v>
      </c>
      <c r="E6151" s="33" t="s">
        <v>14911</v>
      </c>
      <c r="F6151" s="33">
        <v>238</v>
      </c>
      <c r="G6151" s="33">
        <v>219</v>
      </c>
      <c r="H6151" s="33">
        <v>41852</v>
      </c>
      <c r="I6151" t="s">
        <v>18459</v>
      </c>
      <c r="N6151" s="37"/>
      <c r="O6151" s="36"/>
      <c r="P6151" s="36"/>
      <c r="Q6151" s="36"/>
      <c r="R6151" s="37"/>
      <c r="S6151" s="36"/>
      <c r="T6151" s="36"/>
    </row>
    <row r="6152" spans="1:20" ht="14.4" x14ac:dyDescent="0.3">
      <c r="A6152" s="33" t="s">
        <v>14240</v>
      </c>
      <c r="B6152" s="33" t="s">
        <v>14833</v>
      </c>
      <c r="C6152" s="33" t="s">
        <v>18965</v>
      </c>
      <c r="D6152" s="33" t="s">
        <v>14241</v>
      </c>
      <c r="E6152" s="33" t="s">
        <v>14911</v>
      </c>
      <c r="F6152" s="33">
        <v>348</v>
      </c>
      <c r="G6152" s="33">
        <v>300</v>
      </c>
      <c r="H6152" s="33">
        <v>41251</v>
      </c>
      <c r="I6152" t="s">
        <v>15479</v>
      </c>
      <c r="N6152" s="37"/>
      <c r="O6152" s="36"/>
      <c r="P6152" s="36"/>
      <c r="Q6152" s="36"/>
      <c r="R6152" s="37"/>
      <c r="S6152" s="36"/>
      <c r="T6152" s="36"/>
    </row>
    <row r="6153" spans="1:20" ht="14.4" x14ac:dyDescent="0.3">
      <c r="A6153" s="33" t="s">
        <v>14242</v>
      </c>
      <c r="B6153" s="33" t="s">
        <v>14833</v>
      </c>
      <c r="C6153" s="33" t="s">
        <v>18966</v>
      </c>
      <c r="D6153" s="33" t="s">
        <v>14243</v>
      </c>
      <c r="E6153" s="33" t="s">
        <v>15093</v>
      </c>
      <c r="F6153" s="33">
        <v>414</v>
      </c>
      <c r="G6153" s="33">
        <v>413</v>
      </c>
      <c r="H6153" s="33">
        <v>40934</v>
      </c>
      <c r="I6153" t="s">
        <v>16055</v>
      </c>
      <c r="N6153" s="37"/>
      <c r="O6153" s="36"/>
      <c r="P6153" s="36"/>
      <c r="Q6153" s="36"/>
      <c r="R6153" s="37"/>
      <c r="S6153" s="36"/>
      <c r="T6153" s="36"/>
    </row>
    <row r="6154" spans="1:20" ht="14.4" x14ac:dyDescent="0.3">
      <c r="A6154" s="33" t="s">
        <v>14244</v>
      </c>
      <c r="B6154" s="33" t="s">
        <v>14833</v>
      </c>
      <c r="C6154" s="33" t="s">
        <v>17945</v>
      </c>
      <c r="D6154" s="33" t="s">
        <v>14245</v>
      </c>
      <c r="E6154" s="33" t="s">
        <v>15061</v>
      </c>
      <c r="F6154" s="33">
        <v>236</v>
      </c>
      <c r="G6154" s="33">
        <v>227</v>
      </c>
      <c r="H6154" s="33">
        <v>41676</v>
      </c>
      <c r="I6154" t="s">
        <v>17949</v>
      </c>
      <c r="N6154" s="37"/>
      <c r="O6154" s="36"/>
      <c r="P6154" s="36"/>
      <c r="Q6154" s="36"/>
      <c r="R6154" s="37"/>
      <c r="S6154" s="36"/>
      <c r="T6154" s="36"/>
    </row>
    <row r="6155" spans="1:20" ht="14.4" x14ac:dyDescent="0.3">
      <c r="A6155" s="33" t="s">
        <v>14246</v>
      </c>
      <c r="B6155" s="33" t="s">
        <v>14833</v>
      </c>
      <c r="C6155" s="33" t="s">
        <v>18582</v>
      </c>
      <c r="D6155" s="33" t="s">
        <v>14247</v>
      </c>
      <c r="E6155" s="33" t="s">
        <v>15061</v>
      </c>
      <c r="F6155" s="33">
        <v>343</v>
      </c>
      <c r="G6155" s="33">
        <v>272</v>
      </c>
      <c r="H6155" s="33">
        <v>41676</v>
      </c>
      <c r="I6155" t="s">
        <v>17949</v>
      </c>
      <c r="N6155" s="37"/>
      <c r="O6155" s="36"/>
      <c r="P6155" s="36"/>
      <c r="Q6155" s="36"/>
      <c r="R6155" s="37"/>
      <c r="S6155" s="36"/>
      <c r="T6155" s="36"/>
    </row>
    <row r="6156" spans="1:20" ht="14.4" x14ac:dyDescent="0.3">
      <c r="A6156" s="33" t="s">
        <v>14248</v>
      </c>
      <c r="B6156" s="33" t="s">
        <v>14833</v>
      </c>
      <c r="C6156" s="33" t="s">
        <v>14249</v>
      </c>
      <c r="D6156" s="33" t="s">
        <v>14250</v>
      </c>
      <c r="E6156" s="33" t="s">
        <v>15061</v>
      </c>
      <c r="F6156" s="33">
        <v>502</v>
      </c>
      <c r="G6156" s="33">
        <v>482</v>
      </c>
      <c r="H6156" s="33">
        <v>41676</v>
      </c>
      <c r="I6156" t="s">
        <v>17949</v>
      </c>
      <c r="N6156" s="37"/>
      <c r="O6156" s="36"/>
      <c r="P6156" s="36"/>
      <c r="Q6156" s="36"/>
      <c r="R6156" s="37"/>
      <c r="S6156" s="36"/>
      <c r="T6156" s="36"/>
    </row>
    <row r="6157" spans="1:20" ht="14.4" x14ac:dyDescent="0.3">
      <c r="A6157" s="33" t="s">
        <v>14251</v>
      </c>
      <c r="B6157" s="33" t="s">
        <v>14833</v>
      </c>
      <c r="C6157" s="33" t="s">
        <v>14252</v>
      </c>
      <c r="D6157" s="33" t="s">
        <v>14253</v>
      </c>
      <c r="E6157" s="33" t="s">
        <v>15061</v>
      </c>
      <c r="F6157" s="33">
        <v>730</v>
      </c>
      <c r="G6157" s="33">
        <v>746</v>
      </c>
      <c r="H6157" s="33">
        <v>41676</v>
      </c>
      <c r="I6157" t="s">
        <v>17949</v>
      </c>
      <c r="N6157" s="37"/>
      <c r="O6157" s="36"/>
      <c r="P6157" s="36"/>
      <c r="Q6157" s="36"/>
      <c r="R6157" s="37"/>
      <c r="S6157" s="36"/>
      <c r="T6157" s="36"/>
    </row>
    <row r="6158" spans="1:20" ht="14.4" x14ac:dyDescent="0.3">
      <c r="A6158" s="33" t="s">
        <v>14254</v>
      </c>
      <c r="B6158" s="33" t="s">
        <v>14833</v>
      </c>
      <c r="C6158" s="33" t="s">
        <v>18967</v>
      </c>
      <c r="D6158" s="33" t="s">
        <v>14255</v>
      </c>
      <c r="E6158" s="33" t="s">
        <v>14938</v>
      </c>
      <c r="F6158" s="33">
        <v>452</v>
      </c>
      <c r="G6158" s="33">
        <v>418</v>
      </c>
      <c r="H6158" s="33">
        <v>41572</v>
      </c>
      <c r="I6158" t="s">
        <v>18272</v>
      </c>
      <c r="N6158" s="37"/>
      <c r="O6158" s="36"/>
      <c r="P6158" s="36"/>
      <c r="Q6158" s="36"/>
      <c r="R6158" s="37"/>
      <c r="S6158" s="36"/>
      <c r="T6158" s="36"/>
    </row>
    <row r="6159" spans="1:20" ht="14.4" x14ac:dyDescent="0.3">
      <c r="A6159" s="33" t="s">
        <v>14256</v>
      </c>
      <c r="B6159" s="33" t="s">
        <v>14833</v>
      </c>
      <c r="C6159" s="33" t="s">
        <v>18968</v>
      </c>
      <c r="D6159" s="33" t="s">
        <v>14257</v>
      </c>
      <c r="E6159" s="33" t="s">
        <v>14985</v>
      </c>
      <c r="F6159" s="33">
        <v>762</v>
      </c>
      <c r="G6159" s="33">
        <v>731</v>
      </c>
      <c r="H6159" s="33">
        <v>13622</v>
      </c>
      <c r="I6159" t="s">
        <v>18011</v>
      </c>
      <c r="N6159" s="37"/>
      <c r="O6159" s="36"/>
      <c r="P6159" s="36"/>
      <c r="Q6159" s="36"/>
      <c r="R6159" s="37"/>
      <c r="S6159" s="36"/>
      <c r="T6159" s="36"/>
    </row>
    <row r="6160" spans="1:20" ht="14.4" x14ac:dyDescent="0.3">
      <c r="A6160" s="33" t="s">
        <v>14258</v>
      </c>
      <c r="B6160" s="33" t="s">
        <v>14833</v>
      </c>
      <c r="C6160" s="33" t="s">
        <v>18969</v>
      </c>
      <c r="D6160" s="33" t="s">
        <v>14259</v>
      </c>
      <c r="E6160" s="33" t="s">
        <v>14910</v>
      </c>
      <c r="F6160" s="33">
        <v>724</v>
      </c>
      <c r="G6160" s="33">
        <v>720</v>
      </c>
      <c r="H6160" s="33">
        <v>41248</v>
      </c>
      <c r="I6160" t="s">
        <v>17717</v>
      </c>
      <c r="N6160" s="37"/>
      <c r="O6160" s="36"/>
      <c r="P6160" s="36"/>
      <c r="Q6160" s="36"/>
      <c r="R6160" s="37"/>
      <c r="S6160" s="36"/>
      <c r="T6160" s="36"/>
    </row>
    <row r="6161" spans="1:20" ht="14.4" x14ac:dyDescent="0.3">
      <c r="A6161" s="33" t="s">
        <v>14260</v>
      </c>
      <c r="B6161" s="33" t="s">
        <v>14833</v>
      </c>
      <c r="C6161" s="33" t="s">
        <v>18970</v>
      </c>
      <c r="D6161" s="33" t="s">
        <v>14261</v>
      </c>
      <c r="E6161" s="33" t="s">
        <v>14910</v>
      </c>
      <c r="F6161" s="33">
        <v>764</v>
      </c>
      <c r="G6161" s="33">
        <v>820</v>
      </c>
      <c r="H6161" s="33">
        <v>40378</v>
      </c>
      <c r="I6161" t="s">
        <v>16031</v>
      </c>
      <c r="N6161" s="37"/>
      <c r="O6161" s="36"/>
      <c r="P6161" s="36"/>
      <c r="Q6161" s="36"/>
      <c r="R6161" s="37"/>
      <c r="S6161" s="36"/>
      <c r="T6161" s="36"/>
    </row>
    <row r="6162" spans="1:20" ht="14.4" x14ac:dyDescent="0.3">
      <c r="A6162" s="33" t="s">
        <v>14262</v>
      </c>
      <c r="B6162" s="33" t="s">
        <v>14833</v>
      </c>
      <c r="C6162" s="33" t="s">
        <v>14263</v>
      </c>
      <c r="D6162" s="33" t="s">
        <v>14264</v>
      </c>
      <c r="E6162" s="33" t="s">
        <v>15027</v>
      </c>
      <c r="F6162" s="33">
        <v>393</v>
      </c>
      <c r="G6162" s="33">
        <v>398</v>
      </c>
      <c r="H6162" s="33">
        <v>42719</v>
      </c>
      <c r="I6162" t="s">
        <v>17885</v>
      </c>
      <c r="N6162" s="37"/>
      <c r="O6162" s="36"/>
      <c r="P6162" s="36"/>
      <c r="Q6162" s="36"/>
      <c r="R6162" s="37"/>
      <c r="S6162" s="36"/>
      <c r="T6162" s="36"/>
    </row>
    <row r="6163" spans="1:20" ht="14.4" x14ac:dyDescent="0.3">
      <c r="A6163" s="33" t="s">
        <v>14265</v>
      </c>
      <c r="B6163" s="33" t="s">
        <v>14833</v>
      </c>
      <c r="C6163" s="33" t="s">
        <v>18971</v>
      </c>
      <c r="D6163" s="33" t="s">
        <v>14266</v>
      </c>
      <c r="E6163" s="33" t="s">
        <v>14938</v>
      </c>
      <c r="F6163" s="33">
        <v>360</v>
      </c>
      <c r="G6163" s="33">
        <v>310</v>
      </c>
      <c r="H6163" s="33">
        <v>41572</v>
      </c>
      <c r="I6163" t="s">
        <v>18272</v>
      </c>
      <c r="N6163" s="37"/>
      <c r="O6163" s="36"/>
      <c r="P6163" s="36"/>
      <c r="Q6163" s="36"/>
      <c r="R6163" s="37"/>
      <c r="S6163" s="36"/>
      <c r="T6163" s="36"/>
    </row>
    <row r="6164" spans="1:20" ht="14.4" x14ac:dyDescent="0.3">
      <c r="A6164" s="33" t="s">
        <v>14267</v>
      </c>
      <c r="B6164" s="33" t="s">
        <v>14833</v>
      </c>
      <c r="C6164" s="33" t="s">
        <v>13545</v>
      </c>
      <c r="D6164" s="33" t="s">
        <v>14268</v>
      </c>
      <c r="E6164" s="33" t="s">
        <v>14913</v>
      </c>
      <c r="F6164" s="33">
        <v>528</v>
      </c>
      <c r="G6164" s="33">
        <v>492</v>
      </c>
      <c r="H6164" s="33">
        <v>41566</v>
      </c>
      <c r="I6164" t="s">
        <v>5972</v>
      </c>
      <c r="N6164" s="37"/>
      <c r="O6164" s="36"/>
      <c r="P6164" s="36"/>
      <c r="Q6164" s="36"/>
      <c r="R6164" s="37"/>
      <c r="S6164" s="36"/>
      <c r="T6164" s="36"/>
    </row>
    <row r="6165" spans="1:20" ht="14.4" x14ac:dyDescent="0.3">
      <c r="A6165" s="33" t="s">
        <v>14269</v>
      </c>
      <c r="B6165" s="33" t="s">
        <v>14833</v>
      </c>
      <c r="C6165" s="33" t="s">
        <v>14270</v>
      </c>
      <c r="D6165" s="33" t="s">
        <v>14271</v>
      </c>
      <c r="E6165" s="33" t="s">
        <v>14938</v>
      </c>
      <c r="F6165" s="33">
        <v>676</v>
      </c>
      <c r="G6165" s="33">
        <v>685</v>
      </c>
      <c r="H6165" s="33">
        <v>20281</v>
      </c>
      <c r="I6165" t="s">
        <v>665</v>
      </c>
      <c r="N6165" s="37"/>
      <c r="O6165" s="36"/>
      <c r="P6165" s="36"/>
      <c r="Q6165" s="36"/>
      <c r="R6165" s="37"/>
      <c r="S6165" s="36"/>
      <c r="T6165" s="36"/>
    </row>
    <row r="6166" spans="1:20" ht="14.4" x14ac:dyDescent="0.3">
      <c r="A6166" s="33" t="s">
        <v>14272</v>
      </c>
      <c r="B6166" s="33" t="s">
        <v>14833</v>
      </c>
      <c r="C6166" s="33" t="s">
        <v>16056</v>
      </c>
      <c r="D6166" s="33" t="s">
        <v>14273</v>
      </c>
      <c r="E6166" s="33" t="s">
        <v>14985</v>
      </c>
      <c r="F6166" s="33">
        <v>361</v>
      </c>
      <c r="G6166" s="33">
        <v>344</v>
      </c>
      <c r="H6166" s="33">
        <v>40775</v>
      </c>
      <c r="I6166" t="s">
        <v>15368</v>
      </c>
      <c r="N6166" s="37"/>
      <c r="O6166" s="36"/>
      <c r="P6166" s="36"/>
      <c r="Q6166" s="36"/>
      <c r="R6166" s="37"/>
      <c r="S6166" s="36"/>
      <c r="T6166" s="36"/>
    </row>
    <row r="6167" spans="1:20" ht="14.4" x14ac:dyDescent="0.3">
      <c r="A6167" s="33" t="s">
        <v>14274</v>
      </c>
      <c r="B6167" s="33" t="s">
        <v>14833</v>
      </c>
      <c r="C6167" s="33" t="s">
        <v>18972</v>
      </c>
      <c r="D6167" s="33" t="s">
        <v>14273</v>
      </c>
      <c r="E6167" s="33" t="s">
        <v>14985</v>
      </c>
      <c r="F6167" s="33">
        <v>573</v>
      </c>
      <c r="G6167" s="33">
        <v>507</v>
      </c>
      <c r="H6167" s="33">
        <v>40775</v>
      </c>
      <c r="I6167" t="s">
        <v>15368</v>
      </c>
      <c r="N6167" s="37"/>
      <c r="O6167" s="36"/>
      <c r="P6167" s="36"/>
      <c r="Q6167" s="36"/>
      <c r="R6167" s="37"/>
      <c r="S6167" s="36"/>
      <c r="T6167" s="36"/>
    </row>
    <row r="6168" spans="1:20" ht="14.4" x14ac:dyDescent="0.3">
      <c r="A6168" s="33" t="s">
        <v>14275</v>
      </c>
      <c r="B6168" s="33" t="s">
        <v>14833</v>
      </c>
      <c r="C6168" s="33" t="s">
        <v>8433</v>
      </c>
      <c r="D6168" s="33" t="s">
        <v>14200</v>
      </c>
      <c r="E6168" s="33" t="s">
        <v>15061</v>
      </c>
      <c r="F6168" s="33">
        <v>265</v>
      </c>
      <c r="G6168" s="33">
        <v>267</v>
      </c>
      <c r="H6168" s="33">
        <v>40950</v>
      </c>
      <c r="I6168" t="s">
        <v>15149</v>
      </c>
      <c r="N6168" s="37"/>
      <c r="O6168" s="36"/>
      <c r="P6168" s="36"/>
      <c r="Q6168" s="36"/>
      <c r="R6168" s="37"/>
      <c r="S6168" s="36"/>
      <c r="T6168" s="36"/>
    </row>
    <row r="6169" spans="1:20" ht="14.4" x14ac:dyDescent="0.3">
      <c r="A6169" s="33" t="s">
        <v>14276</v>
      </c>
      <c r="B6169" s="33" t="s">
        <v>14833</v>
      </c>
      <c r="C6169" s="33" t="s">
        <v>14277</v>
      </c>
      <c r="D6169" s="33" t="s">
        <v>14255</v>
      </c>
      <c r="E6169" s="33" t="s">
        <v>14938</v>
      </c>
      <c r="F6169" s="33">
        <v>538</v>
      </c>
      <c r="G6169" s="33">
        <v>525</v>
      </c>
      <c r="H6169" s="33">
        <v>41447</v>
      </c>
      <c r="I6169" t="s">
        <v>15380</v>
      </c>
      <c r="N6169" s="37"/>
      <c r="O6169" s="36"/>
      <c r="P6169" s="36"/>
      <c r="Q6169" s="36"/>
      <c r="R6169" s="37"/>
      <c r="S6169" s="36"/>
      <c r="T6169" s="36"/>
    </row>
    <row r="6170" spans="1:20" ht="14.4" x14ac:dyDescent="0.3">
      <c r="A6170" s="33" t="s">
        <v>14278</v>
      </c>
      <c r="B6170" s="33" t="s">
        <v>14833</v>
      </c>
      <c r="C6170" s="33" t="s">
        <v>18973</v>
      </c>
      <c r="D6170" s="33" t="s">
        <v>14279</v>
      </c>
      <c r="E6170" s="33" t="s">
        <v>15093</v>
      </c>
      <c r="F6170" s="33">
        <v>1013</v>
      </c>
      <c r="G6170" s="33">
        <v>1027</v>
      </c>
      <c r="H6170" s="33">
        <v>40888</v>
      </c>
      <c r="I6170" t="s">
        <v>863</v>
      </c>
      <c r="N6170" s="37"/>
      <c r="O6170" s="36"/>
      <c r="P6170" s="36"/>
      <c r="Q6170" s="36"/>
      <c r="R6170" s="37"/>
      <c r="S6170" s="36"/>
      <c r="T6170" s="36"/>
    </row>
    <row r="6171" spans="1:20" ht="14.4" x14ac:dyDescent="0.3">
      <c r="A6171" s="33" t="s">
        <v>14280</v>
      </c>
      <c r="B6171" s="33" t="s">
        <v>14833</v>
      </c>
      <c r="C6171" s="33" t="s">
        <v>18974</v>
      </c>
      <c r="D6171" s="33" t="s">
        <v>14281</v>
      </c>
      <c r="E6171" s="33" t="s">
        <v>14938</v>
      </c>
      <c r="F6171" s="33">
        <v>485</v>
      </c>
      <c r="G6171" s="33">
        <v>472</v>
      </c>
      <c r="H6171" s="33">
        <v>41081</v>
      </c>
      <c r="I6171" t="s">
        <v>15819</v>
      </c>
      <c r="N6171" s="37"/>
      <c r="O6171" s="36"/>
      <c r="P6171" s="36"/>
      <c r="Q6171" s="36"/>
      <c r="R6171" s="37"/>
      <c r="S6171" s="36"/>
      <c r="T6171" s="36"/>
    </row>
    <row r="6172" spans="1:20" ht="14.4" x14ac:dyDescent="0.3">
      <c r="A6172" s="33" t="s">
        <v>14282</v>
      </c>
      <c r="B6172" s="33" t="s">
        <v>14833</v>
      </c>
      <c r="C6172" s="33" t="s">
        <v>4192</v>
      </c>
      <c r="D6172" s="33" t="s">
        <v>14283</v>
      </c>
      <c r="E6172" s="33" t="s">
        <v>14879</v>
      </c>
      <c r="F6172" s="33">
        <v>116</v>
      </c>
      <c r="G6172" s="33">
        <v>90</v>
      </c>
      <c r="H6172" s="33">
        <v>40994</v>
      </c>
      <c r="I6172" t="s">
        <v>18975</v>
      </c>
      <c r="N6172" s="37"/>
      <c r="O6172" s="36"/>
      <c r="P6172" s="36"/>
      <c r="Q6172" s="36"/>
      <c r="R6172" s="37"/>
      <c r="S6172" s="36"/>
      <c r="T6172" s="36"/>
    </row>
    <row r="6173" spans="1:20" ht="14.4" x14ac:dyDescent="0.3">
      <c r="A6173" s="33" t="s">
        <v>14284</v>
      </c>
      <c r="B6173" s="33" t="s">
        <v>14833</v>
      </c>
      <c r="C6173" s="33" t="s">
        <v>6390</v>
      </c>
      <c r="D6173" s="33" t="s">
        <v>14285</v>
      </c>
      <c r="E6173" s="33" t="s">
        <v>14954</v>
      </c>
      <c r="F6173" s="33">
        <v>347</v>
      </c>
      <c r="G6173" s="33">
        <v>322</v>
      </c>
      <c r="H6173" s="33">
        <v>30357</v>
      </c>
      <c r="I6173" t="s">
        <v>17826</v>
      </c>
      <c r="N6173" s="37"/>
      <c r="O6173" s="36"/>
      <c r="P6173" s="36"/>
      <c r="Q6173" s="36"/>
      <c r="R6173" s="37"/>
      <c r="S6173" s="36"/>
      <c r="T6173" s="36"/>
    </row>
    <row r="6174" spans="1:20" ht="14.4" x14ac:dyDescent="0.3">
      <c r="A6174" s="33" t="s">
        <v>14286</v>
      </c>
      <c r="B6174" s="33" t="s">
        <v>14833</v>
      </c>
      <c r="C6174" s="33" t="s">
        <v>18976</v>
      </c>
      <c r="D6174" s="33" t="s">
        <v>14287</v>
      </c>
      <c r="E6174" s="33" t="s">
        <v>15061</v>
      </c>
      <c r="F6174" s="33">
        <v>345</v>
      </c>
      <c r="G6174" s="33">
        <v>314</v>
      </c>
      <c r="H6174" s="33">
        <v>41676</v>
      </c>
      <c r="I6174" t="s">
        <v>17949</v>
      </c>
      <c r="N6174" s="37"/>
      <c r="O6174" s="36"/>
      <c r="P6174" s="36"/>
      <c r="Q6174" s="36"/>
      <c r="R6174" s="37"/>
      <c r="S6174" s="36"/>
      <c r="T6174" s="36"/>
    </row>
    <row r="6175" spans="1:20" ht="14.4" x14ac:dyDescent="0.3">
      <c r="A6175" s="33" t="s">
        <v>14288</v>
      </c>
      <c r="B6175" s="33" t="s">
        <v>14833</v>
      </c>
      <c r="C6175" s="33" t="s">
        <v>14289</v>
      </c>
      <c r="D6175" s="33" t="s">
        <v>14290</v>
      </c>
      <c r="E6175" s="33" t="s">
        <v>15061</v>
      </c>
      <c r="F6175" s="33">
        <v>451</v>
      </c>
      <c r="G6175" s="33">
        <v>407</v>
      </c>
      <c r="H6175" s="33">
        <v>40114</v>
      </c>
      <c r="I6175" t="s">
        <v>17653</v>
      </c>
      <c r="N6175" s="37"/>
      <c r="O6175" s="36"/>
      <c r="P6175" s="36"/>
      <c r="Q6175" s="36"/>
      <c r="R6175" s="37"/>
      <c r="S6175" s="36"/>
      <c r="T6175" s="36"/>
    </row>
    <row r="6176" spans="1:20" ht="14.4" x14ac:dyDescent="0.3">
      <c r="A6176" s="33" t="s">
        <v>14291</v>
      </c>
      <c r="B6176" s="33" t="s">
        <v>14833</v>
      </c>
      <c r="C6176" s="33" t="s">
        <v>18692</v>
      </c>
      <c r="D6176" s="33" t="s">
        <v>14292</v>
      </c>
      <c r="E6176" s="33" t="s">
        <v>15905</v>
      </c>
      <c r="F6176" s="33">
        <v>158</v>
      </c>
      <c r="G6176" s="33">
        <v>157</v>
      </c>
      <c r="H6176" s="33">
        <v>41633</v>
      </c>
      <c r="I6176" t="s">
        <v>16283</v>
      </c>
      <c r="N6176" s="37"/>
      <c r="O6176" s="36"/>
      <c r="P6176" s="36"/>
      <c r="Q6176" s="36"/>
      <c r="R6176" s="37"/>
      <c r="S6176" s="36"/>
      <c r="T6176" s="36"/>
    </row>
    <row r="6177" spans="1:20" ht="14.4" x14ac:dyDescent="0.3">
      <c r="A6177" s="33" t="s">
        <v>14293</v>
      </c>
      <c r="B6177" s="33" t="s">
        <v>14833</v>
      </c>
      <c r="C6177" s="33" t="s">
        <v>18977</v>
      </c>
      <c r="D6177" s="33" t="s">
        <v>14264</v>
      </c>
      <c r="E6177" s="33" t="s">
        <v>15027</v>
      </c>
      <c r="F6177" s="33">
        <v>336</v>
      </c>
      <c r="G6177" s="33">
        <v>322</v>
      </c>
      <c r="H6177" s="33">
        <v>32073</v>
      </c>
      <c r="I6177" t="s">
        <v>15835</v>
      </c>
      <c r="N6177" s="37"/>
      <c r="O6177" s="36"/>
      <c r="P6177" s="36"/>
      <c r="Q6177" s="36"/>
      <c r="R6177" s="37"/>
      <c r="S6177" s="36"/>
      <c r="T6177" s="36"/>
    </row>
    <row r="6178" spans="1:20" ht="14.4" x14ac:dyDescent="0.3">
      <c r="A6178" s="33" t="s">
        <v>14294</v>
      </c>
      <c r="B6178" s="33" t="s">
        <v>14833</v>
      </c>
      <c r="C6178" s="33" t="s">
        <v>18978</v>
      </c>
      <c r="D6178" s="33" t="s">
        <v>14295</v>
      </c>
      <c r="E6178" s="33" t="s">
        <v>14891</v>
      </c>
      <c r="F6178" s="33">
        <v>368</v>
      </c>
      <c r="G6178" s="33">
        <v>356</v>
      </c>
      <c r="H6178" s="33">
        <v>73919</v>
      </c>
      <c r="I6178" t="s">
        <v>839</v>
      </c>
      <c r="N6178" s="37"/>
      <c r="O6178" s="36"/>
      <c r="P6178" s="36"/>
      <c r="Q6178" s="36"/>
      <c r="R6178" s="37"/>
      <c r="S6178" s="36"/>
      <c r="T6178" s="36"/>
    </row>
    <row r="6179" spans="1:20" ht="14.4" x14ac:dyDescent="0.3">
      <c r="A6179" s="33" t="s">
        <v>14296</v>
      </c>
      <c r="B6179" s="33" t="s">
        <v>14833</v>
      </c>
      <c r="C6179" s="33" t="s">
        <v>18979</v>
      </c>
      <c r="D6179" s="33" t="s">
        <v>14297</v>
      </c>
      <c r="E6179" s="33" t="s">
        <v>14884</v>
      </c>
      <c r="F6179" s="33">
        <v>663</v>
      </c>
      <c r="G6179" s="33">
        <v>698</v>
      </c>
      <c r="H6179" s="33">
        <v>41611</v>
      </c>
      <c r="I6179" t="s">
        <v>6729</v>
      </c>
      <c r="N6179" s="37"/>
      <c r="O6179" s="36"/>
      <c r="P6179" s="36"/>
      <c r="Q6179" s="36"/>
      <c r="R6179" s="37"/>
      <c r="S6179" s="36"/>
      <c r="T6179" s="36"/>
    </row>
    <row r="6180" spans="1:20" ht="14.4" x14ac:dyDescent="0.3">
      <c r="A6180" s="33" t="s">
        <v>14298</v>
      </c>
      <c r="B6180" s="33" t="s">
        <v>14833</v>
      </c>
      <c r="C6180" s="33" t="s">
        <v>18980</v>
      </c>
      <c r="D6180" s="33" t="s">
        <v>14299</v>
      </c>
      <c r="E6180" s="33" t="s">
        <v>14884</v>
      </c>
      <c r="F6180" s="33">
        <v>454</v>
      </c>
      <c r="G6180" s="33">
        <v>428</v>
      </c>
      <c r="H6180" s="33">
        <v>48101</v>
      </c>
      <c r="I6180" t="s">
        <v>3810</v>
      </c>
      <c r="N6180" s="37"/>
      <c r="O6180" s="36"/>
      <c r="P6180" s="36"/>
      <c r="Q6180" s="36"/>
      <c r="R6180" s="37"/>
      <c r="S6180" s="36"/>
      <c r="T6180" s="36"/>
    </row>
    <row r="6181" spans="1:20" ht="14.4" x14ac:dyDescent="0.3">
      <c r="A6181" s="33" t="s">
        <v>14300</v>
      </c>
      <c r="B6181" s="33" t="s">
        <v>14833</v>
      </c>
      <c r="C6181" s="33" t="s">
        <v>18981</v>
      </c>
      <c r="D6181" s="33" t="s">
        <v>14299</v>
      </c>
      <c r="E6181" s="33" t="s">
        <v>14884</v>
      </c>
      <c r="F6181" s="33">
        <v>464</v>
      </c>
      <c r="G6181" s="33">
        <v>444</v>
      </c>
      <c r="H6181" s="33">
        <v>97917</v>
      </c>
      <c r="I6181" t="s">
        <v>16886</v>
      </c>
      <c r="N6181" s="37"/>
      <c r="O6181" s="36"/>
      <c r="P6181" s="36"/>
      <c r="Q6181" s="36"/>
      <c r="R6181" s="37"/>
      <c r="S6181" s="36"/>
      <c r="T6181" s="36"/>
    </row>
    <row r="6182" spans="1:20" ht="14.4" x14ac:dyDescent="0.3">
      <c r="A6182" s="33" t="s">
        <v>14301</v>
      </c>
      <c r="B6182" s="33" t="s">
        <v>14833</v>
      </c>
      <c r="C6182" s="33" t="s">
        <v>18982</v>
      </c>
      <c r="D6182" s="33" t="s">
        <v>14302</v>
      </c>
      <c r="E6182" s="33" t="s">
        <v>14916</v>
      </c>
      <c r="F6182" s="33">
        <v>344</v>
      </c>
      <c r="G6182" s="33">
        <v>359</v>
      </c>
      <c r="H6182" s="33">
        <v>41891</v>
      </c>
      <c r="I6182" t="s">
        <v>14303</v>
      </c>
      <c r="N6182" s="37"/>
      <c r="O6182" s="36"/>
      <c r="P6182" s="36"/>
      <c r="Q6182" s="36"/>
      <c r="R6182" s="37"/>
      <c r="S6182" s="36"/>
      <c r="T6182" s="36"/>
    </row>
    <row r="6183" spans="1:20" ht="14.4" x14ac:dyDescent="0.3">
      <c r="A6183" s="33" t="s">
        <v>14304</v>
      </c>
      <c r="B6183" s="33" t="s">
        <v>14833</v>
      </c>
      <c r="C6183" s="33" t="s">
        <v>17477</v>
      </c>
      <c r="D6183" s="33" t="s">
        <v>1041</v>
      </c>
      <c r="E6183" s="33" t="s">
        <v>15547</v>
      </c>
      <c r="F6183" s="33">
        <v>196</v>
      </c>
      <c r="G6183" s="33">
        <v>195</v>
      </c>
      <c r="H6183" s="33">
        <v>41443</v>
      </c>
      <c r="I6183" t="s">
        <v>15249</v>
      </c>
      <c r="N6183" s="37"/>
      <c r="O6183" s="36"/>
      <c r="P6183" s="36"/>
      <c r="Q6183" s="36"/>
      <c r="R6183" s="37"/>
      <c r="S6183" s="36"/>
      <c r="T6183" s="36"/>
    </row>
    <row r="6184" spans="1:20" ht="14.4" x14ac:dyDescent="0.3">
      <c r="A6184" s="33" t="s">
        <v>14305</v>
      </c>
      <c r="B6184" s="33" t="s">
        <v>14833</v>
      </c>
      <c r="C6184" s="33" t="s">
        <v>15331</v>
      </c>
      <c r="D6184" s="33" t="s">
        <v>14306</v>
      </c>
      <c r="E6184" s="33" t="s">
        <v>14938</v>
      </c>
      <c r="F6184" s="33">
        <v>626</v>
      </c>
      <c r="G6184" s="33">
        <v>609</v>
      </c>
      <c r="H6184" s="33">
        <v>78782</v>
      </c>
      <c r="I6184" t="s">
        <v>15715</v>
      </c>
      <c r="N6184" s="37"/>
      <c r="O6184" s="36"/>
      <c r="P6184" s="36"/>
      <c r="Q6184" s="36"/>
      <c r="R6184" s="37"/>
      <c r="S6184" s="36"/>
      <c r="T6184" s="36"/>
    </row>
    <row r="6185" spans="1:20" ht="14.4" x14ac:dyDescent="0.3">
      <c r="A6185" s="33" t="s">
        <v>14307</v>
      </c>
      <c r="B6185" s="33" t="s">
        <v>14833</v>
      </c>
      <c r="C6185" s="33" t="s">
        <v>18983</v>
      </c>
      <c r="D6185" s="33" t="s">
        <v>291</v>
      </c>
      <c r="E6185" s="33" t="s">
        <v>14944</v>
      </c>
      <c r="F6185" s="33">
        <v>623</v>
      </c>
      <c r="G6185" s="33">
        <v>634</v>
      </c>
      <c r="H6185" s="33">
        <v>20281</v>
      </c>
      <c r="I6185" t="s">
        <v>665</v>
      </c>
      <c r="N6185" s="37"/>
      <c r="O6185" s="36"/>
      <c r="P6185" s="36"/>
      <c r="Q6185" s="36"/>
      <c r="R6185" s="37"/>
      <c r="S6185" s="36"/>
      <c r="T6185" s="36"/>
    </row>
    <row r="6186" spans="1:20" ht="14.4" x14ac:dyDescent="0.3">
      <c r="A6186" s="33" t="s">
        <v>14308</v>
      </c>
      <c r="B6186" s="33" t="s">
        <v>14833</v>
      </c>
      <c r="C6186" s="33" t="s">
        <v>18984</v>
      </c>
      <c r="D6186" s="33" t="s">
        <v>14309</v>
      </c>
      <c r="E6186" s="33" t="s">
        <v>14938</v>
      </c>
      <c r="F6186" s="33">
        <v>750</v>
      </c>
      <c r="G6186" s="33">
        <v>739</v>
      </c>
      <c r="H6186" s="33">
        <v>20281</v>
      </c>
      <c r="I6186" t="s">
        <v>665</v>
      </c>
      <c r="N6186" s="37"/>
      <c r="O6186" s="36"/>
      <c r="P6186" s="36"/>
      <c r="Q6186" s="36"/>
      <c r="R6186" s="37"/>
      <c r="S6186" s="36"/>
      <c r="T6186" s="36"/>
    </row>
    <row r="6187" spans="1:20" ht="14.4" x14ac:dyDescent="0.3">
      <c r="A6187" s="33" t="s">
        <v>14310</v>
      </c>
      <c r="B6187" s="33" t="s">
        <v>14833</v>
      </c>
      <c r="C6187" s="33" t="s">
        <v>18985</v>
      </c>
      <c r="D6187" s="33" t="s">
        <v>14311</v>
      </c>
      <c r="E6187" s="33" t="s">
        <v>14995</v>
      </c>
      <c r="F6187" s="33">
        <v>450</v>
      </c>
      <c r="G6187" s="33">
        <v>404</v>
      </c>
      <c r="H6187" s="33">
        <v>42558</v>
      </c>
      <c r="I6187" t="s">
        <v>18099</v>
      </c>
      <c r="N6187" s="37"/>
      <c r="O6187" s="36"/>
      <c r="P6187" s="36"/>
      <c r="Q6187" s="36"/>
      <c r="R6187" s="37"/>
      <c r="S6187" s="36"/>
      <c r="T6187" s="36"/>
    </row>
    <row r="6188" spans="1:20" ht="14.4" x14ac:dyDescent="0.3">
      <c r="A6188" s="33" t="s">
        <v>14312</v>
      </c>
      <c r="B6188" s="33" t="s">
        <v>14833</v>
      </c>
      <c r="C6188" s="33" t="s">
        <v>18986</v>
      </c>
      <c r="D6188" s="33" t="s">
        <v>14313</v>
      </c>
      <c r="E6188" s="33" t="s">
        <v>14944</v>
      </c>
      <c r="F6188" s="33">
        <v>418</v>
      </c>
      <c r="G6188" s="33">
        <v>400</v>
      </c>
      <c r="H6188" s="33">
        <v>78782</v>
      </c>
      <c r="I6188" t="s">
        <v>15715</v>
      </c>
      <c r="N6188" s="37"/>
      <c r="O6188" s="36"/>
      <c r="P6188" s="36"/>
      <c r="Q6188" s="36"/>
      <c r="R6188" s="37"/>
      <c r="S6188" s="36"/>
      <c r="T6188" s="36"/>
    </row>
    <row r="6189" spans="1:20" ht="14.4" x14ac:dyDescent="0.3">
      <c r="A6189" s="33" t="s">
        <v>14314</v>
      </c>
      <c r="B6189" s="33" t="s">
        <v>14833</v>
      </c>
      <c r="C6189" s="33" t="s">
        <v>18987</v>
      </c>
      <c r="D6189" s="33" t="s">
        <v>14315</v>
      </c>
      <c r="E6189" s="33" t="s">
        <v>14908</v>
      </c>
      <c r="F6189" s="33">
        <v>412</v>
      </c>
      <c r="G6189" s="33">
        <v>417</v>
      </c>
      <c r="H6189" s="33">
        <v>77195</v>
      </c>
      <c r="I6189" t="s">
        <v>16346</v>
      </c>
      <c r="N6189" s="37"/>
      <c r="O6189" s="36"/>
      <c r="P6189" s="36"/>
      <c r="Q6189" s="36"/>
      <c r="R6189" s="37"/>
      <c r="S6189" s="36"/>
      <c r="T6189" s="36"/>
    </row>
    <row r="6190" spans="1:20" ht="14.4" x14ac:dyDescent="0.3">
      <c r="A6190" s="33" t="s">
        <v>14316</v>
      </c>
      <c r="B6190" s="33" t="s">
        <v>14833</v>
      </c>
      <c r="C6190" s="33" t="s">
        <v>18988</v>
      </c>
      <c r="D6190" s="33" t="s">
        <v>14317</v>
      </c>
      <c r="E6190" s="33" t="s">
        <v>14908</v>
      </c>
      <c r="F6190" s="33">
        <v>167</v>
      </c>
      <c r="G6190" s="33">
        <v>164</v>
      </c>
      <c r="H6190" s="33">
        <v>41400</v>
      </c>
      <c r="I6190" t="s">
        <v>16924</v>
      </c>
      <c r="N6190" s="37"/>
      <c r="O6190" s="36"/>
      <c r="P6190" s="36"/>
      <c r="Q6190" s="36"/>
      <c r="R6190" s="37"/>
      <c r="S6190" s="36"/>
      <c r="T6190" s="36"/>
    </row>
    <row r="6191" spans="1:20" ht="14.4" x14ac:dyDescent="0.3">
      <c r="A6191" s="33" t="s">
        <v>14318</v>
      </c>
      <c r="B6191" s="33" t="s">
        <v>14833</v>
      </c>
      <c r="C6191" s="33" t="s">
        <v>17454</v>
      </c>
      <c r="D6191" s="33" t="s">
        <v>14315</v>
      </c>
      <c r="E6191" s="33" t="s">
        <v>14908</v>
      </c>
      <c r="F6191" s="33">
        <v>665</v>
      </c>
      <c r="G6191" s="33">
        <v>656</v>
      </c>
      <c r="H6191" s="33">
        <v>62662</v>
      </c>
      <c r="I6191" t="s">
        <v>15719</v>
      </c>
      <c r="N6191" s="37"/>
      <c r="O6191" s="36"/>
      <c r="P6191" s="36"/>
      <c r="Q6191" s="36"/>
      <c r="R6191" s="37"/>
      <c r="S6191" s="36"/>
      <c r="T6191" s="36"/>
    </row>
    <row r="6192" spans="1:20" ht="14.4" x14ac:dyDescent="0.3">
      <c r="A6192" s="33" t="s">
        <v>14319</v>
      </c>
      <c r="B6192" s="33" t="s">
        <v>14833</v>
      </c>
      <c r="C6192" s="33" t="s">
        <v>12676</v>
      </c>
      <c r="D6192" s="33" t="s">
        <v>14320</v>
      </c>
      <c r="E6192" s="33" t="s">
        <v>14908</v>
      </c>
      <c r="F6192" s="33">
        <v>130</v>
      </c>
      <c r="G6192" s="33">
        <v>147</v>
      </c>
      <c r="H6192" s="33">
        <v>41400</v>
      </c>
      <c r="I6192" t="s">
        <v>16924</v>
      </c>
      <c r="N6192" s="37"/>
      <c r="O6192" s="36"/>
      <c r="P6192" s="36"/>
      <c r="Q6192" s="36"/>
      <c r="R6192" s="37"/>
      <c r="S6192" s="36"/>
      <c r="T6192" s="36"/>
    </row>
    <row r="6193" spans="1:20" ht="14.4" x14ac:dyDescent="0.3">
      <c r="A6193" s="33" t="s">
        <v>14321</v>
      </c>
      <c r="B6193" s="33" t="s">
        <v>14833</v>
      </c>
      <c r="C6193" s="33" t="s">
        <v>10791</v>
      </c>
      <c r="D6193" s="33" t="s">
        <v>14320</v>
      </c>
      <c r="E6193" s="33" t="s">
        <v>14908</v>
      </c>
      <c r="F6193" s="33">
        <v>377</v>
      </c>
      <c r="G6193" s="33">
        <v>351</v>
      </c>
      <c r="H6193" s="33">
        <v>62662</v>
      </c>
      <c r="I6193" t="s">
        <v>15719</v>
      </c>
      <c r="N6193" s="37"/>
      <c r="O6193" s="36"/>
      <c r="P6193" s="36"/>
      <c r="Q6193" s="36"/>
      <c r="R6193" s="37"/>
      <c r="S6193" s="36"/>
      <c r="T6193" s="36"/>
    </row>
    <row r="6194" spans="1:20" ht="14.4" x14ac:dyDescent="0.3">
      <c r="A6194" s="33" t="s">
        <v>14322</v>
      </c>
      <c r="B6194" s="33" t="s">
        <v>14833</v>
      </c>
      <c r="C6194" s="33" t="s">
        <v>18989</v>
      </c>
      <c r="D6194" s="33" t="s">
        <v>14320</v>
      </c>
      <c r="E6194" s="33" t="s">
        <v>14908</v>
      </c>
      <c r="F6194" s="33">
        <v>723</v>
      </c>
      <c r="G6194" s="33">
        <v>678</v>
      </c>
      <c r="H6194" s="33">
        <v>32099</v>
      </c>
      <c r="I6194" t="s">
        <v>15346</v>
      </c>
      <c r="N6194" s="37"/>
      <c r="O6194" s="36"/>
      <c r="P6194" s="36"/>
      <c r="Q6194" s="36"/>
      <c r="R6194" s="37"/>
      <c r="S6194" s="36"/>
      <c r="T6194" s="36"/>
    </row>
    <row r="6195" spans="1:20" ht="14.4" x14ac:dyDescent="0.3">
      <c r="A6195" s="33" t="s">
        <v>14323</v>
      </c>
      <c r="B6195" s="33" t="s">
        <v>14833</v>
      </c>
      <c r="C6195" s="33" t="s">
        <v>18990</v>
      </c>
      <c r="D6195" s="33" t="s">
        <v>14324</v>
      </c>
      <c r="E6195" s="33" t="s">
        <v>15031</v>
      </c>
      <c r="F6195" s="33">
        <v>532</v>
      </c>
      <c r="G6195" s="33">
        <v>517</v>
      </c>
      <c r="H6195" s="33">
        <v>30010</v>
      </c>
      <c r="I6195" t="s">
        <v>15188</v>
      </c>
      <c r="N6195" s="37"/>
      <c r="O6195" s="36"/>
      <c r="P6195" s="36"/>
      <c r="Q6195" s="36"/>
      <c r="R6195" s="37"/>
      <c r="S6195" s="36"/>
      <c r="T6195" s="36"/>
    </row>
    <row r="6196" spans="1:20" ht="14.4" x14ac:dyDescent="0.3">
      <c r="A6196" s="33" t="s">
        <v>14325</v>
      </c>
      <c r="B6196" s="33" t="s">
        <v>14833</v>
      </c>
      <c r="C6196" s="33" t="s">
        <v>4491</v>
      </c>
      <c r="D6196" s="33" t="s">
        <v>14326</v>
      </c>
      <c r="E6196" s="33" t="s">
        <v>15422</v>
      </c>
      <c r="F6196" s="33">
        <v>712</v>
      </c>
      <c r="G6196" s="33">
        <v>711</v>
      </c>
      <c r="H6196" s="33">
        <v>26158</v>
      </c>
      <c r="I6196" t="s">
        <v>199</v>
      </c>
      <c r="N6196" s="37"/>
      <c r="O6196" s="36"/>
      <c r="P6196" s="36"/>
      <c r="Q6196" s="36"/>
      <c r="R6196" s="37"/>
      <c r="S6196" s="36"/>
      <c r="T6196" s="36"/>
    </row>
    <row r="6197" spans="1:20" ht="14.4" x14ac:dyDescent="0.3">
      <c r="A6197" s="33" t="s">
        <v>14327</v>
      </c>
      <c r="B6197" s="33" t="s">
        <v>14833</v>
      </c>
      <c r="C6197" s="33" t="s">
        <v>18991</v>
      </c>
      <c r="D6197" s="33" t="s">
        <v>14328</v>
      </c>
      <c r="E6197" s="33" t="s">
        <v>15005</v>
      </c>
      <c r="F6197" s="33">
        <v>401</v>
      </c>
      <c r="G6197" s="33">
        <v>390</v>
      </c>
      <c r="H6197" s="33">
        <v>50844</v>
      </c>
      <c r="I6197" t="s">
        <v>15470</v>
      </c>
      <c r="N6197" s="37"/>
      <c r="O6197" s="36"/>
      <c r="P6197" s="36"/>
      <c r="Q6197" s="36"/>
      <c r="R6197" s="37"/>
      <c r="S6197" s="36"/>
      <c r="T6197" s="36"/>
    </row>
    <row r="6198" spans="1:20" ht="14.4" x14ac:dyDescent="0.3">
      <c r="A6198" s="33" t="s">
        <v>14329</v>
      </c>
      <c r="B6198" s="33" t="s">
        <v>14833</v>
      </c>
      <c r="C6198" s="33" t="s">
        <v>18992</v>
      </c>
      <c r="D6198" s="33" t="s">
        <v>14330</v>
      </c>
      <c r="E6198" s="33" t="s">
        <v>14982</v>
      </c>
      <c r="F6198" s="33">
        <v>694</v>
      </c>
      <c r="G6198" s="33">
        <v>657</v>
      </c>
      <c r="H6198" s="33">
        <v>30240</v>
      </c>
      <c r="I6198" t="s">
        <v>15496</v>
      </c>
      <c r="N6198" s="37"/>
      <c r="O6198" s="36"/>
      <c r="P6198" s="36"/>
      <c r="Q6198" s="36"/>
      <c r="R6198" s="37"/>
      <c r="S6198" s="36"/>
      <c r="T6198" s="36"/>
    </row>
    <row r="6199" spans="1:20" ht="14.4" x14ac:dyDescent="0.3">
      <c r="A6199" s="33" t="s">
        <v>14331</v>
      </c>
      <c r="B6199" s="33" t="s">
        <v>14833</v>
      </c>
      <c r="C6199" s="33" t="s">
        <v>18993</v>
      </c>
      <c r="D6199" s="33" t="s">
        <v>14332</v>
      </c>
      <c r="E6199" s="33" t="s">
        <v>14982</v>
      </c>
      <c r="F6199" s="33">
        <v>799</v>
      </c>
      <c r="G6199" s="33">
        <v>748</v>
      </c>
      <c r="H6199" s="33">
        <v>41349</v>
      </c>
      <c r="I6199" t="s">
        <v>17129</v>
      </c>
      <c r="N6199" s="37"/>
      <c r="O6199" s="36"/>
      <c r="P6199" s="36"/>
      <c r="Q6199" s="36"/>
      <c r="R6199" s="37"/>
      <c r="S6199" s="36"/>
      <c r="T6199" s="36"/>
    </row>
    <row r="6200" spans="1:20" ht="14.4" x14ac:dyDescent="0.3">
      <c r="A6200" s="33" t="s">
        <v>14333</v>
      </c>
      <c r="B6200" s="33" t="s">
        <v>14833</v>
      </c>
      <c r="C6200" s="33" t="s">
        <v>18994</v>
      </c>
      <c r="D6200" s="33" t="s">
        <v>14334</v>
      </c>
      <c r="E6200" s="33" t="s">
        <v>14975</v>
      </c>
      <c r="F6200" s="33">
        <v>457</v>
      </c>
      <c r="G6200" s="33">
        <v>501</v>
      </c>
      <c r="H6200" s="33">
        <v>41866</v>
      </c>
      <c r="I6200" t="s">
        <v>17139</v>
      </c>
      <c r="N6200" s="37"/>
      <c r="O6200" s="36"/>
      <c r="P6200" s="36"/>
      <c r="Q6200" s="36"/>
      <c r="R6200" s="37"/>
      <c r="S6200" s="36"/>
      <c r="T6200" s="36"/>
    </row>
    <row r="6201" spans="1:20" ht="14.4" x14ac:dyDescent="0.3">
      <c r="A6201" s="33" t="s">
        <v>14335</v>
      </c>
      <c r="B6201" s="33" t="s">
        <v>14833</v>
      </c>
      <c r="C6201" s="33" t="s">
        <v>18995</v>
      </c>
      <c r="D6201" s="33" t="s">
        <v>14336</v>
      </c>
      <c r="E6201" s="33" t="s">
        <v>14975</v>
      </c>
      <c r="F6201" s="33">
        <v>614</v>
      </c>
      <c r="G6201" s="33">
        <v>598</v>
      </c>
      <c r="H6201" s="33">
        <v>43318</v>
      </c>
      <c r="I6201" t="s">
        <v>15495</v>
      </c>
      <c r="N6201" s="37"/>
      <c r="O6201" s="36"/>
      <c r="P6201" s="36"/>
      <c r="Q6201" s="36"/>
      <c r="R6201" s="37"/>
      <c r="S6201" s="36"/>
      <c r="T6201" s="36"/>
    </row>
    <row r="6202" spans="1:20" ht="14.4" x14ac:dyDescent="0.3">
      <c r="A6202" s="33" t="s">
        <v>14337</v>
      </c>
      <c r="B6202" s="33" t="s">
        <v>14833</v>
      </c>
      <c r="C6202" s="33" t="s">
        <v>18996</v>
      </c>
      <c r="D6202" s="33" t="s">
        <v>14338</v>
      </c>
      <c r="E6202" s="33" t="s">
        <v>14975</v>
      </c>
      <c r="F6202" s="33">
        <v>394</v>
      </c>
      <c r="G6202" s="33">
        <v>417</v>
      </c>
      <c r="H6202" s="33">
        <v>41528</v>
      </c>
      <c r="I6202" t="s">
        <v>15305</v>
      </c>
      <c r="N6202" s="37"/>
      <c r="O6202" s="36"/>
      <c r="P6202" s="36"/>
      <c r="Q6202" s="36"/>
      <c r="R6202" s="37"/>
      <c r="S6202" s="36"/>
      <c r="T6202" s="36"/>
    </row>
    <row r="6203" spans="1:20" ht="14.4" x14ac:dyDescent="0.3">
      <c r="A6203" s="33" t="s">
        <v>14339</v>
      </c>
      <c r="B6203" s="33" t="s">
        <v>14833</v>
      </c>
      <c r="C6203" s="33" t="s">
        <v>18997</v>
      </c>
      <c r="D6203" s="33" t="s">
        <v>8492</v>
      </c>
      <c r="E6203" s="33" t="s">
        <v>15082</v>
      </c>
      <c r="F6203" s="33">
        <v>309</v>
      </c>
      <c r="G6203" s="33">
        <v>264</v>
      </c>
      <c r="H6203" s="33">
        <v>79536</v>
      </c>
      <c r="I6203" t="s">
        <v>15936</v>
      </c>
      <c r="N6203" s="37"/>
      <c r="O6203" s="36"/>
      <c r="P6203" s="36"/>
      <c r="Q6203" s="36"/>
      <c r="R6203" s="37"/>
      <c r="S6203" s="36"/>
      <c r="T6203" s="36"/>
    </row>
    <row r="6204" spans="1:20" ht="14.4" x14ac:dyDescent="0.3">
      <c r="A6204" s="33" t="s">
        <v>14340</v>
      </c>
      <c r="B6204" s="33" t="s">
        <v>14833</v>
      </c>
      <c r="C6204" s="33" t="s">
        <v>14341</v>
      </c>
      <c r="D6204" s="33" t="s">
        <v>14342</v>
      </c>
      <c r="E6204" s="33" t="s">
        <v>14997</v>
      </c>
      <c r="F6204" s="33">
        <v>1016</v>
      </c>
      <c r="G6204" s="33">
        <v>986</v>
      </c>
      <c r="H6204" s="33">
        <v>29810</v>
      </c>
      <c r="I6204" t="s">
        <v>3984</v>
      </c>
      <c r="N6204" s="37"/>
      <c r="O6204" s="36"/>
      <c r="P6204" s="36"/>
      <c r="Q6204" s="36"/>
      <c r="R6204" s="37"/>
      <c r="S6204" s="36"/>
      <c r="T6204" s="36"/>
    </row>
    <row r="6205" spans="1:20" ht="14.4" x14ac:dyDescent="0.3">
      <c r="A6205" s="33" t="s">
        <v>14343</v>
      </c>
      <c r="B6205" s="33" t="s">
        <v>14833</v>
      </c>
      <c r="C6205" s="33" t="s">
        <v>18998</v>
      </c>
      <c r="D6205" s="33" t="s">
        <v>14313</v>
      </c>
      <c r="E6205" s="33" t="s">
        <v>14944</v>
      </c>
      <c r="F6205" s="33">
        <v>306</v>
      </c>
      <c r="G6205" s="33">
        <v>270</v>
      </c>
      <c r="H6205" s="33">
        <v>41488</v>
      </c>
      <c r="I6205" t="s">
        <v>15244</v>
      </c>
      <c r="N6205" s="37"/>
      <c r="O6205" s="36"/>
      <c r="P6205" s="36"/>
      <c r="Q6205" s="36"/>
      <c r="R6205" s="37"/>
      <c r="S6205" s="36"/>
      <c r="T6205" s="36"/>
    </row>
    <row r="6206" spans="1:20" ht="14.4" x14ac:dyDescent="0.3">
      <c r="A6206" s="33" t="s">
        <v>14344</v>
      </c>
      <c r="B6206" s="33" t="s">
        <v>14833</v>
      </c>
      <c r="C6206" s="33" t="s">
        <v>18999</v>
      </c>
      <c r="D6206" s="33" t="s">
        <v>14345</v>
      </c>
      <c r="E6206" s="33" t="s">
        <v>14910</v>
      </c>
      <c r="F6206" s="33">
        <v>342</v>
      </c>
      <c r="G6206" s="33">
        <v>360</v>
      </c>
      <c r="H6206" s="33">
        <v>41213</v>
      </c>
      <c r="I6206" t="s">
        <v>19000</v>
      </c>
      <c r="N6206" s="37"/>
      <c r="O6206" s="36"/>
      <c r="P6206" s="36"/>
      <c r="Q6206" s="36"/>
      <c r="R6206" s="37"/>
      <c r="S6206" s="36"/>
      <c r="T6206" s="36"/>
    </row>
    <row r="6207" spans="1:20" ht="14.4" x14ac:dyDescent="0.3">
      <c r="A6207" s="33" t="s">
        <v>14346</v>
      </c>
      <c r="B6207" s="33" t="s">
        <v>14833</v>
      </c>
      <c r="C6207" s="33" t="s">
        <v>8879</v>
      </c>
      <c r="D6207" s="33" t="s">
        <v>4277</v>
      </c>
      <c r="E6207" s="33" t="s">
        <v>14909</v>
      </c>
      <c r="F6207" s="33">
        <v>507</v>
      </c>
      <c r="G6207" s="33">
        <v>574</v>
      </c>
      <c r="H6207" s="33">
        <v>41488</v>
      </c>
      <c r="I6207" t="s">
        <v>15244</v>
      </c>
      <c r="N6207" s="37"/>
      <c r="O6207" s="36"/>
      <c r="P6207" s="36"/>
      <c r="Q6207" s="36"/>
      <c r="R6207" s="37"/>
      <c r="S6207" s="36"/>
      <c r="T6207" s="36"/>
    </row>
    <row r="6208" spans="1:20" ht="14.4" x14ac:dyDescent="0.3">
      <c r="A6208" s="33" t="s">
        <v>14347</v>
      </c>
      <c r="B6208" s="33" t="s">
        <v>14833</v>
      </c>
      <c r="C6208" s="33" t="s">
        <v>19001</v>
      </c>
      <c r="D6208" s="33" t="s">
        <v>14348</v>
      </c>
      <c r="E6208" s="33" t="s">
        <v>14997</v>
      </c>
      <c r="F6208" s="33">
        <v>609</v>
      </c>
      <c r="G6208" s="33">
        <v>594</v>
      </c>
      <c r="H6208" s="33">
        <v>29810</v>
      </c>
      <c r="I6208" t="s">
        <v>3984</v>
      </c>
      <c r="N6208" s="37"/>
      <c r="O6208" s="36"/>
      <c r="P6208" s="36"/>
      <c r="Q6208" s="36"/>
      <c r="R6208" s="37"/>
      <c r="S6208" s="36"/>
      <c r="T6208" s="36"/>
    </row>
    <row r="6209" spans="1:20" ht="14.4" x14ac:dyDescent="0.3">
      <c r="A6209" s="33" t="s">
        <v>14349</v>
      </c>
      <c r="B6209" s="33" t="s">
        <v>14833</v>
      </c>
      <c r="C6209" s="33" t="s">
        <v>19002</v>
      </c>
      <c r="D6209" s="33" t="s">
        <v>14328</v>
      </c>
      <c r="E6209" s="33" t="s">
        <v>15005</v>
      </c>
      <c r="F6209" s="33">
        <v>329</v>
      </c>
      <c r="G6209" s="33">
        <v>327</v>
      </c>
      <c r="H6209" s="33">
        <v>41371</v>
      </c>
      <c r="I6209" t="s">
        <v>266</v>
      </c>
      <c r="N6209" s="37"/>
      <c r="O6209" s="36"/>
      <c r="P6209" s="36"/>
      <c r="Q6209" s="36"/>
      <c r="R6209" s="37"/>
      <c r="S6209" s="36"/>
      <c r="T6209" s="36"/>
    </row>
    <row r="6210" spans="1:20" ht="14.4" x14ac:dyDescent="0.3">
      <c r="A6210" s="33" t="s">
        <v>14350</v>
      </c>
      <c r="B6210" s="33" t="s">
        <v>14833</v>
      </c>
      <c r="C6210" s="33" t="s">
        <v>19003</v>
      </c>
      <c r="D6210" s="33" t="s">
        <v>14351</v>
      </c>
      <c r="E6210" s="33" t="s">
        <v>15779</v>
      </c>
      <c r="F6210" s="33">
        <v>448</v>
      </c>
      <c r="G6210" s="33">
        <v>428</v>
      </c>
      <c r="H6210" s="33">
        <v>59555</v>
      </c>
      <c r="I6210" t="s">
        <v>15780</v>
      </c>
      <c r="N6210" s="37"/>
      <c r="O6210" s="36"/>
      <c r="P6210" s="36"/>
      <c r="Q6210" s="36"/>
      <c r="R6210" s="37"/>
      <c r="S6210" s="36"/>
      <c r="T6210" s="36"/>
    </row>
    <row r="6211" spans="1:20" ht="14.4" x14ac:dyDescent="0.3">
      <c r="A6211" s="33" t="s">
        <v>14352</v>
      </c>
      <c r="B6211" s="33" t="s">
        <v>14833</v>
      </c>
      <c r="C6211" s="33" t="s">
        <v>19004</v>
      </c>
      <c r="D6211" s="33" t="s">
        <v>14353</v>
      </c>
      <c r="E6211" s="33" t="s">
        <v>14885</v>
      </c>
      <c r="F6211" s="33">
        <v>286</v>
      </c>
      <c r="G6211" s="33">
        <v>239</v>
      </c>
      <c r="H6211" s="33">
        <v>41774</v>
      </c>
      <c r="I6211" t="s">
        <v>18526</v>
      </c>
      <c r="N6211" s="37"/>
      <c r="O6211" s="36"/>
      <c r="P6211" s="36"/>
      <c r="Q6211" s="36"/>
      <c r="R6211" s="37"/>
      <c r="S6211" s="36"/>
      <c r="T6211" s="36"/>
    </row>
    <row r="6212" spans="1:20" ht="14.4" x14ac:dyDescent="0.3">
      <c r="A6212" s="33" t="s">
        <v>14354</v>
      </c>
      <c r="B6212" s="33" t="s">
        <v>14833</v>
      </c>
      <c r="C6212" s="33" t="s">
        <v>18692</v>
      </c>
      <c r="D6212" s="33" t="s">
        <v>14295</v>
      </c>
      <c r="E6212" s="33" t="s">
        <v>14891</v>
      </c>
      <c r="F6212" s="33">
        <v>275</v>
      </c>
      <c r="G6212" s="33">
        <v>268</v>
      </c>
      <c r="H6212" s="33">
        <v>41364</v>
      </c>
      <c r="I6212" t="s">
        <v>8493</v>
      </c>
      <c r="N6212" s="37"/>
      <c r="O6212" s="36"/>
      <c r="P6212" s="36"/>
      <c r="Q6212" s="36"/>
      <c r="R6212" s="37"/>
      <c r="S6212" s="36"/>
      <c r="T6212" s="36"/>
    </row>
    <row r="6213" spans="1:20" ht="14.4" x14ac:dyDescent="0.3">
      <c r="A6213" s="33" t="s">
        <v>14355</v>
      </c>
      <c r="B6213" s="33" t="s">
        <v>14833</v>
      </c>
      <c r="C6213" s="33" t="s">
        <v>19005</v>
      </c>
      <c r="D6213" s="33" t="s">
        <v>14356</v>
      </c>
      <c r="E6213" s="33" t="s">
        <v>15031</v>
      </c>
      <c r="F6213" s="33">
        <v>725</v>
      </c>
      <c r="G6213" s="33">
        <v>699</v>
      </c>
      <c r="H6213" s="33">
        <v>71488</v>
      </c>
      <c r="I6213" t="s">
        <v>15472</v>
      </c>
      <c r="N6213" s="37"/>
      <c r="O6213" s="36"/>
      <c r="P6213" s="36"/>
      <c r="Q6213" s="36"/>
      <c r="R6213" s="37"/>
      <c r="S6213" s="36"/>
      <c r="T6213" s="36"/>
    </row>
    <row r="6214" spans="1:20" ht="14.4" x14ac:dyDescent="0.3">
      <c r="A6214" s="33" t="s">
        <v>14357</v>
      </c>
      <c r="B6214" s="33" t="s">
        <v>14833</v>
      </c>
      <c r="C6214" s="33" t="s">
        <v>16032</v>
      </c>
      <c r="D6214" s="33" t="s">
        <v>14358</v>
      </c>
      <c r="E6214" s="33" t="s">
        <v>14949</v>
      </c>
      <c r="F6214" s="33">
        <v>440</v>
      </c>
      <c r="G6214" s="33">
        <v>426</v>
      </c>
      <c r="H6214" s="33">
        <v>40530</v>
      </c>
      <c r="I6214" t="s">
        <v>16476</v>
      </c>
      <c r="N6214" s="37"/>
      <c r="O6214" s="36"/>
      <c r="P6214" s="36"/>
      <c r="Q6214" s="36"/>
      <c r="R6214" s="37"/>
      <c r="S6214" s="36"/>
      <c r="T6214" s="36"/>
    </row>
    <row r="6215" spans="1:20" ht="14.4" x14ac:dyDescent="0.3">
      <c r="A6215" s="33" t="s">
        <v>14359</v>
      </c>
      <c r="B6215" s="33" t="s">
        <v>14833</v>
      </c>
      <c r="C6215" s="33" t="s">
        <v>19006</v>
      </c>
      <c r="D6215" s="33" t="s">
        <v>14360</v>
      </c>
      <c r="E6215" s="33" t="s">
        <v>14891</v>
      </c>
      <c r="F6215" s="33">
        <v>466</v>
      </c>
      <c r="G6215" s="33">
        <v>495</v>
      </c>
      <c r="H6215" s="33">
        <v>73919</v>
      </c>
      <c r="I6215" t="s">
        <v>839</v>
      </c>
      <c r="N6215" s="37"/>
      <c r="O6215" s="36"/>
      <c r="P6215" s="36"/>
      <c r="Q6215" s="36"/>
      <c r="R6215" s="37"/>
      <c r="S6215" s="36"/>
      <c r="T6215" s="36"/>
    </row>
    <row r="6216" spans="1:20" ht="14.4" x14ac:dyDescent="0.3">
      <c r="A6216" s="33" t="s">
        <v>14361</v>
      </c>
      <c r="B6216" s="33" t="s">
        <v>14833</v>
      </c>
      <c r="C6216" s="33" t="s">
        <v>16393</v>
      </c>
      <c r="D6216" s="33" t="s">
        <v>14362</v>
      </c>
      <c r="E6216" s="33" t="s">
        <v>14909</v>
      </c>
      <c r="F6216" s="33">
        <v>587</v>
      </c>
      <c r="G6216" s="33">
        <v>593</v>
      </c>
      <c r="H6216" s="33">
        <v>40928</v>
      </c>
      <c r="I6216" t="s">
        <v>15413</v>
      </c>
      <c r="N6216" s="37"/>
      <c r="O6216" s="36"/>
      <c r="P6216" s="36"/>
      <c r="Q6216" s="36"/>
      <c r="R6216" s="37"/>
      <c r="S6216" s="36"/>
      <c r="T6216" s="36"/>
    </row>
    <row r="6217" spans="1:20" ht="14.4" x14ac:dyDescent="0.3">
      <c r="A6217" s="33" t="s">
        <v>14363</v>
      </c>
      <c r="B6217" s="33" t="s">
        <v>14833</v>
      </c>
      <c r="C6217" s="33" t="s">
        <v>19007</v>
      </c>
      <c r="D6217" s="33" t="s">
        <v>14364</v>
      </c>
      <c r="E6217" s="33" t="s">
        <v>14917</v>
      </c>
      <c r="F6217" s="33">
        <v>803</v>
      </c>
      <c r="G6217" s="33">
        <v>726</v>
      </c>
      <c r="H6217" s="33">
        <v>41862</v>
      </c>
      <c r="I6217" t="s">
        <v>17195</v>
      </c>
      <c r="N6217" s="37"/>
      <c r="O6217" s="36"/>
      <c r="P6217" s="36"/>
      <c r="Q6217" s="36"/>
      <c r="R6217" s="37"/>
      <c r="S6217" s="36"/>
      <c r="T6217" s="36"/>
    </row>
    <row r="6218" spans="1:20" ht="14.4" x14ac:dyDescent="0.3">
      <c r="A6218" s="33" t="s">
        <v>14365</v>
      </c>
      <c r="B6218" s="33" t="s">
        <v>14833</v>
      </c>
      <c r="C6218" s="33" t="s">
        <v>19008</v>
      </c>
      <c r="D6218" s="33" t="s">
        <v>14366</v>
      </c>
      <c r="E6218" s="33" t="s">
        <v>14911</v>
      </c>
      <c r="F6218" s="33">
        <v>374</v>
      </c>
      <c r="G6218" s="33">
        <v>376</v>
      </c>
      <c r="H6218" s="33">
        <v>41256</v>
      </c>
      <c r="I6218" t="s">
        <v>19009</v>
      </c>
      <c r="N6218" s="37"/>
      <c r="O6218" s="36"/>
      <c r="P6218" s="36"/>
      <c r="Q6218" s="36"/>
      <c r="R6218" s="37"/>
      <c r="S6218" s="36"/>
      <c r="T6218" s="36"/>
    </row>
    <row r="6219" spans="1:20" ht="14.4" x14ac:dyDescent="0.3">
      <c r="A6219" s="33" t="s">
        <v>14367</v>
      </c>
      <c r="B6219" s="33" t="s">
        <v>14833</v>
      </c>
      <c r="C6219" s="33" t="s">
        <v>19010</v>
      </c>
      <c r="D6219" s="33" t="s">
        <v>14368</v>
      </c>
      <c r="E6219" s="33" t="s">
        <v>14885</v>
      </c>
      <c r="F6219" s="33">
        <v>299</v>
      </c>
      <c r="G6219" s="33">
        <v>305</v>
      </c>
      <c r="H6219" s="33">
        <v>40294</v>
      </c>
      <c r="I6219" t="s">
        <v>18931</v>
      </c>
      <c r="N6219" s="37"/>
      <c r="O6219" s="36"/>
      <c r="P6219" s="36"/>
      <c r="Q6219" s="36"/>
      <c r="R6219" s="37"/>
      <c r="S6219" s="36"/>
      <c r="T6219" s="36"/>
    </row>
    <row r="6220" spans="1:20" ht="14.4" x14ac:dyDescent="0.3">
      <c r="A6220" s="33" t="s">
        <v>14369</v>
      </c>
      <c r="B6220" s="33" t="s">
        <v>14833</v>
      </c>
      <c r="C6220" s="33" t="s">
        <v>19011</v>
      </c>
      <c r="D6220" s="33" t="s">
        <v>14370</v>
      </c>
      <c r="E6220" s="33" t="s">
        <v>15029</v>
      </c>
      <c r="F6220" s="33">
        <v>497</v>
      </c>
      <c r="G6220" s="33">
        <v>481</v>
      </c>
      <c r="H6220" s="33">
        <v>40377</v>
      </c>
      <c r="I6220" t="s">
        <v>17789</v>
      </c>
      <c r="N6220" s="37"/>
      <c r="O6220" s="36"/>
      <c r="P6220" s="36"/>
      <c r="Q6220" s="36"/>
      <c r="R6220" s="37"/>
      <c r="S6220" s="36"/>
      <c r="T6220" s="36"/>
    </row>
    <row r="6221" spans="1:20" ht="14.4" x14ac:dyDescent="0.3">
      <c r="A6221" s="33" t="s">
        <v>14371</v>
      </c>
      <c r="B6221" s="33" t="s">
        <v>14833</v>
      </c>
      <c r="C6221" s="33" t="s">
        <v>19012</v>
      </c>
      <c r="D6221" s="33" t="s">
        <v>14372</v>
      </c>
      <c r="E6221" s="33" t="s">
        <v>15029</v>
      </c>
      <c r="F6221" s="33">
        <v>930</v>
      </c>
      <c r="G6221" s="33">
        <v>930</v>
      </c>
      <c r="H6221" s="33">
        <v>40377</v>
      </c>
      <c r="I6221" t="s">
        <v>17789</v>
      </c>
      <c r="N6221" s="37"/>
      <c r="O6221" s="36"/>
      <c r="P6221" s="36"/>
      <c r="Q6221" s="36"/>
      <c r="R6221" s="37"/>
      <c r="S6221" s="36"/>
      <c r="T6221" s="36"/>
    </row>
    <row r="6222" spans="1:20" ht="14.4" x14ac:dyDescent="0.3">
      <c r="A6222" s="33" t="s">
        <v>14373</v>
      </c>
      <c r="B6222" s="33" t="s">
        <v>14833</v>
      </c>
      <c r="C6222" s="33" t="s">
        <v>19013</v>
      </c>
      <c r="D6222" s="33" t="s">
        <v>14374</v>
      </c>
      <c r="E6222" s="33" t="s">
        <v>15029</v>
      </c>
      <c r="F6222" s="33">
        <v>225</v>
      </c>
      <c r="G6222" s="33">
        <v>223</v>
      </c>
      <c r="H6222" s="33">
        <v>41390</v>
      </c>
      <c r="I6222" t="s">
        <v>18043</v>
      </c>
      <c r="N6222" s="37"/>
      <c r="O6222" s="36"/>
      <c r="P6222" s="36"/>
      <c r="Q6222" s="36"/>
      <c r="R6222" s="37"/>
      <c r="S6222" s="36"/>
      <c r="T6222" s="36"/>
    </row>
    <row r="6223" spans="1:20" ht="14.4" x14ac:dyDescent="0.3">
      <c r="A6223" s="33" t="s">
        <v>14375</v>
      </c>
      <c r="B6223" s="33" t="s">
        <v>14833</v>
      </c>
      <c r="C6223" s="33" t="s">
        <v>14376</v>
      </c>
      <c r="D6223" s="33" t="s">
        <v>14377</v>
      </c>
      <c r="E6223" s="33" t="s">
        <v>15051</v>
      </c>
      <c r="F6223" s="33">
        <v>450</v>
      </c>
      <c r="G6223" s="33">
        <v>458</v>
      </c>
      <c r="H6223" s="33">
        <v>41674</v>
      </c>
      <c r="I6223" t="s">
        <v>18533</v>
      </c>
      <c r="N6223" s="37"/>
      <c r="O6223" s="36"/>
      <c r="P6223" s="36"/>
      <c r="Q6223" s="36"/>
      <c r="R6223" s="37"/>
      <c r="S6223" s="36"/>
      <c r="T6223" s="36"/>
    </row>
    <row r="6224" spans="1:20" ht="14.4" x14ac:dyDescent="0.3">
      <c r="A6224" s="33" t="s">
        <v>14378</v>
      </c>
      <c r="B6224" s="33" t="s">
        <v>14833</v>
      </c>
      <c r="C6224" s="33" t="s">
        <v>19014</v>
      </c>
      <c r="D6224" s="33" t="s">
        <v>14326</v>
      </c>
      <c r="E6224" s="33" t="s">
        <v>15422</v>
      </c>
      <c r="F6224" s="33">
        <v>393</v>
      </c>
      <c r="G6224" s="33">
        <v>386</v>
      </c>
      <c r="H6224" s="33">
        <v>41375</v>
      </c>
      <c r="I6224" t="s">
        <v>17614</v>
      </c>
      <c r="N6224" s="37"/>
      <c r="O6224" s="36"/>
      <c r="P6224" s="36"/>
      <c r="Q6224" s="36"/>
      <c r="R6224" s="37"/>
      <c r="S6224" s="36"/>
      <c r="T6224" s="36"/>
    </row>
    <row r="6225" spans="1:20" ht="14.4" x14ac:dyDescent="0.3">
      <c r="A6225" s="33" t="s">
        <v>14379</v>
      </c>
      <c r="B6225" s="33" t="s">
        <v>14833</v>
      </c>
      <c r="C6225" s="33" t="s">
        <v>14380</v>
      </c>
      <c r="D6225" s="33" t="s">
        <v>14381</v>
      </c>
      <c r="E6225" s="33" t="s">
        <v>14906</v>
      </c>
      <c r="F6225" s="33">
        <v>460</v>
      </c>
      <c r="G6225" s="33">
        <v>481</v>
      </c>
      <c r="H6225" s="33">
        <v>41419</v>
      </c>
      <c r="I6225" t="s">
        <v>15588</v>
      </c>
      <c r="N6225" s="37"/>
      <c r="O6225" s="36"/>
      <c r="P6225" s="36"/>
      <c r="Q6225" s="36"/>
      <c r="R6225" s="37"/>
      <c r="S6225" s="36"/>
      <c r="T6225" s="36"/>
    </row>
    <row r="6226" spans="1:20" ht="14.4" x14ac:dyDescent="0.3">
      <c r="A6226" s="33" t="s">
        <v>14382</v>
      </c>
      <c r="B6226" s="33" t="s">
        <v>14833</v>
      </c>
      <c r="C6226" s="33" t="s">
        <v>6524</v>
      </c>
      <c r="D6226" s="33" t="s">
        <v>14383</v>
      </c>
      <c r="E6226" s="33" t="s">
        <v>14891</v>
      </c>
      <c r="F6226" s="33">
        <v>357</v>
      </c>
      <c r="G6226" s="33">
        <v>366</v>
      </c>
      <c r="H6226" s="33">
        <v>73919</v>
      </c>
      <c r="I6226" t="s">
        <v>839</v>
      </c>
      <c r="N6226" s="37"/>
      <c r="O6226" s="36"/>
      <c r="P6226" s="36"/>
      <c r="Q6226" s="36"/>
      <c r="R6226" s="37"/>
      <c r="S6226" s="36"/>
      <c r="T6226" s="36"/>
    </row>
    <row r="6227" spans="1:20" ht="14.4" x14ac:dyDescent="0.3">
      <c r="A6227" s="33" t="s">
        <v>14384</v>
      </c>
      <c r="B6227" s="33" t="s">
        <v>14833</v>
      </c>
      <c r="C6227" s="33" t="s">
        <v>19015</v>
      </c>
      <c r="D6227" s="33" t="s">
        <v>14385</v>
      </c>
      <c r="E6227" s="33" t="s">
        <v>16521</v>
      </c>
      <c r="F6227" s="33">
        <v>250</v>
      </c>
      <c r="G6227" s="33">
        <v>233</v>
      </c>
      <c r="H6227" s="33">
        <v>41481</v>
      </c>
      <c r="I6227" t="s">
        <v>16901</v>
      </c>
      <c r="N6227" s="37"/>
      <c r="O6227" s="36"/>
      <c r="P6227" s="36"/>
      <c r="Q6227" s="36"/>
      <c r="R6227" s="37"/>
      <c r="S6227" s="36"/>
      <c r="T6227" s="36"/>
    </row>
    <row r="6228" spans="1:20" ht="14.4" x14ac:dyDescent="0.3">
      <c r="A6228" s="33" t="s">
        <v>14386</v>
      </c>
      <c r="B6228" s="33" t="s">
        <v>14833</v>
      </c>
      <c r="C6228" s="33" t="s">
        <v>19016</v>
      </c>
      <c r="D6228" s="33" t="s">
        <v>14387</v>
      </c>
      <c r="E6228" s="33" t="s">
        <v>14885</v>
      </c>
      <c r="F6228" s="33">
        <v>397</v>
      </c>
      <c r="G6228" s="33">
        <v>363</v>
      </c>
      <c r="H6228" s="33">
        <v>81316</v>
      </c>
      <c r="I6228" t="s">
        <v>15669</v>
      </c>
      <c r="N6228" s="37"/>
      <c r="O6228" s="36"/>
      <c r="P6228" s="36"/>
      <c r="Q6228" s="36"/>
      <c r="R6228" s="37"/>
      <c r="S6228" s="36"/>
      <c r="T6228" s="36"/>
    </row>
    <row r="6229" spans="1:20" ht="14.4" x14ac:dyDescent="0.3">
      <c r="A6229" s="33" t="s">
        <v>14388</v>
      </c>
      <c r="B6229" s="33" t="s">
        <v>14833</v>
      </c>
      <c r="C6229" s="33" t="s">
        <v>14389</v>
      </c>
      <c r="D6229" s="33" t="s">
        <v>14390</v>
      </c>
      <c r="E6229" s="33" t="s">
        <v>15031</v>
      </c>
      <c r="F6229" s="33">
        <v>756</v>
      </c>
      <c r="G6229" s="33">
        <v>746</v>
      </c>
      <c r="H6229" s="33">
        <v>71488</v>
      </c>
      <c r="I6229" t="s">
        <v>15472</v>
      </c>
      <c r="N6229" s="37"/>
      <c r="O6229" s="36"/>
      <c r="P6229" s="36"/>
      <c r="Q6229" s="36"/>
      <c r="R6229" s="37"/>
      <c r="S6229" s="36"/>
      <c r="T6229" s="36"/>
    </row>
    <row r="6230" spans="1:20" ht="14.4" x14ac:dyDescent="0.3">
      <c r="A6230" s="33" t="s">
        <v>14391</v>
      </c>
      <c r="B6230" s="33" t="s">
        <v>14833</v>
      </c>
      <c r="C6230" s="33" t="s">
        <v>14392</v>
      </c>
      <c r="D6230" s="33" t="s">
        <v>14393</v>
      </c>
      <c r="E6230" s="33" t="s">
        <v>14985</v>
      </c>
      <c r="F6230" s="33">
        <v>929</v>
      </c>
      <c r="G6230" s="33">
        <v>899</v>
      </c>
      <c r="H6230" s="33">
        <v>42683</v>
      </c>
      <c r="I6230" t="s">
        <v>1938</v>
      </c>
      <c r="N6230" s="37"/>
      <c r="O6230" s="36"/>
      <c r="P6230" s="36"/>
      <c r="Q6230" s="36"/>
      <c r="R6230" s="37"/>
      <c r="S6230" s="36"/>
      <c r="T6230" s="36"/>
    </row>
    <row r="6231" spans="1:20" ht="14.4" x14ac:dyDescent="0.3">
      <c r="A6231" s="33" t="s">
        <v>14394</v>
      </c>
      <c r="B6231" s="33" t="s">
        <v>14833</v>
      </c>
      <c r="C6231" s="33" t="s">
        <v>14395</v>
      </c>
      <c r="D6231" s="33" t="s">
        <v>14396</v>
      </c>
      <c r="E6231" s="33" t="s">
        <v>15061</v>
      </c>
      <c r="F6231" s="33">
        <v>500</v>
      </c>
      <c r="G6231" s="33">
        <v>528</v>
      </c>
      <c r="H6231" s="33">
        <v>41676</v>
      </c>
      <c r="I6231" t="s">
        <v>17949</v>
      </c>
      <c r="N6231" s="37"/>
      <c r="O6231" s="36"/>
      <c r="P6231" s="36"/>
      <c r="Q6231" s="36"/>
      <c r="R6231" s="37"/>
      <c r="S6231" s="36"/>
      <c r="T6231" s="36"/>
    </row>
    <row r="6232" spans="1:20" ht="14.4" x14ac:dyDescent="0.3">
      <c r="A6232" s="33" t="s">
        <v>14397</v>
      </c>
      <c r="B6232" s="33" t="s">
        <v>14833</v>
      </c>
      <c r="C6232" s="33" t="s">
        <v>12104</v>
      </c>
      <c r="D6232" s="33" t="s">
        <v>14398</v>
      </c>
      <c r="E6232" s="33" t="s">
        <v>14885</v>
      </c>
      <c r="F6232" s="33">
        <v>385</v>
      </c>
      <c r="G6232" s="33">
        <v>376</v>
      </c>
      <c r="H6232" s="33">
        <v>41023</v>
      </c>
      <c r="I6232" t="s">
        <v>15485</v>
      </c>
      <c r="N6232" s="37"/>
      <c r="O6232" s="36"/>
      <c r="P6232" s="36"/>
      <c r="Q6232" s="36"/>
      <c r="R6232" s="37"/>
      <c r="S6232" s="36"/>
      <c r="T6232" s="36"/>
    </row>
    <row r="6233" spans="1:20" ht="14.4" x14ac:dyDescent="0.3">
      <c r="A6233" s="33" t="s">
        <v>14399</v>
      </c>
      <c r="B6233" s="33" t="s">
        <v>14833</v>
      </c>
      <c r="C6233" s="33" t="s">
        <v>19017</v>
      </c>
      <c r="D6233" s="33" t="s">
        <v>14400</v>
      </c>
      <c r="E6233" s="33" t="s">
        <v>15040</v>
      </c>
      <c r="F6233" s="33">
        <v>342</v>
      </c>
      <c r="G6233" s="33">
        <v>341</v>
      </c>
      <c r="H6233" s="33">
        <v>82526</v>
      </c>
      <c r="I6233" t="s">
        <v>16050</v>
      </c>
      <c r="N6233" s="37"/>
      <c r="O6233" s="36"/>
      <c r="P6233" s="36"/>
      <c r="Q6233" s="36"/>
      <c r="R6233" s="37"/>
      <c r="S6233" s="36"/>
      <c r="T6233" s="36"/>
    </row>
    <row r="6234" spans="1:20" ht="14.4" x14ac:dyDescent="0.3">
      <c r="A6234" s="33" t="s">
        <v>14401</v>
      </c>
      <c r="B6234" s="33" t="s">
        <v>14833</v>
      </c>
      <c r="C6234" s="33" t="s">
        <v>6246</v>
      </c>
      <c r="D6234" s="33" t="s">
        <v>14402</v>
      </c>
      <c r="E6234" s="33" t="s">
        <v>15031</v>
      </c>
      <c r="F6234" s="33">
        <v>613</v>
      </c>
      <c r="G6234" s="33">
        <v>610</v>
      </c>
      <c r="H6234" s="33">
        <v>30010</v>
      </c>
      <c r="I6234" t="s">
        <v>15188</v>
      </c>
      <c r="N6234" s="37"/>
      <c r="O6234" s="36"/>
      <c r="P6234" s="36"/>
      <c r="Q6234" s="36"/>
      <c r="R6234" s="37"/>
      <c r="S6234" s="36"/>
      <c r="T6234" s="36"/>
    </row>
    <row r="6235" spans="1:20" ht="14.4" x14ac:dyDescent="0.3">
      <c r="A6235" s="33" t="s">
        <v>14403</v>
      </c>
      <c r="B6235" s="33" t="s">
        <v>14833</v>
      </c>
      <c r="C6235" s="33" t="s">
        <v>14404</v>
      </c>
      <c r="D6235" s="33" t="s">
        <v>14402</v>
      </c>
      <c r="E6235" s="33" t="s">
        <v>15031</v>
      </c>
      <c r="F6235" s="33">
        <v>403</v>
      </c>
      <c r="G6235" s="33">
        <v>383</v>
      </c>
      <c r="H6235" s="33">
        <v>41514</v>
      </c>
      <c r="I6235" t="s">
        <v>17941</v>
      </c>
      <c r="N6235" s="37"/>
      <c r="O6235" s="36"/>
      <c r="P6235" s="36"/>
      <c r="Q6235" s="36"/>
      <c r="R6235" s="37"/>
      <c r="S6235" s="36"/>
      <c r="T6235" s="36"/>
    </row>
    <row r="6236" spans="1:20" ht="14.4" x14ac:dyDescent="0.3">
      <c r="A6236" s="33" t="s">
        <v>14405</v>
      </c>
      <c r="B6236" s="33" t="s">
        <v>14833</v>
      </c>
      <c r="C6236" s="33" t="s">
        <v>19018</v>
      </c>
      <c r="D6236" s="33" t="s">
        <v>14406</v>
      </c>
      <c r="E6236" s="33" t="s">
        <v>14995</v>
      </c>
      <c r="F6236" s="33">
        <v>324</v>
      </c>
      <c r="G6236" s="33">
        <v>288</v>
      </c>
      <c r="H6236" s="33">
        <v>42558</v>
      </c>
      <c r="I6236" t="s">
        <v>18099</v>
      </c>
      <c r="N6236" s="37"/>
      <c r="O6236" s="36"/>
      <c r="P6236" s="36"/>
      <c r="Q6236" s="36"/>
      <c r="R6236" s="37"/>
      <c r="S6236" s="36"/>
      <c r="T6236" s="36"/>
    </row>
    <row r="6237" spans="1:20" ht="14.4" x14ac:dyDescent="0.3">
      <c r="A6237" s="33" t="s">
        <v>14407</v>
      </c>
      <c r="B6237" s="33" t="s">
        <v>14833</v>
      </c>
      <c r="C6237" s="33" t="s">
        <v>19019</v>
      </c>
      <c r="D6237" s="33" t="s">
        <v>14408</v>
      </c>
      <c r="E6237" s="33" t="s">
        <v>14985</v>
      </c>
      <c r="F6237" s="33">
        <v>209</v>
      </c>
      <c r="G6237" s="33">
        <v>191</v>
      </c>
      <c r="H6237" s="33">
        <v>13622</v>
      </c>
      <c r="I6237" t="s">
        <v>18011</v>
      </c>
      <c r="N6237" s="37"/>
      <c r="O6237" s="36"/>
      <c r="P6237" s="36"/>
      <c r="Q6237" s="36"/>
      <c r="R6237" s="37"/>
      <c r="S6237" s="36"/>
      <c r="T6237" s="36"/>
    </row>
    <row r="6238" spans="1:20" ht="14.4" x14ac:dyDescent="0.3">
      <c r="A6238" s="33" t="s">
        <v>14409</v>
      </c>
      <c r="B6238" s="33" t="s">
        <v>14833</v>
      </c>
      <c r="C6238" s="33" t="s">
        <v>18137</v>
      </c>
      <c r="D6238" s="33" t="s">
        <v>14410</v>
      </c>
      <c r="E6238" s="33" t="s">
        <v>14985</v>
      </c>
      <c r="F6238" s="33">
        <v>333</v>
      </c>
      <c r="G6238" s="33">
        <v>304</v>
      </c>
      <c r="H6238" s="33">
        <v>13622</v>
      </c>
      <c r="I6238" t="s">
        <v>18011</v>
      </c>
      <c r="N6238" s="37"/>
      <c r="O6238" s="36"/>
      <c r="P6238" s="36"/>
      <c r="Q6238" s="36"/>
      <c r="R6238" s="37"/>
      <c r="S6238" s="36"/>
      <c r="T6238" s="36"/>
    </row>
    <row r="6239" spans="1:20" ht="14.4" x14ac:dyDescent="0.3">
      <c r="A6239" s="33" t="s">
        <v>14411</v>
      </c>
      <c r="B6239" s="33" t="s">
        <v>14833</v>
      </c>
      <c r="C6239" s="33" t="s">
        <v>14412</v>
      </c>
      <c r="D6239" s="33" t="s">
        <v>14413</v>
      </c>
      <c r="E6239" s="33" t="s">
        <v>14938</v>
      </c>
      <c r="F6239" s="33">
        <v>151</v>
      </c>
      <c r="G6239" s="33">
        <v>167</v>
      </c>
      <c r="H6239" s="33">
        <v>40389</v>
      </c>
      <c r="I6239" t="s">
        <v>18937</v>
      </c>
      <c r="N6239" s="37"/>
      <c r="O6239" s="36"/>
      <c r="P6239" s="36"/>
      <c r="Q6239" s="36"/>
      <c r="R6239" s="37"/>
      <c r="S6239" s="36"/>
      <c r="T6239" s="36"/>
    </row>
    <row r="6240" spans="1:20" ht="14.4" x14ac:dyDescent="0.3">
      <c r="A6240" s="33" t="s">
        <v>14414</v>
      </c>
      <c r="B6240" s="33" t="s">
        <v>14833</v>
      </c>
      <c r="C6240" s="33" t="s">
        <v>14415</v>
      </c>
      <c r="D6240" s="33" t="s">
        <v>14416</v>
      </c>
      <c r="E6240" s="33" t="s">
        <v>14938</v>
      </c>
      <c r="F6240" s="33">
        <v>619</v>
      </c>
      <c r="G6240" s="33">
        <v>632</v>
      </c>
      <c r="H6240" s="33">
        <v>78782</v>
      </c>
      <c r="I6240" t="s">
        <v>15715</v>
      </c>
      <c r="N6240" s="37"/>
      <c r="O6240" s="36"/>
      <c r="P6240" s="36"/>
      <c r="Q6240" s="36"/>
      <c r="R6240" s="37"/>
      <c r="S6240" s="36"/>
      <c r="T6240" s="36"/>
    </row>
    <row r="6241" spans="1:20" ht="14.4" x14ac:dyDescent="0.3">
      <c r="A6241" s="33" t="s">
        <v>14417</v>
      </c>
      <c r="B6241" s="33" t="s">
        <v>14833</v>
      </c>
      <c r="C6241" s="33" t="s">
        <v>14418</v>
      </c>
      <c r="D6241" s="33" t="s">
        <v>14408</v>
      </c>
      <c r="E6241" s="33" t="s">
        <v>14985</v>
      </c>
      <c r="F6241" s="33">
        <v>365</v>
      </c>
      <c r="G6241" s="33">
        <v>347</v>
      </c>
      <c r="H6241" s="33">
        <v>40775</v>
      </c>
      <c r="I6241" t="s">
        <v>15368</v>
      </c>
      <c r="N6241" s="37"/>
      <c r="O6241" s="36"/>
      <c r="P6241" s="36"/>
      <c r="Q6241" s="36"/>
      <c r="R6241" s="37"/>
      <c r="S6241" s="36"/>
      <c r="T6241" s="36"/>
    </row>
    <row r="6242" spans="1:20" ht="14.4" x14ac:dyDescent="0.3">
      <c r="A6242" s="33" t="s">
        <v>14419</v>
      </c>
      <c r="B6242" s="33" t="s">
        <v>14833</v>
      </c>
      <c r="C6242" s="33" t="s">
        <v>19020</v>
      </c>
      <c r="D6242" s="33" t="s">
        <v>14408</v>
      </c>
      <c r="E6242" s="33" t="s">
        <v>14985</v>
      </c>
      <c r="F6242" s="33">
        <v>537</v>
      </c>
      <c r="G6242" s="33">
        <v>558</v>
      </c>
      <c r="H6242" s="33">
        <v>40775</v>
      </c>
      <c r="I6242" t="s">
        <v>15368</v>
      </c>
      <c r="N6242" s="37"/>
      <c r="O6242" s="36"/>
      <c r="P6242" s="36"/>
      <c r="Q6242" s="36"/>
      <c r="R6242" s="37"/>
      <c r="S6242" s="36"/>
      <c r="T6242" s="36"/>
    </row>
    <row r="6243" spans="1:20" ht="14.4" x14ac:dyDescent="0.3">
      <c r="A6243" s="33" t="s">
        <v>14420</v>
      </c>
      <c r="B6243" s="33" t="s">
        <v>14833</v>
      </c>
      <c r="C6243" s="33" t="s">
        <v>19021</v>
      </c>
      <c r="D6243" s="33" t="s">
        <v>14393</v>
      </c>
      <c r="E6243" s="33" t="s">
        <v>14985</v>
      </c>
      <c r="F6243" s="33">
        <v>449</v>
      </c>
      <c r="G6243" s="33">
        <v>450</v>
      </c>
      <c r="H6243" s="33">
        <v>42683</v>
      </c>
      <c r="I6243" t="s">
        <v>1938</v>
      </c>
      <c r="N6243" s="37"/>
      <c r="O6243" s="36"/>
      <c r="P6243" s="36"/>
      <c r="Q6243" s="36"/>
      <c r="R6243" s="37"/>
      <c r="S6243" s="36"/>
      <c r="T6243" s="36"/>
    </row>
    <row r="6244" spans="1:20" ht="14.4" x14ac:dyDescent="0.3">
      <c r="A6244" s="33" t="s">
        <v>14421</v>
      </c>
      <c r="B6244" s="33" t="s">
        <v>14833</v>
      </c>
      <c r="C6244" s="33" t="s">
        <v>19022</v>
      </c>
      <c r="D6244" s="33" t="s">
        <v>14422</v>
      </c>
      <c r="E6244" s="33" t="s">
        <v>15093</v>
      </c>
      <c r="F6244" s="33">
        <v>828</v>
      </c>
      <c r="G6244" s="33">
        <v>774</v>
      </c>
      <c r="H6244" s="33">
        <v>40934</v>
      </c>
      <c r="I6244" t="s">
        <v>16055</v>
      </c>
      <c r="N6244" s="37"/>
      <c r="O6244" s="36"/>
      <c r="P6244" s="36"/>
      <c r="Q6244" s="36"/>
      <c r="R6244" s="37"/>
      <c r="S6244" s="36"/>
      <c r="T6244" s="36"/>
    </row>
    <row r="6245" spans="1:20" ht="14.4" x14ac:dyDescent="0.3">
      <c r="A6245" s="33" t="s">
        <v>14423</v>
      </c>
      <c r="B6245" s="33" t="s">
        <v>14833</v>
      </c>
      <c r="C6245" s="33" t="s">
        <v>10964</v>
      </c>
      <c r="D6245" s="33" t="s">
        <v>14424</v>
      </c>
      <c r="E6245" s="33" t="s">
        <v>16575</v>
      </c>
      <c r="F6245" s="33">
        <v>233</v>
      </c>
      <c r="G6245" s="33">
        <v>234</v>
      </c>
      <c r="H6245" s="33">
        <v>72853</v>
      </c>
      <c r="I6245" t="s">
        <v>17516</v>
      </c>
      <c r="N6245" s="37"/>
      <c r="O6245" s="36"/>
      <c r="P6245" s="36"/>
      <c r="Q6245" s="36"/>
      <c r="R6245" s="37"/>
      <c r="S6245" s="36"/>
      <c r="T6245" s="36"/>
    </row>
    <row r="6246" spans="1:20" ht="14.4" x14ac:dyDescent="0.3">
      <c r="A6246" s="33" t="s">
        <v>14425</v>
      </c>
      <c r="B6246" s="33" t="s">
        <v>14833</v>
      </c>
      <c r="C6246" s="33" t="s">
        <v>19023</v>
      </c>
      <c r="D6246" s="33" t="s">
        <v>14426</v>
      </c>
      <c r="E6246" s="33" t="s">
        <v>14908</v>
      </c>
      <c r="F6246" s="33">
        <v>367</v>
      </c>
      <c r="G6246" s="33">
        <v>359</v>
      </c>
      <c r="H6246" s="33">
        <v>41226</v>
      </c>
      <c r="I6246" t="s">
        <v>176</v>
      </c>
      <c r="N6246" s="37"/>
      <c r="O6246" s="36"/>
      <c r="P6246" s="36"/>
      <c r="Q6246" s="36"/>
      <c r="R6246" s="37"/>
      <c r="S6246" s="36"/>
      <c r="T6246" s="36"/>
    </row>
    <row r="6247" spans="1:20" ht="14.4" x14ac:dyDescent="0.3">
      <c r="A6247" s="33" t="s">
        <v>14427</v>
      </c>
      <c r="B6247" s="33" t="s">
        <v>14833</v>
      </c>
      <c r="C6247" s="33" t="s">
        <v>14428</v>
      </c>
      <c r="D6247" s="33" t="s">
        <v>14429</v>
      </c>
      <c r="E6247" s="33" t="s">
        <v>14885</v>
      </c>
      <c r="F6247" s="33">
        <v>300</v>
      </c>
      <c r="G6247" s="33">
        <v>314</v>
      </c>
      <c r="H6247" s="33">
        <v>40400</v>
      </c>
      <c r="I6247" t="s">
        <v>18908</v>
      </c>
      <c r="N6247" s="37"/>
      <c r="O6247" s="36"/>
      <c r="P6247" s="36"/>
      <c r="Q6247" s="36"/>
      <c r="R6247" s="37"/>
      <c r="S6247" s="36"/>
      <c r="T6247" s="36"/>
    </row>
    <row r="6248" spans="1:20" ht="14.4" x14ac:dyDescent="0.3">
      <c r="A6248" s="33" t="s">
        <v>14430</v>
      </c>
      <c r="B6248" s="33" t="s">
        <v>14833</v>
      </c>
      <c r="C6248" s="33" t="s">
        <v>14431</v>
      </c>
      <c r="D6248" s="33" t="s">
        <v>14432</v>
      </c>
      <c r="E6248" s="33" t="s">
        <v>14885</v>
      </c>
      <c r="F6248" s="33">
        <v>427</v>
      </c>
      <c r="G6248" s="33">
        <v>423</v>
      </c>
      <c r="H6248" s="33">
        <v>41857</v>
      </c>
      <c r="I6248" t="s">
        <v>18812</v>
      </c>
      <c r="N6248" s="37"/>
      <c r="O6248" s="36"/>
      <c r="P6248" s="36"/>
      <c r="Q6248" s="36"/>
      <c r="R6248" s="37"/>
      <c r="S6248" s="36"/>
      <c r="T6248" s="36"/>
    </row>
    <row r="6249" spans="1:20" ht="14.4" x14ac:dyDescent="0.3">
      <c r="A6249" s="33" t="s">
        <v>14433</v>
      </c>
      <c r="B6249" s="33" t="s">
        <v>14833</v>
      </c>
      <c r="C6249" s="33" t="s">
        <v>19024</v>
      </c>
      <c r="D6249" s="33" t="s">
        <v>14434</v>
      </c>
      <c r="E6249" s="33" t="s">
        <v>14885</v>
      </c>
      <c r="F6249" s="33">
        <v>360</v>
      </c>
      <c r="G6249" s="33">
        <v>330</v>
      </c>
      <c r="H6249" s="33">
        <v>41857</v>
      </c>
      <c r="I6249" t="s">
        <v>18812</v>
      </c>
      <c r="N6249" s="37"/>
      <c r="O6249" s="36"/>
      <c r="P6249" s="36"/>
      <c r="Q6249" s="36"/>
      <c r="R6249" s="37"/>
      <c r="S6249" s="36"/>
      <c r="T6249" s="36"/>
    </row>
    <row r="6250" spans="1:20" ht="14.4" x14ac:dyDescent="0.3">
      <c r="A6250" s="33" t="s">
        <v>14435</v>
      </c>
      <c r="B6250" s="33" t="s">
        <v>14833</v>
      </c>
      <c r="C6250" s="33" t="s">
        <v>19025</v>
      </c>
      <c r="D6250" s="33" t="s">
        <v>8035</v>
      </c>
      <c r="E6250" s="33" t="s">
        <v>15028</v>
      </c>
      <c r="F6250" s="33">
        <v>311</v>
      </c>
      <c r="G6250" s="33">
        <v>267</v>
      </c>
      <c r="H6250" s="33">
        <v>77975</v>
      </c>
      <c r="I6250" t="s">
        <v>15557</v>
      </c>
      <c r="N6250" s="37"/>
      <c r="O6250" s="36"/>
      <c r="P6250" s="36"/>
      <c r="Q6250" s="36"/>
      <c r="R6250" s="37"/>
      <c r="S6250" s="36"/>
      <c r="T6250" s="36"/>
    </row>
    <row r="6251" spans="1:20" ht="14.4" x14ac:dyDescent="0.3">
      <c r="A6251" s="33" t="s">
        <v>14436</v>
      </c>
      <c r="B6251" s="33" t="s">
        <v>14833</v>
      </c>
      <c r="C6251" s="33" t="s">
        <v>14437</v>
      </c>
      <c r="D6251" s="33" t="s">
        <v>14416</v>
      </c>
      <c r="E6251" s="33" t="s">
        <v>14938</v>
      </c>
      <c r="F6251" s="33">
        <v>330</v>
      </c>
      <c r="G6251" s="33">
        <v>340</v>
      </c>
      <c r="H6251" s="33">
        <v>20281</v>
      </c>
      <c r="I6251" t="s">
        <v>665</v>
      </c>
      <c r="N6251" s="37"/>
      <c r="O6251" s="36"/>
      <c r="P6251" s="36"/>
      <c r="Q6251" s="36"/>
      <c r="R6251" s="37"/>
      <c r="S6251" s="36"/>
      <c r="T6251" s="36"/>
    </row>
    <row r="6252" spans="1:20" ht="14.4" x14ac:dyDescent="0.3">
      <c r="A6252" s="33" t="s">
        <v>14438</v>
      </c>
      <c r="B6252" s="33" t="s">
        <v>14833</v>
      </c>
      <c r="C6252" s="33" t="s">
        <v>14439</v>
      </c>
      <c r="D6252" s="33" t="s">
        <v>14440</v>
      </c>
      <c r="E6252" s="33" t="s">
        <v>15023</v>
      </c>
      <c r="F6252" s="33">
        <v>351</v>
      </c>
      <c r="G6252" s="33">
        <v>371</v>
      </c>
      <c r="H6252" s="33">
        <v>41573</v>
      </c>
      <c r="I6252" t="s">
        <v>17891</v>
      </c>
      <c r="N6252" s="37"/>
      <c r="O6252" s="36"/>
      <c r="P6252" s="36"/>
      <c r="Q6252" s="36"/>
      <c r="R6252" s="37"/>
      <c r="S6252" s="36"/>
      <c r="T6252" s="36"/>
    </row>
    <row r="6253" spans="1:20" ht="14.4" x14ac:dyDescent="0.3">
      <c r="A6253" s="33" t="s">
        <v>14441</v>
      </c>
      <c r="B6253" s="33" t="s">
        <v>14833</v>
      </c>
      <c r="C6253" s="33" t="s">
        <v>19026</v>
      </c>
      <c r="D6253" s="33" t="s">
        <v>14442</v>
      </c>
      <c r="E6253" s="33" t="s">
        <v>15056</v>
      </c>
      <c r="F6253" s="33">
        <v>262</v>
      </c>
      <c r="G6253" s="33">
        <v>245</v>
      </c>
      <c r="H6253" s="33">
        <v>41876</v>
      </c>
      <c r="I6253" t="s">
        <v>17286</v>
      </c>
      <c r="N6253" s="37"/>
      <c r="O6253" s="36"/>
      <c r="P6253" s="36"/>
      <c r="Q6253" s="36"/>
      <c r="R6253" s="37"/>
      <c r="S6253" s="36"/>
      <c r="T6253" s="36"/>
    </row>
    <row r="6254" spans="1:20" ht="14.4" x14ac:dyDescent="0.3">
      <c r="A6254" s="33" t="s">
        <v>14443</v>
      </c>
      <c r="B6254" s="33" t="s">
        <v>14833</v>
      </c>
      <c r="C6254" s="33" t="s">
        <v>19027</v>
      </c>
      <c r="D6254" s="33" t="s">
        <v>14444</v>
      </c>
      <c r="E6254" s="33" t="s">
        <v>14898</v>
      </c>
      <c r="F6254" s="33">
        <v>377</v>
      </c>
      <c r="G6254" s="33">
        <v>352</v>
      </c>
      <c r="H6254" s="33">
        <v>41560</v>
      </c>
      <c r="I6254" t="s">
        <v>17528</v>
      </c>
      <c r="N6254" s="37"/>
      <c r="O6254" s="36"/>
      <c r="P6254" s="36"/>
      <c r="Q6254" s="36"/>
      <c r="R6254" s="37"/>
      <c r="S6254" s="36"/>
      <c r="T6254" s="36"/>
    </row>
    <row r="6255" spans="1:20" ht="14.4" x14ac:dyDescent="0.3">
      <c r="A6255" s="33" t="s">
        <v>14445</v>
      </c>
      <c r="B6255" s="33" t="s">
        <v>14833</v>
      </c>
      <c r="C6255" s="33" t="s">
        <v>14446</v>
      </c>
      <c r="D6255" s="33" t="s">
        <v>14447</v>
      </c>
      <c r="E6255" s="33" t="s">
        <v>14906</v>
      </c>
      <c r="F6255" s="33">
        <v>418</v>
      </c>
      <c r="G6255" s="33">
        <v>390</v>
      </c>
      <c r="H6255" s="33">
        <v>41850</v>
      </c>
      <c r="I6255" t="s">
        <v>17951</v>
      </c>
      <c r="N6255" s="37"/>
      <c r="O6255" s="36"/>
      <c r="P6255" s="36"/>
      <c r="Q6255" s="36"/>
      <c r="R6255" s="37"/>
      <c r="S6255" s="36"/>
      <c r="T6255" s="36"/>
    </row>
    <row r="6256" spans="1:20" ht="14.4" x14ac:dyDescent="0.3">
      <c r="A6256" s="33" t="s">
        <v>14448</v>
      </c>
      <c r="B6256" s="33" t="s">
        <v>14833</v>
      </c>
      <c r="C6256" s="33" t="s">
        <v>14449</v>
      </c>
      <c r="D6256" s="33" t="s">
        <v>14450</v>
      </c>
      <c r="E6256" s="33" t="s">
        <v>15532</v>
      </c>
      <c r="F6256" s="33">
        <v>332</v>
      </c>
      <c r="G6256" s="33">
        <v>319</v>
      </c>
      <c r="H6256" s="33">
        <v>49844</v>
      </c>
      <c r="I6256" t="s">
        <v>15533</v>
      </c>
      <c r="N6256" s="37"/>
      <c r="O6256" s="36"/>
      <c r="P6256" s="36"/>
      <c r="Q6256" s="36"/>
      <c r="R6256" s="37"/>
      <c r="S6256" s="36"/>
      <c r="T6256" s="36"/>
    </row>
    <row r="6257" spans="1:20" ht="14.4" x14ac:dyDescent="0.3">
      <c r="A6257" s="33" t="s">
        <v>14451</v>
      </c>
      <c r="B6257" s="33" t="s">
        <v>14833</v>
      </c>
      <c r="C6257" s="33" t="s">
        <v>19028</v>
      </c>
      <c r="D6257" s="33" t="s">
        <v>14452</v>
      </c>
      <c r="E6257" s="33" t="s">
        <v>14917</v>
      </c>
      <c r="F6257" s="33">
        <v>563</v>
      </c>
      <c r="G6257" s="33">
        <v>529</v>
      </c>
      <c r="H6257" s="33">
        <v>23128</v>
      </c>
      <c r="I6257" t="s">
        <v>15728</v>
      </c>
      <c r="N6257" s="37"/>
      <c r="O6257" s="36"/>
      <c r="P6257" s="36"/>
      <c r="Q6257" s="36"/>
      <c r="R6257" s="37"/>
      <c r="S6257" s="36"/>
      <c r="T6257" s="36"/>
    </row>
    <row r="6258" spans="1:20" ht="14.4" x14ac:dyDescent="0.3">
      <c r="A6258" s="33" t="s">
        <v>14453</v>
      </c>
      <c r="B6258" s="33" t="s">
        <v>14833</v>
      </c>
      <c r="C6258" s="33" t="s">
        <v>19029</v>
      </c>
      <c r="D6258" s="33" t="s">
        <v>323</v>
      </c>
      <c r="E6258" s="33" t="s">
        <v>15064</v>
      </c>
      <c r="F6258" s="33">
        <v>246</v>
      </c>
      <c r="G6258" s="33">
        <v>230</v>
      </c>
      <c r="H6258" s="33">
        <v>41778</v>
      </c>
      <c r="I6258" t="s">
        <v>16242</v>
      </c>
      <c r="N6258" s="37"/>
      <c r="O6258" s="36"/>
      <c r="P6258" s="36"/>
      <c r="Q6258" s="36"/>
      <c r="R6258" s="37"/>
      <c r="S6258" s="36"/>
      <c r="T6258" s="36"/>
    </row>
    <row r="6259" spans="1:20" ht="14.4" x14ac:dyDescent="0.3">
      <c r="A6259" s="33" t="s">
        <v>14454</v>
      </c>
      <c r="B6259" s="33" t="s">
        <v>14833</v>
      </c>
      <c r="C6259" s="33" t="s">
        <v>2829</v>
      </c>
      <c r="D6259" s="33" t="s">
        <v>10544</v>
      </c>
      <c r="E6259" s="33" t="s">
        <v>15030</v>
      </c>
      <c r="F6259" s="33">
        <v>277</v>
      </c>
      <c r="G6259" s="33">
        <v>266</v>
      </c>
      <c r="H6259" s="33">
        <v>40950</v>
      </c>
      <c r="I6259" t="s">
        <v>15149</v>
      </c>
      <c r="N6259" s="37"/>
      <c r="O6259" s="36"/>
      <c r="P6259" s="36"/>
      <c r="Q6259" s="36"/>
      <c r="R6259" s="37"/>
      <c r="S6259" s="36"/>
      <c r="T6259" s="36"/>
    </row>
    <row r="6260" spans="1:20" ht="14.4" x14ac:dyDescent="0.3">
      <c r="A6260" s="33" t="s">
        <v>14455</v>
      </c>
      <c r="B6260" s="33" t="s">
        <v>14833</v>
      </c>
      <c r="C6260" s="33" t="s">
        <v>1342</v>
      </c>
      <c r="D6260" s="33" t="s">
        <v>5318</v>
      </c>
      <c r="E6260" s="33" t="s">
        <v>15301</v>
      </c>
      <c r="F6260" s="33">
        <v>442</v>
      </c>
      <c r="G6260" s="33">
        <v>436</v>
      </c>
      <c r="H6260" s="33">
        <v>26977</v>
      </c>
      <c r="I6260" t="s">
        <v>418</v>
      </c>
      <c r="N6260" s="37"/>
      <c r="O6260" s="36"/>
      <c r="P6260" s="36"/>
      <c r="Q6260" s="36"/>
      <c r="R6260" s="37"/>
      <c r="S6260" s="36"/>
      <c r="T6260" s="36"/>
    </row>
    <row r="6261" spans="1:20" ht="14.4" x14ac:dyDescent="0.3">
      <c r="A6261" s="33" t="s">
        <v>14456</v>
      </c>
      <c r="B6261" s="33" t="s">
        <v>14833</v>
      </c>
      <c r="C6261" s="33" t="s">
        <v>19030</v>
      </c>
      <c r="D6261" s="33" t="s">
        <v>14457</v>
      </c>
      <c r="E6261" s="33" t="s">
        <v>15061</v>
      </c>
      <c r="F6261" s="33">
        <v>379</v>
      </c>
      <c r="G6261" s="33">
        <v>388</v>
      </c>
      <c r="H6261" s="33">
        <v>41676</v>
      </c>
      <c r="I6261" t="s">
        <v>17949</v>
      </c>
      <c r="N6261" s="37"/>
      <c r="O6261" s="36"/>
      <c r="P6261" s="36"/>
      <c r="Q6261" s="36"/>
      <c r="R6261" s="37"/>
      <c r="S6261" s="36"/>
      <c r="T6261" s="36"/>
    </row>
    <row r="6262" spans="1:20" ht="14.4" x14ac:dyDescent="0.3">
      <c r="A6262" s="33" t="s">
        <v>14458</v>
      </c>
      <c r="B6262" s="33" t="s">
        <v>14833</v>
      </c>
      <c r="C6262" s="33" t="s">
        <v>18825</v>
      </c>
      <c r="D6262" s="33" t="s">
        <v>11042</v>
      </c>
      <c r="E6262" s="33" t="s">
        <v>15025</v>
      </c>
      <c r="F6262" s="33">
        <v>590</v>
      </c>
      <c r="G6262" s="33">
        <v>541</v>
      </c>
      <c r="H6262" s="33">
        <v>41735</v>
      </c>
      <c r="I6262" t="s">
        <v>17587</v>
      </c>
      <c r="N6262" s="37"/>
      <c r="O6262" s="36"/>
      <c r="P6262" s="36"/>
      <c r="Q6262" s="36"/>
      <c r="R6262" s="37"/>
      <c r="S6262" s="36"/>
      <c r="T6262" s="36"/>
    </row>
    <row r="6263" spans="1:20" ht="14.4" x14ac:dyDescent="0.3">
      <c r="A6263" s="33" t="s">
        <v>14459</v>
      </c>
      <c r="B6263" s="33" t="s">
        <v>14833</v>
      </c>
      <c r="C6263" s="33" t="s">
        <v>14460</v>
      </c>
      <c r="D6263" s="33" t="s">
        <v>14461</v>
      </c>
      <c r="E6263" s="33" t="s">
        <v>14965</v>
      </c>
      <c r="F6263" s="33">
        <v>121</v>
      </c>
      <c r="G6263" s="33">
        <v>110</v>
      </c>
      <c r="H6263" s="33">
        <v>13674</v>
      </c>
      <c r="I6263" t="s">
        <v>15142</v>
      </c>
      <c r="N6263" s="37"/>
      <c r="O6263" s="36"/>
      <c r="P6263" s="36"/>
      <c r="Q6263" s="36"/>
      <c r="R6263" s="37"/>
      <c r="S6263" s="36"/>
      <c r="T6263" s="36"/>
    </row>
    <row r="6264" spans="1:20" ht="14.4" x14ac:dyDescent="0.3">
      <c r="A6264" s="33" t="s">
        <v>14462</v>
      </c>
      <c r="B6264" s="33" t="s">
        <v>14833</v>
      </c>
      <c r="C6264" s="33" t="s">
        <v>7783</v>
      </c>
      <c r="D6264" s="33" t="s">
        <v>6653</v>
      </c>
      <c r="E6264" s="33" t="s">
        <v>15260</v>
      </c>
      <c r="F6264" s="33">
        <v>109</v>
      </c>
      <c r="G6264" s="33">
        <v>115</v>
      </c>
      <c r="H6264" s="33">
        <v>74049</v>
      </c>
      <c r="I6264" t="s">
        <v>432</v>
      </c>
      <c r="N6264" s="37"/>
      <c r="O6264" s="36"/>
      <c r="P6264" s="36"/>
      <c r="Q6264" s="36"/>
      <c r="R6264" s="37"/>
      <c r="S6264" s="36"/>
      <c r="T6264" s="36"/>
    </row>
    <row r="6265" spans="1:20" ht="14.4" x14ac:dyDescent="0.3">
      <c r="A6265" s="33" t="s">
        <v>14463</v>
      </c>
      <c r="B6265" s="33" t="s">
        <v>14833</v>
      </c>
      <c r="C6265" s="33" t="s">
        <v>19031</v>
      </c>
      <c r="D6265" s="33" t="s">
        <v>14281</v>
      </c>
      <c r="E6265" s="33" t="s">
        <v>14938</v>
      </c>
      <c r="F6265" s="33">
        <v>440</v>
      </c>
      <c r="G6265" s="33">
        <v>442</v>
      </c>
      <c r="H6265" s="33">
        <v>41572</v>
      </c>
      <c r="I6265" t="s">
        <v>18272</v>
      </c>
      <c r="N6265" s="37"/>
      <c r="O6265" s="36"/>
      <c r="P6265" s="36"/>
      <c r="Q6265" s="36"/>
      <c r="R6265" s="37"/>
      <c r="S6265" s="36"/>
      <c r="T6265" s="36"/>
    </row>
    <row r="6266" spans="1:20" ht="14.4" x14ac:dyDescent="0.3">
      <c r="A6266" s="33" t="s">
        <v>14464</v>
      </c>
      <c r="B6266" s="33" t="s">
        <v>14833</v>
      </c>
      <c r="C6266" s="33" t="s">
        <v>19032</v>
      </c>
      <c r="D6266" s="33" t="s">
        <v>14465</v>
      </c>
      <c r="E6266" s="33" t="s">
        <v>15027</v>
      </c>
      <c r="F6266" s="33">
        <v>694</v>
      </c>
      <c r="G6266" s="33">
        <v>657</v>
      </c>
      <c r="H6266" s="33">
        <v>42719</v>
      </c>
      <c r="I6266" t="s">
        <v>17885</v>
      </c>
      <c r="N6266" s="37"/>
      <c r="O6266" s="36"/>
      <c r="P6266" s="36"/>
      <c r="Q6266" s="36"/>
      <c r="R6266" s="37"/>
      <c r="S6266" s="36"/>
      <c r="T6266" s="36"/>
    </row>
    <row r="6267" spans="1:20" ht="14.4" x14ac:dyDescent="0.3">
      <c r="A6267" s="33" t="s">
        <v>14466</v>
      </c>
      <c r="B6267" s="33" t="s">
        <v>14833</v>
      </c>
      <c r="C6267" s="33" t="s">
        <v>14467</v>
      </c>
      <c r="D6267" s="33" t="s">
        <v>14465</v>
      </c>
      <c r="E6267" s="33" t="s">
        <v>15027</v>
      </c>
      <c r="F6267" s="33">
        <v>419</v>
      </c>
      <c r="G6267" s="33">
        <v>417</v>
      </c>
      <c r="H6267" s="33">
        <v>32073</v>
      </c>
      <c r="I6267" t="s">
        <v>15835</v>
      </c>
      <c r="N6267" s="37"/>
      <c r="O6267" s="36"/>
      <c r="P6267" s="36"/>
      <c r="Q6267" s="36"/>
      <c r="R6267" s="37"/>
      <c r="S6267" s="36"/>
      <c r="T6267" s="36"/>
    </row>
    <row r="6268" spans="1:20" ht="14.4" x14ac:dyDescent="0.3">
      <c r="A6268" s="33" t="s">
        <v>14468</v>
      </c>
      <c r="B6268" s="33" t="s">
        <v>14833</v>
      </c>
      <c r="C6268" s="33" t="s">
        <v>6878</v>
      </c>
      <c r="D6268" s="33" t="s">
        <v>8207</v>
      </c>
      <c r="E6268" s="33" t="s">
        <v>14912</v>
      </c>
      <c r="F6268" s="33">
        <v>380</v>
      </c>
      <c r="G6268" s="33">
        <v>357</v>
      </c>
      <c r="H6268" s="33">
        <v>80433</v>
      </c>
      <c r="I6268" t="s">
        <v>15657</v>
      </c>
      <c r="N6268" s="37"/>
      <c r="O6268" s="36"/>
      <c r="P6268" s="36"/>
      <c r="Q6268" s="36"/>
      <c r="R6268" s="37"/>
      <c r="S6268" s="36"/>
      <c r="T6268" s="36"/>
    </row>
    <row r="6269" spans="1:20" ht="14.4" x14ac:dyDescent="0.3">
      <c r="A6269" s="33" t="s">
        <v>14469</v>
      </c>
      <c r="B6269" s="33" t="s">
        <v>14833</v>
      </c>
      <c r="C6269" s="33" t="s">
        <v>17748</v>
      </c>
      <c r="D6269" s="33" t="s">
        <v>8207</v>
      </c>
      <c r="E6269" s="33" t="s">
        <v>14912</v>
      </c>
      <c r="F6269" s="33">
        <v>598</v>
      </c>
      <c r="G6269" s="33">
        <v>640</v>
      </c>
      <c r="H6269" s="33">
        <v>42562</v>
      </c>
      <c r="I6269" t="s">
        <v>18583</v>
      </c>
      <c r="N6269" s="37"/>
      <c r="O6269" s="36"/>
      <c r="P6269" s="36"/>
      <c r="Q6269" s="36"/>
      <c r="R6269" s="37"/>
      <c r="S6269" s="36"/>
      <c r="T6269" s="36"/>
    </row>
    <row r="6270" spans="1:20" ht="14.4" x14ac:dyDescent="0.3">
      <c r="A6270" s="33" t="s">
        <v>14470</v>
      </c>
      <c r="B6270" s="33" t="s">
        <v>14833</v>
      </c>
      <c r="C6270" s="33" t="s">
        <v>14471</v>
      </c>
      <c r="D6270" s="33" t="s">
        <v>14472</v>
      </c>
      <c r="E6270" s="33" t="s">
        <v>14879</v>
      </c>
      <c r="F6270" s="33">
        <v>497</v>
      </c>
      <c r="G6270" s="33">
        <v>468</v>
      </c>
      <c r="H6270" s="33">
        <v>40812</v>
      </c>
      <c r="I6270" t="s">
        <v>15512</v>
      </c>
      <c r="N6270" s="37"/>
      <c r="O6270" s="36"/>
      <c r="P6270" s="36"/>
      <c r="Q6270" s="36"/>
      <c r="R6270" s="37"/>
      <c r="S6270" s="36"/>
      <c r="T6270" s="36"/>
    </row>
    <row r="6271" spans="1:20" ht="14.4" x14ac:dyDescent="0.3">
      <c r="A6271" s="33" t="s">
        <v>14473</v>
      </c>
      <c r="B6271" s="33" t="s">
        <v>14833</v>
      </c>
      <c r="C6271" s="33" t="s">
        <v>11803</v>
      </c>
      <c r="D6271" s="33" t="s">
        <v>14474</v>
      </c>
      <c r="E6271" s="33" t="s">
        <v>14884</v>
      </c>
      <c r="F6271" s="33">
        <v>482</v>
      </c>
      <c r="G6271" s="33">
        <v>446</v>
      </c>
      <c r="H6271" s="33">
        <v>48101</v>
      </c>
      <c r="I6271" t="s">
        <v>3810</v>
      </c>
      <c r="N6271" s="37"/>
      <c r="O6271" s="36"/>
      <c r="P6271" s="36"/>
      <c r="Q6271" s="36"/>
      <c r="R6271" s="37"/>
      <c r="S6271" s="36"/>
      <c r="T6271" s="36"/>
    </row>
    <row r="6272" spans="1:20" ht="14.4" x14ac:dyDescent="0.3">
      <c r="A6272" s="33" t="s">
        <v>14475</v>
      </c>
      <c r="B6272" s="33" t="s">
        <v>14833</v>
      </c>
      <c r="C6272" s="33" t="s">
        <v>19033</v>
      </c>
      <c r="D6272" s="33" t="s">
        <v>14476</v>
      </c>
      <c r="E6272" s="33" t="s">
        <v>15040</v>
      </c>
      <c r="F6272" s="33">
        <v>215</v>
      </c>
      <c r="G6272" s="33">
        <v>210</v>
      </c>
      <c r="H6272" s="33">
        <v>41616</v>
      </c>
      <c r="I6272" t="s">
        <v>16616</v>
      </c>
      <c r="N6272" s="37"/>
      <c r="O6272" s="36"/>
      <c r="P6272" s="36"/>
      <c r="Q6272" s="36"/>
      <c r="R6272" s="37"/>
      <c r="S6272" s="36"/>
      <c r="T6272" s="36"/>
    </row>
    <row r="6273" spans="1:20" ht="14.4" x14ac:dyDescent="0.3">
      <c r="A6273" s="33" t="s">
        <v>14477</v>
      </c>
      <c r="B6273" s="33" t="s">
        <v>14833</v>
      </c>
      <c r="C6273" s="33" t="s">
        <v>14478</v>
      </c>
      <c r="D6273" s="33" t="s">
        <v>14479</v>
      </c>
      <c r="E6273" s="33" t="s">
        <v>14978</v>
      </c>
      <c r="F6273" s="33">
        <v>529</v>
      </c>
      <c r="G6273" s="33">
        <v>480</v>
      </c>
      <c r="H6273" s="33">
        <v>77975</v>
      </c>
      <c r="I6273" t="s">
        <v>15557</v>
      </c>
      <c r="N6273" s="37"/>
      <c r="O6273" s="36"/>
      <c r="P6273" s="36"/>
      <c r="Q6273" s="36"/>
      <c r="R6273" s="37"/>
      <c r="S6273" s="36"/>
      <c r="T6273" s="36"/>
    </row>
    <row r="6274" spans="1:20" ht="14.4" x14ac:dyDescent="0.3">
      <c r="A6274" s="33" t="s">
        <v>14480</v>
      </c>
      <c r="B6274" s="33" t="s">
        <v>14833</v>
      </c>
      <c r="C6274" s="33" t="s">
        <v>14481</v>
      </c>
      <c r="D6274" s="33" t="s">
        <v>14482</v>
      </c>
      <c r="E6274" s="33" t="s">
        <v>15054</v>
      </c>
      <c r="F6274" s="33">
        <v>390</v>
      </c>
      <c r="G6274" s="33">
        <v>388</v>
      </c>
      <c r="H6274" s="33">
        <v>85476</v>
      </c>
      <c r="I6274" t="s">
        <v>17092</v>
      </c>
      <c r="N6274" s="37"/>
      <c r="O6274" s="36"/>
      <c r="P6274" s="36"/>
      <c r="Q6274" s="36"/>
      <c r="R6274" s="37"/>
      <c r="S6274" s="36"/>
      <c r="T6274" s="36"/>
    </row>
    <row r="6275" spans="1:20" ht="14.4" x14ac:dyDescent="0.3">
      <c r="A6275" s="33" t="s">
        <v>14483</v>
      </c>
      <c r="B6275" s="33" t="s">
        <v>14833</v>
      </c>
      <c r="C6275" s="33" t="s">
        <v>19034</v>
      </c>
      <c r="D6275" s="33" t="s">
        <v>14484</v>
      </c>
      <c r="E6275" s="33" t="s">
        <v>15061</v>
      </c>
      <c r="F6275" s="33">
        <v>303</v>
      </c>
      <c r="G6275" s="33">
        <v>302</v>
      </c>
      <c r="H6275" s="33">
        <v>40114</v>
      </c>
      <c r="I6275" t="s">
        <v>17653</v>
      </c>
      <c r="N6275" s="37"/>
      <c r="O6275" s="36"/>
      <c r="P6275" s="36"/>
      <c r="Q6275" s="36"/>
      <c r="R6275" s="37"/>
      <c r="S6275" s="36"/>
      <c r="T6275" s="36"/>
    </row>
    <row r="6276" spans="1:20" ht="14.4" x14ac:dyDescent="0.3">
      <c r="A6276" s="33" t="s">
        <v>14485</v>
      </c>
      <c r="B6276" s="33" t="s">
        <v>14833</v>
      </c>
      <c r="C6276" s="33" t="s">
        <v>14486</v>
      </c>
      <c r="D6276" s="33" t="s">
        <v>14487</v>
      </c>
      <c r="E6276" s="33" t="s">
        <v>15061</v>
      </c>
      <c r="F6276" s="33">
        <v>733</v>
      </c>
      <c r="G6276" s="33">
        <v>787</v>
      </c>
      <c r="H6276" s="33">
        <v>40114</v>
      </c>
      <c r="I6276" t="s">
        <v>17653</v>
      </c>
      <c r="N6276" s="37"/>
      <c r="O6276" s="36"/>
      <c r="P6276" s="36"/>
      <c r="Q6276" s="36"/>
      <c r="R6276" s="37"/>
      <c r="S6276" s="36"/>
      <c r="T6276" s="36"/>
    </row>
    <row r="6277" spans="1:20" ht="14.4" x14ac:dyDescent="0.3">
      <c r="A6277" s="33" t="s">
        <v>14488</v>
      </c>
      <c r="B6277" s="33" t="s">
        <v>14833</v>
      </c>
      <c r="C6277" s="33" t="s">
        <v>3104</v>
      </c>
      <c r="D6277" s="33" t="s">
        <v>14489</v>
      </c>
      <c r="E6277" s="33" t="s">
        <v>14907</v>
      </c>
      <c r="F6277" s="33">
        <v>698</v>
      </c>
      <c r="G6277" s="33">
        <v>713</v>
      </c>
      <c r="H6277" s="33">
        <v>74531</v>
      </c>
      <c r="I6277" t="s">
        <v>15531</v>
      </c>
      <c r="N6277" s="37"/>
      <c r="O6277" s="36"/>
      <c r="P6277" s="36"/>
      <c r="Q6277" s="36"/>
      <c r="R6277" s="37"/>
      <c r="S6277" s="36"/>
      <c r="T6277" s="36"/>
    </row>
    <row r="6278" spans="1:20" ht="14.4" x14ac:dyDescent="0.3">
      <c r="A6278" s="33" t="s">
        <v>14490</v>
      </c>
      <c r="B6278" s="33" t="s">
        <v>14833</v>
      </c>
      <c r="C6278" s="33" t="s">
        <v>19035</v>
      </c>
      <c r="D6278" s="33" t="s">
        <v>14364</v>
      </c>
      <c r="E6278" s="33" t="s">
        <v>14917</v>
      </c>
      <c r="F6278" s="33">
        <v>263</v>
      </c>
      <c r="G6278" s="33">
        <v>236</v>
      </c>
      <c r="H6278" s="33">
        <v>23128</v>
      </c>
      <c r="I6278" t="s">
        <v>15728</v>
      </c>
      <c r="N6278" s="37"/>
      <c r="O6278" s="36"/>
      <c r="P6278" s="36"/>
      <c r="Q6278" s="36"/>
      <c r="R6278" s="37"/>
      <c r="S6278" s="36"/>
      <c r="T6278" s="36"/>
    </row>
    <row r="6279" spans="1:20" ht="14.4" x14ac:dyDescent="0.3">
      <c r="A6279" s="33" t="s">
        <v>14491</v>
      </c>
      <c r="B6279" s="33" t="s">
        <v>14833</v>
      </c>
      <c r="C6279" s="33" t="s">
        <v>14492</v>
      </c>
      <c r="D6279" s="33" t="s">
        <v>14493</v>
      </c>
      <c r="E6279" s="33" t="s">
        <v>14942</v>
      </c>
      <c r="F6279" s="33">
        <v>567</v>
      </c>
      <c r="G6279" s="33">
        <v>581</v>
      </c>
      <c r="H6279" s="33">
        <v>40712</v>
      </c>
      <c r="I6279" t="s">
        <v>876</v>
      </c>
      <c r="N6279" s="37"/>
      <c r="O6279" s="36"/>
      <c r="P6279" s="36"/>
      <c r="Q6279" s="36"/>
      <c r="R6279" s="37"/>
      <c r="S6279" s="36"/>
      <c r="T6279" s="36"/>
    </row>
    <row r="6280" spans="1:20" ht="14.4" x14ac:dyDescent="0.3">
      <c r="A6280" s="33" t="s">
        <v>14494</v>
      </c>
      <c r="B6280" s="33" t="s">
        <v>14833</v>
      </c>
      <c r="C6280" s="33" t="s">
        <v>14495</v>
      </c>
      <c r="D6280" s="33" t="s">
        <v>14496</v>
      </c>
      <c r="E6280" s="33" t="s">
        <v>15054</v>
      </c>
      <c r="F6280" s="33">
        <v>258</v>
      </c>
      <c r="G6280" s="33">
        <v>244</v>
      </c>
      <c r="H6280" s="33">
        <v>41345</v>
      </c>
      <c r="I6280" t="s">
        <v>279</v>
      </c>
      <c r="N6280" s="37"/>
      <c r="O6280" s="36"/>
      <c r="P6280" s="36"/>
      <c r="Q6280" s="36"/>
      <c r="R6280" s="37"/>
      <c r="S6280" s="36"/>
      <c r="T6280" s="36"/>
    </row>
    <row r="6281" spans="1:20" ht="14.4" x14ac:dyDescent="0.3">
      <c r="A6281" s="33" t="s">
        <v>14497</v>
      </c>
      <c r="B6281" s="33" t="s">
        <v>14833</v>
      </c>
      <c r="C6281" s="33" t="s">
        <v>14498</v>
      </c>
      <c r="D6281" s="33" t="s">
        <v>14472</v>
      </c>
      <c r="E6281" s="33" t="s">
        <v>14879</v>
      </c>
      <c r="F6281" s="33">
        <v>372</v>
      </c>
      <c r="G6281" s="33">
        <v>346</v>
      </c>
      <c r="H6281" s="33">
        <v>41645</v>
      </c>
      <c r="I6281" t="s">
        <v>18600</v>
      </c>
      <c r="N6281" s="37"/>
      <c r="O6281" s="36"/>
      <c r="P6281" s="36"/>
      <c r="Q6281" s="36"/>
      <c r="R6281" s="37"/>
      <c r="S6281" s="36"/>
      <c r="T6281" s="36"/>
    </row>
    <row r="6282" spans="1:20" ht="14.4" x14ac:dyDescent="0.3">
      <c r="A6282" s="33" t="s">
        <v>14499</v>
      </c>
      <c r="B6282" s="33" t="s">
        <v>14833</v>
      </c>
      <c r="C6282" s="33" t="s">
        <v>14500</v>
      </c>
      <c r="D6282" s="33" t="s">
        <v>14501</v>
      </c>
      <c r="E6282" s="33" t="s">
        <v>14908</v>
      </c>
      <c r="F6282" s="33">
        <v>745</v>
      </c>
      <c r="G6282" s="33">
        <v>730</v>
      </c>
      <c r="H6282" s="33">
        <v>41400</v>
      </c>
      <c r="I6282" t="s">
        <v>16924</v>
      </c>
      <c r="N6282" s="37"/>
      <c r="O6282" s="36"/>
      <c r="P6282" s="36"/>
      <c r="Q6282" s="36"/>
      <c r="R6282" s="37"/>
      <c r="S6282" s="36"/>
      <c r="T6282" s="36"/>
    </row>
    <row r="6283" spans="1:20" ht="14.4" x14ac:dyDescent="0.3">
      <c r="A6283" s="33" t="s">
        <v>14502</v>
      </c>
      <c r="B6283" s="33" t="s">
        <v>14833</v>
      </c>
      <c r="C6283" s="33" t="s">
        <v>19036</v>
      </c>
      <c r="D6283" s="33" t="s">
        <v>14503</v>
      </c>
      <c r="E6283" s="33" t="s">
        <v>14901</v>
      </c>
      <c r="F6283" s="33">
        <v>434</v>
      </c>
      <c r="G6283" s="33">
        <v>436</v>
      </c>
      <c r="H6283" s="33">
        <v>31118</v>
      </c>
      <c r="I6283" t="s">
        <v>18862</v>
      </c>
      <c r="N6283" s="37"/>
      <c r="O6283" s="36"/>
      <c r="P6283" s="36"/>
      <c r="Q6283" s="36"/>
      <c r="R6283" s="37"/>
      <c r="S6283" s="36"/>
      <c r="T6283" s="36"/>
    </row>
    <row r="6284" spans="1:20" ht="14.4" x14ac:dyDescent="0.3">
      <c r="A6284" s="33" t="s">
        <v>14504</v>
      </c>
      <c r="B6284" s="33" t="s">
        <v>14833</v>
      </c>
      <c r="C6284" s="33" t="s">
        <v>19037</v>
      </c>
      <c r="D6284" s="33" t="s">
        <v>14505</v>
      </c>
      <c r="E6284" s="33" t="s">
        <v>14908</v>
      </c>
      <c r="F6284" s="33">
        <v>1211</v>
      </c>
      <c r="G6284" s="33">
        <v>1283</v>
      </c>
      <c r="H6284" s="33">
        <v>32099</v>
      </c>
      <c r="I6284" t="s">
        <v>15346</v>
      </c>
      <c r="N6284" s="37"/>
      <c r="O6284" s="36"/>
      <c r="P6284" s="36"/>
      <c r="Q6284" s="36"/>
      <c r="R6284" s="37"/>
      <c r="S6284" s="36"/>
      <c r="T6284" s="36"/>
    </row>
    <row r="6285" spans="1:20" ht="14.4" x14ac:dyDescent="0.3">
      <c r="A6285" s="33" t="s">
        <v>14506</v>
      </c>
      <c r="B6285" s="33" t="s">
        <v>14833</v>
      </c>
      <c r="C6285" s="33" t="s">
        <v>19038</v>
      </c>
      <c r="D6285" s="33" t="s">
        <v>14507</v>
      </c>
      <c r="E6285" s="33" t="s">
        <v>15048</v>
      </c>
      <c r="F6285" s="33">
        <v>376</v>
      </c>
      <c r="G6285" s="33">
        <v>410</v>
      </c>
      <c r="H6285" s="33">
        <v>30731</v>
      </c>
      <c r="I6285" t="s">
        <v>18769</v>
      </c>
      <c r="N6285" s="37"/>
      <c r="O6285" s="36"/>
      <c r="P6285" s="36"/>
      <c r="Q6285" s="36"/>
      <c r="R6285" s="37"/>
      <c r="S6285" s="36"/>
      <c r="T6285" s="36"/>
    </row>
    <row r="6286" spans="1:20" ht="14.4" x14ac:dyDescent="0.3">
      <c r="A6286" s="33" t="s">
        <v>14508</v>
      </c>
      <c r="B6286" s="33" t="s">
        <v>14833</v>
      </c>
      <c r="C6286" s="33" t="s">
        <v>13387</v>
      </c>
      <c r="D6286" s="33" t="s">
        <v>14509</v>
      </c>
      <c r="E6286" s="33" t="s">
        <v>14885</v>
      </c>
      <c r="F6286" s="33">
        <v>275</v>
      </c>
      <c r="G6286" s="33">
        <v>271</v>
      </c>
      <c r="H6286" s="33">
        <v>41774</v>
      </c>
      <c r="I6286" t="s">
        <v>18526</v>
      </c>
      <c r="N6286" s="37"/>
      <c r="O6286" s="36"/>
      <c r="P6286" s="36"/>
      <c r="Q6286" s="36"/>
      <c r="R6286" s="37"/>
      <c r="S6286" s="36"/>
      <c r="T6286" s="36"/>
    </row>
    <row r="6287" spans="1:20" ht="14.4" x14ac:dyDescent="0.3">
      <c r="A6287" s="33" t="s">
        <v>14510</v>
      </c>
      <c r="B6287" s="33" t="s">
        <v>14833</v>
      </c>
      <c r="C6287" s="33" t="s">
        <v>5968</v>
      </c>
      <c r="D6287" s="33" t="s">
        <v>14484</v>
      </c>
      <c r="E6287" s="33" t="s">
        <v>15061</v>
      </c>
      <c r="F6287" s="33">
        <v>922</v>
      </c>
      <c r="G6287" s="33">
        <v>986</v>
      </c>
      <c r="H6287" s="33">
        <v>42535</v>
      </c>
      <c r="I6287" t="s">
        <v>19039</v>
      </c>
      <c r="N6287" s="37"/>
      <c r="O6287" s="36"/>
      <c r="P6287" s="36"/>
      <c r="Q6287" s="36"/>
      <c r="R6287" s="37"/>
      <c r="S6287" s="36"/>
      <c r="T6287" s="36"/>
    </row>
    <row r="6288" spans="1:20" ht="14.4" x14ac:dyDescent="0.3">
      <c r="A6288" s="33" t="s">
        <v>14511</v>
      </c>
      <c r="B6288" s="33" t="s">
        <v>14833</v>
      </c>
      <c r="C6288" s="33" t="s">
        <v>19040</v>
      </c>
      <c r="D6288" s="33" t="s">
        <v>14512</v>
      </c>
      <c r="E6288" s="33" t="s">
        <v>15052</v>
      </c>
      <c r="F6288" s="33">
        <v>199</v>
      </c>
      <c r="G6288" s="33">
        <v>198</v>
      </c>
      <c r="H6288" s="33">
        <v>78912</v>
      </c>
      <c r="I6288" t="s">
        <v>15456</v>
      </c>
      <c r="N6288" s="37"/>
      <c r="O6288" s="36"/>
      <c r="P6288" s="36"/>
      <c r="Q6288" s="36"/>
      <c r="R6288" s="37"/>
      <c r="S6288" s="36"/>
      <c r="T6288" s="36"/>
    </row>
    <row r="6289" spans="1:20" ht="14.4" x14ac:dyDescent="0.3">
      <c r="A6289" s="33" t="s">
        <v>14513</v>
      </c>
      <c r="B6289" s="33" t="s">
        <v>14833</v>
      </c>
      <c r="C6289" s="33" t="s">
        <v>14514</v>
      </c>
      <c r="D6289" s="33" t="s">
        <v>14515</v>
      </c>
      <c r="E6289" s="33" t="s">
        <v>14911</v>
      </c>
      <c r="F6289" s="33">
        <v>173</v>
      </c>
      <c r="G6289" s="33">
        <v>184</v>
      </c>
      <c r="H6289" s="33">
        <v>41251</v>
      </c>
      <c r="I6289" t="s">
        <v>15479</v>
      </c>
      <c r="N6289" s="37"/>
      <c r="O6289" s="36"/>
      <c r="P6289" s="36"/>
      <c r="Q6289" s="36"/>
      <c r="R6289" s="37"/>
      <c r="S6289" s="36"/>
      <c r="T6289" s="36"/>
    </row>
    <row r="6290" spans="1:20" ht="14.4" x14ac:dyDescent="0.3">
      <c r="A6290" s="33" t="s">
        <v>14516</v>
      </c>
      <c r="B6290" s="33" t="s">
        <v>14833</v>
      </c>
      <c r="C6290" s="33" t="s">
        <v>19041</v>
      </c>
      <c r="D6290" s="33" t="s">
        <v>14517</v>
      </c>
      <c r="E6290" s="33" t="s">
        <v>15102</v>
      </c>
      <c r="F6290" s="33">
        <v>262</v>
      </c>
      <c r="G6290" s="33">
        <v>258</v>
      </c>
      <c r="H6290" s="33">
        <v>42709</v>
      </c>
      <c r="I6290" t="s">
        <v>17612</v>
      </c>
      <c r="N6290" s="37"/>
      <c r="O6290" s="36"/>
      <c r="P6290" s="36"/>
      <c r="Q6290" s="36"/>
      <c r="R6290" s="37"/>
      <c r="S6290" s="36"/>
      <c r="T6290" s="36"/>
    </row>
    <row r="6291" spans="1:20" ht="14.4" x14ac:dyDescent="0.3">
      <c r="A6291" s="33" t="s">
        <v>14518</v>
      </c>
      <c r="B6291" s="33" t="s">
        <v>14833</v>
      </c>
      <c r="C6291" s="33" t="s">
        <v>19042</v>
      </c>
      <c r="D6291" s="33" t="s">
        <v>14519</v>
      </c>
      <c r="E6291" s="33" t="s">
        <v>15309</v>
      </c>
      <c r="F6291" s="33">
        <v>619</v>
      </c>
      <c r="G6291" s="33">
        <v>633</v>
      </c>
      <c r="H6291" s="33">
        <v>41672</v>
      </c>
      <c r="I6291" t="s">
        <v>17256</v>
      </c>
      <c r="N6291" s="37"/>
      <c r="O6291" s="36"/>
      <c r="P6291" s="36"/>
      <c r="Q6291" s="36"/>
      <c r="R6291" s="37"/>
      <c r="S6291" s="36"/>
      <c r="T6291" s="36"/>
    </row>
    <row r="6292" spans="1:20" ht="14.4" x14ac:dyDescent="0.3">
      <c r="A6292" s="33" t="s">
        <v>14520</v>
      </c>
      <c r="B6292" s="33" t="s">
        <v>14833</v>
      </c>
      <c r="C6292" s="33" t="s">
        <v>14521</v>
      </c>
      <c r="D6292" s="33" t="s">
        <v>14519</v>
      </c>
      <c r="E6292" s="33" t="s">
        <v>15309</v>
      </c>
      <c r="F6292" s="33">
        <v>259</v>
      </c>
      <c r="G6292" s="33">
        <v>262</v>
      </c>
      <c r="H6292" s="33">
        <v>74049</v>
      </c>
      <c r="I6292" t="s">
        <v>432</v>
      </c>
      <c r="N6292" s="37"/>
      <c r="O6292" s="36"/>
      <c r="P6292" s="36"/>
      <c r="Q6292" s="36"/>
      <c r="R6292" s="37"/>
      <c r="S6292" s="36"/>
      <c r="T6292" s="36"/>
    </row>
    <row r="6293" spans="1:20" ht="14.4" x14ac:dyDescent="0.3">
      <c r="A6293" s="33" t="s">
        <v>14522</v>
      </c>
      <c r="B6293" s="33" t="s">
        <v>14833</v>
      </c>
      <c r="C6293" s="33" t="s">
        <v>19043</v>
      </c>
      <c r="D6293" s="33" t="s">
        <v>14501</v>
      </c>
      <c r="E6293" s="33" t="s">
        <v>14908</v>
      </c>
      <c r="F6293" s="33">
        <v>379</v>
      </c>
      <c r="G6293" s="33">
        <v>372</v>
      </c>
      <c r="H6293" s="33">
        <v>62662</v>
      </c>
      <c r="I6293" t="s">
        <v>15719</v>
      </c>
      <c r="N6293" s="37"/>
      <c r="O6293" s="36"/>
      <c r="P6293" s="36"/>
      <c r="Q6293" s="36"/>
      <c r="R6293" s="37"/>
      <c r="S6293" s="36"/>
      <c r="T6293" s="36"/>
    </row>
    <row r="6294" spans="1:20" ht="14.4" x14ac:dyDescent="0.3">
      <c r="A6294" s="33" t="s">
        <v>14523</v>
      </c>
      <c r="B6294" s="33" t="s">
        <v>14833</v>
      </c>
      <c r="C6294" s="33" t="s">
        <v>14524</v>
      </c>
      <c r="D6294" s="33" t="s">
        <v>14525</v>
      </c>
      <c r="E6294" s="33" t="s">
        <v>14908</v>
      </c>
      <c r="F6294" s="33">
        <v>724</v>
      </c>
      <c r="G6294" s="33">
        <v>695</v>
      </c>
      <c r="H6294" s="33">
        <v>62662</v>
      </c>
      <c r="I6294" t="s">
        <v>15719</v>
      </c>
      <c r="N6294" s="37"/>
      <c r="O6294" s="36"/>
      <c r="P6294" s="36"/>
      <c r="Q6294" s="36"/>
      <c r="R6294" s="37"/>
      <c r="S6294" s="36"/>
      <c r="T6294" s="36"/>
    </row>
    <row r="6295" spans="1:20" ht="14.4" x14ac:dyDescent="0.3">
      <c r="A6295" s="33" t="s">
        <v>14526</v>
      </c>
      <c r="B6295" s="33" t="s">
        <v>14833</v>
      </c>
      <c r="C6295" s="33" t="s">
        <v>18825</v>
      </c>
      <c r="D6295" s="33" t="s">
        <v>14527</v>
      </c>
      <c r="E6295" s="33" t="s">
        <v>14911</v>
      </c>
      <c r="F6295" s="33">
        <v>308</v>
      </c>
      <c r="G6295" s="33">
        <v>288</v>
      </c>
      <c r="H6295" s="33">
        <v>41852</v>
      </c>
      <c r="I6295" t="s">
        <v>18459</v>
      </c>
      <c r="N6295" s="37"/>
      <c r="O6295" s="36"/>
      <c r="P6295" s="36"/>
      <c r="Q6295" s="36"/>
      <c r="R6295" s="37"/>
      <c r="S6295" s="36"/>
      <c r="T6295" s="36"/>
    </row>
    <row r="6296" spans="1:20" ht="14.4" x14ac:dyDescent="0.3">
      <c r="A6296" s="33" t="s">
        <v>14528</v>
      </c>
      <c r="B6296" s="33" t="s">
        <v>14833</v>
      </c>
      <c r="C6296" s="33" t="s">
        <v>19044</v>
      </c>
      <c r="D6296" s="33" t="s">
        <v>14529</v>
      </c>
      <c r="E6296" s="33" t="s">
        <v>14885</v>
      </c>
      <c r="F6296" s="33">
        <v>469</v>
      </c>
      <c r="G6296" s="33">
        <v>465</v>
      </c>
      <c r="H6296" s="33">
        <v>81316</v>
      </c>
      <c r="I6296" t="s">
        <v>15669</v>
      </c>
      <c r="N6296" s="37"/>
      <c r="O6296" s="36"/>
      <c r="P6296" s="36"/>
      <c r="Q6296" s="36"/>
      <c r="R6296" s="37"/>
      <c r="S6296" s="36"/>
      <c r="T6296" s="36"/>
    </row>
    <row r="6297" spans="1:20" ht="14.4" x14ac:dyDescent="0.3">
      <c r="A6297" s="33" t="s">
        <v>14530</v>
      </c>
      <c r="B6297" s="33" t="s">
        <v>14833</v>
      </c>
      <c r="C6297" s="33" t="s">
        <v>14531</v>
      </c>
      <c r="D6297" s="33" t="s">
        <v>14532</v>
      </c>
      <c r="E6297" s="33" t="s">
        <v>14901</v>
      </c>
      <c r="F6297" s="33">
        <v>421</v>
      </c>
      <c r="G6297" s="33">
        <v>435</v>
      </c>
      <c r="H6297" s="33">
        <v>40765</v>
      </c>
      <c r="I6297" t="s">
        <v>15381</v>
      </c>
      <c r="N6297" s="37"/>
      <c r="O6297" s="36"/>
      <c r="P6297" s="36"/>
      <c r="Q6297" s="36"/>
      <c r="R6297" s="37"/>
      <c r="S6297" s="36"/>
      <c r="T6297" s="36"/>
    </row>
    <row r="6298" spans="1:20" ht="14.4" x14ac:dyDescent="0.3">
      <c r="A6298" s="33" t="s">
        <v>14533</v>
      </c>
      <c r="B6298" s="33" t="s">
        <v>14833</v>
      </c>
      <c r="C6298" s="33" t="s">
        <v>19045</v>
      </c>
      <c r="D6298" s="33" t="s">
        <v>14534</v>
      </c>
      <c r="E6298" s="33" t="s">
        <v>15029</v>
      </c>
      <c r="F6298" s="33">
        <v>658</v>
      </c>
      <c r="G6298" s="33">
        <v>677</v>
      </c>
      <c r="H6298" s="33">
        <v>41390</v>
      </c>
      <c r="I6298" t="s">
        <v>18043</v>
      </c>
      <c r="N6298" s="37"/>
      <c r="O6298" s="36"/>
      <c r="P6298" s="36"/>
      <c r="Q6298" s="36"/>
      <c r="R6298" s="37"/>
      <c r="S6298" s="36"/>
      <c r="T6298" s="36"/>
    </row>
    <row r="6299" spans="1:20" ht="14.4" x14ac:dyDescent="0.3">
      <c r="A6299" s="33" t="s">
        <v>14535</v>
      </c>
      <c r="B6299" s="33" t="s">
        <v>14833</v>
      </c>
      <c r="C6299" s="33" t="s">
        <v>14536</v>
      </c>
      <c r="D6299" s="33" t="s">
        <v>14537</v>
      </c>
      <c r="E6299" s="33" t="s">
        <v>15061</v>
      </c>
      <c r="F6299" s="33">
        <v>459</v>
      </c>
      <c r="G6299" s="33">
        <v>423</v>
      </c>
      <c r="H6299" s="33">
        <v>42535</v>
      </c>
      <c r="I6299" t="s">
        <v>19039</v>
      </c>
      <c r="N6299" s="37"/>
      <c r="O6299" s="36"/>
      <c r="P6299" s="36"/>
      <c r="Q6299" s="36"/>
      <c r="R6299" s="37"/>
      <c r="S6299" s="36"/>
      <c r="T6299" s="36"/>
    </row>
    <row r="6300" spans="1:20" ht="14.4" x14ac:dyDescent="0.3">
      <c r="A6300" s="33" t="s">
        <v>14538</v>
      </c>
      <c r="B6300" s="33" t="s">
        <v>14833</v>
      </c>
      <c r="C6300" s="33" t="s">
        <v>14539</v>
      </c>
      <c r="D6300" s="33" t="s">
        <v>14540</v>
      </c>
      <c r="E6300" s="33" t="s">
        <v>16802</v>
      </c>
      <c r="F6300" s="33">
        <v>501</v>
      </c>
      <c r="G6300" s="33">
        <v>513</v>
      </c>
      <c r="H6300" s="33">
        <v>40712</v>
      </c>
      <c r="I6300" t="s">
        <v>876</v>
      </c>
      <c r="N6300" s="37"/>
      <c r="O6300" s="36"/>
      <c r="P6300" s="36"/>
      <c r="Q6300" s="36"/>
      <c r="R6300" s="37"/>
      <c r="S6300" s="36"/>
      <c r="T6300" s="36"/>
    </row>
    <row r="6301" spans="1:20" ht="14.4" x14ac:dyDescent="0.3">
      <c r="A6301" s="33" t="s">
        <v>14541</v>
      </c>
      <c r="B6301" s="33" t="s">
        <v>14833</v>
      </c>
      <c r="C6301" s="33" t="s">
        <v>326</v>
      </c>
      <c r="D6301" s="33" t="s">
        <v>14285</v>
      </c>
      <c r="E6301" s="33" t="s">
        <v>14954</v>
      </c>
      <c r="F6301" s="33">
        <v>295</v>
      </c>
      <c r="G6301" s="33">
        <v>297</v>
      </c>
      <c r="H6301" s="33">
        <v>42600</v>
      </c>
      <c r="I6301" t="s">
        <v>16633</v>
      </c>
      <c r="N6301" s="37"/>
      <c r="O6301" s="36"/>
      <c r="P6301" s="36"/>
      <c r="Q6301" s="36"/>
      <c r="R6301" s="37"/>
      <c r="S6301" s="36"/>
      <c r="T6301" s="36"/>
    </row>
    <row r="6302" spans="1:20" ht="14.4" x14ac:dyDescent="0.3">
      <c r="A6302" s="33" t="s">
        <v>14542</v>
      </c>
      <c r="B6302" s="33" t="s">
        <v>14833</v>
      </c>
      <c r="C6302" s="33" t="s">
        <v>14543</v>
      </c>
      <c r="D6302" s="33" t="s">
        <v>14544</v>
      </c>
      <c r="E6302" s="33" t="s">
        <v>14885</v>
      </c>
      <c r="F6302" s="33">
        <v>270</v>
      </c>
      <c r="G6302" s="33">
        <v>264</v>
      </c>
      <c r="H6302" s="33">
        <v>41023</v>
      </c>
      <c r="I6302" t="s">
        <v>15485</v>
      </c>
      <c r="N6302" s="37"/>
      <c r="O6302" s="36"/>
      <c r="P6302" s="36"/>
      <c r="Q6302" s="36"/>
      <c r="R6302" s="37"/>
      <c r="S6302" s="36"/>
      <c r="T6302" s="36"/>
    </row>
    <row r="6303" spans="1:20" ht="14.4" x14ac:dyDescent="0.3">
      <c r="A6303" s="33" t="s">
        <v>14545</v>
      </c>
      <c r="B6303" s="33" t="s">
        <v>14833</v>
      </c>
      <c r="C6303" s="33" t="s">
        <v>14546</v>
      </c>
      <c r="D6303" s="33" t="s">
        <v>14547</v>
      </c>
      <c r="E6303" s="33" t="s">
        <v>15102</v>
      </c>
      <c r="F6303" s="33">
        <v>402</v>
      </c>
      <c r="G6303" s="33">
        <v>375</v>
      </c>
      <c r="H6303" s="33">
        <v>37949</v>
      </c>
      <c r="I6303" t="s">
        <v>17040</v>
      </c>
      <c r="N6303" s="37"/>
      <c r="O6303" s="36"/>
      <c r="P6303" s="36"/>
      <c r="Q6303" s="36"/>
      <c r="R6303" s="37"/>
      <c r="S6303" s="36"/>
      <c r="T6303" s="36"/>
    </row>
    <row r="6304" spans="1:20" ht="14.4" x14ac:dyDescent="0.3">
      <c r="A6304" s="33" t="s">
        <v>14548</v>
      </c>
      <c r="B6304" s="33" t="s">
        <v>14833</v>
      </c>
      <c r="C6304" s="33" t="s">
        <v>14549</v>
      </c>
      <c r="D6304" s="33" t="s">
        <v>14550</v>
      </c>
      <c r="E6304" s="33" t="s">
        <v>14908</v>
      </c>
      <c r="F6304" s="33">
        <v>496</v>
      </c>
      <c r="G6304" s="33">
        <v>525</v>
      </c>
      <c r="H6304" s="33">
        <v>77195</v>
      </c>
      <c r="I6304" t="s">
        <v>16346</v>
      </c>
      <c r="N6304" s="37"/>
      <c r="O6304" s="36"/>
      <c r="P6304" s="36"/>
      <c r="Q6304" s="36"/>
      <c r="R6304" s="37"/>
      <c r="S6304" s="36"/>
      <c r="T6304" s="36"/>
    </row>
    <row r="6305" spans="1:20" ht="14.4" x14ac:dyDescent="0.3">
      <c r="A6305" s="33" t="s">
        <v>14551</v>
      </c>
      <c r="B6305" s="33" t="s">
        <v>14833</v>
      </c>
      <c r="C6305" s="33" t="s">
        <v>19046</v>
      </c>
      <c r="D6305" s="33" t="s">
        <v>14552</v>
      </c>
      <c r="E6305" s="33" t="s">
        <v>14885</v>
      </c>
      <c r="F6305" s="33">
        <v>652</v>
      </c>
      <c r="G6305" s="33">
        <v>646</v>
      </c>
      <c r="H6305" s="33">
        <v>41774</v>
      </c>
      <c r="I6305" t="s">
        <v>18526</v>
      </c>
      <c r="N6305" s="37"/>
      <c r="O6305" s="36"/>
      <c r="P6305" s="36"/>
      <c r="Q6305" s="36"/>
      <c r="R6305" s="37"/>
      <c r="S6305" s="36"/>
      <c r="T6305" s="36"/>
    </row>
    <row r="6306" spans="1:20" ht="14.4" x14ac:dyDescent="0.3">
      <c r="A6306" s="33" t="s">
        <v>14553</v>
      </c>
      <c r="B6306" s="33" t="s">
        <v>14833</v>
      </c>
      <c r="C6306" s="33" t="s">
        <v>14554</v>
      </c>
      <c r="D6306" s="33" t="s">
        <v>14550</v>
      </c>
      <c r="E6306" s="33" t="s">
        <v>14908</v>
      </c>
      <c r="F6306" s="33">
        <v>362</v>
      </c>
      <c r="G6306" s="33">
        <v>371</v>
      </c>
      <c r="H6306" s="33">
        <v>41400</v>
      </c>
      <c r="I6306" t="s">
        <v>16924</v>
      </c>
      <c r="N6306" s="37"/>
      <c r="O6306" s="36"/>
      <c r="P6306" s="36"/>
      <c r="Q6306" s="36"/>
      <c r="R6306" s="37"/>
      <c r="S6306" s="36"/>
      <c r="T6306" s="36"/>
    </row>
    <row r="6307" spans="1:20" ht="14.4" x14ac:dyDescent="0.3">
      <c r="A6307" s="33" t="s">
        <v>14555</v>
      </c>
      <c r="B6307" s="33" t="s">
        <v>14833</v>
      </c>
      <c r="C6307" s="33" t="s">
        <v>19047</v>
      </c>
      <c r="D6307" s="33" t="s">
        <v>14556</v>
      </c>
      <c r="E6307" s="33" t="s">
        <v>14908</v>
      </c>
      <c r="F6307" s="33">
        <v>63</v>
      </c>
      <c r="G6307" s="33">
        <v>66</v>
      </c>
      <c r="H6307" s="33">
        <v>30709</v>
      </c>
      <c r="I6307" t="s">
        <v>18762</v>
      </c>
      <c r="N6307" s="37"/>
      <c r="O6307" s="36"/>
      <c r="P6307" s="36"/>
      <c r="Q6307" s="36"/>
      <c r="R6307" s="37"/>
      <c r="S6307" s="36"/>
      <c r="T6307" s="36"/>
    </row>
    <row r="6308" spans="1:20" ht="14.4" x14ac:dyDescent="0.3">
      <c r="A6308" s="33" t="s">
        <v>14557</v>
      </c>
      <c r="B6308" s="33" t="s">
        <v>14833</v>
      </c>
      <c r="C6308" s="33" t="s">
        <v>14558</v>
      </c>
      <c r="D6308" s="33" t="s">
        <v>5577</v>
      </c>
      <c r="E6308" s="33" t="s">
        <v>15127</v>
      </c>
      <c r="F6308" s="33">
        <v>427</v>
      </c>
      <c r="G6308" s="33">
        <v>422</v>
      </c>
      <c r="H6308" s="33">
        <v>28147</v>
      </c>
      <c r="I6308" t="s">
        <v>15168</v>
      </c>
      <c r="N6308" s="37"/>
      <c r="O6308" s="36"/>
      <c r="P6308" s="36"/>
      <c r="Q6308" s="36"/>
      <c r="R6308" s="37"/>
      <c r="S6308" s="36"/>
      <c r="T6308" s="36"/>
    </row>
    <row r="6309" spans="1:20" ht="14.4" x14ac:dyDescent="0.3">
      <c r="A6309" s="33" t="s">
        <v>14559</v>
      </c>
      <c r="B6309" s="33" t="s">
        <v>14833</v>
      </c>
      <c r="C6309" s="33" t="s">
        <v>14560</v>
      </c>
      <c r="D6309" s="33" t="s">
        <v>14561</v>
      </c>
      <c r="E6309" s="33" t="s">
        <v>15426</v>
      </c>
      <c r="F6309" s="33">
        <v>353</v>
      </c>
      <c r="G6309" s="33">
        <v>392</v>
      </c>
      <c r="H6309" s="33">
        <v>28147</v>
      </c>
      <c r="I6309" t="s">
        <v>15168</v>
      </c>
      <c r="N6309" s="37"/>
      <c r="O6309" s="36"/>
      <c r="P6309" s="36"/>
      <c r="Q6309" s="36"/>
      <c r="R6309" s="37"/>
      <c r="S6309" s="36"/>
      <c r="T6309" s="36"/>
    </row>
    <row r="6310" spans="1:20" ht="14.4" x14ac:dyDescent="0.3">
      <c r="A6310" s="33" t="s">
        <v>14562</v>
      </c>
      <c r="B6310" s="33" t="s">
        <v>14833</v>
      </c>
      <c r="C6310" s="33" t="s">
        <v>14563</v>
      </c>
      <c r="D6310" s="33" t="s">
        <v>14358</v>
      </c>
      <c r="E6310" s="33" t="s">
        <v>14949</v>
      </c>
      <c r="F6310" s="33">
        <v>285</v>
      </c>
      <c r="G6310" s="33">
        <v>305</v>
      </c>
      <c r="H6310" s="33">
        <v>28601</v>
      </c>
      <c r="I6310" t="s">
        <v>17511</v>
      </c>
      <c r="N6310" s="37"/>
      <c r="O6310" s="36"/>
      <c r="P6310" s="36"/>
      <c r="Q6310" s="36"/>
      <c r="R6310" s="37"/>
      <c r="S6310" s="36"/>
      <c r="T6310" s="36"/>
    </row>
    <row r="6311" spans="1:20" ht="14.4" x14ac:dyDescent="0.3">
      <c r="A6311" s="33" t="s">
        <v>14564</v>
      </c>
      <c r="B6311" s="33" t="s">
        <v>14833</v>
      </c>
      <c r="C6311" s="33" t="s">
        <v>14565</v>
      </c>
      <c r="D6311" s="33" t="s">
        <v>11036</v>
      </c>
      <c r="E6311" s="33" t="s">
        <v>15030</v>
      </c>
      <c r="F6311" s="33">
        <v>215</v>
      </c>
      <c r="G6311" s="33">
        <v>215</v>
      </c>
      <c r="H6311" s="33">
        <v>40077</v>
      </c>
      <c r="I6311" t="s">
        <v>14023</v>
      </c>
      <c r="N6311" s="37"/>
      <c r="O6311" s="36"/>
      <c r="P6311" s="36"/>
      <c r="Q6311" s="36"/>
      <c r="R6311" s="37"/>
      <c r="S6311" s="36"/>
      <c r="T6311" s="36"/>
    </row>
    <row r="6312" spans="1:20" ht="14.4" x14ac:dyDescent="0.3">
      <c r="A6312" s="33" t="s">
        <v>14566</v>
      </c>
      <c r="B6312" s="33" t="s">
        <v>14833</v>
      </c>
      <c r="C6312" s="33" t="s">
        <v>14567</v>
      </c>
      <c r="D6312" s="33" t="s">
        <v>14568</v>
      </c>
      <c r="E6312" s="33" t="s">
        <v>15093</v>
      </c>
      <c r="F6312" s="33">
        <v>358</v>
      </c>
      <c r="G6312" s="33">
        <v>383</v>
      </c>
      <c r="H6312" s="33">
        <v>42623</v>
      </c>
      <c r="I6312" t="s">
        <v>15606</v>
      </c>
      <c r="N6312" s="37"/>
      <c r="O6312" s="36"/>
      <c r="P6312" s="36"/>
      <c r="Q6312" s="36"/>
      <c r="R6312" s="37"/>
      <c r="S6312" s="36"/>
      <c r="T6312" s="36"/>
    </row>
    <row r="6313" spans="1:20" ht="14.4" x14ac:dyDescent="0.3">
      <c r="A6313" s="33" t="s">
        <v>14569</v>
      </c>
      <c r="B6313" s="33" t="s">
        <v>14833</v>
      </c>
      <c r="C6313" s="33" t="s">
        <v>14570</v>
      </c>
      <c r="D6313" s="33" t="s">
        <v>14571</v>
      </c>
      <c r="E6313" s="33" t="s">
        <v>14885</v>
      </c>
      <c r="F6313" s="33">
        <v>338</v>
      </c>
      <c r="G6313" s="33">
        <v>378</v>
      </c>
      <c r="H6313" s="33">
        <v>41857</v>
      </c>
      <c r="I6313" t="s">
        <v>18812</v>
      </c>
      <c r="N6313" s="37"/>
      <c r="O6313" s="36"/>
      <c r="P6313" s="36"/>
      <c r="Q6313" s="36"/>
      <c r="R6313" s="37"/>
      <c r="S6313" s="36"/>
      <c r="T6313" s="36"/>
    </row>
    <row r="6314" spans="1:20" ht="14.4" x14ac:dyDescent="0.3">
      <c r="A6314" s="33" t="s">
        <v>14572</v>
      </c>
      <c r="B6314" s="33" t="s">
        <v>14833</v>
      </c>
      <c r="C6314" s="33" t="s">
        <v>14573</v>
      </c>
      <c r="D6314" s="33" t="s">
        <v>14574</v>
      </c>
      <c r="E6314" s="33" t="s">
        <v>14884</v>
      </c>
      <c r="F6314" s="33">
        <v>369</v>
      </c>
      <c r="G6314" s="33">
        <v>377</v>
      </c>
      <c r="H6314" s="33">
        <v>48101</v>
      </c>
      <c r="I6314" t="s">
        <v>3810</v>
      </c>
      <c r="N6314" s="37"/>
      <c r="O6314" s="36"/>
      <c r="P6314" s="36"/>
      <c r="Q6314" s="36"/>
      <c r="R6314" s="37"/>
      <c r="S6314" s="36"/>
      <c r="T6314" s="36"/>
    </row>
    <row r="6315" spans="1:20" ht="14.4" x14ac:dyDescent="0.3">
      <c r="A6315" s="33" t="s">
        <v>14575</v>
      </c>
      <c r="B6315" s="33" t="s">
        <v>14833</v>
      </c>
      <c r="C6315" s="33" t="s">
        <v>19048</v>
      </c>
      <c r="D6315" s="33" t="s">
        <v>14576</v>
      </c>
      <c r="E6315" s="33" t="s">
        <v>14909</v>
      </c>
      <c r="F6315" s="33">
        <v>517</v>
      </c>
      <c r="G6315" s="33">
        <v>550</v>
      </c>
      <c r="H6315" s="33">
        <v>40928</v>
      </c>
      <c r="I6315" t="s">
        <v>15413</v>
      </c>
      <c r="N6315" s="37"/>
      <c r="O6315" s="36"/>
      <c r="P6315" s="36"/>
      <c r="Q6315" s="36"/>
      <c r="R6315" s="37"/>
      <c r="S6315" s="36"/>
      <c r="T6315" s="36"/>
    </row>
    <row r="6316" spans="1:20" ht="14.4" x14ac:dyDescent="0.3">
      <c r="A6316" s="33" t="s">
        <v>14577</v>
      </c>
      <c r="B6316" s="33" t="s">
        <v>14833</v>
      </c>
      <c r="C6316" s="33" t="s">
        <v>14578</v>
      </c>
      <c r="D6316" s="33" t="s">
        <v>5577</v>
      </c>
      <c r="E6316" s="33" t="s">
        <v>15127</v>
      </c>
      <c r="F6316" s="33">
        <v>254</v>
      </c>
      <c r="G6316" s="33">
        <v>246</v>
      </c>
      <c r="H6316" s="33">
        <v>41530</v>
      </c>
      <c r="I6316" t="s">
        <v>15128</v>
      </c>
      <c r="N6316" s="37"/>
      <c r="O6316" s="36"/>
      <c r="P6316" s="36"/>
      <c r="Q6316" s="36"/>
      <c r="R6316" s="37"/>
      <c r="S6316" s="36"/>
      <c r="T6316" s="36"/>
    </row>
    <row r="6317" spans="1:20" ht="14.4" x14ac:dyDescent="0.3">
      <c r="A6317" s="33" t="s">
        <v>14579</v>
      </c>
      <c r="B6317" s="33" t="s">
        <v>14833</v>
      </c>
      <c r="C6317" s="33" t="s">
        <v>14580</v>
      </c>
      <c r="D6317" s="33" t="s">
        <v>14581</v>
      </c>
      <c r="E6317" s="33" t="s">
        <v>15042</v>
      </c>
      <c r="F6317" s="33">
        <v>283</v>
      </c>
      <c r="G6317" s="33">
        <v>294</v>
      </c>
      <c r="H6317" s="33">
        <v>24715</v>
      </c>
      <c r="I6317" t="s">
        <v>15282</v>
      </c>
      <c r="N6317" s="37"/>
      <c r="O6317" s="36"/>
      <c r="P6317" s="36"/>
      <c r="Q6317" s="36"/>
      <c r="R6317" s="37"/>
      <c r="S6317" s="36"/>
      <c r="T6317" s="36"/>
    </row>
    <row r="6318" spans="1:20" ht="14.4" x14ac:dyDescent="0.3">
      <c r="A6318" s="33" t="s">
        <v>14582</v>
      </c>
      <c r="B6318" s="33" t="s">
        <v>14833</v>
      </c>
      <c r="C6318" s="33" t="s">
        <v>14583</v>
      </c>
      <c r="D6318" s="33" t="s">
        <v>13138</v>
      </c>
      <c r="E6318" s="33" t="s">
        <v>14994</v>
      </c>
      <c r="F6318" s="33">
        <v>204</v>
      </c>
      <c r="G6318" s="33">
        <v>202</v>
      </c>
      <c r="H6318" s="33">
        <v>41148</v>
      </c>
      <c r="I6318" t="s">
        <v>15925</v>
      </c>
      <c r="N6318" s="37"/>
      <c r="O6318" s="36"/>
      <c r="P6318" s="36"/>
      <c r="Q6318" s="36"/>
      <c r="R6318" s="37"/>
      <c r="S6318" s="36"/>
      <c r="T6318" s="36"/>
    </row>
    <row r="6319" spans="1:20" ht="14.4" x14ac:dyDescent="0.3">
      <c r="A6319" s="33" t="s">
        <v>14584</v>
      </c>
      <c r="B6319" s="33" t="s">
        <v>14833</v>
      </c>
      <c r="C6319" s="33" t="s">
        <v>19049</v>
      </c>
      <c r="D6319" s="33" t="s">
        <v>14576</v>
      </c>
      <c r="E6319" s="33" t="s">
        <v>14909</v>
      </c>
      <c r="F6319" s="33">
        <v>186</v>
      </c>
      <c r="G6319" s="33">
        <v>200</v>
      </c>
      <c r="H6319" s="33">
        <v>41487</v>
      </c>
      <c r="I6319" t="s">
        <v>16053</v>
      </c>
      <c r="N6319" s="37"/>
      <c r="O6319" s="36"/>
      <c r="P6319" s="36"/>
      <c r="Q6319" s="36"/>
      <c r="R6319" s="37"/>
      <c r="S6319" s="36"/>
      <c r="T6319" s="36"/>
    </row>
    <row r="6320" spans="1:20" ht="14.4" x14ac:dyDescent="0.3">
      <c r="A6320" s="33" t="s">
        <v>14585</v>
      </c>
      <c r="B6320" s="33" t="s">
        <v>14833</v>
      </c>
      <c r="C6320" s="33" t="s">
        <v>14586</v>
      </c>
      <c r="D6320" s="33" t="s">
        <v>12120</v>
      </c>
      <c r="E6320" s="33" t="s">
        <v>14907</v>
      </c>
      <c r="F6320" s="33">
        <v>890</v>
      </c>
      <c r="G6320" s="33">
        <v>939</v>
      </c>
      <c r="H6320" s="33">
        <v>24597</v>
      </c>
      <c r="I6320" t="s">
        <v>15364</v>
      </c>
      <c r="N6320" s="37"/>
      <c r="O6320" s="36"/>
      <c r="P6320" s="36"/>
      <c r="Q6320" s="36"/>
      <c r="R6320" s="37"/>
      <c r="S6320" s="36"/>
      <c r="T6320" s="36"/>
    </row>
    <row r="6321" spans="1:20" ht="14.4" x14ac:dyDescent="0.3">
      <c r="A6321" s="33" t="s">
        <v>14587</v>
      </c>
      <c r="B6321" s="33" t="s">
        <v>14833</v>
      </c>
      <c r="C6321" s="33" t="s">
        <v>15889</v>
      </c>
      <c r="D6321" s="33" t="s">
        <v>14588</v>
      </c>
      <c r="E6321" s="33" t="s">
        <v>15436</v>
      </c>
      <c r="F6321" s="33">
        <v>285</v>
      </c>
      <c r="G6321" s="33">
        <v>324</v>
      </c>
      <c r="H6321" s="33">
        <v>37650</v>
      </c>
      <c r="I6321" t="s">
        <v>15895</v>
      </c>
      <c r="N6321" s="37"/>
      <c r="O6321" s="36"/>
      <c r="P6321" s="36"/>
      <c r="Q6321" s="36"/>
      <c r="R6321" s="37"/>
      <c r="S6321" s="36"/>
      <c r="T6321" s="36"/>
    </row>
    <row r="6322" spans="1:20" ht="14.4" x14ac:dyDescent="0.3">
      <c r="A6322" s="33" t="s">
        <v>14589</v>
      </c>
      <c r="B6322" s="33" t="s">
        <v>14833</v>
      </c>
      <c r="C6322" s="33" t="s">
        <v>18825</v>
      </c>
      <c r="D6322" s="33" t="s">
        <v>1404</v>
      </c>
      <c r="E6322" s="33" t="s">
        <v>14944</v>
      </c>
      <c r="F6322" s="33">
        <v>369</v>
      </c>
      <c r="G6322" s="33">
        <v>376</v>
      </c>
      <c r="H6322" s="33">
        <v>41488</v>
      </c>
      <c r="I6322" t="s">
        <v>15244</v>
      </c>
      <c r="N6322" s="37"/>
      <c r="O6322" s="36"/>
      <c r="P6322" s="36"/>
      <c r="Q6322" s="36"/>
      <c r="R6322" s="37"/>
      <c r="S6322" s="36"/>
      <c r="T6322" s="36"/>
    </row>
    <row r="6323" spans="1:20" ht="14.4" x14ac:dyDescent="0.3">
      <c r="A6323" s="33" t="s">
        <v>14590</v>
      </c>
      <c r="B6323" s="33" t="s">
        <v>14833</v>
      </c>
      <c r="C6323" s="33" t="s">
        <v>14591</v>
      </c>
      <c r="D6323" s="33" t="s">
        <v>7393</v>
      </c>
      <c r="E6323" s="33" t="s">
        <v>15104</v>
      </c>
      <c r="F6323" s="33">
        <v>194</v>
      </c>
      <c r="G6323" s="33">
        <v>196</v>
      </c>
      <c r="H6323" s="33">
        <v>41596</v>
      </c>
      <c r="I6323" t="s">
        <v>19050</v>
      </c>
      <c r="N6323" s="37"/>
      <c r="O6323" s="36"/>
      <c r="P6323" s="36"/>
      <c r="Q6323" s="36"/>
      <c r="R6323" s="37"/>
      <c r="S6323" s="36"/>
      <c r="T6323" s="36"/>
    </row>
    <row r="6324" spans="1:20" ht="14.4" x14ac:dyDescent="0.3">
      <c r="A6324" s="33" t="s">
        <v>14592</v>
      </c>
      <c r="B6324" s="33" t="s">
        <v>14833</v>
      </c>
      <c r="C6324" s="33" t="s">
        <v>14593</v>
      </c>
      <c r="D6324" s="33" t="s">
        <v>14372</v>
      </c>
      <c r="E6324" s="33" t="s">
        <v>15029</v>
      </c>
      <c r="F6324" s="33">
        <v>646</v>
      </c>
      <c r="G6324" s="33">
        <v>650</v>
      </c>
      <c r="H6324" s="33">
        <v>40377</v>
      </c>
      <c r="I6324" t="s">
        <v>17789</v>
      </c>
      <c r="N6324" s="37"/>
      <c r="O6324" s="36"/>
      <c r="P6324" s="36"/>
      <c r="Q6324" s="36"/>
      <c r="R6324" s="37"/>
      <c r="S6324" s="36"/>
      <c r="T6324" s="36"/>
    </row>
    <row r="6325" spans="1:20" ht="14.4" x14ac:dyDescent="0.3">
      <c r="A6325" s="33" t="s">
        <v>14594</v>
      </c>
      <c r="B6325" s="33" t="s">
        <v>14833</v>
      </c>
      <c r="C6325" s="33" t="s">
        <v>19051</v>
      </c>
      <c r="D6325" s="33" t="s">
        <v>14595</v>
      </c>
      <c r="E6325" s="33" t="s">
        <v>14885</v>
      </c>
      <c r="F6325" s="33">
        <v>321</v>
      </c>
      <c r="G6325" s="33">
        <v>355</v>
      </c>
      <c r="H6325" s="33">
        <v>42553</v>
      </c>
      <c r="I6325" t="s">
        <v>18652</v>
      </c>
      <c r="N6325" s="37"/>
      <c r="O6325" s="36"/>
      <c r="P6325" s="36"/>
      <c r="Q6325" s="36"/>
      <c r="R6325" s="37"/>
      <c r="S6325" s="36"/>
      <c r="T6325" s="36"/>
    </row>
    <row r="6326" spans="1:20" ht="14.4" x14ac:dyDescent="0.3">
      <c r="A6326" s="33" t="s">
        <v>14596</v>
      </c>
      <c r="B6326" s="33" t="s">
        <v>14833</v>
      </c>
      <c r="C6326" s="33" t="s">
        <v>14597</v>
      </c>
      <c r="D6326" s="33" t="s">
        <v>14598</v>
      </c>
      <c r="E6326" s="33" t="s">
        <v>14885</v>
      </c>
      <c r="F6326" s="33">
        <v>555</v>
      </c>
      <c r="G6326" s="33">
        <v>541</v>
      </c>
      <c r="H6326" s="33">
        <v>41857</v>
      </c>
      <c r="I6326" t="s">
        <v>18812</v>
      </c>
      <c r="N6326" s="37"/>
      <c r="O6326" s="36"/>
      <c r="P6326" s="36"/>
      <c r="Q6326" s="36"/>
      <c r="R6326" s="37"/>
      <c r="S6326" s="36"/>
      <c r="T6326" s="36"/>
    </row>
    <row r="6327" spans="1:20" ht="14.4" x14ac:dyDescent="0.3">
      <c r="A6327" s="33" t="s">
        <v>14599</v>
      </c>
      <c r="B6327" s="33" t="s">
        <v>14833</v>
      </c>
      <c r="C6327" s="33" t="s">
        <v>19052</v>
      </c>
      <c r="D6327" s="33" t="s">
        <v>14600</v>
      </c>
      <c r="E6327" s="33" t="s">
        <v>15040</v>
      </c>
      <c r="F6327" s="33">
        <v>293</v>
      </c>
      <c r="G6327" s="33">
        <v>270</v>
      </c>
      <c r="H6327" s="33">
        <v>45722</v>
      </c>
      <c r="I6327" t="s">
        <v>17976</v>
      </c>
      <c r="N6327" s="37"/>
      <c r="O6327" s="36"/>
      <c r="P6327" s="36"/>
      <c r="Q6327" s="36"/>
      <c r="R6327" s="37"/>
      <c r="S6327" s="36"/>
      <c r="T6327" s="36"/>
    </row>
    <row r="6328" spans="1:20" ht="14.4" x14ac:dyDescent="0.3">
      <c r="A6328" s="33" t="s">
        <v>14601</v>
      </c>
      <c r="B6328" s="33" t="s">
        <v>14833</v>
      </c>
      <c r="C6328" s="33" t="s">
        <v>19053</v>
      </c>
      <c r="D6328" s="33" t="s">
        <v>14602</v>
      </c>
      <c r="E6328" s="33" t="s">
        <v>16831</v>
      </c>
      <c r="F6328" s="33">
        <v>420</v>
      </c>
      <c r="G6328" s="33">
        <v>415</v>
      </c>
      <c r="H6328" s="33">
        <v>25351</v>
      </c>
      <c r="I6328" t="s">
        <v>1017</v>
      </c>
      <c r="N6328" s="37"/>
      <c r="O6328" s="36"/>
      <c r="P6328" s="36"/>
      <c r="Q6328" s="36"/>
      <c r="R6328" s="37"/>
      <c r="S6328" s="36"/>
      <c r="T6328" s="36"/>
    </row>
    <row r="6329" spans="1:20" ht="14.4" x14ac:dyDescent="0.3">
      <c r="A6329" s="33" t="s">
        <v>14603</v>
      </c>
      <c r="B6329" s="33" t="s">
        <v>14833</v>
      </c>
      <c r="C6329" s="33" t="s">
        <v>19054</v>
      </c>
      <c r="D6329" s="33" t="s">
        <v>14426</v>
      </c>
      <c r="E6329" s="33" t="s">
        <v>14908</v>
      </c>
      <c r="F6329" s="33">
        <v>432</v>
      </c>
      <c r="G6329" s="33">
        <v>434</v>
      </c>
      <c r="H6329" s="33">
        <v>41400</v>
      </c>
      <c r="I6329" t="s">
        <v>16924</v>
      </c>
      <c r="N6329" s="37"/>
      <c r="O6329" s="36"/>
      <c r="P6329" s="36"/>
      <c r="Q6329" s="36"/>
      <c r="R6329" s="37"/>
      <c r="S6329" s="36"/>
      <c r="T6329" s="36"/>
    </row>
    <row r="6330" spans="1:20" ht="14.4" x14ac:dyDescent="0.3">
      <c r="A6330" s="33" t="s">
        <v>14604</v>
      </c>
      <c r="B6330" s="33" t="s">
        <v>14833</v>
      </c>
      <c r="C6330" s="33" t="s">
        <v>14605</v>
      </c>
      <c r="D6330" s="33" t="s">
        <v>14606</v>
      </c>
      <c r="E6330" s="33" t="s">
        <v>14885</v>
      </c>
      <c r="F6330" s="33">
        <v>564</v>
      </c>
      <c r="G6330" s="33">
        <v>602</v>
      </c>
      <c r="H6330" s="33">
        <v>41774</v>
      </c>
      <c r="I6330" t="s">
        <v>18526</v>
      </c>
      <c r="N6330" s="37"/>
      <c r="O6330" s="36"/>
      <c r="P6330" s="36"/>
      <c r="Q6330" s="36"/>
      <c r="R6330" s="37"/>
      <c r="S6330" s="36"/>
      <c r="T6330" s="36"/>
    </row>
    <row r="6331" spans="1:20" ht="14.4" x14ac:dyDescent="0.3">
      <c r="A6331" s="33" t="s">
        <v>14607</v>
      </c>
      <c r="B6331" s="33" t="s">
        <v>14833</v>
      </c>
      <c r="C6331" s="33" t="s">
        <v>14608</v>
      </c>
      <c r="D6331" s="33" t="s">
        <v>14609</v>
      </c>
      <c r="E6331" s="33" t="s">
        <v>15061</v>
      </c>
      <c r="F6331" s="33">
        <v>470</v>
      </c>
      <c r="G6331" s="33">
        <v>476</v>
      </c>
      <c r="H6331" s="33">
        <v>40950</v>
      </c>
      <c r="I6331" t="s">
        <v>15149</v>
      </c>
      <c r="N6331" s="37"/>
      <c r="O6331" s="36"/>
      <c r="P6331" s="36"/>
      <c r="Q6331" s="36"/>
      <c r="R6331" s="37"/>
      <c r="S6331" s="36"/>
      <c r="T6331" s="36"/>
    </row>
    <row r="6332" spans="1:20" ht="14.4" x14ac:dyDescent="0.3">
      <c r="A6332" s="33" t="s">
        <v>14610</v>
      </c>
      <c r="B6332" s="33" t="s">
        <v>14833</v>
      </c>
      <c r="C6332" s="33" t="s">
        <v>19055</v>
      </c>
      <c r="D6332" s="33" t="s">
        <v>14611</v>
      </c>
      <c r="E6332" s="33" t="s">
        <v>14934</v>
      </c>
      <c r="F6332" s="33">
        <v>175</v>
      </c>
      <c r="G6332" s="33">
        <v>153</v>
      </c>
      <c r="H6332" s="33">
        <v>31076</v>
      </c>
      <c r="I6332" t="s">
        <v>18841</v>
      </c>
      <c r="N6332" s="37"/>
      <c r="O6332" s="36"/>
      <c r="P6332" s="36"/>
      <c r="Q6332" s="36"/>
      <c r="R6332" s="37"/>
      <c r="S6332" s="36"/>
      <c r="T6332" s="36"/>
    </row>
    <row r="6333" spans="1:20" ht="14.4" x14ac:dyDescent="0.3">
      <c r="A6333" s="33" t="s">
        <v>14612</v>
      </c>
      <c r="B6333" s="33" t="s">
        <v>14833</v>
      </c>
      <c r="C6333" s="33" t="s">
        <v>19056</v>
      </c>
      <c r="D6333" s="33" t="s">
        <v>14613</v>
      </c>
      <c r="E6333" s="33" t="s">
        <v>15022</v>
      </c>
      <c r="F6333" s="33">
        <v>395</v>
      </c>
      <c r="G6333" s="33">
        <v>496</v>
      </c>
      <c r="H6333" s="33">
        <v>31080</v>
      </c>
      <c r="I6333" t="s">
        <v>13900</v>
      </c>
      <c r="N6333" s="37"/>
      <c r="O6333" s="36"/>
      <c r="P6333" s="36"/>
      <c r="Q6333" s="36"/>
      <c r="R6333" s="37"/>
      <c r="S6333" s="36"/>
      <c r="T6333" s="36"/>
    </row>
    <row r="6334" spans="1:20" ht="14.4" x14ac:dyDescent="0.3">
      <c r="A6334" s="33" t="s">
        <v>14614</v>
      </c>
      <c r="B6334" s="33" t="s">
        <v>14833</v>
      </c>
      <c r="C6334" s="33" t="s">
        <v>19057</v>
      </c>
      <c r="D6334" s="33" t="s">
        <v>14615</v>
      </c>
      <c r="E6334" s="33" t="s">
        <v>15093</v>
      </c>
      <c r="F6334" s="33">
        <v>525</v>
      </c>
      <c r="G6334" s="33">
        <v>515</v>
      </c>
      <c r="H6334" s="33">
        <v>41632</v>
      </c>
      <c r="I6334" t="s">
        <v>15148</v>
      </c>
      <c r="N6334" s="37"/>
      <c r="O6334" s="36"/>
      <c r="P6334" s="36"/>
      <c r="Q6334" s="36"/>
      <c r="R6334" s="37"/>
      <c r="S6334" s="36"/>
      <c r="T6334" s="36"/>
    </row>
    <row r="6335" spans="1:20" ht="14.4" x14ac:dyDescent="0.3">
      <c r="A6335" s="33" t="s">
        <v>14616</v>
      </c>
      <c r="B6335" s="33" t="s">
        <v>14833</v>
      </c>
      <c r="C6335" s="33" t="s">
        <v>6875</v>
      </c>
      <c r="D6335" s="33" t="s">
        <v>14617</v>
      </c>
      <c r="E6335" s="33" t="s">
        <v>15009</v>
      </c>
      <c r="F6335" s="33">
        <v>375</v>
      </c>
      <c r="G6335" s="33">
        <v>379</v>
      </c>
      <c r="H6335" s="33">
        <v>41125</v>
      </c>
      <c r="I6335" t="s">
        <v>15335</v>
      </c>
      <c r="N6335" s="37"/>
      <c r="O6335" s="36"/>
      <c r="P6335" s="36"/>
      <c r="Q6335" s="36"/>
      <c r="R6335" s="37"/>
      <c r="S6335" s="36"/>
      <c r="T6335" s="36"/>
    </row>
    <row r="6336" spans="1:20" ht="14.4" x14ac:dyDescent="0.3">
      <c r="A6336" s="33" t="s">
        <v>14618</v>
      </c>
      <c r="B6336" s="33" t="s">
        <v>14833</v>
      </c>
      <c r="C6336" s="33" t="s">
        <v>19058</v>
      </c>
      <c r="D6336" s="33" t="s">
        <v>14619</v>
      </c>
      <c r="E6336" s="33" t="s">
        <v>15000</v>
      </c>
      <c r="F6336" s="33">
        <v>125</v>
      </c>
      <c r="G6336" s="33">
        <v>164</v>
      </c>
      <c r="H6336" s="33">
        <v>32177</v>
      </c>
      <c r="I6336" t="s">
        <v>1783</v>
      </c>
      <c r="N6336" s="37"/>
      <c r="O6336" s="36"/>
      <c r="P6336" s="36"/>
      <c r="Q6336" s="36"/>
      <c r="R6336" s="37"/>
      <c r="S6336" s="36"/>
      <c r="T6336" s="36"/>
    </row>
    <row r="6337" spans="1:20" ht="14.4" x14ac:dyDescent="0.3">
      <c r="A6337" s="33" t="s">
        <v>14620</v>
      </c>
      <c r="B6337" s="33" t="s">
        <v>14833</v>
      </c>
      <c r="C6337" s="33" t="s">
        <v>4573</v>
      </c>
      <c r="D6337" s="33" t="s">
        <v>14621</v>
      </c>
      <c r="E6337" s="33" t="s">
        <v>15061</v>
      </c>
      <c r="F6337" s="33">
        <v>74</v>
      </c>
      <c r="G6337" s="33">
        <v>47</v>
      </c>
      <c r="H6337" s="33">
        <v>40114</v>
      </c>
      <c r="I6337" t="s">
        <v>17653</v>
      </c>
      <c r="N6337" s="37"/>
      <c r="O6337" s="36"/>
      <c r="P6337" s="36"/>
      <c r="Q6337" s="36"/>
      <c r="R6337" s="37"/>
      <c r="S6337" s="36"/>
      <c r="T6337" s="36"/>
    </row>
    <row r="6338" spans="1:20" ht="14.4" x14ac:dyDescent="0.3">
      <c r="A6338" s="33" t="s">
        <v>14622</v>
      </c>
      <c r="B6338" s="33" t="s">
        <v>14833</v>
      </c>
      <c r="C6338" s="33" t="s">
        <v>9815</v>
      </c>
      <c r="D6338" s="33" t="s">
        <v>14623</v>
      </c>
      <c r="E6338" s="33" t="s">
        <v>15031</v>
      </c>
      <c r="F6338" s="33">
        <v>540</v>
      </c>
      <c r="G6338" s="33">
        <v>585</v>
      </c>
      <c r="H6338" s="33">
        <v>41514</v>
      </c>
      <c r="I6338" t="s">
        <v>17941</v>
      </c>
      <c r="N6338" s="37"/>
      <c r="O6338" s="36"/>
      <c r="P6338" s="36"/>
      <c r="Q6338" s="36"/>
      <c r="R6338" s="37"/>
      <c r="S6338" s="36"/>
      <c r="T6338" s="36"/>
    </row>
    <row r="6339" spans="1:20" ht="14.4" x14ac:dyDescent="0.3">
      <c r="A6339" s="33" t="s">
        <v>14624</v>
      </c>
      <c r="B6339" s="33" t="s">
        <v>14833</v>
      </c>
      <c r="C6339" s="33" t="s">
        <v>19059</v>
      </c>
      <c r="D6339" s="33" t="s">
        <v>14625</v>
      </c>
      <c r="E6339" s="33" t="s">
        <v>14885</v>
      </c>
      <c r="F6339" s="33">
        <v>243</v>
      </c>
      <c r="G6339" s="33">
        <v>277</v>
      </c>
      <c r="H6339" s="33">
        <v>41023</v>
      </c>
      <c r="I6339" t="s">
        <v>15485</v>
      </c>
      <c r="N6339" s="37"/>
      <c r="O6339" s="36"/>
      <c r="P6339" s="36"/>
      <c r="Q6339" s="36"/>
      <c r="R6339" s="37"/>
      <c r="S6339" s="36"/>
      <c r="T6339" s="36"/>
    </row>
    <row r="6340" spans="1:20" ht="14.4" x14ac:dyDescent="0.3">
      <c r="A6340" s="33" t="s">
        <v>14626</v>
      </c>
      <c r="B6340" s="33" t="s">
        <v>14833</v>
      </c>
      <c r="C6340" s="33" t="s">
        <v>14627</v>
      </c>
      <c r="D6340" s="33" t="s">
        <v>14628</v>
      </c>
      <c r="E6340" s="33" t="s">
        <v>14879</v>
      </c>
      <c r="F6340" s="33">
        <v>249</v>
      </c>
      <c r="G6340" s="33">
        <v>260</v>
      </c>
      <c r="H6340" s="33">
        <v>41645</v>
      </c>
      <c r="I6340" t="s">
        <v>18600</v>
      </c>
      <c r="N6340" s="37"/>
      <c r="O6340" s="36"/>
      <c r="P6340" s="36"/>
      <c r="Q6340" s="36"/>
      <c r="R6340" s="37"/>
      <c r="S6340" s="36"/>
      <c r="T6340" s="36"/>
    </row>
    <row r="6341" spans="1:20" ht="14.4" x14ac:dyDescent="0.3">
      <c r="A6341" s="33" t="s">
        <v>14629</v>
      </c>
      <c r="B6341" s="33" t="s">
        <v>14833</v>
      </c>
      <c r="C6341" s="33" t="s">
        <v>18729</v>
      </c>
      <c r="D6341" s="33" t="s">
        <v>14630</v>
      </c>
      <c r="E6341" s="33" t="s">
        <v>14954</v>
      </c>
      <c r="F6341" s="33">
        <v>148</v>
      </c>
      <c r="G6341" s="33">
        <v>167</v>
      </c>
      <c r="H6341" s="33">
        <v>41520</v>
      </c>
      <c r="I6341" t="s">
        <v>16301</v>
      </c>
      <c r="N6341" s="37"/>
      <c r="O6341" s="36"/>
      <c r="P6341" s="36"/>
      <c r="Q6341" s="36"/>
      <c r="R6341" s="37"/>
      <c r="S6341" s="36"/>
      <c r="T6341" s="36"/>
    </row>
    <row r="6342" spans="1:20" ht="14.4" x14ac:dyDescent="0.3">
      <c r="A6342" s="33" t="s">
        <v>14631</v>
      </c>
      <c r="B6342" s="33" t="s">
        <v>14833</v>
      </c>
      <c r="C6342" s="33" t="s">
        <v>19060</v>
      </c>
      <c r="D6342" s="33" t="s">
        <v>14628</v>
      </c>
      <c r="E6342" s="33" t="s">
        <v>14879</v>
      </c>
      <c r="F6342" s="33">
        <v>225</v>
      </c>
      <c r="G6342" s="33">
        <v>282</v>
      </c>
      <c r="H6342" s="33">
        <v>40812</v>
      </c>
      <c r="I6342" t="s">
        <v>15512</v>
      </c>
      <c r="N6342" s="37"/>
      <c r="O6342" s="36"/>
      <c r="P6342" s="36"/>
      <c r="Q6342" s="36"/>
      <c r="R6342" s="37"/>
      <c r="S6342" s="36"/>
      <c r="T6342" s="36"/>
    </row>
    <row r="6343" spans="1:20" ht="14.4" x14ac:dyDescent="0.3">
      <c r="A6343" s="33" t="s">
        <v>14632</v>
      </c>
      <c r="B6343" s="33" t="s">
        <v>14833</v>
      </c>
      <c r="C6343" s="33" t="s">
        <v>14633</v>
      </c>
      <c r="D6343" s="33" t="s">
        <v>14634</v>
      </c>
      <c r="E6343" s="33" t="s">
        <v>15033</v>
      </c>
      <c r="F6343" s="33">
        <v>290</v>
      </c>
      <c r="G6343" s="33">
        <v>331</v>
      </c>
      <c r="H6343" s="33">
        <v>31657</v>
      </c>
      <c r="I6343" t="s">
        <v>16354</v>
      </c>
      <c r="N6343" s="37"/>
      <c r="O6343" s="36"/>
      <c r="P6343" s="36"/>
      <c r="Q6343" s="36"/>
      <c r="R6343" s="37"/>
      <c r="S6343" s="36"/>
      <c r="T6343" s="36"/>
    </row>
    <row r="6344" spans="1:20" ht="14.4" x14ac:dyDescent="0.3">
      <c r="A6344" s="33" t="s">
        <v>14635</v>
      </c>
      <c r="B6344" s="33" t="s">
        <v>14833</v>
      </c>
      <c r="C6344" s="33" t="s">
        <v>19061</v>
      </c>
      <c r="D6344" s="33" t="s">
        <v>14636</v>
      </c>
      <c r="E6344" s="33" t="s">
        <v>15027</v>
      </c>
      <c r="F6344" s="33">
        <v>284</v>
      </c>
      <c r="G6344" s="33">
        <v>257</v>
      </c>
      <c r="H6344" s="33">
        <v>41025</v>
      </c>
      <c r="I6344" t="s">
        <v>15136</v>
      </c>
      <c r="N6344" s="37"/>
      <c r="O6344" s="36"/>
      <c r="P6344" s="36"/>
      <c r="Q6344" s="36"/>
      <c r="R6344" s="37"/>
      <c r="S6344" s="36"/>
      <c r="T6344" s="36"/>
    </row>
    <row r="6345" spans="1:20" ht="14.4" x14ac:dyDescent="0.3">
      <c r="A6345" s="33" t="s">
        <v>14637</v>
      </c>
      <c r="B6345" s="33" t="s">
        <v>14833</v>
      </c>
      <c r="C6345" s="33" t="s">
        <v>19062</v>
      </c>
      <c r="D6345" s="33" t="s">
        <v>8122</v>
      </c>
      <c r="E6345" s="33" t="s">
        <v>14944</v>
      </c>
      <c r="F6345" s="33">
        <v>204</v>
      </c>
      <c r="G6345" s="33">
        <v>259</v>
      </c>
      <c r="H6345" s="33">
        <v>75531</v>
      </c>
      <c r="I6345" t="s">
        <v>16004</v>
      </c>
      <c r="N6345" s="37"/>
      <c r="O6345" s="36"/>
      <c r="P6345" s="36"/>
      <c r="Q6345" s="36"/>
      <c r="R6345" s="37"/>
      <c r="S6345" s="36"/>
      <c r="T6345" s="36"/>
    </row>
    <row r="6346" spans="1:20" ht="14.4" x14ac:dyDescent="0.3">
      <c r="A6346" s="33" t="s">
        <v>14638</v>
      </c>
      <c r="B6346" s="33" t="s">
        <v>14833</v>
      </c>
      <c r="C6346" s="33" t="s">
        <v>14639</v>
      </c>
      <c r="D6346" s="33" t="s">
        <v>14623</v>
      </c>
      <c r="E6346" s="33" t="s">
        <v>15031</v>
      </c>
      <c r="F6346" s="33">
        <v>275</v>
      </c>
      <c r="G6346" s="33">
        <v>356</v>
      </c>
      <c r="H6346" s="33">
        <v>30010</v>
      </c>
      <c r="I6346" t="s">
        <v>15188</v>
      </c>
      <c r="N6346" s="37"/>
      <c r="O6346" s="36"/>
      <c r="P6346" s="36"/>
      <c r="Q6346" s="36"/>
      <c r="R6346" s="37"/>
      <c r="S6346" s="36"/>
      <c r="T6346" s="36"/>
    </row>
    <row r="6347" spans="1:20" ht="14.4" x14ac:dyDescent="0.3">
      <c r="A6347" s="33" t="s">
        <v>14640</v>
      </c>
      <c r="B6347" s="33" t="s">
        <v>14833</v>
      </c>
      <c r="C6347" s="33" t="s">
        <v>14641</v>
      </c>
      <c r="D6347" s="33" t="s">
        <v>14621</v>
      </c>
      <c r="E6347" s="33" t="s">
        <v>15061</v>
      </c>
      <c r="F6347" s="33">
        <v>146</v>
      </c>
      <c r="G6347" s="33">
        <v>143</v>
      </c>
      <c r="H6347" s="33">
        <v>42535</v>
      </c>
      <c r="I6347" t="s">
        <v>19039</v>
      </c>
      <c r="N6347" s="37"/>
      <c r="O6347" s="36"/>
      <c r="P6347" s="36"/>
      <c r="Q6347" s="36"/>
      <c r="R6347" s="37"/>
      <c r="S6347" s="36"/>
      <c r="T6347" s="36"/>
    </row>
    <row r="6348" spans="1:20" ht="14.4" x14ac:dyDescent="0.3">
      <c r="A6348" s="33" t="s">
        <v>14642</v>
      </c>
      <c r="B6348" s="33" t="s">
        <v>14833</v>
      </c>
      <c r="C6348" s="33" t="s">
        <v>14643</v>
      </c>
      <c r="D6348" s="33" t="s">
        <v>14628</v>
      </c>
      <c r="E6348" s="33" t="s">
        <v>14879</v>
      </c>
      <c r="F6348" s="33">
        <v>245</v>
      </c>
      <c r="G6348" s="33">
        <v>274</v>
      </c>
      <c r="H6348" s="33">
        <v>40972</v>
      </c>
      <c r="I6348" t="s">
        <v>15511</v>
      </c>
      <c r="N6348" s="37"/>
      <c r="O6348" s="36"/>
      <c r="P6348" s="36"/>
      <c r="Q6348" s="36"/>
      <c r="R6348" s="37"/>
      <c r="S6348" s="36"/>
      <c r="T6348" s="36"/>
    </row>
    <row r="6349" spans="1:20" ht="14.4" x14ac:dyDescent="0.3">
      <c r="A6349" s="33" t="s">
        <v>14644</v>
      </c>
      <c r="B6349" s="33" t="s">
        <v>14833</v>
      </c>
      <c r="C6349" s="33" t="s">
        <v>14645</v>
      </c>
      <c r="D6349" s="33" t="s">
        <v>14646</v>
      </c>
      <c r="E6349" s="33" t="s">
        <v>15031</v>
      </c>
      <c r="F6349" s="33">
        <v>228</v>
      </c>
      <c r="G6349" s="33">
        <v>248</v>
      </c>
      <c r="H6349" s="33">
        <v>71488</v>
      </c>
      <c r="I6349" t="s">
        <v>15472</v>
      </c>
      <c r="N6349" s="37"/>
      <c r="O6349" s="36"/>
      <c r="P6349" s="36"/>
      <c r="Q6349" s="36"/>
      <c r="R6349" s="37"/>
      <c r="S6349" s="36"/>
      <c r="T6349" s="36"/>
    </row>
    <row r="6350" spans="1:20" ht="14.4" x14ac:dyDescent="0.3">
      <c r="A6350" s="33" t="s">
        <v>14647</v>
      </c>
      <c r="B6350" s="33" t="s">
        <v>14833</v>
      </c>
      <c r="C6350" s="33" t="s">
        <v>19063</v>
      </c>
      <c r="D6350" s="33" t="s">
        <v>19064</v>
      </c>
      <c r="E6350" s="33" t="s">
        <v>15048</v>
      </c>
      <c r="F6350" s="33">
        <v>170</v>
      </c>
      <c r="G6350" s="33">
        <v>175</v>
      </c>
      <c r="H6350" s="33">
        <v>30582</v>
      </c>
      <c r="I6350" t="s">
        <v>15648</v>
      </c>
      <c r="N6350" s="37"/>
      <c r="O6350" s="36"/>
      <c r="P6350" s="36"/>
      <c r="Q6350" s="36"/>
      <c r="R6350" s="37"/>
      <c r="S6350" s="36"/>
      <c r="T6350" s="36"/>
    </row>
    <row r="6351" spans="1:20" ht="14.4" x14ac:dyDescent="0.3">
      <c r="A6351" s="33" t="s">
        <v>14648</v>
      </c>
      <c r="B6351" s="33" t="s">
        <v>14833</v>
      </c>
      <c r="C6351" s="33" t="s">
        <v>14649</v>
      </c>
      <c r="D6351" s="33" t="s">
        <v>14650</v>
      </c>
      <c r="E6351" s="33" t="s">
        <v>14929</v>
      </c>
      <c r="F6351" s="33">
        <v>85</v>
      </c>
      <c r="G6351" s="33">
        <v>81</v>
      </c>
      <c r="H6351" s="33">
        <v>41799</v>
      </c>
      <c r="I6351" t="s">
        <v>14651</v>
      </c>
      <c r="N6351" s="37"/>
      <c r="O6351" s="36"/>
      <c r="P6351" s="36"/>
      <c r="Q6351" s="36"/>
      <c r="R6351" s="37"/>
      <c r="S6351" s="36"/>
      <c r="T6351" s="36"/>
    </row>
    <row r="6352" spans="1:20" ht="14.4" x14ac:dyDescent="0.3">
      <c r="A6352" s="33" t="s">
        <v>14652</v>
      </c>
      <c r="B6352" s="33" t="s">
        <v>14833</v>
      </c>
      <c r="C6352" s="33" t="s">
        <v>19065</v>
      </c>
      <c r="D6352" s="33" t="s">
        <v>14653</v>
      </c>
      <c r="E6352" s="33" t="s">
        <v>15110</v>
      </c>
      <c r="F6352" s="33">
        <v>38</v>
      </c>
      <c r="G6352" s="33">
        <v>48</v>
      </c>
      <c r="H6352" s="33">
        <v>78912</v>
      </c>
      <c r="I6352" t="s">
        <v>15456</v>
      </c>
      <c r="N6352" s="37"/>
      <c r="O6352" s="36"/>
      <c r="P6352" s="36"/>
      <c r="Q6352" s="36"/>
      <c r="R6352" s="37"/>
      <c r="S6352" s="36"/>
      <c r="T6352" s="36"/>
    </row>
    <row r="6353" spans="1:20" ht="14.4" x14ac:dyDescent="0.3">
      <c r="A6353" s="33" t="s">
        <v>14654</v>
      </c>
      <c r="B6353" s="33" t="s">
        <v>14833</v>
      </c>
      <c r="C6353" s="33" t="s">
        <v>10870</v>
      </c>
      <c r="D6353" s="33" t="s">
        <v>14656</v>
      </c>
      <c r="E6353" s="33" t="s">
        <v>14907</v>
      </c>
      <c r="F6353" s="33">
        <v>321</v>
      </c>
      <c r="G6353" s="33">
        <v>320</v>
      </c>
      <c r="H6353" s="33">
        <v>41800</v>
      </c>
      <c r="I6353" t="s">
        <v>14657</v>
      </c>
      <c r="N6353" s="37"/>
      <c r="O6353" s="36"/>
      <c r="P6353" s="36"/>
      <c r="Q6353" s="36"/>
      <c r="R6353" s="37"/>
      <c r="S6353" s="36"/>
      <c r="T6353" s="36"/>
    </row>
    <row r="6354" spans="1:20" ht="14.4" x14ac:dyDescent="0.3">
      <c r="A6354" s="33" t="s">
        <v>14658</v>
      </c>
      <c r="B6354" s="33" t="s">
        <v>14833</v>
      </c>
      <c r="C6354" s="33" t="s">
        <v>14659</v>
      </c>
      <c r="D6354" s="33" t="s">
        <v>14660</v>
      </c>
      <c r="E6354" s="33" t="s">
        <v>15056</v>
      </c>
      <c r="F6354" s="33">
        <v>67</v>
      </c>
      <c r="G6354" s="33">
        <v>67</v>
      </c>
      <c r="H6354" s="33">
        <v>77975</v>
      </c>
      <c r="I6354" t="s">
        <v>15557</v>
      </c>
      <c r="N6354" s="37"/>
      <c r="O6354" s="36"/>
      <c r="P6354" s="36"/>
      <c r="Q6354" s="36"/>
      <c r="R6354" s="37"/>
      <c r="S6354" s="36"/>
      <c r="T6354" s="36"/>
    </row>
    <row r="6355" spans="1:20" ht="14.4" x14ac:dyDescent="0.3">
      <c r="A6355" s="33" t="s">
        <v>14661</v>
      </c>
      <c r="B6355" s="33" t="s">
        <v>14833</v>
      </c>
      <c r="C6355" s="33" t="s">
        <v>14662</v>
      </c>
      <c r="D6355" s="33" t="s">
        <v>14663</v>
      </c>
      <c r="E6355" s="33" t="s">
        <v>15998</v>
      </c>
      <c r="F6355" s="33">
        <v>119</v>
      </c>
      <c r="G6355" s="33">
        <v>160</v>
      </c>
      <c r="H6355" s="33">
        <v>41807</v>
      </c>
      <c r="I6355" t="s">
        <v>14664</v>
      </c>
      <c r="N6355" s="37"/>
      <c r="O6355" s="36"/>
      <c r="P6355" s="36"/>
      <c r="Q6355" s="36"/>
      <c r="R6355" s="37"/>
      <c r="S6355" s="36"/>
      <c r="T6355" s="36"/>
    </row>
    <row r="6356" spans="1:20" ht="14.4" x14ac:dyDescent="0.3">
      <c r="A6356" s="33" t="s">
        <v>14665</v>
      </c>
      <c r="B6356" s="33" t="s">
        <v>14833</v>
      </c>
      <c r="C6356" s="33" t="s">
        <v>19066</v>
      </c>
      <c r="D6356" s="33" t="s">
        <v>6301</v>
      </c>
      <c r="E6356" s="33" t="s">
        <v>15039</v>
      </c>
      <c r="F6356" s="33">
        <v>88</v>
      </c>
      <c r="G6356" s="33">
        <v>90</v>
      </c>
      <c r="H6356" s="33">
        <v>20281</v>
      </c>
      <c r="I6356" t="s">
        <v>665</v>
      </c>
      <c r="N6356" s="37"/>
      <c r="O6356" s="36"/>
      <c r="P6356" s="36"/>
      <c r="Q6356" s="36"/>
      <c r="R6356" s="37"/>
      <c r="S6356" s="36"/>
      <c r="T6356" s="36"/>
    </row>
    <row r="6357" spans="1:20" ht="14.4" x14ac:dyDescent="0.3">
      <c r="A6357" s="33" t="s">
        <v>14666</v>
      </c>
      <c r="B6357" s="33" t="s">
        <v>14833</v>
      </c>
      <c r="C6357" s="33" t="s">
        <v>14667</v>
      </c>
      <c r="D6357" s="33" t="s">
        <v>14668</v>
      </c>
      <c r="E6357" s="33" t="s">
        <v>15037</v>
      </c>
      <c r="F6357" s="33">
        <v>75</v>
      </c>
      <c r="G6357" s="33">
        <v>83</v>
      </c>
      <c r="H6357" s="33">
        <v>41551</v>
      </c>
      <c r="I6357" t="s">
        <v>771</v>
      </c>
      <c r="N6357" s="37"/>
      <c r="O6357" s="36"/>
      <c r="P6357" s="36"/>
      <c r="Q6357" s="36"/>
      <c r="R6357" s="37"/>
      <c r="S6357" s="36"/>
      <c r="T6357" s="36"/>
    </row>
    <row r="6358" spans="1:20" ht="14.4" x14ac:dyDescent="0.3">
      <c r="A6358" s="33" t="s">
        <v>14669</v>
      </c>
      <c r="B6358" s="33" t="s">
        <v>14833</v>
      </c>
      <c r="C6358" s="33" t="s">
        <v>14670</v>
      </c>
      <c r="D6358" s="33" t="s">
        <v>14668</v>
      </c>
      <c r="E6358" s="33" t="s">
        <v>15037</v>
      </c>
      <c r="F6358" s="33">
        <v>55</v>
      </c>
      <c r="G6358" s="33">
        <v>54</v>
      </c>
      <c r="H6358" s="33">
        <v>10249</v>
      </c>
      <c r="I6358" t="s">
        <v>10943</v>
      </c>
      <c r="N6358" s="37"/>
      <c r="O6358" s="36"/>
      <c r="P6358" s="36"/>
      <c r="Q6358" s="36"/>
      <c r="R6358" s="37"/>
      <c r="S6358" s="36"/>
      <c r="T6358" s="36"/>
    </row>
    <row r="6359" spans="1:20" ht="14.4" x14ac:dyDescent="0.3">
      <c r="A6359" s="33" t="s">
        <v>14671</v>
      </c>
      <c r="B6359" s="33" t="s">
        <v>14833</v>
      </c>
      <c r="C6359" s="33" t="s">
        <v>19067</v>
      </c>
      <c r="D6359" s="33" t="s">
        <v>14527</v>
      </c>
      <c r="E6359" s="33" t="s">
        <v>14911</v>
      </c>
      <c r="F6359" s="33">
        <v>308</v>
      </c>
      <c r="G6359" s="33">
        <v>307</v>
      </c>
      <c r="H6359" s="33">
        <v>41251</v>
      </c>
      <c r="I6359" t="s">
        <v>15479</v>
      </c>
      <c r="N6359" s="37"/>
      <c r="O6359" s="36"/>
      <c r="P6359" s="36"/>
      <c r="Q6359" s="36"/>
      <c r="R6359" s="37"/>
      <c r="S6359" s="36"/>
      <c r="T6359" s="36"/>
    </row>
    <row r="6360" spans="1:20" ht="14.4" x14ac:dyDescent="0.3">
      <c r="A6360" s="33" t="s">
        <v>14672</v>
      </c>
      <c r="B6360" s="33" t="s">
        <v>14833</v>
      </c>
      <c r="C6360" s="33" t="s">
        <v>14673</v>
      </c>
      <c r="D6360" s="33" t="s">
        <v>14609</v>
      </c>
      <c r="E6360" s="33" t="s">
        <v>15061</v>
      </c>
      <c r="F6360" s="33">
        <v>389</v>
      </c>
      <c r="G6360" s="33">
        <v>450</v>
      </c>
      <c r="H6360" s="33">
        <v>42535</v>
      </c>
      <c r="I6360" t="s">
        <v>19039</v>
      </c>
      <c r="N6360" s="37"/>
      <c r="O6360" s="36"/>
      <c r="P6360" s="36"/>
      <c r="Q6360" s="36"/>
      <c r="R6360" s="37"/>
      <c r="S6360" s="36"/>
      <c r="T6360" s="36"/>
    </row>
    <row r="6361" spans="1:20" ht="14.4" x14ac:dyDescent="0.3">
      <c r="A6361" s="33" t="s">
        <v>14674</v>
      </c>
      <c r="B6361" s="33" t="s">
        <v>14833</v>
      </c>
      <c r="C6361" s="33" t="s">
        <v>17840</v>
      </c>
      <c r="D6361" s="33" t="s">
        <v>6340</v>
      </c>
      <c r="E6361" s="33" t="s">
        <v>14917</v>
      </c>
      <c r="F6361" s="33">
        <v>325</v>
      </c>
      <c r="G6361" s="33">
        <v>365</v>
      </c>
      <c r="H6361" s="33">
        <v>41862</v>
      </c>
      <c r="I6361" t="s">
        <v>17195</v>
      </c>
      <c r="N6361" s="37"/>
      <c r="O6361" s="36"/>
      <c r="P6361" s="36"/>
      <c r="Q6361" s="36"/>
      <c r="R6361" s="37"/>
      <c r="S6361" s="36"/>
      <c r="T6361" s="36"/>
    </row>
    <row r="6362" spans="1:20" ht="14.4" x14ac:dyDescent="0.3">
      <c r="A6362" s="33" t="s">
        <v>14675</v>
      </c>
      <c r="B6362" s="33" t="s">
        <v>14833</v>
      </c>
      <c r="C6362" s="33" t="s">
        <v>14676</v>
      </c>
      <c r="D6362" s="33" t="s">
        <v>14677</v>
      </c>
      <c r="E6362" s="33" t="s">
        <v>14970</v>
      </c>
      <c r="F6362" s="33">
        <v>96</v>
      </c>
      <c r="G6362" s="33">
        <v>89</v>
      </c>
      <c r="H6362" s="33">
        <v>41167</v>
      </c>
      <c r="I6362" t="s">
        <v>15203</v>
      </c>
      <c r="N6362" s="37"/>
      <c r="O6362" s="36"/>
      <c r="P6362" s="36"/>
      <c r="Q6362" s="36"/>
      <c r="R6362" s="37"/>
      <c r="S6362" s="36"/>
      <c r="T6362" s="36"/>
    </row>
    <row r="6363" spans="1:20" ht="14.4" x14ac:dyDescent="0.3">
      <c r="A6363" s="33" t="s">
        <v>14678</v>
      </c>
      <c r="B6363" s="33" t="s">
        <v>14833</v>
      </c>
      <c r="C6363" s="33" t="s">
        <v>19068</v>
      </c>
      <c r="D6363" s="33" t="s">
        <v>14679</v>
      </c>
      <c r="E6363" s="33" t="s">
        <v>15040</v>
      </c>
      <c r="F6363" s="33">
        <v>182</v>
      </c>
      <c r="G6363" s="33">
        <v>206</v>
      </c>
      <c r="H6363" s="33">
        <v>82526</v>
      </c>
      <c r="I6363" t="s">
        <v>16050</v>
      </c>
      <c r="N6363" s="37"/>
      <c r="O6363" s="36"/>
      <c r="P6363" s="36"/>
      <c r="Q6363" s="36"/>
      <c r="R6363" s="37"/>
      <c r="S6363" s="36"/>
      <c r="T6363" s="36"/>
    </row>
    <row r="6364" spans="1:20" ht="14.4" x14ac:dyDescent="0.3">
      <c r="A6364" s="33" t="s">
        <v>14680</v>
      </c>
      <c r="B6364" s="33" t="s">
        <v>14833</v>
      </c>
      <c r="C6364" s="33" t="s">
        <v>14681</v>
      </c>
      <c r="D6364" s="33" t="s">
        <v>14682</v>
      </c>
      <c r="E6364" s="33" t="s">
        <v>14982</v>
      </c>
      <c r="F6364" s="33">
        <v>188</v>
      </c>
      <c r="G6364" s="33">
        <v>269</v>
      </c>
      <c r="H6364" s="33">
        <v>30240</v>
      </c>
      <c r="I6364" t="s">
        <v>15496</v>
      </c>
      <c r="N6364" s="37"/>
      <c r="O6364" s="36"/>
      <c r="P6364" s="36"/>
      <c r="Q6364" s="36"/>
      <c r="R6364" s="37"/>
      <c r="S6364" s="36"/>
      <c r="T6364" s="36"/>
    </row>
    <row r="6365" spans="1:20" ht="14.4" x14ac:dyDescent="0.3">
      <c r="A6365" s="33" t="s">
        <v>14683</v>
      </c>
      <c r="B6365" s="33" t="s">
        <v>14833</v>
      </c>
      <c r="C6365" s="33" t="s">
        <v>19069</v>
      </c>
      <c r="D6365" s="33" t="s">
        <v>14684</v>
      </c>
      <c r="E6365" s="33" t="s">
        <v>15309</v>
      </c>
      <c r="F6365" s="33">
        <v>281</v>
      </c>
      <c r="G6365" s="33">
        <v>342</v>
      </c>
      <c r="H6365" s="33">
        <v>41672</v>
      </c>
      <c r="I6365" t="s">
        <v>17256</v>
      </c>
      <c r="N6365" s="37"/>
      <c r="O6365" s="36"/>
      <c r="P6365" s="36"/>
      <c r="Q6365" s="36"/>
      <c r="R6365" s="37"/>
      <c r="S6365" s="36"/>
      <c r="T6365" s="36"/>
    </row>
    <row r="6366" spans="1:20" ht="14.4" x14ac:dyDescent="0.3">
      <c r="A6366" s="33" t="s">
        <v>14685</v>
      </c>
      <c r="B6366" s="33" t="s">
        <v>14833</v>
      </c>
      <c r="C6366" s="33" t="s">
        <v>19070</v>
      </c>
      <c r="D6366" s="33" t="s">
        <v>14625</v>
      </c>
      <c r="E6366" s="33" t="s">
        <v>14885</v>
      </c>
      <c r="F6366" s="33">
        <v>354</v>
      </c>
      <c r="G6366" s="33">
        <v>430</v>
      </c>
      <c r="H6366" s="33">
        <v>81316</v>
      </c>
      <c r="I6366" t="s">
        <v>15669</v>
      </c>
      <c r="N6366" s="37"/>
      <c r="O6366" s="36"/>
      <c r="P6366" s="36"/>
      <c r="Q6366" s="36"/>
      <c r="R6366" s="37"/>
      <c r="S6366" s="36"/>
      <c r="T6366" s="36"/>
    </row>
    <row r="6367" spans="1:20" ht="14.4" x14ac:dyDescent="0.3">
      <c r="A6367" s="33" t="s">
        <v>14686</v>
      </c>
      <c r="B6367" s="33" t="s">
        <v>14833</v>
      </c>
      <c r="C6367" s="33" t="s">
        <v>14687</v>
      </c>
      <c r="D6367" s="33" t="s">
        <v>14688</v>
      </c>
      <c r="E6367" s="33" t="s">
        <v>14885</v>
      </c>
      <c r="F6367" s="33">
        <v>185</v>
      </c>
      <c r="G6367" s="33">
        <v>233</v>
      </c>
      <c r="H6367" s="33">
        <v>42553</v>
      </c>
      <c r="I6367" t="s">
        <v>18652</v>
      </c>
      <c r="N6367" s="37"/>
      <c r="O6367" s="36"/>
      <c r="P6367" s="36"/>
      <c r="Q6367" s="36"/>
      <c r="R6367" s="37"/>
      <c r="S6367" s="36"/>
      <c r="T6367" s="36"/>
    </row>
    <row r="6368" spans="1:20" ht="14.4" x14ac:dyDescent="0.3">
      <c r="A6368" s="33" t="s">
        <v>14689</v>
      </c>
      <c r="B6368" s="33" t="s">
        <v>14833</v>
      </c>
      <c r="C6368" s="33" t="s">
        <v>19071</v>
      </c>
      <c r="D6368" s="33" t="s">
        <v>14690</v>
      </c>
      <c r="E6368" s="33" t="s">
        <v>15002</v>
      </c>
      <c r="F6368" s="33">
        <v>100</v>
      </c>
      <c r="G6368" s="33">
        <v>125</v>
      </c>
      <c r="H6368" s="33">
        <v>40637</v>
      </c>
      <c r="I6368" t="s">
        <v>5885</v>
      </c>
      <c r="N6368" s="37"/>
      <c r="O6368" s="36"/>
      <c r="P6368" s="36"/>
      <c r="Q6368" s="36"/>
      <c r="R6368" s="37"/>
      <c r="S6368" s="36"/>
      <c r="T6368" s="36"/>
    </row>
    <row r="6369" spans="1:20" ht="14.4" x14ac:dyDescent="0.3">
      <c r="A6369" s="33" t="s">
        <v>14691</v>
      </c>
      <c r="B6369" s="33" t="s">
        <v>14833</v>
      </c>
      <c r="C6369" s="33" t="s">
        <v>14692</v>
      </c>
      <c r="D6369" s="33" t="s">
        <v>14693</v>
      </c>
      <c r="E6369" s="33" t="s">
        <v>15145</v>
      </c>
      <c r="F6369" s="33">
        <v>208</v>
      </c>
      <c r="G6369" s="33">
        <v>271</v>
      </c>
      <c r="H6369" s="33">
        <v>61284</v>
      </c>
      <c r="I6369" t="s">
        <v>15146</v>
      </c>
      <c r="N6369" s="37"/>
      <c r="O6369" s="36"/>
      <c r="P6369" s="36"/>
      <c r="Q6369" s="36"/>
      <c r="R6369" s="37"/>
      <c r="S6369" s="36"/>
      <c r="T6369" s="36"/>
    </row>
    <row r="6370" spans="1:20" ht="14.4" x14ac:dyDescent="0.3">
      <c r="A6370" s="33" t="s">
        <v>14694</v>
      </c>
      <c r="B6370" s="33" t="s">
        <v>14833</v>
      </c>
      <c r="C6370" s="33" t="s">
        <v>19072</v>
      </c>
      <c r="D6370" s="33" t="s">
        <v>14695</v>
      </c>
      <c r="E6370" s="33" t="s">
        <v>14911</v>
      </c>
      <c r="F6370" s="33">
        <v>454</v>
      </c>
      <c r="G6370" s="33">
        <v>513</v>
      </c>
      <c r="H6370" s="33">
        <v>41251</v>
      </c>
      <c r="I6370" t="s">
        <v>15479</v>
      </c>
      <c r="N6370" s="37"/>
      <c r="O6370" s="36"/>
      <c r="P6370" s="36"/>
      <c r="Q6370" s="36"/>
      <c r="R6370" s="37"/>
      <c r="S6370" s="36"/>
      <c r="T6370" s="36"/>
    </row>
    <row r="6371" spans="1:20" ht="14.4" x14ac:dyDescent="0.3">
      <c r="A6371" s="33" t="s">
        <v>14696</v>
      </c>
      <c r="B6371" s="33" t="s">
        <v>14833</v>
      </c>
      <c r="C6371" s="33" t="s">
        <v>19073</v>
      </c>
      <c r="D6371" s="33" t="s">
        <v>14028</v>
      </c>
      <c r="E6371" s="33" t="s">
        <v>15051</v>
      </c>
      <c r="F6371" s="33">
        <v>179</v>
      </c>
      <c r="G6371" s="33">
        <v>215</v>
      </c>
      <c r="H6371" s="33">
        <v>42521</v>
      </c>
      <c r="I6371" t="s">
        <v>19074</v>
      </c>
      <c r="N6371" s="37"/>
      <c r="O6371" s="36"/>
      <c r="P6371" s="36"/>
      <c r="Q6371" s="36"/>
      <c r="R6371" s="37"/>
      <c r="S6371" s="36"/>
      <c r="T6371" s="36"/>
    </row>
    <row r="6372" spans="1:20" ht="14.4" x14ac:dyDescent="0.3">
      <c r="A6372" s="33" t="s">
        <v>14697</v>
      </c>
      <c r="B6372" s="33" t="s">
        <v>14833</v>
      </c>
      <c r="C6372" s="33" t="s">
        <v>14698</v>
      </c>
      <c r="D6372" s="33" t="s">
        <v>14630</v>
      </c>
      <c r="E6372" s="33" t="s">
        <v>14954</v>
      </c>
      <c r="F6372" s="33">
        <v>179</v>
      </c>
      <c r="G6372" s="33">
        <v>204</v>
      </c>
      <c r="H6372" s="33">
        <v>42523</v>
      </c>
      <c r="I6372" t="s">
        <v>19075</v>
      </c>
      <c r="N6372" s="37"/>
      <c r="O6372" s="36"/>
      <c r="P6372" s="36"/>
      <c r="Q6372" s="36"/>
      <c r="R6372" s="37"/>
      <c r="S6372" s="36"/>
      <c r="T6372" s="36"/>
    </row>
    <row r="6373" spans="1:20" ht="14.4" x14ac:dyDescent="0.3">
      <c r="A6373" s="33" t="s">
        <v>14699</v>
      </c>
      <c r="B6373" s="33" t="s">
        <v>14833</v>
      </c>
      <c r="C6373" s="33" t="s">
        <v>18595</v>
      </c>
      <c r="D6373" s="33" t="s">
        <v>14695</v>
      </c>
      <c r="E6373" s="33" t="s">
        <v>14911</v>
      </c>
      <c r="F6373" s="33">
        <v>381</v>
      </c>
      <c r="G6373" s="33">
        <v>417</v>
      </c>
      <c r="H6373" s="33">
        <v>41852</v>
      </c>
      <c r="I6373" t="s">
        <v>18459</v>
      </c>
      <c r="N6373" s="37"/>
      <c r="O6373" s="36"/>
      <c r="P6373" s="36"/>
      <c r="Q6373" s="36"/>
      <c r="R6373" s="37"/>
      <c r="S6373" s="36"/>
      <c r="T6373" s="36"/>
    </row>
    <row r="6374" spans="1:20" ht="14.4" x14ac:dyDescent="0.3">
      <c r="A6374" s="33" t="s">
        <v>14700</v>
      </c>
      <c r="B6374" s="33" t="s">
        <v>14833</v>
      </c>
      <c r="C6374" s="33" t="s">
        <v>14058</v>
      </c>
      <c r="D6374" s="33" t="s">
        <v>14701</v>
      </c>
      <c r="E6374" s="33" t="s">
        <v>14868</v>
      </c>
      <c r="F6374" s="33">
        <v>272</v>
      </c>
      <c r="G6374" s="33">
        <v>300</v>
      </c>
      <c r="H6374" s="33">
        <v>42510</v>
      </c>
      <c r="I6374" t="s">
        <v>18191</v>
      </c>
      <c r="N6374" s="37"/>
      <c r="O6374" s="36"/>
      <c r="P6374" s="36"/>
      <c r="Q6374" s="36"/>
      <c r="R6374" s="37"/>
      <c r="S6374" s="36"/>
      <c r="T6374" s="36"/>
    </row>
    <row r="6375" spans="1:20" ht="14.4" x14ac:dyDescent="0.3">
      <c r="A6375" s="33" t="s">
        <v>14702</v>
      </c>
      <c r="B6375" s="33" t="s">
        <v>14833</v>
      </c>
      <c r="C6375" s="33" t="s">
        <v>19076</v>
      </c>
      <c r="D6375" s="33" t="s">
        <v>14688</v>
      </c>
      <c r="E6375" s="33" t="s">
        <v>14885</v>
      </c>
      <c r="F6375" s="33">
        <v>218</v>
      </c>
      <c r="G6375" s="33">
        <v>264</v>
      </c>
      <c r="H6375" s="33">
        <v>41023</v>
      </c>
      <c r="I6375" t="s">
        <v>15485</v>
      </c>
      <c r="N6375" s="37"/>
      <c r="O6375" s="36"/>
      <c r="P6375" s="36"/>
      <c r="Q6375" s="36"/>
      <c r="R6375" s="37"/>
      <c r="S6375" s="36"/>
      <c r="T6375" s="36"/>
    </row>
    <row r="6376" spans="1:20" ht="14.4" x14ac:dyDescent="0.3">
      <c r="A6376" s="33" t="s">
        <v>14703</v>
      </c>
      <c r="B6376" s="33" t="s">
        <v>14833</v>
      </c>
      <c r="C6376" s="33" t="s">
        <v>19077</v>
      </c>
      <c r="D6376" s="33" t="s">
        <v>14704</v>
      </c>
      <c r="E6376" s="33" t="s">
        <v>14885</v>
      </c>
      <c r="F6376" s="33">
        <v>328</v>
      </c>
      <c r="G6376" s="33">
        <v>391</v>
      </c>
      <c r="H6376" s="33">
        <v>42527</v>
      </c>
      <c r="I6376" t="s">
        <v>19078</v>
      </c>
      <c r="N6376" s="37"/>
      <c r="O6376" s="36"/>
      <c r="P6376" s="36"/>
      <c r="Q6376" s="36"/>
      <c r="R6376" s="37"/>
      <c r="S6376" s="36"/>
      <c r="T6376" s="36"/>
    </row>
    <row r="6377" spans="1:20" ht="14.4" x14ac:dyDescent="0.3">
      <c r="A6377" s="33" t="s">
        <v>14705</v>
      </c>
      <c r="B6377" s="33" t="s">
        <v>14833</v>
      </c>
      <c r="C6377" s="33" t="s">
        <v>1759</v>
      </c>
      <c r="D6377" s="33" t="s">
        <v>14706</v>
      </c>
      <c r="E6377" s="33" t="s">
        <v>14908</v>
      </c>
      <c r="F6377" s="33">
        <v>428</v>
      </c>
      <c r="G6377" s="33">
        <v>532</v>
      </c>
      <c r="H6377" s="33">
        <v>62662</v>
      </c>
      <c r="I6377" t="s">
        <v>15719</v>
      </c>
      <c r="N6377" s="37"/>
      <c r="O6377" s="36"/>
      <c r="P6377" s="36"/>
      <c r="Q6377" s="36"/>
      <c r="R6377" s="37"/>
      <c r="S6377" s="36"/>
      <c r="T6377" s="36"/>
    </row>
    <row r="6378" spans="1:20" ht="14.4" x14ac:dyDescent="0.3">
      <c r="A6378" s="33" t="s">
        <v>14707</v>
      </c>
      <c r="B6378" s="33" t="s">
        <v>14833</v>
      </c>
      <c r="C6378" s="33" t="s">
        <v>14708</v>
      </c>
      <c r="D6378" s="33" t="s">
        <v>14709</v>
      </c>
      <c r="E6378" s="33" t="s">
        <v>15078</v>
      </c>
      <c r="F6378" s="33">
        <v>201</v>
      </c>
      <c r="G6378" s="33">
        <v>231</v>
      </c>
      <c r="H6378" s="33">
        <v>41154</v>
      </c>
      <c r="I6378" t="s">
        <v>16134</v>
      </c>
      <c r="N6378" s="37"/>
      <c r="O6378" s="36"/>
      <c r="P6378" s="36"/>
      <c r="Q6378" s="36"/>
      <c r="R6378" s="37"/>
      <c r="S6378" s="36"/>
      <c r="T6378" s="36"/>
    </row>
    <row r="6379" spans="1:20" ht="14.4" x14ac:dyDescent="0.3">
      <c r="A6379" s="33" t="s">
        <v>14710</v>
      </c>
      <c r="B6379" s="33" t="s">
        <v>14833</v>
      </c>
      <c r="C6379" s="33" t="s">
        <v>14711</v>
      </c>
      <c r="D6379" s="33" t="s">
        <v>14712</v>
      </c>
      <c r="E6379" s="33" t="s">
        <v>14908</v>
      </c>
      <c r="F6379" s="33">
        <v>103</v>
      </c>
      <c r="G6379" s="33">
        <v>203</v>
      </c>
      <c r="H6379" s="33">
        <v>77195</v>
      </c>
      <c r="I6379" t="s">
        <v>16346</v>
      </c>
      <c r="N6379" s="37"/>
      <c r="O6379" s="36"/>
      <c r="P6379" s="36"/>
      <c r="Q6379" s="36"/>
      <c r="R6379" s="37"/>
      <c r="S6379" s="36"/>
      <c r="T6379" s="36"/>
    </row>
    <row r="6380" spans="1:20" ht="14.4" x14ac:dyDescent="0.3">
      <c r="A6380" s="33" t="s">
        <v>14713</v>
      </c>
      <c r="B6380" s="33" t="s">
        <v>14833</v>
      </c>
      <c r="C6380" s="33" t="s">
        <v>19079</v>
      </c>
      <c r="D6380" s="33" t="s">
        <v>14714</v>
      </c>
      <c r="E6380" s="33" t="s">
        <v>15051</v>
      </c>
      <c r="F6380" s="33">
        <v>115</v>
      </c>
      <c r="G6380" s="33">
        <v>236</v>
      </c>
      <c r="H6380" s="33">
        <v>42587</v>
      </c>
      <c r="I6380" t="s">
        <v>16073</v>
      </c>
      <c r="N6380" s="37"/>
      <c r="O6380" s="36"/>
      <c r="P6380" s="36"/>
      <c r="Q6380" s="36"/>
      <c r="R6380" s="37"/>
      <c r="S6380" s="36"/>
      <c r="T6380" s="36"/>
    </row>
    <row r="6381" spans="1:20" ht="14.4" x14ac:dyDescent="0.3">
      <c r="A6381" s="33" t="s">
        <v>14715</v>
      </c>
      <c r="B6381" s="33" t="s">
        <v>14833</v>
      </c>
      <c r="C6381" s="33" t="s">
        <v>12936</v>
      </c>
      <c r="D6381" s="33" t="s">
        <v>14716</v>
      </c>
      <c r="E6381" s="33" t="s">
        <v>14917</v>
      </c>
      <c r="F6381" s="33">
        <v>181</v>
      </c>
      <c r="G6381" s="33">
        <v>207</v>
      </c>
      <c r="H6381" s="33">
        <v>31076</v>
      </c>
      <c r="I6381" t="s">
        <v>18841</v>
      </c>
      <c r="N6381" s="37"/>
      <c r="O6381" s="36"/>
      <c r="P6381" s="36"/>
      <c r="Q6381" s="36"/>
      <c r="R6381" s="37"/>
      <c r="S6381" s="36"/>
      <c r="T6381" s="36"/>
    </row>
    <row r="6382" spans="1:20" ht="14.4" x14ac:dyDescent="0.3">
      <c r="A6382" s="33" t="s">
        <v>14717</v>
      </c>
      <c r="B6382" s="33" t="s">
        <v>14833</v>
      </c>
      <c r="C6382" s="33" t="s">
        <v>19080</v>
      </c>
      <c r="D6382" s="33" t="s">
        <v>14718</v>
      </c>
      <c r="E6382" s="33" t="s">
        <v>15092</v>
      </c>
      <c r="F6382" s="33">
        <v>78</v>
      </c>
      <c r="G6382" s="33">
        <v>80</v>
      </c>
      <c r="H6382" s="33">
        <v>40888</v>
      </c>
      <c r="I6382" t="s">
        <v>863</v>
      </c>
      <c r="N6382" s="37"/>
      <c r="O6382" s="36"/>
      <c r="P6382" s="36"/>
      <c r="Q6382" s="36"/>
      <c r="R6382" s="37"/>
      <c r="S6382" s="36"/>
      <c r="T6382" s="36"/>
    </row>
    <row r="6383" spans="1:20" ht="14.4" x14ac:dyDescent="0.3">
      <c r="A6383" s="33" t="s">
        <v>14719</v>
      </c>
      <c r="B6383" s="33" t="s">
        <v>14833</v>
      </c>
      <c r="C6383" s="33" t="s">
        <v>19081</v>
      </c>
      <c r="D6383" s="33" t="s">
        <v>14720</v>
      </c>
      <c r="E6383" s="33" t="s">
        <v>14944</v>
      </c>
      <c r="F6383" s="33">
        <v>209</v>
      </c>
      <c r="G6383" s="33">
        <v>271</v>
      </c>
      <c r="H6383" s="33">
        <v>42579</v>
      </c>
      <c r="I6383" t="s">
        <v>14721</v>
      </c>
      <c r="N6383" s="37"/>
      <c r="O6383" s="36"/>
      <c r="P6383" s="36"/>
      <c r="Q6383" s="36"/>
      <c r="R6383" s="37"/>
      <c r="S6383" s="36"/>
      <c r="T6383" s="36"/>
    </row>
    <row r="6384" spans="1:20" ht="14.4" x14ac:dyDescent="0.3">
      <c r="A6384" s="33" t="s">
        <v>14722</v>
      </c>
      <c r="B6384" s="33" t="s">
        <v>14833</v>
      </c>
      <c r="C6384" s="33" t="s">
        <v>19082</v>
      </c>
      <c r="D6384" s="33" t="s">
        <v>14723</v>
      </c>
      <c r="E6384" s="33" t="s">
        <v>14917</v>
      </c>
      <c r="F6384" s="33">
        <v>219</v>
      </c>
      <c r="G6384" s="33">
        <v>251</v>
      </c>
      <c r="H6384" s="33">
        <v>42580</v>
      </c>
      <c r="I6384" t="s">
        <v>19083</v>
      </c>
      <c r="N6384" s="37"/>
      <c r="O6384" s="36"/>
      <c r="P6384" s="36"/>
      <c r="Q6384" s="36"/>
      <c r="R6384" s="37"/>
      <c r="S6384" s="36"/>
      <c r="T6384" s="36"/>
    </row>
    <row r="6385" spans="1:20" ht="14.4" x14ac:dyDescent="0.3">
      <c r="A6385" s="33" t="s">
        <v>14724</v>
      </c>
      <c r="B6385" s="33" t="s">
        <v>14833</v>
      </c>
      <c r="C6385" s="33" t="s">
        <v>19084</v>
      </c>
      <c r="D6385" s="33" t="s">
        <v>14725</v>
      </c>
      <c r="E6385" s="33" t="s">
        <v>14905</v>
      </c>
      <c r="F6385" s="33">
        <v>115</v>
      </c>
      <c r="G6385" s="33">
        <v>141</v>
      </c>
      <c r="H6385" s="33">
        <v>42582</v>
      </c>
      <c r="I6385" t="s">
        <v>19085</v>
      </c>
      <c r="N6385" s="37"/>
      <c r="O6385" s="36"/>
      <c r="P6385" s="36"/>
      <c r="Q6385" s="36"/>
      <c r="R6385" s="37"/>
      <c r="S6385" s="36"/>
      <c r="T6385" s="36"/>
    </row>
    <row r="6386" spans="1:20" ht="14.4" x14ac:dyDescent="0.3">
      <c r="A6386" s="33" t="s">
        <v>14726</v>
      </c>
      <c r="B6386" s="33" t="s">
        <v>14833</v>
      </c>
      <c r="C6386" s="33" t="s">
        <v>14655</v>
      </c>
      <c r="D6386" s="33" t="s">
        <v>10635</v>
      </c>
      <c r="E6386" s="33" t="s">
        <v>14879</v>
      </c>
      <c r="F6386" s="33">
        <v>70</v>
      </c>
      <c r="G6386" s="33">
        <v>83</v>
      </c>
      <c r="H6386" s="33">
        <v>41800</v>
      </c>
      <c r="I6386" t="s">
        <v>14657</v>
      </c>
      <c r="N6386" s="37"/>
      <c r="O6386" s="36"/>
      <c r="P6386" s="36"/>
      <c r="Q6386" s="36"/>
      <c r="R6386" s="37"/>
      <c r="S6386" s="36"/>
      <c r="T6386" s="36"/>
    </row>
    <row r="6387" spans="1:20" ht="14.4" x14ac:dyDescent="0.3">
      <c r="A6387" s="33" t="s">
        <v>14727</v>
      </c>
      <c r="B6387" s="33" t="s">
        <v>14833</v>
      </c>
      <c r="C6387" s="33" t="s">
        <v>14728</v>
      </c>
      <c r="D6387" s="33" t="s">
        <v>14729</v>
      </c>
      <c r="E6387" s="33" t="s">
        <v>14971</v>
      </c>
      <c r="F6387" s="33">
        <v>81</v>
      </c>
      <c r="G6387" s="33">
        <v>106</v>
      </c>
      <c r="H6387" s="33">
        <v>73919</v>
      </c>
      <c r="I6387" t="s">
        <v>839</v>
      </c>
      <c r="N6387" s="37"/>
      <c r="O6387" s="36"/>
      <c r="P6387" s="36"/>
      <c r="Q6387" s="36"/>
      <c r="R6387" s="37"/>
      <c r="S6387" s="36"/>
      <c r="T6387" s="36"/>
    </row>
    <row r="6388" spans="1:20" ht="14.4" x14ac:dyDescent="0.3">
      <c r="A6388" s="33" t="s">
        <v>14730</v>
      </c>
      <c r="B6388" s="33" t="s">
        <v>14833</v>
      </c>
      <c r="C6388" s="33" t="s">
        <v>14731</v>
      </c>
      <c r="D6388" s="33" t="s">
        <v>14732</v>
      </c>
      <c r="E6388" s="33" t="s">
        <v>15061</v>
      </c>
      <c r="F6388" s="33">
        <v>126</v>
      </c>
      <c r="G6388" s="33">
        <v>234</v>
      </c>
      <c r="H6388" s="33">
        <v>40114</v>
      </c>
      <c r="I6388" t="s">
        <v>17653</v>
      </c>
      <c r="N6388" s="37"/>
      <c r="O6388" s="36"/>
      <c r="P6388" s="36"/>
      <c r="Q6388" s="36"/>
      <c r="R6388" s="37"/>
      <c r="S6388" s="36"/>
      <c r="T6388" s="36"/>
    </row>
    <row r="6389" spans="1:20" ht="14.4" x14ac:dyDescent="0.3">
      <c r="A6389" s="33" t="s">
        <v>14733</v>
      </c>
      <c r="B6389" s="33" t="s">
        <v>14833</v>
      </c>
      <c r="C6389" s="33" t="s">
        <v>14734</v>
      </c>
      <c r="D6389" s="33" t="s">
        <v>14735</v>
      </c>
      <c r="E6389" s="33" t="s">
        <v>15647</v>
      </c>
      <c r="F6389" s="33">
        <v>60</v>
      </c>
      <c r="G6389" s="33">
        <v>113</v>
      </c>
      <c r="H6389" s="33">
        <v>41779</v>
      </c>
      <c r="I6389" t="s">
        <v>17427</v>
      </c>
      <c r="N6389" s="37"/>
      <c r="O6389" s="36"/>
      <c r="P6389" s="36"/>
      <c r="Q6389" s="36"/>
      <c r="R6389" s="37"/>
      <c r="S6389" s="36"/>
      <c r="T6389" s="36"/>
    </row>
    <row r="6390" spans="1:20" ht="14.4" x14ac:dyDescent="0.3">
      <c r="A6390" s="33" t="s">
        <v>14736</v>
      </c>
      <c r="B6390" s="33" t="s">
        <v>14833</v>
      </c>
      <c r="C6390" s="33" t="s">
        <v>19086</v>
      </c>
      <c r="D6390" s="33" t="s">
        <v>14737</v>
      </c>
      <c r="E6390" s="33" t="s">
        <v>14885</v>
      </c>
      <c r="F6390" s="33">
        <v>72</v>
      </c>
      <c r="G6390" s="33">
        <v>100</v>
      </c>
      <c r="H6390" s="33">
        <v>41774</v>
      </c>
      <c r="I6390" t="s">
        <v>18526</v>
      </c>
      <c r="N6390" s="37"/>
      <c r="O6390" s="36"/>
      <c r="P6390" s="36"/>
      <c r="Q6390" s="36"/>
      <c r="R6390" s="37"/>
      <c r="S6390" s="36"/>
      <c r="T6390" s="36"/>
    </row>
    <row r="6391" spans="1:20" ht="14.4" x14ac:dyDescent="0.3">
      <c r="A6391" s="33" t="s">
        <v>14738</v>
      </c>
      <c r="B6391" s="33" t="s">
        <v>14833</v>
      </c>
      <c r="C6391" s="33" t="s">
        <v>14739</v>
      </c>
      <c r="D6391" s="33" t="s">
        <v>14440</v>
      </c>
      <c r="E6391" s="33" t="s">
        <v>15023</v>
      </c>
      <c r="F6391" s="33">
        <v>430</v>
      </c>
      <c r="G6391" s="33">
        <v>428</v>
      </c>
      <c r="H6391" s="33">
        <v>42540</v>
      </c>
      <c r="I6391" t="s">
        <v>15315</v>
      </c>
      <c r="N6391" s="37"/>
      <c r="O6391" s="36"/>
      <c r="P6391" s="36"/>
      <c r="Q6391" s="36"/>
      <c r="R6391" s="37"/>
      <c r="S6391" s="36"/>
      <c r="T6391" s="36"/>
    </row>
    <row r="6392" spans="1:20" ht="14.4" x14ac:dyDescent="0.3">
      <c r="A6392" s="33" t="s">
        <v>14740</v>
      </c>
      <c r="B6392" s="33" t="s">
        <v>14833</v>
      </c>
      <c r="C6392" s="33" t="s">
        <v>19087</v>
      </c>
      <c r="D6392" s="33" t="s">
        <v>14741</v>
      </c>
      <c r="E6392" s="33" t="s">
        <v>14975</v>
      </c>
      <c r="F6392" s="33">
        <v>370</v>
      </c>
      <c r="G6392" s="33">
        <v>422</v>
      </c>
      <c r="H6392" s="33">
        <v>43318</v>
      </c>
      <c r="I6392" t="s">
        <v>15495</v>
      </c>
      <c r="N6392" s="37"/>
      <c r="O6392" s="36"/>
      <c r="P6392" s="36"/>
      <c r="Q6392" s="36"/>
      <c r="R6392" s="37"/>
      <c r="S6392" s="36"/>
      <c r="T6392" s="36"/>
    </row>
    <row r="6393" spans="1:20" ht="14.4" x14ac:dyDescent="0.3">
      <c r="A6393" s="33" t="s">
        <v>14742</v>
      </c>
      <c r="B6393" s="33" t="s">
        <v>14833</v>
      </c>
      <c r="C6393" s="33" t="s">
        <v>19088</v>
      </c>
      <c r="D6393" s="33" t="s">
        <v>14743</v>
      </c>
      <c r="E6393" s="33" t="s">
        <v>15014</v>
      </c>
      <c r="F6393" s="33">
        <v>341</v>
      </c>
      <c r="G6393" s="33">
        <v>373</v>
      </c>
      <c r="H6393" s="33">
        <v>50195</v>
      </c>
      <c r="I6393" t="s">
        <v>16984</v>
      </c>
      <c r="N6393" s="37"/>
      <c r="O6393" s="36"/>
      <c r="P6393" s="36"/>
      <c r="Q6393" s="36"/>
      <c r="R6393" s="37"/>
      <c r="S6393" s="36"/>
      <c r="T6393" s="36"/>
    </row>
    <row r="6394" spans="1:20" ht="14.4" x14ac:dyDescent="0.3">
      <c r="A6394" s="33" t="s">
        <v>14744</v>
      </c>
      <c r="B6394" s="33" t="s">
        <v>14833</v>
      </c>
      <c r="C6394" s="33" t="s">
        <v>14745</v>
      </c>
      <c r="D6394" s="33" t="s">
        <v>14746</v>
      </c>
      <c r="E6394" s="33" t="s">
        <v>14868</v>
      </c>
      <c r="F6394" s="33">
        <v>605</v>
      </c>
      <c r="G6394" s="33">
        <v>646</v>
      </c>
      <c r="H6394" s="33">
        <v>69669</v>
      </c>
      <c r="I6394" t="s">
        <v>17176</v>
      </c>
      <c r="N6394" s="37"/>
      <c r="O6394" s="36"/>
      <c r="P6394" s="36"/>
      <c r="Q6394" s="36"/>
      <c r="R6394" s="37"/>
      <c r="S6394" s="36"/>
      <c r="T6394" s="36"/>
    </row>
    <row r="6395" spans="1:20" ht="14.4" x14ac:dyDescent="0.3">
      <c r="A6395" s="33" t="s">
        <v>14747</v>
      </c>
      <c r="B6395" s="33" t="s">
        <v>14833</v>
      </c>
      <c r="C6395" s="33" t="s">
        <v>19089</v>
      </c>
      <c r="D6395" s="33" t="s">
        <v>7584</v>
      </c>
      <c r="E6395" s="33" t="s">
        <v>14961</v>
      </c>
      <c r="F6395" s="33">
        <v>294</v>
      </c>
      <c r="G6395" s="33">
        <v>310</v>
      </c>
      <c r="H6395" s="33">
        <v>83579</v>
      </c>
      <c r="I6395" t="s">
        <v>16626</v>
      </c>
      <c r="N6395" s="37"/>
      <c r="O6395" s="36"/>
      <c r="P6395" s="36"/>
      <c r="Q6395" s="36"/>
      <c r="R6395" s="37"/>
      <c r="S6395" s="36"/>
      <c r="T6395" s="36"/>
    </row>
    <row r="6396" spans="1:20" ht="14.4" x14ac:dyDescent="0.3">
      <c r="A6396" s="33" t="s">
        <v>14748</v>
      </c>
      <c r="B6396" s="33" t="s">
        <v>14833</v>
      </c>
      <c r="C6396" s="33" t="s">
        <v>14749</v>
      </c>
      <c r="D6396" s="33" t="s">
        <v>14750</v>
      </c>
      <c r="E6396" s="33" t="s">
        <v>14885</v>
      </c>
      <c r="F6396" s="33">
        <v>51</v>
      </c>
      <c r="G6396" s="33">
        <v>89</v>
      </c>
      <c r="H6396" s="33">
        <v>41781</v>
      </c>
      <c r="I6396" t="s">
        <v>18505</v>
      </c>
      <c r="N6396" s="37"/>
      <c r="O6396" s="36"/>
      <c r="P6396" s="36"/>
      <c r="Q6396" s="36"/>
      <c r="R6396" s="37"/>
      <c r="S6396" s="36"/>
      <c r="T6396" s="36"/>
    </row>
    <row r="6397" spans="1:20" ht="14.4" x14ac:dyDescent="0.3">
      <c r="A6397" s="33" t="s">
        <v>14751</v>
      </c>
      <c r="B6397" s="33" t="s">
        <v>14833</v>
      </c>
      <c r="C6397" s="33" t="s">
        <v>14752</v>
      </c>
      <c r="D6397" s="33" t="s">
        <v>14753</v>
      </c>
      <c r="E6397" s="33" t="s">
        <v>14907</v>
      </c>
      <c r="F6397" s="33">
        <v>63</v>
      </c>
      <c r="G6397" s="33">
        <v>26</v>
      </c>
      <c r="H6397" s="33">
        <v>42619</v>
      </c>
      <c r="I6397" t="s">
        <v>14754</v>
      </c>
      <c r="N6397" s="37"/>
      <c r="O6397" s="36"/>
      <c r="P6397" s="36"/>
      <c r="Q6397" s="36"/>
      <c r="R6397" s="37"/>
      <c r="S6397" s="36"/>
      <c r="T6397" s="36"/>
    </row>
    <row r="6398" spans="1:20" ht="14.4" x14ac:dyDescent="0.3">
      <c r="A6398" s="33" t="s">
        <v>14755</v>
      </c>
      <c r="B6398" s="33" t="s">
        <v>14833</v>
      </c>
      <c r="C6398" s="33" t="s">
        <v>14756</v>
      </c>
      <c r="D6398" s="33" t="s">
        <v>14757</v>
      </c>
      <c r="E6398" s="33" t="s">
        <v>14960</v>
      </c>
      <c r="F6398" s="33">
        <v>435</v>
      </c>
      <c r="G6398" s="33">
        <v>476</v>
      </c>
      <c r="H6398" s="33">
        <v>83280</v>
      </c>
      <c r="I6398" t="s">
        <v>15211</v>
      </c>
      <c r="N6398" s="37"/>
      <c r="O6398" s="36"/>
      <c r="P6398" s="36"/>
      <c r="Q6398" s="36"/>
      <c r="R6398" s="37"/>
      <c r="S6398" s="36"/>
      <c r="T6398" s="36"/>
    </row>
    <row r="6399" spans="1:20" ht="14.4" x14ac:dyDescent="0.3">
      <c r="A6399" s="33" t="s">
        <v>14758</v>
      </c>
      <c r="B6399" s="33" t="s">
        <v>14833</v>
      </c>
      <c r="C6399" s="33" t="s">
        <v>19090</v>
      </c>
      <c r="D6399" s="33" t="s">
        <v>7584</v>
      </c>
      <c r="E6399" s="33" t="s">
        <v>14961</v>
      </c>
      <c r="F6399" s="33">
        <v>387</v>
      </c>
      <c r="G6399" s="33">
        <v>403</v>
      </c>
      <c r="H6399" s="33">
        <v>41884</v>
      </c>
      <c r="I6399" t="s">
        <v>15672</v>
      </c>
      <c r="N6399" s="37"/>
      <c r="O6399" s="36"/>
      <c r="P6399" s="36"/>
      <c r="Q6399" s="36"/>
      <c r="R6399" s="37"/>
      <c r="S6399" s="36"/>
      <c r="T6399" s="36"/>
    </row>
    <row r="6400" spans="1:20" ht="14.4" x14ac:dyDescent="0.3">
      <c r="A6400" s="33" t="s">
        <v>14759</v>
      </c>
      <c r="B6400" s="33" t="s">
        <v>14833</v>
      </c>
      <c r="C6400" s="33" t="s">
        <v>14760</v>
      </c>
      <c r="D6400" s="33" t="s">
        <v>14761</v>
      </c>
      <c r="E6400" s="33" t="s">
        <v>14885</v>
      </c>
      <c r="F6400" s="33">
        <v>230</v>
      </c>
      <c r="G6400" s="33">
        <v>258</v>
      </c>
      <c r="H6400" s="33">
        <v>30883</v>
      </c>
      <c r="I6400" t="s">
        <v>18820</v>
      </c>
      <c r="N6400" s="37"/>
      <c r="O6400" s="36"/>
      <c r="P6400" s="36"/>
      <c r="Q6400" s="36"/>
      <c r="R6400" s="37"/>
      <c r="S6400" s="36"/>
      <c r="T6400" s="36"/>
    </row>
    <row r="6401" spans="1:20" ht="14.4" x14ac:dyDescent="0.3">
      <c r="A6401" s="33" t="s">
        <v>14762</v>
      </c>
      <c r="B6401" s="33" t="s">
        <v>14833</v>
      </c>
      <c r="C6401" s="33" t="s">
        <v>14763</v>
      </c>
      <c r="D6401" s="33" t="s">
        <v>14764</v>
      </c>
      <c r="E6401" s="33" t="s">
        <v>14885</v>
      </c>
      <c r="F6401" s="33">
        <v>297</v>
      </c>
      <c r="G6401" s="33">
        <v>335</v>
      </c>
      <c r="H6401" s="33">
        <v>30883</v>
      </c>
      <c r="I6401" t="s">
        <v>18820</v>
      </c>
      <c r="N6401" s="37"/>
      <c r="O6401" s="36"/>
      <c r="P6401" s="36"/>
      <c r="Q6401" s="36"/>
      <c r="R6401" s="37"/>
      <c r="S6401" s="36"/>
      <c r="T6401" s="36"/>
    </row>
    <row r="6402" spans="1:20" ht="14.4" x14ac:dyDescent="0.3">
      <c r="A6402" s="33" t="s">
        <v>14765</v>
      </c>
      <c r="B6402" s="33" t="s">
        <v>14833</v>
      </c>
      <c r="C6402" s="33" t="s">
        <v>14766</v>
      </c>
      <c r="D6402" s="33" t="s">
        <v>14767</v>
      </c>
      <c r="E6402" s="33" t="s">
        <v>15093</v>
      </c>
      <c r="F6402" s="33">
        <v>371</v>
      </c>
      <c r="G6402" s="33">
        <v>456</v>
      </c>
      <c r="H6402" s="33">
        <v>42623</v>
      </c>
      <c r="I6402" t="s">
        <v>15606</v>
      </c>
      <c r="N6402" s="37"/>
      <c r="O6402" s="36"/>
      <c r="P6402" s="36"/>
      <c r="Q6402" s="36"/>
      <c r="R6402" s="37"/>
      <c r="S6402" s="36"/>
      <c r="T6402" s="36"/>
    </row>
    <row r="6403" spans="1:20" ht="14.4" x14ac:dyDescent="0.3">
      <c r="A6403" s="33" t="s">
        <v>14768</v>
      </c>
      <c r="B6403" s="33" t="s">
        <v>14833</v>
      </c>
      <c r="C6403" s="33" t="s">
        <v>14769</v>
      </c>
      <c r="D6403" s="33" t="s">
        <v>14770</v>
      </c>
      <c r="E6403" s="33" t="s">
        <v>14885</v>
      </c>
      <c r="F6403" s="33">
        <v>67</v>
      </c>
      <c r="G6403" s="33">
        <v>111</v>
      </c>
      <c r="H6403" s="33">
        <v>41774</v>
      </c>
      <c r="I6403" t="s">
        <v>18526</v>
      </c>
      <c r="N6403" s="37"/>
      <c r="O6403" s="36"/>
      <c r="P6403" s="36"/>
      <c r="Q6403" s="36"/>
      <c r="R6403" s="37"/>
      <c r="S6403" s="36"/>
      <c r="T6403" s="36"/>
    </row>
    <row r="6404" spans="1:20" ht="14.4" x14ac:dyDescent="0.3">
      <c r="A6404" s="33" t="s">
        <v>14771</v>
      </c>
      <c r="B6404" s="33" t="s">
        <v>14833</v>
      </c>
      <c r="C6404" s="33" t="s">
        <v>14772</v>
      </c>
      <c r="D6404" s="33" t="s">
        <v>14773</v>
      </c>
      <c r="E6404" s="33" t="s">
        <v>14997</v>
      </c>
      <c r="F6404" s="33">
        <v>124</v>
      </c>
      <c r="G6404" s="33">
        <v>245</v>
      </c>
      <c r="H6404" s="33">
        <v>29810</v>
      </c>
      <c r="I6404" t="s">
        <v>3984</v>
      </c>
      <c r="N6404" s="37"/>
      <c r="O6404" s="36"/>
      <c r="P6404" s="36"/>
      <c r="Q6404" s="36"/>
      <c r="R6404" s="37"/>
      <c r="S6404" s="36"/>
      <c r="T6404" s="36"/>
    </row>
    <row r="6405" spans="1:20" ht="14.4" x14ac:dyDescent="0.3">
      <c r="A6405" s="33" t="s">
        <v>14774</v>
      </c>
      <c r="B6405" s="33" t="s">
        <v>14833</v>
      </c>
      <c r="C6405" s="33" t="s">
        <v>3361</v>
      </c>
      <c r="D6405" s="33" t="s">
        <v>14775</v>
      </c>
      <c r="E6405" s="33" t="s">
        <v>15353</v>
      </c>
      <c r="F6405" s="33">
        <v>498</v>
      </c>
      <c r="G6405" s="33">
        <v>487</v>
      </c>
      <c r="H6405" s="33">
        <v>41794</v>
      </c>
      <c r="I6405" t="s">
        <v>15354</v>
      </c>
      <c r="N6405" s="37"/>
      <c r="O6405" s="36"/>
      <c r="P6405" s="36"/>
      <c r="Q6405" s="36"/>
      <c r="R6405" s="37"/>
      <c r="S6405" s="36"/>
      <c r="T6405" s="36"/>
    </row>
    <row r="6406" spans="1:20" ht="14.4" x14ac:dyDescent="0.3">
      <c r="A6406" s="33" t="s">
        <v>14776</v>
      </c>
      <c r="B6406" s="33" t="s">
        <v>14833</v>
      </c>
      <c r="C6406" s="33" t="s">
        <v>19091</v>
      </c>
      <c r="D6406" s="33" t="s">
        <v>14693</v>
      </c>
      <c r="E6406" s="33" t="s">
        <v>15145</v>
      </c>
      <c r="F6406" s="33">
        <v>110</v>
      </c>
      <c r="G6406" s="33">
        <v>136</v>
      </c>
      <c r="H6406" s="33">
        <v>42640</v>
      </c>
      <c r="I6406" t="s">
        <v>19092</v>
      </c>
      <c r="N6406" s="37"/>
      <c r="O6406" s="36"/>
      <c r="P6406" s="36"/>
      <c r="Q6406" s="36"/>
      <c r="R6406" s="37"/>
      <c r="S6406" s="36"/>
      <c r="T6406" s="36"/>
    </row>
    <row r="6407" spans="1:20" ht="14.4" x14ac:dyDescent="0.3">
      <c r="A6407" s="33" t="s">
        <v>14777</v>
      </c>
      <c r="B6407" s="33" t="s">
        <v>14833</v>
      </c>
      <c r="C6407" s="33" t="s">
        <v>14778</v>
      </c>
      <c r="D6407" s="33" t="s">
        <v>14746</v>
      </c>
      <c r="E6407" s="33" t="s">
        <v>14868</v>
      </c>
      <c r="F6407" s="33">
        <v>368</v>
      </c>
      <c r="G6407" s="33">
        <v>342</v>
      </c>
      <c r="H6407" s="33">
        <v>42510</v>
      </c>
      <c r="I6407" t="s">
        <v>18191</v>
      </c>
      <c r="N6407" s="37"/>
      <c r="O6407" s="36"/>
      <c r="P6407" s="36"/>
      <c r="Q6407" s="36"/>
      <c r="R6407" s="37"/>
      <c r="S6407" s="36"/>
      <c r="T6407" s="36"/>
    </row>
    <row r="6408" spans="1:20" ht="14.4" x14ac:dyDescent="0.3">
      <c r="A6408" s="33" t="s">
        <v>14779</v>
      </c>
      <c r="B6408" s="33" t="s">
        <v>14833</v>
      </c>
      <c r="C6408" s="33" t="s">
        <v>5968</v>
      </c>
      <c r="D6408" s="33" t="s">
        <v>14364</v>
      </c>
      <c r="E6408" s="33" t="s">
        <v>14917</v>
      </c>
      <c r="F6408" s="33">
        <v>263</v>
      </c>
      <c r="G6408" s="33">
        <v>258</v>
      </c>
      <c r="H6408" s="33">
        <v>95148</v>
      </c>
      <c r="I6408" t="s">
        <v>16199</v>
      </c>
      <c r="N6408" s="37"/>
      <c r="O6408" s="36"/>
      <c r="P6408" s="36"/>
      <c r="Q6408" s="36"/>
      <c r="R6408" s="37"/>
      <c r="S6408" s="36"/>
      <c r="T6408" s="36"/>
    </row>
    <row r="6409" spans="1:20" ht="14.4" x14ac:dyDescent="0.3">
      <c r="A6409" s="33" t="s">
        <v>14780</v>
      </c>
      <c r="B6409" s="33" t="s">
        <v>14833</v>
      </c>
      <c r="C6409" s="33" t="s">
        <v>14781</v>
      </c>
      <c r="D6409" s="33" t="s">
        <v>14782</v>
      </c>
      <c r="E6409" s="33" t="s">
        <v>14868</v>
      </c>
      <c r="F6409" s="33">
        <v>406</v>
      </c>
      <c r="G6409" s="33">
        <v>403</v>
      </c>
      <c r="H6409" s="33">
        <v>42510</v>
      </c>
      <c r="I6409" t="s">
        <v>18191</v>
      </c>
      <c r="N6409" s="37"/>
      <c r="O6409" s="36"/>
      <c r="P6409" s="36"/>
      <c r="Q6409" s="36"/>
      <c r="R6409" s="37"/>
      <c r="S6409" s="36"/>
      <c r="T6409" s="36"/>
    </row>
    <row r="6410" spans="1:20" ht="14.4" x14ac:dyDescent="0.3">
      <c r="A6410" s="33" t="s">
        <v>14783</v>
      </c>
      <c r="B6410" s="33" t="s">
        <v>14833</v>
      </c>
      <c r="C6410" s="33" t="s">
        <v>14784</v>
      </c>
      <c r="D6410" s="33" t="s">
        <v>14785</v>
      </c>
      <c r="E6410" s="33" t="s">
        <v>14908</v>
      </c>
      <c r="F6410" s="33">
        <v>355</v>
      </c>
      <c r="G6410" s="33">
        <v>345</v>
      </c>
      <c r="H6410" s="33">
        <v>62662</v>
      </c>
      <c r="I6410" t="s">
        <v>15719</v>
      </c>
      <c r="N6410" s="37"/>
      <c r="O6410" s="36"/>
      <c r="P6410" s="36"/>
      <c r="Q6410" s="36"/>
      <c r="R6410" s="37"/>
      <c r="S6410" s="36"/>
      <c r="T6410" s="36"/>
    </row>
    <row r="6411" spans="1:20" ht="14.4" x14ac:dyDescent="0.3">
      <c r="A6411" s="33" t="s">
        <v>14786</v>
      </c>
      <c r="B6411" s="33" t="s">
        <v>14833</v>
      </c>
      <c r="C6411" s="33" t="s">
        <v>7119</v>
      </c>
      <c r="D6411" s="33" t="s">
        <v>10921</v>
      </c>
      <c r="E6411" s="33" t="s">
        <v>14915</v>
      </c>
      <c r="F6411" s="33">
        <v>310</v>
      </c>
      <c r="G6411" s="33">
        <v>292</v>
      </c>
      <c r="H6411" s="33">
        <v>65287</v>
      </c>
      <c r="I6411" t="s">
        <v>11658</v>
      </c>
      <c r="N6411" s="37"/>
      <c r="O6411" s="36"/>
      <c r="P6411" s="36"/>
      <c r="Q6411" s="36"/>
      <c r="R6411" s="37"/>
      <c r="S6411" s="36"/>
      <c r="T6411" s="36"/>
    </row>
    <row r="6412" spans="1:20" ht="14.4" x14ac:dyDescent="0.3">
      <c r="A6412" s="33" t="s">
        <v>14787</v>
      </c>
      <c r="B6412" s="33" t="s">
        <v>14833</v>
      </c>
      <c r="C6412" s="33" t="s">
        <v>14788</v>
      </c>
      <c r="D6412" s="33" t="s">
        <v>7584</v>
      </c>
      <c r="E6412" s="33" t="s">
        <v>14961</v>
      </c>
      <c r="F6412" s="33">
        <v>261</v>
      </c>
      <c r="G6412" s="33">
        <v>274</v>
      </c>
      <c r="H6412" s="33">
        <v>41337</v>
      </c>
      <c r="I6412" t="s">
        <v>15665</v>
      </c>
      <c r="N6412" s="37"/>
      <c r="O6412" s="36"/>
      <c r="P6412" s="36"/>
      <c r="Q6412" s="36"/>
      <c r="R6412" s="37"/>
      <c r="S6412" s="36"/>
      <c r="T6412" s="36"/>
    </row>
    <row r="6413" spans="1:20" ht="14.4" x14ac:dyDescent="0.3">
      <c r="A6413" s="33" t="s">
        <v>14789</v>
      </c>
      <c r="B6413" s="33" t="s">
        <v>14833</v>
      </c>
      <c r="C6413" s="33" t="s">
        <v>19093</v>
      </c>
      <c r="D6413" s="33" t="s">
        <v>14790</v>
      </c>
      <c r="E6413" s="33" t="s">
        <v>14885</v>
      </c>
      <c r="F6413" s="33">
        <v>70</v>
      </c>
      <c r="G6413" s="33">
        <v>98</v>
      </c>
      <c r="H6413" s="33">
        <v>41800</v>
      </c>
      <c r="I6413" t="s">
        <v>14657</v>
      </c>
      <c r="N6413" s="37"/>
      <c r="O6413" s="36"/>
      <c r="P6413" s="36"/>
      <c r="Q6413" s="36"/>
      <c r="R6413" s="37"/>
      <c r="S6413" s="36"/>
      <c r="T6413" s="36"/>
    </row>
    <row r="6414" spans="1:20" ht="14.4" x14ac:dyDescent="0.3">
      <c r="A6414" s="33" t="s">
        <v>14791</v>
      </c>
      <c r="B6414" s="33" t="s">
        <v>14833</v>
      </c>
      <c r="C6414" s="33" t="s">
        <v>19094</v>
      </c>
      <c r="D6414" s="33" t="s">
        <v>14792</v>
      </c>
      <c r="E6414" s="33" t="s">
        <v>15021</v>
      </c>
      <c r="F6414" s="33">
        <v>17</v>
      </c>
      <c r="G6414" s="33">
        <v>52</v>
      </c>
      <c r="H6414" s="33">
        <v>20281</v>
      </c>
      <c r="I6414" t="s">
        <v>665</v>
      </c>
      <c r="N6414" s="37"/>
      <c r="O6414" s="36"/>
      <c r="P6414" s="36"/>
      <c r="Q6414" s="36"/>
      <c r="R6414" s="37"/>
      <c r="S6414" s="36"/>
      <c r="T6414" s="36"/>
    </row>
    <row r="6415" spans="1:20" ht="14.4" x14ac:dyDescent="0.3">
      <c r="A6415" s="33" t="s">
        <v>14793</v>
      </c>
      <c r="B6415" s="33" t="s">
        <v>14833</v>
      </c>
      <c r="C6415" s="33" t="s">
        <v>14794</v>
      </c>
      <c r="D6415" s="33" t="s">
        <v>14795</v>
      </c>
      <c r="E6415" s="33" t="s">
        <v>14869</v>
      </c>
      <c r="F6415" s="33">
        <v>43</v>
      </c>
      <c r="G6415" s="33">
        <v>106</v>
      </c>
      <c r="H6415" s="33">
        <v>30725</v>
      </c>
      <c r="I6415" t="s">
        <v>18767</v>
      </c>
      <c r="N6415" s="37"/>
      <c r="O6415" s="36"/>
      <c r="P6415" s="36"/>
      <c r="Q6415" s="36"/>
      <c r="R6415" s="37"/>
      <c r="S6415" s="36"/>
      <c r="T6415" s="36"/>
    </row>
    <row r="6416" spans="1:20" ht="14.4" x14ac:dyDescent="0.3">
      <c r="A6416" s="33" t="s">
        <v>14796</v>
      </c>
      <c r="B6416" s="33" t="s">
        <v>14833</v>
      </c>
      <c r="C6416" s="33" t="s">
        <v>19095</v>
      </c>
      <c r="D6416" s="33" t="s">
        <v>19096</v>
      </c>
      <c r="E6416" s="33" t="s">
        <v>14995</v>
      </c>
      <c r="F6416" s="33">
        <v>31</v>
      </c>
      <c r="G6416" s="33">
        <v>65</v>
      </c>
      <c r="H6416" s="33">
        <v>41256</v>
      </c>
      <c r="I6416" t="s">
        <v>19009</v>
      </c>
      <c r="N6416" s="37"/>
      <c r="O6416" s="36"/>
      <c r="P6416" s="36"/>
      <c r="Q6416" s="36"/>
      <c r="R6416" s="37"/>
      <c r="S6416" s="36"/>
      <c r="T6416" s="36"/>
    </row>
    <row r="6417" spans="1:20" ht="14.4" x14ac:dyDescent="0.3">
      <c r="A6417" s="33" t="s">
        <v>14797</v>
      </c>
      <c r="B6417" s="33" t="s">
        <v>14833</v>
      </c>
      <c r="C6417" s="33" t="s">
        <v>19097</v>
      </c>
      <c r="D6417" s="33" t="s">
        <v>14798</v>
      </c>
      <c r="E6417" s="33" t="s">
        <v>15093</v>
      </c>
      <c r="F6417" s="33">
        <v>25</v>
      </c>
      <c r="G6417" s="33">
        <v>58</v>
      </c>
      <c r="H6417" s="33">
        <v>31076</v>
      </c>
      <c r="I6417" t="s">
        <v>18841</v>
      </c>
      <c r="N6417" s="37"/>
      <c r="O6417" s="36"/>
      <c r="P6417" s="36"/>
      <c r="Q6417" s="36"/>
      <c r="R6417" s="37"/>
      <c r="S6417" s="36"/>
      <c r="T6417" s="36"/>
    </row>
    <row r="6418" spans="1:20" ht="14.4" x14ac:dyDescent="0.3">
      <c r="A6418" s="33" t="s">
        <v>14799</v>
      </c>
      <c r="B6418" s="33" t="s">
        <v>14833</v>
      </c>
      <c r="C6418" s="33" t="s">
        <v>19098</v>
      </c>
      <c r="D6418" s="33" t="s">
        <v>19099</v>
      </c>
      <c r="E6418" s="33" t="s">
        <v>15127</v>
      </c>
      <c r="F6418" s="33">
        <v>70</v>
      </c>
      <c r="G6418" s="33">
        <v>152</v>
      </c>
      <c r="H6418" s="33">
        <v>42674</v>
      </c>
      <c r="I6418" t="s">
        <v>19100</v>
      </c>
      <c r="N6418" s="37"/>
      <c r="O6418" s="36"/>
      <c r="P6418" s="36"/>
      <c r="Q6418" s="36"/>
      <c r="R6418" s="37"/>
      <c r="S6418" s="36"/>
      <c r="T6418" s="36"/>
    </row>
    <row r="6419" spans="1:20" ht="14.4" x14ac:dyDescent="0.3">
      <c r="A6419" s="33" t="s">
        <v>14800</v>
      </c>
      <c r="B6419" s="33" t="s">
        <v>14833</v>
      </c>
      <c r="C6419" s="33" t="s">
        <v>19101</v>
      </c>
      <c r="D6419" s="33" t="s">
        <v>14801</v>
      </c>
      <c r="E6419" s="33" t="s">
        <v>16566</v>
      </c>
      <c r="F6419" s="33">
        <v>79</v>
      </c>
      <c r="G6419" s="33">
        <v>102</v>
      </c>
      <c r="H6419" s="33">
        <v>42676</v>
      </c>
      <c r="I6419" t="s">
        <v>19102</v>
      </c>
      <c r="N6419" s="37"/>
      <c r="O6419" s="36"/>
      <c r="P6419" s="36"/>
      <c r="Q6419" s="36"/>
      <c r="R6419" s="37"/>
      <c r="S6419" s="36"/>
      <c r="T6419" s="36"/>
    </row>
    <row r="6420" spans="1:20" ht="14.4" x14ac:dyDescent="0.3">
      <c r="A6420" s="33" t="s">
        <v>14802</v>
      </c>
      <c r="B6420" s="33" t="s">
        <v>14833</v>
      </c>
      <c r="C6420" s="33" t="s">
        <v>14803</v>
      </c>
      <c r="D6420" s="33" t="s">
        <v>13248</v>
      </c>
      <c r="E6420" s="33" t="s">
        <v>14885</v>
      </c>
      <c r="F6420" s="33">
        <v>51</v>
      </c>
      <c r="G6420" s="33">
        <v>100</v>
      </c>
      <c r="H6420" s="33">
        <v>42684</v>
      </c>
      <c r="I6420" t="s">
        <v>19103</v>
      </c>
      <c r="N6420" s="37"/>
      <c r="O6420" s="36"/>
      <c r="P6420" s="36"/>
      <c r="Q6420" s="36"/>
      <c r="R6420" s="37"/>
      <c r="S6420" s="36"/>
      <c r="T6420" s="36"/>
    </row>
    <row r="6421" spans="1:20" ht="14.4" x14ac:dyDescent="0.3">
      <c r="A6421" s="33" t="s">
        <v>14804</v>
      </c>
      <c r="B6421" s="33" t="s">
        <v>14833</v>
      </c>
      <c r="C6421" s="33" t="s">
        <v>13127</v>
      </c>
      <c r="D6421" s="33" t="s">
        <v>13259</v>
      </c>
      <c r="E6421" s="33" t="s">
        <v>14885</v>
      </c>
      <c r="F6421" s="33">
        <v>12</v>
      </c>
      <c r="G6421" s="33">
        <v>16</v>
      </c>
      <c r="H6421" s="33">
        <v>42684</v>
      </c>
      <c r="I6421" t="s">
        <v>19103</v>
      </c>
      <c r="N6421" s="37"/>
      <c r="O6421" s="36"/>
      <c r="P6421" s="36"/>
      <c r="Q6421" s="36"/>
      <c r="R6421" s="37"/>
      <c r="S6421" s="36"/>
      <c r="T6421" s="36"/>
    </row>
    <row r="6422" spans="1:20" ht="14.4" x14ac:dyDescent="0.3">
      <c r="A6422" s="33" t="s">
        <v>14805</v>
      </c>
      <c r="B6422" s="33" t="s">
        <v>14833</v>
      </c>
      <c r="C6422" s="33" t="s">
        <v>19104</v>
      </c>
      <c r="D6422" s="33" t="s">
        <v>14806</v>
      </c>
      <c r="E6422" s="33" t="s">
        <v>14942</v>
      </c>
      <c r="F6422" s="33">
        <v>24</v>
      </c>
      <c r="G6422" s="33">
        <v>57</v>
      </c>
      <c r="H6422" s="33">
        <v>42686</v>
      </c>
      <c r="I6422" t="s">
        <v>19105</v>
      </c>
      <c r="N6422" s="37"/>
      <c r="O6422" s="36"/>
      <c r="P6422" s="36"/>
      <c r="Q6422" s="36"/>
      <c r="R6422" s="37"/>
      <c r="S6422" s="36"/>
      <c r="T6422" s="36"/>
    </row>
    <row r="6423" spans="1:20" ht="14.4" x14ac:dyDescent="0.3">
      <c r="A6423" s="33" t="s">
        <v>14807</v>
      </c>
      <c r="B6423" s="33" t="s">
        <v>14833</v>
      </c>
      <c r="C6423" s="33" t="s">
        <v>14808</v>
      </c>
      <c r="D6423" s="33" t="s">
        <v>14809</v>
      </c>
      <c r="E6423" s="33" t="s">
        <v>15021</v>
      </c>
      <c r="F6423" s="33">
        <v>44</v>
      </c>
      <c r="G6423" s="33">
        <v>118</v>
      </c>
      <c r="H6423" s="33">
        <v>42679</v>
      </c>
      <c r="I6423" t="s">
        <v>19106</v>
      </c>
      <c r="N6423" s="37"/>
      <c r="O6423" s="36"/>
      <c r="P6423" s="36"/>
      <c r="Q6423" s="36"/>
      <c r="R6423" s="37"/>
      <c r="S6423" s="36"/>
      <c r="T6423" s="36"/>
    </row>
    <row r="6424" spans="1:20" ht="14.4" x14ac:dyDescent="0.3">
      <c r="A6424" s="33" t="s">
        <v>14810</v>
      </c>
      <c r="B6424" s="33" t="s">
        <v>14833</v>
      </c>
      <c r="C6424" s="33" t="s">
        <v>14811</v>
      </c>
      <c r="D6424" s="33" t="s">
        <v>14812</v>
      </c>
      <c r="E6424" s="33" t="s">
        <v>15078</v>
      </c>
      <c r="F6424" s="33">
        <v>373</v>
      </c>
      <c r="G6424" s="33">
        <v>382</v>
      </c>
      <c r="H6424" s="33">
        <v>41154</v>
      </c>
      <c r="I6424" t="s">
        <v>16134</v>
      </c>
      <c r="N6424" s="37"/>
      <c r="O6424" s="36"/>
      <c r="P6424" s="36"/>
      <c r="Q6424" s="36"/>
      <c r="R6424" s="37"/>
      <c r="S6424" s="36"/>
      <c r="T6424" s="36"/>
    </row>
    <row r="6425" spans="1:20" ht="14.4" x14ac:dyDescent="0.3">
      <c r="A6425" s="33" t="s">
        <v>14813</v>
      </c>
      <c r="B6425" s="33" t="s">
        <v>14833</v>
      </c>
      <c r="C6425" s="33" t="s">
        <v>14814</v>
      </c>
      <c r="D6425" s="33" t="s">
        <v>13235</v>
      </c>
      <c r="E6425" s="33" t="s">
        <v>14885</v>
      </c>
      <c r="F6425" s="33">
        <v>0</v>
      </c>
      <c r="G6425" s="33">
        <v>27</v>
      </c>
      <c r="H6425" s="33">
        <v>42708</v>
      </c>
      <c r="I6425" t="s">
        <v>19107</v>
      </c>
      <c r="N6425" s="37"/>
      <c r="O6425" s="36"/>
      <c r="P6425" s="36"/>
      <c r="Q6425" s="36"/>
      <c r="R6425" s="37"/>
      <c r="S6425" s="36"/>
      <c r="T6425" s="36"/>
    </row>
    <row r="6426" spans="1:20" ht="14.4" x14ac:dyDescent="0.3">
      <c r="A6426" s="33" t="s">
        <v>14815</v>
      </c>
      <c r="B6426" s="33" t="s">
        <v>14833</v>
      </c>
      <c r="C6426" s="33" t="s">
        <v>14816</v>
      </c>
      <c r="D6426" s="33" t="s">
        <v>14817</v>
      </c>
      <c r="E6426" s="33" t="s">
        <v>14906</v>
      </c>
      <c r="F6426" s="33">
        <v>0</v>
      </c>
      <c r="G6426" s="33">
        <v>264</v>
      </c>
      <c r="H6426" s="33">
        <v>41000</v>
      </c>
      <c r="I6426" t="s">
        <v>796</v>
      </c>
      <c r="N6426" s="37"/>
      <c r="O6426" s="36"/>
      <c r="P6426" s="36"/>
      <c r="Q6426" s="36"/>
      <c r="R6426" s="37"/>
      <c r="S6426" s="36"/>
      <c r="T6426" s="36"/>
    </row>
    <row r="6427" spans="1:20" ht="14.4" x14ac:dyDescent="0.3">
      <c r="A6427" s="33" t="s">
        <v>14818</v>
      </c>
      <c r="B6427" s="33" t="s">
        <v>14833</v>
      </c>
      <c r="C6427" s="33" t="s">
        <v>19108</v>
      </c>
      <c r="D6427" s="33" t="s">
        <v>19109</v>
      </c>
      <c r="E6427" s="33" t="s">
        <v>14915</v>
      </c>
      <c r="F6427" s="33">
        <v>0</v>
      </c>
      <c r="G6427" s="33">
        <v>45</v>
      </c>
      <c r="H6427" s="33">
        <v>31076</v>
      </c>
      <c r="I6427" t="s">
        <v>18841</v>
      </c>
      <c r="N6427" s="37"/>
      <c r="O6427" s="36"/>
      <c r="P6427" s="36"/>
      <c r="Q6427" s="36"/>
      <c r="R6427" s="37"/>
      <c r="S6427" s="36"/>
      <c r="T6427" s="36"/>
    </row>
    <row r="6428" spans="1:20" ht="14.4" x14ac:dyDescent="0.3">
      <c r="A6428" s="33" t="s">
        <v>14819</v>
      </c>
      <c r="B6428" s="33" t="s">
        <v>14833</v>
      </c>
      <c r="C6428" s="33" t="s">
        <v>19110</v>
      </c>
      <c r="D6428" s="33" t="s">
        <v>14820</v>
      </c>
      <c r="E6428" s="33" t="s">
        <v>14940</v>
      </c>
      <c r="F6428" s="33">
        <v>0</v>
      </c>
      <c r="G6428" s="33">
        <v>472</v>
      </c>
      <c r="H6428" s="33">
        <v>40020</v>
      </c>
      <c r="I6428" t="s">
        <v>15971</v>
      </c>
      <c r="N6428" s="37"/>
      <c r="O6428" s="36"/>
      <c r="P6428" s="36"/>
      <c r="Q6428" s="36"/>
      <c r="R6428" s="37"/>
      <c r="S6428" s="36"/>
      <c r="T6428" s="36"/>
    </row>
    <row r="6429" spans="1:20" ht="14.4" x14ac:dyDescent="0.3">
      <c r="A6429" s="33" t="s">
        <v>14821</v>
      </c>
      <c r="B6429" s="33" t="s">
        <v>14833</v>
      </c>
      <c r="C6429" s="33" t="s">
        <v>19111</v>
      </c>
      <c r="D6429" s="33" t="s">
        <v>14822</v>
      </c>
      <c r="E6429" s="33" t="s">
        <v>15033</v>
      </c>
      <c r="F6429" s="33">
        <v>0</v>
      </c>
      <c r="G6429" s="33">
        <v>52</v>
      </c>
      <c r="H6429" s="33">
        <v>42686</v>
      </c>
      <c r="I6429" t="s">
        <v>19105</v>
      </c>
      <c r="N6429" s="37"/>
      <c r="O6429" s="36"/>
      <c r="P6429" s="36"/>
      <c r="Q6429" s="36"/>
      <c r="R6429" s="37"/>
      <c r="S6429" s="36"/>
      <c r="T6429" s="36"/>
    </row>
    <row r="6430" spans="1:20" ht="14.4" x14ac:dyDescent="0.3">
      <c r="A6430" s="33" t="s">
        <v>14823</v>
      </c>
      <c r="B6430" s="33" t="s">
        <v>14833</v>
      </c>
      <c r="C6430" s="33" t="s">
        <v>19112</v>
      </c>
      <c r="D6430" s="33" t="s">
        <v>14190</v>
      </c>
      <c r="E6430" s="33" t="s">
        <v>15061</v>
      </c>
      <c r="F6430" s="33">
        <v>0</v>
      </c>
      <c r="G6430" s="33">
        <v>19</v>
      </c>
      <c r="H6430" s="33">
        <v>40306</v>
      </c>
      <c r="I6430" t="s">
        <v>19113</v>
      </c>
      <c r="N6430" s="37"/>
      <c r="O6430" s="36"/>
      <c r="P6430" s="36"/>
      <c r="Q6430" s="36"/>
      <c r="R6430" s="37"/>
      <c r="S6430" s="36"/>
      <c r="T6430" s="36"/>
    </row>
    <row r="6431" spans="1:20" ht="14.4" x14ac:dyDescent="0.3">
      <c r="A6431" s="33" t="s">
        <v>14824</v>
      </c>
      <c r="B6431" s="33" t="s">
        <v>14833</v>
      </c>
      <c r="C6431" s="33" t="s">
        <v>19114</v>
      </c>
      <c r="D6431" s="33" t="s">
        <v>14825</v>
      </c>
      <c r="E6431" s="33" t="s">
        <v>15045</v>
      </c>
      <c r="F6431" s="33">
        <v>0</v>
      </c>
      <c r="G6431" s="33">
        <v>265</v>
      </c>
      <c r="H6431" s="35">
        <v>41496</v>
      </c>
      <c r="I6431" t="s">
        <v>15605</v>
      </c>
      <c r="N6431" s="37"/>
      <c r="O6431" s="36"/>
      <c r="P6431" s="36"/>
      <c r="Q6431" s="36"/>
      <c r="R6431" s="37"/>
      <c r="S6431" s="36"/>
      <c r="T6431" s="36"/>
    </row>
    <row r="6432" spans="1:20" ht="14.4" x14ac:dyDescent="0.3">
      <c r="A6432" s="33" t="s">
        <v>14826</v>
      </c>
      <c r="B6432" s="33" t="s">
        <v>14833</v>
      </c>
      <c r="C6432" s="33" t="s">
        <v>14827</v>
      </c>
      <c r="D6432" s="33" t="s">
        <v>11602</v>
      </c>
      <c r="E6432" s="33" t="s">
        <v>15055</v>
      </c>
      <c r="F6432" s="33">
        <v>0</v>
      </c>
      <c r="G6432" s="33">
        <v>222</v>
      </c>
      <c r="H6432" s="33">
        <v>24844</v>
      </c>
      <c r="I6432" t="s">
        <v>2407</v>
      </c>
      <c r="N6432" s="37"/>
      <c r="O6432" s="36"/>
      <c r="P6432" s="36"/>
      <c r="Q6432" s="36"/>
      <c r="R6432" s="37"/>
      <c r="S6432" s="36"/>
      <c r="T6432" s="36"/>
    </row>
    <row r="6433" spans="1:20" ht="14.4" x14ac:dyDescent="0.3">
      <c r="A6433" s="33" t="s">
        <v>14828</v>
      </c>
      <c r="B6433" s="33" t="s">
        <v>14833</v>
      </c>
      <c r="C6433" s="33" t="s">
        <v>14829</v>
      </c>
      <c r="D6433" s="33" t="s">
        <v>2109</v>
      </c>
      <c r="E6433" s="33" t="s">
        <v>14940</v>
      </c>
      <c r="F6433" s="33">
        <v>0</v>
      </c>
      <c r="G6433" s="33">
        <v>105</v>
      </c>
      <c r="H6433" s="33">
        <v>42715</v>
      </c>
      <c r="I6433" t="s">
        <v>19115</v>
      </c>
      <c r="N6433" s="37"/>
      <c r="O6433" s="36"/>
      <c r="P6433" s="36"/>
      <c r="Q6433" s="36"/>
      <c r="R6433" s="37"/>
      <c r="S6433" s="36"/>
      <c r="T6433" s="36"/>
    </row>
    <row r="6434" spans="1:20" ht="14.4" x14ac:dyDescent="0.3">
      <c r="N6434" s="37"/>
      <c r="O6434" s="36"/>
      <c r="P6434" s="36"/>
      <c r="Q6434" s="36"/>
      <c r="R6434" s="37"/>
      <c r="S6434" s="36"/>
      <c r="T6434" s="36"/>
    </row>
    <row r="6435" spans="1:20" ht="14.4" x14ac:dyDescent="0.3">
      <c r="N6435" s="37"/>
      <c r="O6435" s="36"/>
      <c r="P6435" s="36"/>
      <c r="Q6435" s="36"/>
      <c r="R6435" s="37"/>
      <c r="S6435" s="36"/>
      <c r="T6435" s="36"/>
    </row>
    <row r="6436" spans="1:20" ht="14.4" x14ac:dyDescent="0.3">
      <c r="N6436" s="37"/>
      <c r="O6436" s="36"/>
      <c r="P6436" s="36"/>
      <c r="Q6436" s="36"/>
      <c r="R6436" s="37"/>
      <c r="S6436" s="36"/>
      <c r="T6436" s="36"/>
    </row>
    <row r="6437" spans="1:20" ht="14.4" x14ac:dyDescent="0.3">
      <c r="N6437" s="37"/>
      <c r="O6437" s="36"/>
      <c r="P6437" s="36"/>
      <c r="Q6437" s="36"/>
      <c r="R6437" s="37"/>
      <c r="S6437" s="36"/>
      <c r="T6437" s="36"/>
    </row>
    <row r="6438" spans="1:20" ht="14.4" x14ac:dyDescent="0.3">
      <c r="N6438" s="37"/>
      <c r="O6438" s="36"/>
      <c r="P6438" s="36"/>
      <c r="Q6438" s="36"/>
      <c r="R6438" s="37"/>
      <c r="S6438" s="36"/>
      <c r="T6438" s="36"/>
    </row>
    <row r="6439" spans="1:20" ht="14.4" x14ac:dyDescent="0.3">
      <c r="N6439" s="37"/>
      <c r="O6439" s="36"/>
      <c r="P6439" s="36"/>
      <c r="Q6439" s="36"/>
      <c r="R6439" s="37"/>
      <c r="S6439" s="36"/>
      <c r="T6439" s="36"/>
    </row>
    <row r="6440" spans="1:20" ht="14.4" x14ac:dyDescent="0.3">
      <c r="N6440" s="37"/>
      <c r="O6440" s="36"/>
      <c r="P6440" s="36"/>
      <c r="Q6440" s="36"/>
      <c r="R6440" s="37"/>
      <c r="S6440" s="36"/>
      <c r="T6440" s="36"/>
    </row>
    <row r="6441" spans="1:20" ht="14.4" x14ac:dyDescent="0.3">
      <c r="N6441" s="37"/>
      <c r="O6441" s="36"/>
      <c r="P6441" s="36"/>
      <c r="Q6441" s="36"/>
      <c r="R6441" s="37"/>
      <c r="S6441" s="36"/>
      <c r="T6441" s="36"/>
    </row>
    <row r="6442" spans="1:20" ht="14.4" x14ac:dyDescent="0.3">
      <c r="N6442" s="37"/>
      <c r="O6442" s="36"/>
      <c r="P6442" s="36"/>
      <c r="Q6442" s="36"/>
      <c r="R6442" s="37"/>
      <c r="S6442" s="36"/>
      <c r="T6442" s="36"/>
    </row>
    <row r="6443" spans="1:20" ht="14.4" x14ac:dyDescent="0.3">
      <c r="N6443" s="37"/>
      <c r="O6443" s="36"/>
      <c r="P6443" s="36"/>
      <c r="Q6443" s="36"/>
      <c r="R6443" s="37"/>
      <c r="S6443" s="36"/>
      <c r="T6443" s="36"/>
    </row>
    <row r="6444" spans="1:20" ht="14.4" x14ac:dyDescent="0.3">
      <c r="N6444" s="37"/>
      <c r="O6444" s="36"/>
      <c r="P6444" s="36"/>
      <c r="Q6444" s="36"/>
      <c r="R6444" s="37"/>
      <c r="S6444" s="36"/>
      <c r="T6444" s="36"/>
    </row>
    <row r="6445" spans="1:20" ht="14.4" x14ac:dyDescent="0.3">
      <c r="N6445" s="37"/>
      <c r="O6445" s="36"/>
      <c r="P6445" s="36"/>
      <c r="Q6445" s="36"/>
      <c r="R6445" s="37"/>
      <c r="S6445" s="36"/>
      <c r="T6445" s="36"/>
    </row>
    <row r="6446" spans="1:20" ht="14.4" x14ac:dyDescent="0.3">
      <c r="N6446" s="37"/>
      <c r="O6446" s="36"/>
      <c r="P6446" s="36"/>
      <c r="Q6446" s="36"/>
      <c r="R6446" s="37"/>
      <c r="S6446" s="36"/>
      <c r="T6446" s="36"/>
    </row>
    <row r="6447" spans="1:20" ht="14.4" x14ac:dyDescent="0.3">
      <c r="N6447" s="37"/>
      <c r="O6447" s="36"/>
      <c r="P6447" s="36"/>
      <c r="Q6447" s="36"/>
      <c r="R6447" s="37"/>
      <c r="S6447" s="36"/>
      <c r="T6447" s="36"/>
    </row>
    <row r="6448" spans="1:20" ht="14.4" x14ac:dyDescent="0.3">
      <c r="N6448" s="37"/>
      <c r="O6448" s="36"/>
      <c r="P6448" s="36"/>
      <c r="Q6448" s="36"/>
      <c r="R6448" s="37"/>
      <c r="S6448" s="36"/>
      <c r="T6448" s="36"/>
    </row>
    <row r="6449" spans="14:20" ht="14.4" x14ac:dyDescent="0.3">
      <c r="N6449" s="37"/>
      <c r="O6449" s="36"/>
      <c r="P6449" s="36"/>
      <c r="Q6449" s="36"/>
      <c r="R6449" s="37"/>
      <c r="S6449" s="36"/>
      <c r="T6449" s="36"/>
    </row>
    <row r="6450" spans="14:20" ht="14.4" x14ac:dyDescent="0.3">
      <c r="N6450" s="37"/>
      <c r="O6450" s="36"/>
      <c r="P6450" s="36"/>
      <c r="Q6450" s="36"/>
      <c r="R6450" s="37"/>
      <c r="S6450" s="36"/>
      <c r="T6450" s="36"/>
    </row>
    <row r="6451" spans="14:20" ht="14.4" x14ac:dyDescent="0.3">
      <c r="N6451" s="37"/>
      <c r="O6451" s="36"/>
      <c r="P6451" s="36"/>
      <c r="Q6451" s="36"/>
      <c r="R6451" s="37"/>
      <c r="S6451" s="36"/>
      <c r="T6451" s="36"/>
    </row>
    <row r="6452" spans="14:20" ht="14.4" x14ac:dyDescent="0.3">
      <c r="N6452" s="37"/>
      <c r="O6452" s="36"/>
      <c r="P6452" s="36"/>
      <c r="Q6452" s="36"/>
      <c r="R6452" s="37"/>
      <c r="S6452" s="36"/>
      <c r="T6452" s="36"/>
    </row>
    <row r="6453" spans="14:20" ht="14.4" x14ac:dyDescent="0.3">
      <c r="N6453" s="37"/>
      <c r="O6453" s="36"/>
      <c r="P6453" s="36"/>
      <c r="Q6453" s="36"/>
      <c r="R6453" s="37"/>
      <c r="S6453" s="36"/>
      <c r="T6453" s="36"/>
    </row>
    <row r="6454" spans="14:20" ht="14.4" x14ac:dyDescent="0.3">
      <c r="N6454" s="37"/>
      <c r="O6454" s="36"/>
      <c r="P6454" s="36"/>
      <c r="Q6454" s="36"/>
      <c r="R6454" s="37"/>
      <c r="S6454" s="36"/>
      <c r="T6454" s="36"/>
    </row>
    <row r="6455" spans="14:20" ht="14.4" x14ac:dyDescent="0.3">
      <c r="N6455" s="37"/>
      <c r="O6455" s="36"/>
      <c r="P6455" s="36"/>
      <c r="Q6455" s="36"/>
      <c r="R6455" s="37"/>
      <c r="S6455" s="36"/>
      <c r="T6455" s="36"/>
    </row>
    <row r="6456" spans="14:20" ht="14.4" x14ac:dyDescent="0.3">
      <c r="N6456" s="37"/>
      <c r="O6456" s="36"/>
      <c r="P6456" s="36"/>
      <c r="Q6456" s="36"/>
      <c r="R6456" s="37"/>
      <c r="S6456" s="36"/>
      <c r="T6456" s="36"/>
    </row>
    <row r="6457" spans="14:20" ht="14.4" x14ac:dyDescent="0.3">
      <c r="N6457" s="37"/>
      <c r="O6457" s="36"/>
      <c r="P6457" s="36"/>
      <c r="Q6457" s="36"/>
      <c r="R6457" s="37"/>
      <c r="S6457" s="36"/>
      <c r="T6457" s="36"/>
    </row>
    <row r="6458" spans="14:20" ht="14.4" x14ac:dyDescent="0.3">
      <c r="N6458" s="37"/>
      <c r="O6458" s="36"/>
      <c r="P6458" s="36"/>
      <c r="Q6458" s="36"/>
      <c r="R6458" s="37"/>
      <c r="S6458" s="36"/>
      <c r="T6458" s="36"/>
    </row>
    <row r="6459" spans="14:20" ht="14.4" x14ac:dyDescent="0.3">
      <c r="N6459" s="37"/>
      <c r="O6459" s="36"/>
      <c r="P6459" s="36"/>
      <c r="Q6459" s="36"/>
      <c r="R6459" s="37"/>
      <c r="S6459" s="36"/>
      <c r="T6459" s="36"/>
    </row>
    <row r="6460" spans="14:20" ht="14.4" x14ac:dyDescent="0.3">
      <c r="N6460" s="37"/>
      <c r="O6460" s="36"/>
      <c r="P6460" s="36"/>
      <c r="Q6460" s="36"/>
      <c r="R6460" s="37"/>
      <c r="S6460" s="36"/>
      <c r="T6460" s="36"/>
    </row>
    <row r="6461" spans="14:20" ht="14.4" x14ac:dyDescent="0.3">
      <c r="N6461" s="37"/>
      <c r="O6461" s="36"/>
      <c r="P6461" s="36"/>
      <c r="Q6461" s="36"/>
      <c r="R6461" s="37"/>
      <c r="S6461" s="36"/>
      <c r="T6461" s="36"/>
    </row>
    <row r="6462" spans="14:20" ht="14.4" x14ac:dyDescent="0.3">
      <c r="N6462" s="37"/>
      <c r="O6462" s="36"/>
      <c r="P6462" s="36"/>
      <c r="Q6462" s="36"/>
      <c r="R6462" s="37"/>
      <c r="S6462" s="36"/>
      <c r="T6462" s="36"/>
    </row>
    <row r="6463" spans="14:20" ht="14.4" x14ac:dyDescent="0.3">
      <c r="N6463" s="37"/>
      <c r="O6463" s="36"/>
      <c r="P6463" s="36"/>
      <c r="Q6463" s="36"/>
      <c r="R6463" s="37"/>
      <c r="S6463" s="36"/>
      <c r="T6463" s="36"/>
    </row>
    <row r="6464" spans="14:20" ht="14.4" x14ac:dyDescent="0.3">
      <c r="N6464" s="37"/>
      <c r="O6464" s="36"/>
      <c r="P6464" s="36"/>
      <c r="Q6464" s="36"/>
      <c r="R6464" s="37"/>
      <c r="S6464" s="36"/>
      <c r="T6464" s="36"/>
    </row>
    <row r="6465" spans="14:20" ht="14.4" x14ac:dyDescent="0.3">
      <c r="N6465" s="37"/>
      <c r="O6465" s="36"/>
      <c r="P6465" s="36"/>
      <c r="Q6465" s="36"/>
      <c r="R6465" s="37"/>
      <c r="S6465" s="36"/>
      <c r="T6465" s="36"/>
    </row>
    <row r="6466" spans="14:20" ht="14.4" x14ac:dyDescent="0.3">
      <c r="N6466" s="37"/>
      <c r="O6466" s="36"/>
      <c r="P6466" s="36"/>
      <c r="Q6466" s="36"/>
      <c r="R6466" s="37"/>
      <c r="S6466" s="36"/>
      <c r="T6466" s="36"/>
    </row>
    <row r="6467" spans="14:20" ht="14.4" x14ac:dyDescent="0.3">
      <c r="N6467" s="37"/>
      <c r="O6467" s="36"/>
      <c r="P6467" s="36"/>
      <c r="Q6467" s="36"/>
      <c r="R6467" s="37"/>
      <c r="S6467" s="36"/>
      <c r="T6467" s="36"/>
    </row>
    <row r="6468" spans="14:20" ht="14.4" x14ac:dyDescent="0.3">
      <c r="N6468" s="37"/>
      <c r="O6468" s="36"/>
      <c r="P6468" s="36"/>
      <c r="Q6468" s="36"/>
      <c r="R6468" s="37"/>
      <c r="S6468" s="36"/>
      <c r="T6468" s="36"/>
    </row>
    <row r="6469" spans="14:20" ht="14.4" x14ac:dyDescent="0.3">
      <c r="N6469" s="37"/>
      <c r="O6469" s="36"/>
      <c r="P6469" s="36"/>
      <c r="Q6469" s="36"/>
      <c r="R6469" s="37"/>
      <c r="S6469" s="36"/>
      <c r="T6469" s="36"/>
    </row>
    <row r="6470" spans="14:20" ht="14.4" x14ac:dyDescent="0.3">
      <c r="N6470" s="37"/>
      <c r="O6470" s="36"/>
      <c r="P6470" s="36"/>
      <c r="Q6470" s="36"/>
      <c r="R6470" s="37"/>
      <c r="S6470" s="36"/>
      <c r="T6470" s="36"/>
    </row>
    <row r="6471" spans="14:20" ht="14.4" x14ac:dyDescent="0.3">
      <c r="N6471" s="37"/>
      <c r="O6471" s="36"/>
      <c r="P6471" s="36"/>
      <c r="Q6471" s="36"/>
      <c r="R6471" s="37"/>
      <c r="S6471" s="36"/>
      <c r="T6471" s="36"/>
    </row>
    <row r="6472" spans="14:20" ht="14.4" x14ac:dyDescent="0.3">
      <c r="N6472" s="37"/>
      <c r="O6472" s="36"/>
      <c r="P6472" s="36"/>
      <c r="Q6472" s="36"/>
      <c r="R6472" s="37"/>
      <c r="S6472" s="36"/>
      <c r="T6472" s="36"/>
    </row>
    <row r="6473" spans="14:20" ht="14.4" x14ac:dyDescent="0.3">
      <c r="N6473" s="37"/>
      <c r="O6473" s="36"/>
      <c r="P6473" s="36"/>
      <c r="Q6473" s="36"/>
      <c r="R6473" s="37"/>
      <c r="S6473" s="36"/>
      <c r="T6473" s="36"/>
    </row>
    <row r="6474" spans="14:20" ht="14.4" x14ac:dyDescent="0.3">
      <c r="N6474" s="37"/>
      <c r="O6474" s="36"/>
      <c r="P6474" s="36"/>
      <c r="Q6474" s="36"/>
      <c r="R6474" s="37"/>
      <c r="S6474" s="36"/>
      <c r="T6474" s="36"/>
    </row>
    <row r="6475" spans="14:20" ht="14.4" x14ac:dyDescent="0.3">
      <c r="N6475" s="37"/>
      <c r="O6475" s="36"/>
      <c r="P6475" s="36"/>
      <c r="Q6475" s="36"/>
      <c r="R6475" s="37"/>
      <c r="S6475" s="36"/>
      <c r="T6475" s="36"/>
    </row>
    <row r="6476" spans="14:20" ht="14.4" x14ac:dyDescent="0.3">
      <c r="N6476" s="37"/>
      <c r="O6476" s="36"/>
      <c r="P6476" s="36"/>
      <c r="Q6476" s="36"/>
      <c r="R6476" s="37"/>
      <c r="S6476" s="36"/>
      <c r="T6476" s="36"/>
    </row>
    <row r="6477" spans="14:20" ht="14.4" x14ac:dyDescent="0.3">
      <c r="N6477" s="37"/>
      <c r="O6477" s="36"/>
      <c r="P6477" s="36"/>
      <c r="Q6477" s="36"/>
      <c r="R6477" s="37"/>
      <c r="S6477" s="36"/>
      <c r="T6477" s="36"/>
    </row>
    <row r="6478" spans="14:20" ht="14.4" x14ac:dyDescent="0.3">
      <c r="N6478" s="37"/>
      <c r="O6478" s="36"/>
      <c r="P6478" s="36"/>
      <c r="Q6478" s="36"/>
      <c r="R6478" s="37"/>
      <c r="S6478" s="36"/>
      <c r="T6478" s="36"/>
    </row>
    <row r="6479" spans="14:20" ht="14.4" x14ac:dyDescent="0.3">
      <c r="N6479" s="37"/>
      <c r="O6479" s="36"/>
      <c r="P6479" s="36"/>
      <c r="Q6479" s="36"/>
      <c r="R6479" s="37"/>
      <c r="S6479" s="36"/>
      <c r="T6479" s="36"/>
    </row>
    <row r="6480" spans="14:20" ht="14.4" x14ac:dyDescent="0.3">
      <c r="N6480" s="37"/>
      <c r="O6480" s="36"/>
      <c r="P6480" s="36"/>
      <c r="Q6480" s="36"/>
      <c r="R6480" s="37"/>
      <c r="S6480" s="36"/>
      <c r="T6480" s="36"/>
    </row>
    <row r="6481" spans="14:20" ht="14.4" x14ac:dyDescent="0.3">
      <c r="N6481" s="37"/>
      <c r="O6481" s="36"/>
      <c r="P6481" s="36"/>
      <c r="Q6481" s="36"/>
      <c r="R6481" s="37"/>
      <c r="S6481" s="36"/>
      <c r="T6481" s="36"/>
    </row>
    <row r="6482" spans="14:20" ht="14.4" x14ac:dyDescent="0.3">
      <c r="N6482" s="37"/>
      <c r="O6482" s="36"/>
      <c r="P6482" s="36"/>
      <c r="Q6482" s="36"/>
      <c r="R6482" s="37"/>
      <c r="S6482" s="36"/>
      <c r="T6482" s="36"/>
    </row>
    <row r="6483" spans="14:20" ht="14.4" x14ac:dyDescent="0.3">
      <c r="N6483" s="37"/>
      <c r="O6483" s="36"/>
      <c r="P6483" s="36"/>
      <c r="Q6483" s="36"/>
      <c r="R6483" s="37"/>
      <c r="S6483" s="36"/>
      <c r="T6483" s="36"/>
    </row>
    <row r="6484" spans="14:20" ht="14.4" x14ac:dyDescent="0.3">
      <c r="N6484" s="37"/>
      <c r="O6484" s="36"/>
      <c r="P6484" s="36"/>
      <c r="Q6484" s="36"/>
      <c r="R6484" s="37"/>
      <c r="S6484" s="36"/>
      <c r="T6484" s="36"/>
    </row>
    <row r="6485" spans="14:20" ht="14.4" x14ac:dyDescent="0.3">
      <c r="N6485" s="37"/>
      <c r="O6485" s="36"/>
      <c r="P6485" s="36"/>
      <c r="Q6485" s="36"/>
      <c r="R6485" s="37"/>
      <c r="S6485" s="36"/>
      <c r="T6485" s="36"/>
    </row>
    <row r="6486" spans="14:20" ht="14.4" x14ac:dyDescent="0.3">
      <c r="N6486" s="37"/>
      <c r="O6486" s="36"/>
      <c r="P6486" s="36"/>
      <c r="Q6486" s="36"/>
      <c r="R6486" s="37"/>
      <c r="S6486" s="36"/>
      <c r="T6486" s="36"/>
    </row>
    <row r="6487" spans="14:20" ht="14.4" x14ac:dyDescent="0.3">
      <c r="N6487" s="37"/>
      <c r="O6487" s="36"/>
      <c r="P6487" s="36"/>
      <c r="Q6487" s="36"/>
      <c r="R6487" s="37"/>
      <c r="S6487" s="36"/>
      <c r="T6487" s="36"/>
    </row>
    <row r="6488" spans="14:20" ht="14.4" x14ac:dyDescent="0.3">
      <c r="N6488" s="37"/>
      <c r="O6488" s="36"/>
      <c r="P6488" s="36"/>
      <c r="Q6488" s="36"/>
      <c r="R6488" s="37"/>
      <c r="S6488" s="36"/>
      <c r="T6488" s="36"/>
    </row>
    <row r="6489" spans="14:20" ht="14.4" x14ac:dyDescent="0.3">
      <c r="N6489" s="37"/>
      <c r="O6489" s="36"/>
      <c r="P6489" s="36"/>
      <c r="Q6489" s="36"/>
      <c r="R6489" s="37"/>
      <c r="S6489" s="36"/>
      <c r="T6489" s="36"/>
    </row>
    <row r="6490" spans="14:20" ht="14.4" x14ac:dyDescent="0.3">
      <c r="N6490" s="37"/>
      <c r="O6490" s="36"/>
      <c r="P6490" s="36"/>
      <c r="Q6490" s="36"/>
      <c r="R6490" s="37"/>
      <c r="S6490" s="36"/>
      <c r="T6490" s="36"/>
    </row>
    <row r="6491" spans="14:20" ht="14.4" x14ac:dyDescent="0.3">
      <c r="N6491" s="37"/>
      <c r="O6491" s="36"/>
      <c r="P6491" s="36"/>
      <c r="Q6491" s="36"/>
      <c r="R6491" s="37"/>
      <c r="S6491" s="36"/>
      <c r="T6491" s="36"/>
    </row>
    <row r="6492" spans="14:20" ht="14.4" x14ac:dyDescent="0.3">
      <c r="N6492" s="37"/>
      <c r="O6492" s="36"/>
      <c r="P6492" s="36"/>
      <c r="Q6492" s="36"/>
      <c r="R6492" s="37"/>
      <c r="S6492" s="36"/>
      <c r="T6492" s="36"/>
    </row>
    <row r="6493" spans="14:20" ht="14.4" x14ac:dyDescent="0.3">
      <c r="N6493" s="37"/>
      <c r="O6493" s="36"/>
      <c r="P6493" s="36"/>
      <c r="Q6493" s="36"/>
      <c r="R6493" s="37"/>
      <c r="S6493" s="36"/>
      <c r="T6493" s="36"/>
    </row>
    <row r="6494" spans="14:20" ht="14.4" x14ac:dyDescent="0.3">
      <c r="N6494" s="37"/>
      <c r="O6494" s="36"/>
      <c r="P6494" s="36"/>
      <c r="Q6494" s="36"/>
      <c r="R6494" s="37"/>
      <c r="S6494" s="36"/>
      <c r="T6494" s="36"/>
    </row>
    <row r="6495" spans="14:20" ht="14.4" x14ac:dyDescent="0.3">
      <c r="N6495" s="37"/>
      <c r="O6495" s="36"/>
      <c r="P6495" s="36"/>
      <c r="Q6495" s="36"/>
      <c r="R6495" s="37"/>
      <c r="S6495" s="36"/>
      <c r="T6495" s="36"/>
    </row>
    <row r="6496" spans="14:20" ht="14.4" x14ac:dyDescent="0.3">
      <c r="N6496" s="37"/>
      <c r="O6496" s="36"/>
      <c r="P6496" s="36"/>
      <c r="Q6496" s="36"/>
      <c r="R6496" s="37"/>
      <c r="S6496" s="36"/>
      <c r="T6496" s="36"/>
    </row>
    <row r="6497" spans="14:20" ht="14.4" x14ac:dyDescent="0.3">
      <c r="N6497" s="37"/>
      <c r="O6497" s="36"/>
      <c r="P6497" s="36"/>
      <c r="Q6497" s="36"/>
      <c r="R6497" s="37"/>
      <c r="S6497" s="36"/>
      <c r="T6497" s="36"/>
    </row>
    <row r="6498" spans="14:20" ht="14.4" x14ac:dyDescent="0.3">
      <c r="N6498" s="37"/>
      <c r="O6498" s="36"/>
      <c r="P6498" s="36"/>
      <c r="Q6498" s="36"/>
      <c r="R6498" s="37"/>
      <c r="S6498" s="36"/>
      <c r="T6498" s="36"/>
    </row>
    <row r="6499" spans="14:20" ht="14.4" x14ac:dyDescent="0.3">
      <c r="N6499" s="37"/>
      <c r="O6499" s="36"/>
      <c r="P6499" s="36"/>
      <c r="Q6499" s="36"/>
      <c r="R6499" s="37"/>
      <c r="S6499" s="36"/>
      <c r="T6499" s="36"/>
    </row>
    <row r="6500" spans="14:20" ht="14.4" x14ac:dyDescent="0.3">
      <c r="N6500" s="37"/>
      <c r="O6500" s="36"/>
      <c r="P6500" s="36"/>
      <c r="Q6500" s="36"/>
      <c r="R6500" s="37"/>
      <c r="S6500" s="36"/>
      <c r="T6500" s="36"/>
    </row>
    <row r="6501" spans="14:20" ht="14.4" x14ac:dyDescent="0.3">
      <c r="N6501" s="37"/>
      <c r="O6501" s="36"/>
      <c r="P6501" s="36"/>
      <c r="Q6501" s="36"/>
      <c r="R6501" s="37"/>
      <c r="S6501" s="36"/>
      <c r="T6501" s="36"/>
    </row>
    <row r="6502" spans="14:20" ht="14.4" x14ac:dyDescent="0.3">
      <c r="N6502" s="37"/>
      <c r="O6502" s="36"/>
      <c r="P6502" s="36"/>
      <c r="Q6502" s="36"/>
      <c r="R6502" s="37"/>
      <c r="S6502" s="36"/>
      <c r="T6502" s="36"/>
    </row>
    <row r="6503" spans="14:20" ht="14.4" x14ac:dyDescent="0.3">
      <c r="N6503" s="37"/>
      <c r="O6503" s="36"/>
      <c r="P6503" s="36"/>
      <c r="Q6503" s="36"/>
      <c r="R6503" s="37"/>
      <c r="S6503" s="36"/>
      <c r="T6503" s="36"/>
    </row>
    <row r="6504" spans="14:20" ht="14.4" x14ac:dyDescent="0.3">
      <c r="N6504" s="37"/>
      <c r="O6504" s="36"/>
      <c r="P6504" s="36"/>
      <c r="Q6504" s="36"/>
      <c r="R6504" s="37"/>
      <c r="S6504" s="36"/>
      <c r="T6504" s="36"/>
    </row>
    <row r="6505" spans="14:20" ht="14.4" x14ac:dyDescent="0.3">
      <c r="N6505" s="37"/>
      <c r="O6505" s="36"/>
      <c r="P6505" s="36"/>
      <c r="Q6505" s="36"/>
      <c r="R6505" s="37"/>
      <c r="S6505" s="36"/>
      <c r="T6505" s="36"/>
    </row>
    <row r="6506" spans="14:20" ht="14.4" x14ac:dyDescent="0.3">
      <c r="N6506" s="37"/>
      <c r="O6506" s="36"/>
      <c r="P6506" s="36"/>
      <c r="Q6506" s="36"/>
      <c r="R6506" s="37"/>
      <c r="S6506" s="36"/>
      <c r="T6506" s="36"/>
    </row>
    <row r="6507" spans="14:20" ht="14.4" x14ac:dyDescent="0.3">
      <c r="N6507" s="37"/>
      <c r="O6507" s="36"/>
      <c r="P6507" s="36"/>
      <c r="Q6507" s="36"/>
      <c r="R6507" s="37"/>
      <c r="S6507" s="36"/>
      <c r="T6507" s="36"/>
    </row>
    <row r="6508" spans="14:20" ht="14.4" x14ac:dyDescent="0.3">
      <c r="N6508" s="37"/>
      <c r="O6508" s="36"/>
      <c r="P6508" s="36"/>
      <c r="Q6508" s="36"/>
      <c r="R6508" s="37"/>
      <c r="S6508" s="36"/>
      <c r="T6508" s="36"/>
    </row>
    <row r="6509" spans="14:20" ht="14.4" x14ac:dyDescent="0.3">
      <c r="N6509" s="37"/>
      <c r="O6509" s="36"/>
      <c r="P6509" s="36"/>
      <c r="Q6509" s="36"/>
      <c r="R6509" s="37"/>
      <c r="S6509" s="36"/>
      <c r="T6509" s="36"/>
    </row>
    <row r="6510" spans="14:20" ht="14.4" x14ac:dyDescent="0.3">
      <c r="N6510" s="37"/>
      <c r="O6510" s="36"/>
      <c r="P6510" s="36"/>
      <c r="Q6510" s="36"/>
      <c r="R6510" s="37"/>
      <c r="S6510" s="36"/>
      <c r="T6510" s="36"/>
    </row>
    <row r="6511" spans="14:20" ht="14.4" x14ac:dyDescent="0.3">
      <c r="N6511" s="37"/>
      <c r="O6511" s="36"/>
      <c r="P6511" s="36"/>
      <c r="Q6511" s="36"/>
      <c r="R6511" s="37"/>
      <c r="S6511" s="36"/>
      <c r="T6511" s="36"/>
    </row>
    <row r="6512" spans="14:20" ht="14.4" x14ac:dyDescent="0.3">
      <c r="N6512" s="37"/>
      <c r="O6512" s="36"/>
      <c r="P6512" s="36"/>
      <c r="Q6512" s="36"/>
      <c r="R6512" s="37"/>
      <c r="S6512" s="36"/>
      <c r="T6512" s="36"/>
    </row>
    <row r="6513" spans="14:20" ht="14.4" x14ac:dyDescent="0.3">
      <c r="N6513" s="37"/>
      <c r="O6513" s="36"/>
      <c r="P6513" s="36"/>
      <c r="Q6513" s="36"/>
      <c r="R6513" s="37"/>
      <c r="S6513" s="36"/>
      <c r="T6513" s="36"/>
    </row>
    <row r="6514" spans="14:20" ht="14.4" x14ac:dyDescent="0.3">
      <c r="N6514" s="37"/>
      <c r="O6514" s="36"/>
      <c r="P6514" s="36"/>
      <c r="Q6514" s="36"/>
      <c r="R6514" s="37"/>
      <c r="S6514" s="36"/>
      <c r="T6514" s="36"/>
    </row>
    <row r="6515" spans="14:20" ht="14.4" x14ac:dyDescent="0.3">
      <c r="N6515" s="37"/>
      <c r="O6515" s="36"/>
      <c r="P6515" s="36"/>
      <c r="Q6515" s="36"/>
      <c r="R6515" s="37"/>
      <c r="S6515" s="36"/>
      <c r="T6515" s="36"/>
    </row>
    <row r="6516" spans="14:20" ht="14.4" x14ac:dyDescent="0.3">
      <c r="N6516" s="37"/>
      <c r="O6516" s="36"/>
      <c r="P6516" s="36"/>
      <c r="Q6516" s="36"/>
      <c r="R6516" s="37"/>
      <c r="S6516" s="36"/>
      <c r="T6516" s="36"/>
    </row>
    <row r="6517" spans="14:20" ht="14.4" x14ac:dyDescent="0.3">
      <c r="N6517" s="37"/>
      <c r="O6517" s="36"/>
      <c r="P6517" s="36"/>
      <c r="Q6517" s="36"/>
      <c r="R6517" s="37"/>
      <c r="S6517" s="36"/>
      <c r="T6517" s="36"/>
    </row>
    <row r="6518" spans="14:20" ht="14.4" x14ac:dyDescent="0.3">
      <c r="N6518" s="37"/>
      <c r="O6518" s="36"/>
      <c r="P6518" s="36"/>
      <c r="Q6518" s="36"/>
      <c r="R6518" s="37"/>
      <c r="S6518" s="36"/>
      <c r="T6518" s="36"/>
    </row>
    <row r="6519" spans="14:20" ht="14.4" x14ac:dyDescent="0.3">
      <c r="N6519" s="37"/>
      <c r="O6519" s="36"/>
      <c r="P6519" s="36"/>
      <c r="Q6519" s="36"/>
      <c r="R6519" s="37"/>
      <c r="S6519" s="36"/>
      <c r="T6519" s="36"/>
    </row>
    <row r="6520" spans="14:20" ht="14.4" x14ac:dyDescent="0.3">
      <c r="N6520" s="37"/>
      <c r="O6520" s="36"/>
      <c r="P6520" s="36"/>
      <c r="Q6520" s="36"/>
      <c r="R6520" s="37"/>
      <c r="S6520" s="36"/>
      <c r="T6520" s="36"/>
    </row>
    <row r="6521" spans="14:20" ht="14.4" x14ac:dyDescent="0.3">
      <c r="N6521" s="37"/>
      <c r="O6521" s="36"/>
      <c r="P6521" s="36"/>
      <c r="Q6521" s="36"/>
      <c r="R6521" s="37"/>
      <c r="S6521" s="36"/>
      <c r="T6521" s="36"/>
    </row>
    <row r="6522" spans="14:20" ht="14.4" x14ac:dyDescent="0.3">
      <c r="N6522" s="37"/>
      <c r="O6522" s="36"/>
      <c r="P6522" s="36"/>
      <c r="Q6522" s="36"/>
      <c r="R6522" s="37"/>
      <c r="S6522" s="36"/>
      <c r="T6522" s="36"/>
    </row>
    <row r="6523" spans="14:20" ht="14.4" x14ac:dyDescent="0.3">
      <c r="N6523" s="37"/>
      <c r="O6523" s="36"/>
      <c r="P6523" s="36"/>
      <c r="Q6523" s="36"/>
      <c r="R6523" s="37"/>
      <c r="S6523" s="36"/>
      <c r="T6523" s="36"/>
    </row>
    <row r="6524" spans="14:20" ht="14.4" x14ac:dyDescent="0.3">
      <c r="N6524" s="37"/>
      <c r="O6524" s="36"/>
      <c r="P6524" s="36"/>
      <c r="Q6524" s="36"/>
      <c r="R6524" s="37"/>
      <c r="S6524" s="36"/>
      <c r="T6524" s="36"/>
    </row>
    <row r="6525" spans="14:20" ht="14.4" x14ac:dyDescent="0.3">
      <c r="N6525" s="37"/>
      <c r="O6525" s="36"/>
      <c r="P6525" s="36"/>
      <c r="Q6525" s="36"/>
      <c r="R6525" s="37"/>
      <c r="S6525" s="36"/>
      <c r="T6525" s="36"/>
    </row>
    <row r="6526" spans="14:20" ht="14.4" x14ac:dyDescent="0.3">
      <c r="N6526" s="37"/>
      <c r="O6526" s="36"/>
      <c r="P6526" s="36"/>
      <c r="Q6526" s="36"/>
      <c r="R6526" s="37"/>
      <c r="S6526" s="36"/>
      <c r="T6526" s="36"/>
    </row>
    <row r="6527" spans="14:20" ht="14.4" x14ac:dyDescent="0.3">
      <c r="N6527" s="37"/>
      <c r="O6527" s="36"/>
      <c r="P6527" s="36"/>
      <c r="Q6527" s="36"/>
      <c r="R6527" s="37"/>
      <c r="S6527" s="36"/>
      <c r="T6527" s="36"/>
    </row>
    <row r="6528" spans="14:20" ht="14.4" x14ac:dyDescent="0.3">
      <c r="N6528" s="37"/>
      <c r="O6528" s="36"/>
      <c r="P6528" s="36"/>
      <c r="Q6528" s="36"/>
      <c r="R6528" s="37"/>
      <c r="S6528" s="36"/>
      <c r="T6528" s="36"/>
    </row>
    <row r="6529" spans="14:20" ht="14.4" x14ac:dyDescent="0.3">
      <c r="N6529" s="37"/>
      <c r="O6529" s="36"/>
      <c r="P6529" s="36"/>
      <c r="Q6529" s="36"/>
      <c r="R6529" s="37"/>
      <c r="S6529" s="36"/>
      <c r="T6529" s="36"/>
    </row>
    <row r="6530" spans="14:20" ht="14.4" x14ac:dyDescent="0.3">
      <c r="N6530" s="37"/>
      <c r="O6530" s="36"/>
      <c r="P6530" s="36"/>
      <c r="Q6530" s="36"/>
      <c r="R6530" s="37"/>
      <c r="S6530" s="36"/>
      <c r="T6530" s="36"/>
    </row>
    <row r="6531" spans="14:20" ht="14.4" x14ac:dyDescent="0.3">
      <c r="N6531" s="37"/>
      <c r="O6531" s="36"/>
      <c r="P6531" s="36"/>
      <c r="Q6531" s="36"/>
      <c r="R6531" s="37"/>
      <c r="S6531" s="36"/>
      <c r="T6531" s="36"/>
    </row>
    <row r="6532" spans="14:20" ht="14.4" x14ac:dyDescent="0.3">
      <c r="N6532" s="37"/>
      <c r="O6532" s="36"/>
      <c r="P6532" s="36"/>
      <c r="Q6532" s="36"/>
      <c r="R6532" s="37"/>
      <c r="S6532" s="36"/>
      <c r="T6532" s="36"/>
    </row>
    <row r="6533" spans="14:20" ht="14.4" x14ac:dyDescent="0.3">
      <c r="N6533" s="37"/>
      <c r="O6533" s="36"/>
      <c r="P6533" s="36"/>
      <c r="Q6533" s="36"/>
      <c r="R6533" s="37"/>
      <c r="S6533" s="36"/>
      <c r="T6533" s="36"/>
    </row>
    <row r="6534" spans="14:20" ht="14.4" x14ac:dyDescent="0.3">
      <c r="N6534" s="37"/>
      <c r="O6534" s="36"/>
      <c r="P6534" s="36"/>
      <c r="Q6534" s="36"/>
      <c r="R6534" s="37"/>
      <c r="S6534" s="36"/>
      <c r="T6534" s="36"/>
    </row>
    <row r="6535" spans="14:20" ht="14.4" x14ac:dyDescent="0.3">
      <c r="N6535" s="37"/>
      <c r="O6535" s="36"/>
      <c r="P6535" s="36"/>
      <c r="Q6535" s="36"/>
      <c r="R6535" s="37"/>
      <c r="S6535" s="36"/>
      <c r="T6535" s="36"/>
    </row>
    <row r="6536" spans="14:20" ht="14.4" x14ac:dyDescent="0.3">
      <c r="N6536" s="37"/>
      <c r="O6536" s="36"/>
      <c r="P6536" s="36"/>
      <c r="Q6536" s="36"/>
      <c r="R6536" s="37"/>
      <c r="S6536" s="36"/>
      <c r="T6536" s="36"/>
    </row>
    <row r="6537" spans="14:20" ht="14.4" x14ac:dyDescent="0.3">
      <c r="N6537" s="37"/>
      <c r="O6537" s="36"/>
      <c r="P6537" s="36"/>
      <c r="Q6537" s="36"/>
      <c r="R6537" s="37"/>
      <c r="S6537" s="36"/>
      <c r="T6537" s="36"/>
    </row>
    <row r="6538" spans="14:20" ht="14.4" x14ac:dyDescent="0.3">
      <c r="N6538" s="37"/>
      <c r="O6538" s="36"/>
      <c r="P6538" s="36"/>
      <c r="Q6538" s="36"/>
      <c r="R6538" s="37"/>
      <c r="S6538" s="36"/>
      <c r="T6538" s="36"/>
    </row>
    <row r="6539" spans="14:20" ht="14.4" x14ac:dyDescent="0.3">
      <c r="N6539" s="37"/>
      <c r="O6539" s="36"/>
      <c r="P6539" s="36"/>
      <c r="Q6539" s="36"/>
      <c r="R6539" s="37"/>
      <c r="S6539" s="36"/>
      <c r="T6539" s="36"/>
    </row>
    <row r="6540" spans="14:20" ht="14.4" x14ac:dyDescent="0.3">
      <c r="N6540" s="37"/>
      <c r="O6540" s="36"/>
      <c r="P6540" s="36"/>
      <c r="Q6540" s="36"/>
      <c r="R6540" s="37"/>
      <c r="S6540" s="36"/>
      <c r="T6540" s="36"/>
    </row>
    <row r="6541" spans="14:20" ht="14.4" x14ac:dyDescent="0.3">
      <c r="N6541" s="37"/>
      <c r="O6541" s="36"/>
      <c r="P6541" s="36"/>
      <c r="Q6541" s="36"/>
      <c r="R6541" s="37"/>
      <c r="S6541" s="36"/>
      <c r="T6541" s="36"/>
    </row>
    <row r="6542" spans="14:20" ht="14.4" x14ac:dyDescent="0.3">
      <c r="N6542" s="37"/>
      <c r="O6542" s="36"/>
      <c r="P6542" s="36"/>
      <c r="Q6542" s="36"/>
      <c r="R6542" s="37"/>
      <c r="S6542" s="36"/>
      <c r="T6542" s="36"/>
    </row>
    <row r="6543" spans="14:20" ht="14.4" x14ac:dyDescent="0.3">
      <c r="N6543" s="37"/>
      <c r="O6543" s="36"/>
      <c r="P6543" s="36"/>
      <c r="Q6543" s="36"/>
      <c r="R6543" s="37"/>
      <c r="S6543" s="36"/>
      <c r="T6543" s="36"/>
    </row>
    <row r="6544" spans="14:20" ht="14.4" x14ac:dyDescent="0.3">
      <c r="N6544" s="37"/>
      <c r="O6544" s="36"/>
      <c r="P6544" s="36"/>
      <c r="Q6544" s="36"/>
      <c r="R6544" s="37"/>
      <c r="S6544" s="36"/>
      <c r="T6544" s="36"/>
    </row>
    <row r="6545" spans="14:20" ht="14.4" x14ac:dyDescent="0.3">
      <c r="N6545" s="37"/>
      <c r="O6545" s="36"/>
      <c r="P6545" s="36"/>
      <c r="Q6545" s="36"/>
      <c r="R6545" s="37"/>
      <c r="S6545" s="36"/>
      <c r="T6545" s="36"/>
    </row>
    <row r="6546" spans="14:20" ht="14.4" x14ac:dyDescent="0.3">
      <c r="N6546" s="37"/>
      <c r="O6546" s="36"/>
      <c r="P6546" s="36"/>
      <c r="Q6546" s="36"/>
      <c r="R6546" s="37"/>
      <c r="S6546" s="36"/>
      <c r="T6546" s="36"/>
    </row>
    <row r="6547" spans="14:20" ht="14.4" x14ac:dyDescent="0.3">
      <c r="N6547" s="37"/>
      <c r="O6547" s="36"/>
      <c r="P6547" s="36"/>
      <c r="Q6547" s="36"/>
      <c r="R6547" s="37"/>
      <c r="S6547" s="36"/>
      <c r="T6547" s="36"/>
    </row>
    <row r="6548" spans="14:20" ht="14.4" x14ac:dyDescent="0.3">
      <c r="N6548" s="37"/>
      <c r="O6548" s="36"/>
      <c r="P6548" s="36"/>
      <c r="Q6548" s="36"/>
      <c r="R6548" s="37"/>
      <c r="S6548" s="36"/>
      <c r="T6548" s="36"/>
    </row>
    <row r="6549" spans="14:20" ht="14.4" x14ac:dyDescent="0.3">
      <c r="N6549" s="37"/>
      <c r="O6549" s="36"/>
      <c r="P6549" s="36"/>
      <c r="Q6549" s="36"/>
      <c r="R6549" s="37"/>
      <c r="S6549" s="36"/>
      <c r="T6549" s="36"/>
    </row>
    <row r="6550" spans="14:20" ht="14.4" x14ac:dyDescent="0.3">
      <c r="N6550" s="37"/>
      <c r="O6550" s="36"/>
      <c r="P6550" s="36"/>
      <c r="Q6550" s="36"/>
      <c r="R6550" s="37"/>
      <c r="S6550" s="36"/>
      <c r="T6550" s="36"/>
    </row>
    <row r="6551" spans="14:20" ht="14.4" x14ac:dyDescent="0.3">
      <c r="N6551" s="37"/>
      <c r="O6551" s="36"/>
      <c r="P6551" s="36"/>
      <c r="Q6551" s="36"/>
      <c r="R6551" s="37"/>
      <c r="S6551" s="36"/>
      <c r="T6551" s="36"/>
    </row>
    <row r="6552" spans="14:20" ht="14.4" x14ac:dyDescent="0.3">
      <c r="N6552" s="37"/>
      <c r="O6552" s="36"/>
      <c r="P6552" s="36"/>
      <c r="Q6552" s="36"/>
      <c r="R6552" s="37"/>
      <c r="S6552" s="36"/>
      <c r="T6552" s="36"/>
    </row>
    <row r="6553" spans="14:20" ht="14.4" x14ac:dyDescent="0.3">
      <c r="N6553" s="37"/>
      <c r="O6553" s="36"/>
      <c r="P6553" s="36"/>
      <c r="Q6553" s="36"/>
      <c r="R6553" s="37"/>
      <c r="S6553" s="36"/>
      <c r="T6553" s="36"/>
    </row>
    <row r="6554" spans="14:20" ht="14.4" x14ac:dyDescent="0.3">
      <c r="N6554" s="37"/>
      <c r="O6554" s="36"/>
      <c r="P6554" s="36"/>
      <c r="Q6554" s="36"/>
      <c r="R6554" s="37"/>
      <c r="S6554" s="36"/>
      <c r="T6554" s="36"/>
    </row>
    <row r="6555" spans="14:20" ht="14.4" x14ac:dyDescent="0.3">
      <c r="N6555" s="37"/>
      <c r="O6555" s="36"/>
      <c r="P6555" s="36"/>
      <c r="Q6555" s="36"/>
      <c r="R6555" s="37"/>
      <c r="S6555" s="36"/>
      <c r="T6555" s="36"/>
    </row>
    <row r="6556" spans="14:20" ht="14.4" x14ac:dyDescent="0.3">
      <c r="N6556" s="37"/>
      <c r="O6556" s="36"/>
      <c r="P6556" s="36"/>
      <c r="Q6556" s="36"/>
      <c r="R6556" s="37"/>
      <c r="S6556" s="36"/>
      <c r="T6556" s="36"/>
    </row>
    <row r="6557" spans="14:20" ht="14.4" x14ac:dyDescent="0.3">
      <c r="N6557" s="37"/>
      <c r="O6557" s="36"/>
      <c r="P6557" s="36"/>
      <c r="Q6557" s="36"/>
      <c r="R6557" s="37"/>
      <c r="S6557" s="36"/>
      <c r="T6557" s="36"/>
    </row>
    <row r="6558" spans="14:20" ht="14.4" x14ac:dyDescent="0.3">
      <c r="N6558" s="37"/>
      <c r="O6558" s="36"/>
      <c r="P6558" s="36"/>
      <c r="Q6558" s="36"/>
      <c r="R6558" s="37"/>
      <c r="S6558" s="36"/>
      <c r="T6558" s="36"/>
    </row>
    <row r="6559" spans="14:20" ht="14.4" x14ac:dyDescent="0.3">
      <c r="N6559" s="37"/>
      <c r="O6559" s="36"/>
      <c r="P6559" s="36"/>
      <c r="Q6559" s="36"/>
      <c r="R6559" s="37"/>
      <c r="S6559" s="36"/>
      <c r="T6559" s="36"/>
    </row>
    <row r="6560" spans="14:20" ht="14.4" x14ac:dyDescent="0.3">
      <c r="N6560" s="37"/>
      <c r="O6560" s="36"/>
      <c r="P6560" s="36"/>
      <c r="Q6560" s="36"/>
      <c r="R6560" s="37"/>
      <c r="S6560" s="36"/>
      <c r="T6560" s="36"/>
    </row>
    <row r="6561" spans="14:20" ht="14.4" x14ac:dyDescent="0.3">
      <c r="N6561" s="37"/>
      <c r="O6561" s="36"/>
      <c r="P6561" s="36"/>
      <c r="Q6561" s="36"/>
      <c r="R6561" s="37"/>
      <c r="S6561" s="36"/>
      <c r="T6561" s="36"/>
    </row>
    <row r="6562" spans="14:20" ht="14.4" x14ac:dyDescent="0.3">
      <c r="N6562" s="37"/>
      <c r="O6562" s="36"/>
      <c r="P6562" s="36"/>
      <c r="Q6562" s="36"/>
      <c r="R6562" s="37"/>
      <c r="S6562" s="36"/>
      <c r="T6562" s="36"/>
    </row>
    <row r="6563" spans="14:20" ht="14.4" x14ac:dyDescent="0.3">
      <c r="N6563" s="37"/>
      <c r="O6563" s="36"/>
      <c r="P6563" s="36"/>
      <c r="Q6563" s="36"/>
      <c r="R6563" s="37"/>
      <c r="S6563" s="36"/>
      <c r="T6563" s="36"/>
    </row>
    <row r="6564" spans="14:20" ht="14.4" x14ac:dyDescent="0.3">
      <c r="N6564" s="37"/>
      <c r="O6564" s="36"/>
      <c r="P6564" s="36"/>
      <c r="Q6564" s="36"/>
      <c r="R6564" s="37"/>
      <c r="S6564" s="36"/>
      <c r="T6564" s="36"/>
    </row>
    <row r="6565" spans="14:20" ht="14.4" x14ac:dyDescent="0.3">
      <c r="N6565" s="37"/>
      <c r="O6565" s="36"/>
      <c r="P6565" s="36"/>
      <c r="Q6565" s="36"/>
      <c r="R6565" s="37"/>
      <c r="S6565" s="36"/>
      <c r="T6565" s="36"/>
    </row>
    <row r="6566" spans="14:20" ht="14.4" x14ac:dyDescent="0.3">
      <c r="N6566" s="37"/>
      <c r="O6566" s="36"/>
      <c r="P6566" s="36"/>
      <c r="Q6566" s="36"/>
      <c r="R6566" s="37"/>
      <c r="S6566" s="36"/>
      <c r="T6566" s="36"/>
    </row>
    <row r="6567" spans="14:20" ht="14.4" x14ac:dyDescent="0.3">
      <c r="N6567" s="37"/>
      <c r="O6567" s="36"/>
      <c r="P6567" s="36"/>
      <c r="Q6567" s="36"/>
      <c r="R6567" s="37"/>
      <c r="S6567" s="36"/>
      <c r="T6567" s="36"/>
    </row>
    <row r="6568" spans="14:20" ht="14.4" x14ac:dyDescent="0.3">
      <c r="N6568" s="37"/>
      <c r="O6568" s="36"/>
      <c r="P6568" s="36"/>
      <c r="Q6568" s="36"/>
      <c r="R6568" s="37"/>
      <c r="S6568" s="36"/>
      <c r="T6568" s="36"/>
    </row>
    <row r="6569" spans="14:20" ht="14.4" x14ac:dyDescent="0.3">
      <c r="N6569" s="37"/>
      <c r="O6569" s="36"/>
      <c r="P6569" s="36"/>
      <c r="Q6569" s="36"/>
      <c r="R6569" s="37"/>
      <c r="S6569" s="36"/>
      <c r="T6569" s="36"/>
    </row>
    <row r="6570" spans="14:20" ht="14.4" x14ac:dyDescent="0.3">
      <c r="N6570" s="37"/>
      <c r="O6570" s="36"/>
      <c r="P6570" s="36"/>
      <c r="Q6570" s="36"/>
      <c r="R6570" s="37"/>
      <c r="S6570" s="36"/>
      <c r="T6570" s="36"/>
    </row>
    <row r="6571" spans="14:20" ht="14.4" x14ac:dyDescent="0.3">
      <c r="N6571" s="37"/>
      <c r="O6571" s="36"/>
      <c r="P6571" s="36"/>
      <c r="Q6571" s="36"/>
      <c r="R6571" s="37"/>
      <c r="S6571" s="36"/>
      <c r="T6571" s="36"/>
    </row>
    <row r="6572" spans="14:20" ht="14.4" x14ac:dyDescent="0.3">
      <c r="N6572" s="37"/>
      <c r="O6572" s="36"/>
      <c r="P6572" s="36"/>
      <c r="Q6572" s="36"/>
      <c r="R6572" s="37"/>
      <c r="S6572" s="36"/>
      <c r="T6572" s="36"/>
    </row>
    <row r="6573" spans="14:20" ht="14.4" x14ac:dyDescent="0.3">
      <c r="N6573" s="37"/>
      <c r="O6573" s="36"/>
      <c r="P6573" s="36"/>
      <c r="Q6573" s="36"/>
      <c r="R6573" s="37"/>
      <c r="S6573" s="36"/>
      <c r="T6573" s="36"/>
    </row>
    <row r="6574" spans="14:20" ht="14.4" x14ac:dyDescent="0.3">
      <c r="N6574" s="37"/>
      <c r="O6574" s="36"/>
      <c r="P6574" s="36"/>
      <c r="Q6574" s="36"/>
      <c r="R6574" s="37"/>
      <c r="S6574" s="36"/>
      <c r="T6574" s="36"/>
    </row>
    <row r="6575" spans="14:20" ht="14.4" x14ac:dyDescent="0.3">
      <c r="N6575" s="37"/>
      <c r="O6575" s="36"/>
      <c r="P6575" s="36"/>
      <c r="Q6575" s="36"/>
      <c r="R6575" s="37"/>
      <c r="S6575" s="36"/>
      <c r="T6575" s="36"/>
    </row>
    <row r="6576" spans="14:20" ht="14.4" x14ac:dyDescent="0.3">
      <c r="N6576" s="37"/>
      <c r="O6576" s="36"/>
      <c r="P6576" s="36"/>
      <c r="Q6576" s="36"/>
      <c r="R6576" s="37"/>
      <c r="S6576" s="36"/>
      <c r="T6576" s="36"/>
    </row>
    <row r="6577" spans="14:20" ht="14.4" x14ac:dyDescent="0.3">
      <c r="N6577" s="37"/>
      <c r="O6577" s="36"/>
      <c r="P6577" s="36"/>
      <c r="Q6577" s="36"/>
      <c r="R6577" s="37"/>
      <c r="S6577" s="36"/>
      <c r="T6577" s="36"/>
    </row>
    <row r="6578" spans="14:20" ht="14.4" x14ac:dyDescent="0.3">
      <c r="N6578" s="37"/>
      <c r="O6578" s="36"/>
      <c r="P6578" s="36"/>
      <c r="Q6578" s="36"/>
      <c r="R6578" s="37"/>
      <c r="S6578" s="36"/>
      <c r="T6578" s="36"/>
    </row>
    <row r="6579" spans="14:20" ht="14.4" x14ac:dyDescent="0.3">
      <c r="N6579" s="37"/>
      <c r="O6579" s="36"/>
      <c r="P6579" s="36"/>
      <c r="Q6579" s="36"/>
      <c r="R6579" s="37"/>
      <c r="S6579" s="36"/>
      <c r="T6579" s="36"/>
    </row>
    <row r="6580" spans="14:20" ht="14.4" x14ac:dyDescent="0.3">
      <c r="N6580" s="37"/>
      <c r="O6580" s="36"/>
      <c r="P6580" s="36"/>
      <c r="Q6580" s="36"/>
      <c r="R6580" s="37"/>
      <c r="S6580" s="36"/>
      <c r="T6580" s="36"/>
    </row>
    <row r="6581" spans="14:20" ht="14.4" x14ac:dyDescent="0.3">
      <c r="N6581" s="37"/>
      <c r="O6581" s="36"/>
      <c r="P6581" s="36"/>
      <c r="Q6581" s="36"/>
      <c r="R6581" s="37"/>
      <c r="S6581" s="36"/>
      <c r="T6581" s="36"/>
    </row>
    <row r="6582" spans="14:20" ht="14.4" x14ac:dyDescent="0.3">
      <c r="N6582" s="37"/>
      <c r="O6582" s="36"/>
      <c r="P6582" s="36"/>
      <c r="Q6582" s="36"/>
      <c r="R6582" s="37"/>
      <c r="S6582" s="36"/>
      <c r="T6582" s="36"/>
    </row>
    <row r="6583" spans="14:20" ht="14.4" x14ac:dyDescent="0.3">
      <c r="N6583" s="37"/>
      <c r="O6583" s="36"/>
      <c r="P6583" s="36"/>
      <c r="Q6583" s="36"/>
      <c r="R6583" s="37"/>
      <c r="S6583" s="36"/>
      <c r="T6583" s="36"/>
    </row>
    <row r="6584" spans="14:20" ht="14.4" x14ac:dyDescent="0.3">
      <c r="N6584" s="37"/>
      <c r="O6584" s="36"/>
      <c r="P6584" s="36"/>
      <c r="Q6584" s="36"/>
      <c r="R6584" s="37"/>
      <c r="S6584" s="36"/>
      <c r="T6584" s="36"/>
    </row>
    <row r="6585" spans="14:20" ht="14.4" x14ac:dyDescent="0.3">
      <c r="N6585" s="37"/>
      <c r="O6585" s="36"/>
      <c r="P6585" s="36"/>
      <c r="Q6585" s="36"/>
      <c r="R6585" s="37"/>
      <c r="S6585" s="36"/>
      <c r="T6585" s="36"/>
    </row>
    <row r="6586" spans="14:20" ht="14.4" x14ac:dyDescent="0.3">
      <c r="N6586" s="37"/>
      <c r="O6586" s="36"/>
      <c r="P6586" s="36"/>
      <c r="Q6586" s="36"/>
      <c r="R6586" s="37"/>
      <c r="S6586" s="36"/>
      <c r="T6586" s="36"/>
    </row>
    <row r="6587" spans="14:20" ht="14.4" x14ac:dyDescent="0.3">
      <c r="N6587" s="37"/>
      <c r="O6587" s="36"/>
      <c r="P6587" s="36"/>
      <c r="Q6587" s="36"/>
      <c r="R6587" s="37"/>
      <c r="S6587" s="36"/>
      <c r="T6587" s="36"/>
    </row>
    <row r="6588" spans="14:20" ht="14.4" x14ac:dyDescent="0.3">
      <c r="N6588" s="37"/>
      <c r="O6588" s="36"/>
      <c r="P6588" s="36"/>
      <c r="Q6588" s="36"/>
      <c r="R6588" s="37"/>
      <c r="S6588" s="36"/>
      <c r="T6588" s="36"/>
    </row>
    <row r="6589" spans="14:20" ht="14.4" x14ac:dyDescent="0.3">
      <c r="N6589" s="37"/>
      <c r="O6589" s="36"/>
      <c r="P6589" s="36"/>
      <c r="Q6589" s="36"/>
      <c r="R6589" s="37"/>
      <c r="S6589" s="36"/>
      <c r="T6589" s="36"/>
    </row>
    <row r="6590" spans="14:20" ht="14.4" x14ac:dyDescent="0.3">
      <c r="N6590" s="37"/>
      <c r="O6590" s="36"/>
      <c r="P6590" s="36"/>
      <c r="Q6590" s="36"/>
      <c r="R6590" s="37"/>
      <c r="S6590" s="36"/>
      <c r="T6590" s="36"/>
    </row>
    <row r="6591" spans="14:20" ht="14.4" x14ac:dyDescent="0.3">
      <c r="N6591" s="37"/>
      <c r="O6591" s="36"/>
      <c r="P6591" s="36"/>
      <c r="Q6591" s="36"/>
      <c r="R6591" s="37"/>
      <c r="S6591" s="36"/>
      <c r="T6591" s="36"/>
    </row>
    <row r="6592" spans="14:20" ht="14.4" x14ac:dyDescent="0.3">
      <c r="N6592" s="37"/>
      <c r="O6592" s="36"/>
      <c r="P6592" s="36"/>
      <c r="Q6592" s="36"/>
      <c r="R6592" s="37"/>
      <c r="S6592" s="36"/>
      <c r="T6592" s="36"/>
    </row>
    <row r="6593" spans="14:20" ht="14.4" x14ac:dyDescent="0.3">
      <c r="N6593" s="37"/>
      <c r="O6593" s="36"/>
      <c r="P6593" s="36"/>
      <c r="Q6593" s="36"/>
      <c r="R6593" s="37"/>
      <c r="S6593" s="36"/>
      <c r="T6593" s="36"/>
    </row>
    <row r="6594" spans="14:20" ht="14.4" x14ac:dyDescent="0.3">
      <c r="N6594" s="37"/>
      <c r="O6594" s="36"/>
      <c r="P6594" s="36"/>
      <c r="Q6594" s="36"/>
      <c r="R6594" s="37"/>
      <c r="S6594" s="36"/>
      <c r="T6594" s="36"/>
    </row>
    <row r="6595" spans="14:20" ht="14.4" x14ac:dyDescent="0.3">
      <c r="N6595" s="37"/>
      <c r="O6595" s="36"/>
      <c r="P6595" s="36"/>
      <c r="Q6595" s="36"/>
      <c r="R6595" s="37"/>
      <c r="S6595" s="36"/>
      <c r="T6595" s="36"/>
    </row>
    <row r="6596" spans="14:20" ht="14.4" x14ac:dyDescent="0.3">
      <c r="N6596" s="37"/>
      <c r="O6596" s="36"/>
      <c r="P6596" s="36"/>
      <c r="Q6596" s="36"/>
      <c r="R6596" s="37"/>
      <c r="S6596" s="36"/>
      <c r="T6596" s="36"/>
    </row>
    <row r="6597" spans="14:20" ht="14.4" x14ac:dyDescent="0.3">
      <c r="N6597" s="37"/>
      <c r="O6597" s="36"/>
      <c r="P6597" s="36"/>
      <c r="Q6597" s="36"/>
      <c r="R6597" s="37"/>
      <c r="S6597" s="36"/>
      <c r="T6597" s="36"/>
    </row>
    <row r="6598" spans="14:20" ht="14.4" x14ac:dyDescent="0.3">
      <c r="N6598" s="37"/>
      <c r="O6598" s="36"/>
      <c r="P6598" s="36"/>
      <c r="Q6598" s="36"/>
      <c r="R6598" s="37"/>
      <c r="S6598" s="36"/>
      <c r="T6598" s="36"/>
    </row>
    <row r="6599" spans="14:20" ht="14.4" x14ac:dyDescent="0.3">
      <c r="N6599" s="37"/>
      <c r="O6599" s="36"/>
      <c r="P6599" s="36"/>
      <c r="Q6599" s="36"/>
      <c r="R6599" s="37"/>
      <c r="S6599" s="36"/>
      <c r="T6599" s="36"/>
    </row>
    <row r="6600" spans="14:20" ht="14.4" x14ac:dyDescent="0.3">
      <c r="N6600" s="37"/>
      <c r="O6600" s="36"/>
      <c r="P6600" s="36"/>
      <c r="Q6600" s="36"/>
      <c r="R6600" s="37"/>
      <c r="S6600" s="36"/>
      <c r="T6600" s="36"/>
    </row>
    <row r="6601" spans="14:20" ht="14.4" x14ac:dyDescent="0.3">
      <c r="N6601" s="37"/>
      <c r="O6601" s="36"/>
      <c r="P6601" s="36"/>
      <c r="Q6601" s="36"/>
      <c r="R6601" s="37"/>
      <c r="S6601" s="36"/>
      <c r="T6601" s="36"/>
    </row>
    <row r="6602" spans="14:20" ht="14.4" x14ac:dyDescent="0.3">
      <c r="N6602" s="37"/>
      <c r="O6602" s="36"/>
      <c r="P6602" s="36"/>
      <c r="Q6602" s="36"/>
      <c r="R6602" s="37"/>
      <c r="S6602" s="36"/>
      <c r="T6602" s="36"/>
    </row>
    <row r="6603" spans="14:20" ht="14.4" x14ac:dyDescent="0.3">
      <c r="N6603" s="37"/>
      <c r="O6603" s="36"/>
      <c r="P6603" s="36"/>
      <c r="Q6603" s="36"/>
      <c r="R6603" s="37"/>
      <c r="S6603" s="36"/>
      <c r="T6603" s="36"/>
    </row>
    <row r="6604" spans="14:20" ht="14.4" x14ac:dyDescent="0.3">
      <c r="N6604" s="37"/>
      <c r="O6604" s="36"/>
      <c r="P6604" s="36"/>
      <c r="Q6604" s="36"/>
      <c r="R6604" s="37"/>
      <c r="S6604" s="36"/>
      <c r="T6604" s="36"/>
    </row>
    <row r="6605" spans="14:20" ht="14.4" x14ac:dyDescent="0.3">
      <c r="N6605" s="37"/>
      <c r="O6605" s="36"/>
      <c r="P6605" s="36"/>
      <c r="Q6605" s="36"/>
      <c r="R6605" s="37"/>
      <c r="S6605" s="36"/>
      <c r="T6605" s="36"/>
    </row>
    <row r="6606" spans="14:20" ht="14.4" x14ac:dyDescent="0.3">
      <c r="N6606" s="37"/>
      <c r="O6606" s="36"/>
      <c r="P6606" s="36"/>
      <c r="Q6606" s="36"/>
      <c r="R6606" s="37"/>
      <c r="S6606" s="36"/>
      <c r="T6606" s="36"/>
    </row>
    <row r="6607" spans="14:20" ht="14.4" x14ac:dyDescent="0.3">
      <c r="N6607" s="37"/>
      <c r="O6607" s="36"/>
      <c r="P6607" s="36"/>
      <c r="Q6607" s="36"/>
      <c r="R6607" s="37"/>
      <c r="S6607" s="36"/>
      <c r="T6607" s="36"/>
    </row>
    <row r="6608" spans="14:20" ht="14.4" x14ac:dyDescent="0.3">
      <c r="N6608" s="37"/>
      <c r="O6608" s="36"/>
      <c r="P6608" s="36"/>
      <c r="Q6608" s="36"/>
      <c r="R6608" s="37"/>
      <c r="S6608" s="36"/>
      <c r="T6608" s="36"/>
    </row>
    <row r="6609" spans="14:20" ht="14.4" x14ac:dyDescent="0.3">
      <c r="N6609" s="37"/>
      <c r="O6609" s="36"/>
      <c r="P6609" s="36"/>
      <c r="Q6609" s="36"/>
      <c r="R6609" s="37"/>
      <c r="S6609" s="36"/>
      <c r="T6609" s="36"/>
    </row>
    <row r="6610" spans="14:20" ht="14.4" x14ac:dyDescent="0.3">
      <c r="N6610" s="37"/>
      <c r="O6610" s="36"/>
      <c r="P6610" s="36"/>
      <c r="Q6610" s="36"/>
      <c r="R6610" s="37"/>
      <c r="S6610" s="36"/>
      <c r="T6610" s="36"/>
    </row>
    <row r="6611" spans="14:20" ht="14.4" x14ac:dyDescent="0.3">
      <c r="N6611" s="37"/>
      <c r="O6611" s="36"/>
      <c r="P6611" s="36"/>
      <c r="Q6611" s="36"/>
      <c r="R6611" s="37"/>
      <c r="S6611" s="36"/>
      <c r="T6611" s="36"/>
    </row>
    <row r="6612" spans="14:20" ht="14.4" x14ac:dyDescent="0.3">
      <c r="N6612" s="37"/>
      <c r="O6612" s="36"/>
      <c r="P6612" s="36"/>
      <c r="Q6612" s="36"/>
      <c r="R6612" s="37"/>
      <c r="S6612" s="36"/>
      <c r="T6612" s="36"/>
    </row>
    <row r="6613" spans="14:20" ht="14.4" x14ac:dyDescent="0.3">
      <c r="N6613" s="37"/>
      <c r="O6613" s="36"/>
      <c r="P6613" s="36"/>
      <c r="Q6613" s="36"/>
      <c r="R6613" s="37"/>
      <c r="S6613" s="36"/>
      <c r="T6613" s="36"/>
    </row>
    <row r="6614" spans="14:20" ht="14.4" x14ac:dyDescent="0.3">
      <c r="N6614" s="37"/>
      <c r="O6614" s="36"/>
      <c r="P6614" s="36"/>
      <c r="Q6614" s="36"/>
      <c r="R6614" s="37"/>
      <c r="S6614" s="36"/>
      <c r="T6614" s="36"/>
    </row>
    <row r="6615" spans="14:20" ht="14.4" x14ac:dyDescent="0.3">
      <c r="N6615" s="37"/>
      <c r="O6615" s="36"/>
      <c r="P6615" s="36"/>
      <c r="Q6615" s="36"/>
      <c r="R6615" s="37"/>
      <c r="S6615" s="36"/>
      <c r="T6615" s="36"/>
    </row>
    <row r="6616" spans="14:20" ht="14.4" x14ac:dyDescent="0.3">
      <c r="N6616" s="37"/>
      <c r="O6616" s="36"/>
      <c r="P6616" s="36"/>
      <c r="Q6616" s="36"/>
      <c r="R6616" s="37"/>
      <c r="S6616" s="36"/>
      <c r="T6616" s="36"/>
    </row>
    <row r="6617" spans="14:20" ht="14.4" x14ac:dyDescent="0.3">
      <c r="N6617" s="37"/>
      <c r="O6617" s="36"/>
      <c r="P6617" s="36"/>
      <c r="Q6617" s="36"/>
      <c r="R6617" s="37"/>
      <c r="S6617" s="36"/>
      <c r="T6617" s="36"/>
    </row>
    <row r="6618" spans="14:20" ht="14.4" x14ac:dyDescent="0.3">
      <c r="N6618" s="37"/>
      <c r="O6618" s="36"/>
      <c r="P6618" s="36"/>
      <c r="Q6618" s="36"/>
      <c r="R6618" s="37"/>
      <c r="S6618" s="36"/>
      <c r="T6618" s="36"/>
    </row>
    <row r="6619" spans="14:20" ht="14.4" x14ac:dyDescent="0.3">
      <c r="N6619" s="37"/>
      <c r="O6619" s="36"/>
      <c r="P6619" s="36"/>
      <c r="Q6619" s="36"/>
      <c r="R6619" s="37"/>
      <c r="S6619" s="36"/>
      <c r="T6619" s="36"/>
    </row>
    <row r="6620" spans="14:20" ht="14.4" x14ac:dyDescent="0.3">
      <c r="N6620" s="37"/>
      <c r="O6620" s="36"/>
      <c r="P6620" s="36"/>
      <c r="Q6620" s="36"/>
      <c r="R6620" s="37"/>
      <c r="S6620" s="36"/>
      <c r="T6620" s="36"/>
    </row>
    <row r="6621" spans="14:20" ht="14.4" x14ac:dyDescent="0.3">
      <c r="N6621" s="37"/>
      <c r="O6621" s="36"/>
      <c r="P6621" s="36"/>
      <c r="Q6621" s="36"/>
      <c r="R6621" s="37"/>
      <c r="S6621" s="36"/>
      <c r="T6621" s="36"/>
    </row>
    <row r="6622" spans="14:20" ht="14.4" x14ac:dyDescent="0.3">
      <c r="N6622" s="37"/>
      <c r="O6622" s="36"/>
      <c r="P6622" s="36"/>
      <c r="Q6622" s="36"/>
      <c r="R6622" s="37"/>
      <c r="S6622" s="36"/>
      <c r="T6622" s="36"/>
    </row>
    <row r="6623" spans="14:20" ht="14.4" x14ac:dyDescent="0.3">
      <c r="N6623" s="37"/>
      <c r="O6623" s="36"/>
      <c r="P6623" s="36"/>
      <c r="Q6623" s="36"/>
      <c r="R6623" s="37"/>
      <c r="S6623" s="36"/>
      <c r="T6623" s="36"/>
    </row>
    <row r="6624" spans="14:20" ht="14.4" x14ac:dyDescent="0.3">
      <c r="N6624" s="37"/>
      <c r="O6624" s="36"/>
      <c r="P6624" s="36"/>
      <c r="Q6624" s="36"/>
      <c r="R6624" s="37"/>
      <c r="S6624" s="36"/>
      <c r="T6624" s="36"/>
    </row>
    <row r="6625" spans="14:20" ht="14.4" x14ac:dyDescent="0.3">
      <c r="N6625" s="37"/>
      <c r="O6625" s="36"/>
      <c r="P6625" s="36"/>
      <c r="Q6625" s="36"/>
      <c r="R6625" s="37"/>
      <c r="S6625" s="36"/>
      <c r="T6625" s="36"/>
    </row>
    <row r="6626" spans="14:20" ht="14.4" x14ac:dyDescent="0.3">
      <c r="N6626" s="37"/>
      <c r="O6626" s="36"/>
      <c r="P6626" s="36"/>
      <c r="Q6626" s="36"/>
      <c r="R6626" s="37"/>
      <c r="S6626" s="36"/>
      <c r="T6626" s="36"/>
    </row>
    <row r="6627" spans="14:20" ht="14.4" x14ac:dyDescent="0.3">
      <c r="N6627" s="37"/>
      <c r="O6627" s="36"/>
      <c r="P6627" s="36"/>
      <c r="Q6627" s="36"/>
      <c r="R6627" s="37"/>
      <c r="S6627" s="36"/>
      <c r="T6627" s="36"/>
    </row>
    <row r="6628" spans="14:20" ht="14.4" x14ac:dyDescent="0.3">
      <c r="N6628" s="37"/>
      <c r="O6628" s="36"/>
      <c r="P6628" s="36"/>
      <c r="Q6628" s="36"/>
      <c r="R6628" s="37"/>
      <c r="S6628" s="36"/>
      <c r="T6628" s="36"/>
    </row>
    <row r="6629" spans="14:20" ht="14.4" x14ac:dyDescent="0.3">
      <c r="N6629" s="37"/>
      <c r="O6629" s="36"/>
      <c r="P6629" s="36"/>
      <c r="Q6629" s="36"/>
      <c r="R6629" s="37"/>
      <c r="S6629" s="36"/>
      <c r="T6629" s="36"/>
    </row>
    <row r="6630" spans="14:20" ht="14.4" x14ac:dyDescent="0.3">
      <c r="N6630" s="37"/>
      <c r="O6630" s="36"/>
      <c r="P6630" s="36"/>
      <c r="Q6630" s="36"/>
      <c r="R6630" s="37"/>
      <c r="S6630" s="36"/>
      <c r="T6630" s="36"/>
    </row>
    <row r="6631" spans="14:20" ht="14.4" x14ac:dyDescent="0.3">
      <c r="N6631" s="37"/>
      <c r="O6631" s="36"/>
      <c r="P6631" s="36"/>
      <c r="Q6631" s="36"/>
      <c r="R6631" s="37"/>
      <c r="S6631" s="36"/>
      <c r="T6631" s="36"/>
    </row>
    <row r="6632" spans="14:20" ht="14.4" x14ac:dyDescent="0.3">
      <c r="N6632" s="37"/>
      <c r="O6632" s="36"/>
      <c r="P6632" s="36"/>
      <c r="Q6632" s="36"/>
      <c r="R6632" s="37"/>
      <c r="S6632" s="36"/>
      <c r="T6632" s="36"/>
    </row>
    <row r="6633" spans="14:20" ht="14.4" x14ac:dyDescent="0.3">
      <c r="N6633" s="37"/>
      <c r="O6633" s="36"/>
      <c r="P6633" s="36"/>
      <c r="Q6633" s="36"/>
      <c r="R6633" s="37"/>
      <c r="S6633" s="36"/>
      <c r="T6633" s="36"/>
    </row>
    <row r="6634" spans="14:20" ht="14.4" x14ac:dyDescent="0.3">
      <c r="N6634" s="37"/>
      <c r="O6634" s="36"/>
      <c r="P6634" s="36"/>
      <c r="Q6634" s="36"/>
      <c r="R6634" s="37"/>
      <c r="S6634" s="36"/>
      <c r="T6634" s="36"/>
    </row>
    <row r="6635" spans="14:20" ht="14.4" x14ac:dyDescent="0.3">
      <c r="N6635" s="37"/>
      <c r="O6635" s="36"/>
      <c r="P6635" s="36"/>
      <c r="Q6635" s="36"/>
      <c r="R6635" s="37"/>
      <c r="S6635" s="36"/>
      <c r="T6635" s="36"/>
    </row>
    <row r="6636" spans="14:20" ht="14.4" x14ac:dyDescent="0.3">
      <c r="N6636" s="37"/>
      <c r="O6636" s="36"/>
      <c r="P6636" s="36"/>
      <c r="Q6636" s="36"/>
      <c r="R6636" s="37"/>
      <c r="S6636" s="36"/>
      <c r="T6636" s="36"/>
    </row>
    <row r="6637" spans="14:20" ht="14.4" x14ac:dyDescent="0.3">
      <c r="N6637" s="37"/>
      <c r="O6637" s="36"/>
      <c r="P6637" s="36"/>
      <c r="Q6637" s="36"/>
      <c r="R6637" s="37"/>
      <c r="S6637" s="36"/>
      <c r="T6637" s="36"/>
    </row>
    <row r="6638" spans="14:20" ht="14.4" x14ac:dyDescent="0.3">
      <c r="N6638" s="37"/>
      <c r="O6638" s="36"/>
      <c r="P6638" s="36"/>
      <c r="Q6638" s="36"/>
      <c r="R6638" s="37"/>
      <c r="S6638" s="36"/>
      <c r="T6638" s="36"/>
    </row>
    <row r="6639" spans="14:20" ht="14.4" x14ac:dyDescent="0.3">
      <c r="N6639" s="37"/>
      <c r="O6639" s="36"/>
      <c r="P6639" s="36"/>
      <c r="Q6639" s="36"/>
      <c r="R6639" s="37"/>
      <c r="S6639" s="36"/>
      <c r="T6639" s="36"/>
    </row>
    <row r="6640" spans="14:20" ht="14.4" x14ac:dyDescent="0.3">
      <c r="N6640" s="37"/>
      <c r="O6640" s="36"/>
      <c r="P6640" s="36"/>
      <c r="Q6640" s="36"/>
      <c r="R6640" s="37"/>
      <c r="S6640" s="36"/>
      <c r="T6640" s="36"/>
    </row>
    <row r="6641" spans="14:20" ht="14.4" x14ac:dyDescent="0.3">
      <c r="N6641" s="37"/>
      <c r="O6641" s="36"/>
      <c r="P6641" s="36"/>
      <c r="Q6641" s="36"/>
      <c r="R6641" s="37"/>
      <c r="S6641" s="36"/>
      <c r="T6641" s="36"/>
    </row>
    <row r="6642" spans="14:20" ht="14.4" x14ac:dyDescent="0.3">
      <c r="N6642" s="37"/>
      <c r="O6642" s="36"/>
      <c r="P6642" s="36"/>
      <c r="Q6642" s="36"/>
      <c r="R6642" s="37"/>
      <c r="S6642" s="36"/>
      <c r="T6642" s="36"/>
    </row>
    <row r="6643" spans="14:20" ht="14.4" x14ac:dyDescent="0.3">
      <c r="N6643" s="37"/>
      <c r="O6643" s="36"/>
      <c r="P6643" s="36"/>
      <c r="Q6643" s="36"/>
      <c r="R6643" s="37"/>
      <c r="S6643" s="36"/>
      <c r="T6643" s="36"/>
    </row>
    <row r="6644" spans="14:20" ht="14.4" x14ac:dyDescent="0.3">
      <c r="N6644" s="37"/>
      <c r="O6644" s="36"/>
      <c r="P6644" s="36"/>
      <c r="Q6644" s="36"/>
      <c r="R6644" s="37"/>
      <c r="S6644" s="36"/>
      <c r="T6644" s="36"/>
    </row>
    <row r="6645" spans="14:20" ht="14.4" x14ac:dyDescent="0.3">
      <c r="N6645" s="37"/>
      <c r="O6645" s="36"/>
      <c r="P6645" s="36"/>
      <c r="Q6645" s="36"/>
      <c r="R6645" s="37"/>
      <c r="S6645" s="36"/>
      <c r="T6645" s="36"/>
    </row>
    <row r="6646" spans="14:20" ht="14.4" x14ac:dyDescent="0.3">
      <c r="N6646" s="37"/>
      <c r="O6646" s="36"/>
      <c r="P6646" s="36"/>
      <c r="Q6646" s="36"/>
      <c r="R6646" s="37"/>
      <c r="S6646" s="36"/>
      <c r="T6646" s="36"/>
    </row>
    <row r="6647" spans="14:20" ht="14.4" x14ac:dyDescent="0.3">
      <c r="N6647" s="37"/>
      <c r="O6647" s="36"/>
      <c r="P6647" s="36"/>
      <c r="Q6647" s="36"/>
      <c r="R6647" s="37"/>
      <c r="S6647" s="36"/>
      <c r="T6647" s="36"/>
    </row>
    <row r="6648" spans="14:20" ht="14.4" x14ac:dyDescent="0.3">
      <c r="N6648" s="37"/>
      <c r="O6648" s="36"/>
      <c r="P6648" s="36"/>
      <c r="Q6648" s="36"/>
      <c r="R6648" s="37"/>
      <c r="S6648" s="36"/>
      <c r="T6648" s="36"/>
    </row>
    <row r="6649" spans="14:20" ht="14.4" x14ac:dyDescent="0.3">
      <c r="N6649" s="37"/>
      <c r="O6649" s="36"/>
      <c r="P6649" s="36"/>
      <c r="Q6649" s="36"/>
      <c r="R6649" s="37"/>
      <c r="S6649" s="36"/>
      <c r="T6649" s="36"/>
    </row>
    <row r="6650" spans="14:20" ht="14.4" x14ac:dyDescent="0.3">
      <c r="N6650" s="37"/>
      <c r="O6650" s="36"/>
      <c r="P6650" s="36"/>
      <c r="Q6650" s="36"/>
      <c r="R6650" s="37"/>
      <c r="S6650" s="36"/>
      <c r="T6650" s="36"/>
    </row>
    <row r="6651" spans="14:20" ht="14.4" x14ac:dyDescent="0.3">
      <c r="N6651" s="37"/>
      <c r="O6651" s="36"/>
      <c r="P6651" s="36"/>
      <c r="Q6651" s="36"/>
      <c r="R6651" s="37"/>
      <c r="S6651" s="36"/>
      <c r="T6651" s="36"/>
    </row>
    <row r="6652" spans="14:20" ht="14.4" x14ac:dyDescent="0.3">
      <c r="N6652" s="37"/>
      <c r="O6652" s="36"/>
      <c r="P6652" s="36"/>
      <c r="Q6652" s="36"/>
      <c r="R6652" s="37"/>
      <c r="S6652" s="36"/>
      <c r="T6652" s="36"/>
    </row>
    <row r="6653" spans="14:20" ht="14.4" x14ac:dyDescent="0.3">
      <c r="N6653" s="37"/>
      <c r="O6653" s="36"/>
      <c r="P6653" s="36"/>
      <c r="Q6653" s="36"/>
      <c r="R6653" s="37"/>
      <c r="S6653" s="36"/>
      <c r="T6653" s="36"/>
    </row>
    <row r="6654" spans="14:20" ht="14.4" x14ac:dyDescent="0.3">
      <c r="N6654" s="37"/>
      <c r="O6654" s="36"/>
      <c r="P6654" s="36"/>
      <c r="Q6654" s="36"/>
      <c r="R6654" s="37"/>
      <c r="S6654" s="36"/>
      <c r="T6654" s="36"/>
    </row>
    <row r="6655" spans="14:20" ht="14.4" x14ac:dyDescent="0.3">
      <c r="N6655" s="37"/>
      <c r="O6655" s="36"/>
      <c r="P6655" s="36"/>
      <c r="Q6655" s="36"/>
      <c r="R6655" s="37"/>
      <c r="S6655" s="36"/>
      <c r="T6655" s="36"/>
    </row>
    <row r="6656" spans="14:20" ht="14.4" x14ac:dyDescent="0.3">
      <c r="N6656" s="37"/>
      <c r="O6656" s="36"/>
      <c r="P6656" s="36"/>
      <c r="Q6656" s="36"/>
      <c r="R6656" s="37"/>
      <c r="S6656" s="36"/>
      <c r="T6656" s="36"/>
    </row>
    <row r="6657" spans="14:20" ht="14.4" x14ac:dyDescent="0.3">
      <c r="N6657" s="37"/>
      <c r="O6657" s="36"/>
      <c r="P6657" s="36"/>
      <c r="Q6657" s="36"/>
      <c r="R6657" s="37"/>
      <c r="S6657" s="36"/>
      <c r="T6657" s="36"/>
    </row>
    <row r="6658" spans="14:20" ht="14.4" x14ac:dyDescent="0.3">
      <c r="N6658" s="37"/>
      <c r="O6658" s="36"/>
      <c r="P6658" s="36"/>
      <c r="Q6658" s="36"/>
      <c r="R6658" s="37"/>
      <c r="S6658" s="36"/>
      <c r="T6658" s="36"/>
    </row>
    <row r="6659" spans="14:20" ht="14.4" x14ac:dyDescent="0.3">
      <c r="N6659" s="37"/>
      <c r="O6659" s="36"/>
      <c r="P6659" s="36"/>
      <c r="Q6659" s="36"/>
      <c r="R6659" s="37"/>
      <c r="S6659" s="36"/>
      <c r="T6659" s="36"/>
    </row>
    <row r="6660" spans="14:20" ht="14.4" x14ac:dyDescent="0.3">
      <c r="N6660" s="37"/>
      <c r="O6660" s="36"/>
      <c r="P6660" s="36"/>
      <c r="Q6660" s="36"/>
      <c r="R6660" s="37"/>
      <c r="S6660" s="36"/>
      <c r="T6660" s="36"/>
    </row>
    <row r="6661" spans="14:20" ht="14.4" x14ac:dyDescent="0.3">
      <c r="N6661" s="37"/>
      <c r="O6661" s="36"/>
      <c r="P6661" s="36"/>
      <c r="Q6661" s="36"/>
      <c r="R6661" s="37"/>
      <c r="S6661" s="36"/>
      <c r="T6661" s="36"/>
    </row>
    <row r="6662" spans="14:20" ht="14.4" x14ac:dyDescent="0.3">
      <c r="N6662" s="37"/>
      <c r="O6662" s="36"/>
      <c r="P6662" s="36"/>
      <c r="Q6662" s="36"/>
      <c r="R6662" s="37"/>
      <c r="S6662" s="36"/>
      <c r="T6662" s="36"/>
    </row>
    <row r="6663" spans="14:20" ht="14.4" x14ac:dyDescent="0.3">
      <c r="N6663" s="37"/>
      <c r="O6663" s="36"/>
      <c r="P6663" s="36"/>
      <c r="Q6663" s="36"/>
      <c r="R6663" s="37"/>
      <c r="S6663" s="36"/>
      <c r="T6663" s="36"/>
    </row>
    <row r="6664" spans="14:20" ht="14.4" x14ac:dyDescent="0.3">
      <c r="N6664" s="37"/>
      <c r="O6664" s="36"/>
      <c r="P6664" s="36"/>
      <c r="Q6664" s="36"/>
      <c r="R6664" s="37"/>
      <c r="S6664" s="36"/>
      <c r="T6664" s="36"/>
    </row>
    <row r="6665" spans="14:20" ht="14.4" x14ac:dyDescent="0.3">
      <c r="N6665" s="37"/>
      <c r="O6665" s="36"/>
      <c r="P6665" s="36"/>
      <c r="Q6665" s="36"/>
      <c r="R6665" s="37"/>
      <c r="S6665" s="36"/>
      <c r="T6665" s="36"/>
    </row>
    <row r="6666" spans="14:20" ht="14.4" x14ac:dyDescent="0.3">
      <c r="N6666" s="37"/>
      <c r="O6666" s="36"/>
      <c r="P6666" s="36"/>
      <c r="Q6666" s="36"/>
      <c r="R6666" s="37"/>
      <c r="S6666" s="36"/>
      <c r="T6666" s="36"/>
    </row>
    <row r="6667" spans="14:20" ht="14.4" x14ac:dyDescent="0.3">
      <c r="N6667" s="37"/>
      <c r="O6667" s="36"/>
      <c r="P6667" s="36"/>
      <c r="Q6667" s="36"/>
      <c r="R6667" s="37"/>
      <c r="S6667" s="36"/>
      <c r="T6667" s="36"/>
    </row>
    <row r="6668" spans="14:20" ht="14.4" x14ac:dyDescent="0.3">
      <c r="N6668" s="37"/>
      <c r="O6668" s="36"/>
      <c r="P6668" s="36"/>
      <c r="Q6668" s="36"/>
      <c r="R6668" s="37"/>
      <c r="S6668" s="36"/>
      <c r="T6668" s="36"/>
    </row>
    <row r="6669" spans="14:20" ht="14.4" x14ac:dyDescent="0.3">
      <c r="N6669" s="37"/>
      <c r="O6669" s="36"/>
      <c r="P6669" s="36"/>
      <c r="Q6669" s="36"/>
      <c r="R6669" s="37"/>
      <c r="S6669" s="36"/>
      <c r="T6669" s="36"/>
    </row>
    <row r="6670" spans="14:20" ht="14.4" x14ac:dyDescent="0.3">
      <c r="N6670" s="37"/>
      <c r="O6670" s="36"/>
      <c r="P6670" s="36"/>
      <c r="Q6670" s="36"/>
      <c r="R6670" s="37"/>
      <c r="S6670" s="36"/>
      <c r="T6670" s="36"/>
    </row>
    <row r="6671" spans="14:20" ht="14.4" x14ac:dyDescent="0.3">
      <c r="N6671" s="37"/>
      <c r="O6671" s="36"/>
      <c r="P6671" s="36"/>
      <c r="Q6671" s="36"/>
      <c r="R6671" s="37"/>
      <c r="S6671" s="36"/>
      <c r="T6671" s="36"/>
    </row>
    <row r="6672" spans="14:20" ht="14.4" x14ac:dyDescent="0.3">
      <c r="N6672" s="37"/>
      <c r="O6672" s="36"/>
      <c r="P6672" s="36"/>
      <c r="Q6672" s="36"/>
      <c r="R6672" s="37"/>
      <c r="S6672" s="36"/>
      <c r="T6672" s="36"/>
    </row>
    <row r="6673" spans="14:20" ht="14.4" x14ac:dyDescent="0.3">
      <c r="N6673" s="37"/>
      <c r="O6673" s="36"/>
      <c r="P6673" s="36"/>
      <c r="Q6673" s="36"/>
      <c r="R6673" s="37"/>
      <c r="S6673" s="36"/>
      <c r="T6673" s="36"/>
    </row>
    <row r="6674" spans="14:20" ht="14.4" x14ac:dyDescent="0.3">
      <c r="N6674" s="37"/>
      <c r="O6674" s="36"/>
      <c r="P6674" s="36"/>
      <c r="Q6674" s="36"/>
      <c r="R6674" s="37"/>
      <c r="S6674" s="36"/>
      <c r="T6674" s="36"/>
    </row>
    <row r="6675" spans="14:20" ht="14.4" x14ac:dyDescent="0.3">
      <c r="N6675" s="37"/>
      <c r="O6675" s="36"/>
      <c r="P6675" s="36"/>
      <c r="Q6675" s="36"/>
      <c r="R6675" s="37"/>
      <c r="S6675" s="36"/>
      <c r="T6675" s="36"/>
    </row>
    <row r="6676" spans="14:20" ht="14.4" x14ac:dyDescent="0.3">
      <c r="N6676" s="37"/>
      <c r="O6676" s="36"/>
      <c r="P6676" s="36"/>
      <c r="Q6676" s="36"/>
      <c r="R6676" s="37"/>
      <c r="S6676" s="36"/>
      <c r="T6676" s="36"/>
    </row>
    <row r="6677" spans="14:20" ht="14.4" x14ac:dyDescent="0.3">
      <c r="N6677" s="37"/>
      <c r="O6677" s="36"/>
      <c r="P6677" s="36"/>
      <c r="Q6677" s="36"/>
      <c r="R6677" s="37"/>
      <c r="S6677" s="36"/>
      <c r="T6677" s="36"/>
    </row>
    <row r="6678" spans="14:20" ht="14.4" x14ac:dyDescent="0.3">
      <c r="N6678" s="37"/>
      <c r="O6678" s="36"/>
      <c r="P6678" s="36"/>
      <c r="Q6678" s="36"/>
      <c r="R6678" s="37"/>
      <c r="S6678" s="36"/>
      <c r="T6678" s="36"/>
    </row>
    <row r="6679" spans="14:20" ht="14.4" x14ac:dyDescent="0.3">
      <c r="N6679" s="37"/>
      <c r="O6679" s="36"/>
      <c r="P6679" s="36"/>
      <c r="Q6679" s="36"/>
      <c r="R6679" s="37"/>
      <c r="S6679" s="36"/>
      <c r="T6679" s="36"/>
    </row>
    <row r="6680" spans="14:20" ht="14.4" x14ac:dyDescent="0.3">
      <c r="N6680" s="37"/>
      <c r="O6680" s="36"/>
      <c r="P6680" s="36"/>
      <c r="Q6680" s="36"/>
      <c r="R6680" s="37"/>
      <c r="S6680" s="36"/>
      <c r="T6680" s="36"/>
    </row>
    <row r="6681" spans="14:20" ht="14.4" x14ac:dyDescent="0.3">
      <c r="N6681" s="37"/>
      <c r="O6681" s="36"/>
      <c r="P6681" s="36"/>
      <c r="Q6681" s="36"/>
      <c r="R6681" s="37"/>
      <c r="S6681" s="36"/>
      <c r="T6681" s="36"/>
    </row>
    <row r="6682" spans="14:20" ht="14.4" x14ac:dyDescent="0.3">
      <c r="N6682" s="37"/>
      <c r="O6682" s="36"/>
      <c r="P6682" s="36"/>
      <c r="Q6682" s="36"/>
      <c r="R6682" s="37"/>
      <c r="S6682" s="36"/>
      <c r="T6682" s="36"/>
    </row>
    <row r="6683" spans="14:20" ht="14.4" x14ac:dyDescent="0.3">
      <c r="N6683" s="37"/>
      <c r="O6683" s="36"/>
      <c r="P6683" s="36"/>
      <c r="Q6683" s="36"/>
      <c r="R6683" s="37"/>
      <c r="S6683" s="36"/>
      <c r="T6683" s="36"/>
    </row>
    <row r="6684" spans="14:20" ht="14.4" x14ac:dyDescent="0.3">
      <c r="N6684" s="37"/>
      <c r="O6684" s="36"/>
      <c r="P6684" s="36"/>
      <c r="Q6684" s="36"/>
      <c r="R6684" s="37"/>
      <c r="S6684" s="36"/>
      <c r="T6684" s="36"/>
    </row>
    <row r="6685" spans="14:20" ht="14.4" x14ac:dyDescent="0.3">
      <c r="N6685" s="37"/>
      <c r="O6685" s="36"/>
      <c r="P6685" s="36"/>
      <c r="Q6685" s="36"/>
      <c r="R6685" s="37"/>
      <c r="S6685" s="36"/>
      <c r="T6685" s="36"/>
    </row>
    <row r="6686" spans="14:20" ht="14.4" x14ac:dyDescent="0.3">
      <c r="N6686" s="37"/>
      <c r="O6686" s="36"/>
      <c r="P6686" s="36"/>
      <c r="Q6686" s="36"/>
      <c r="R6686" s="37"/>
      <c r="S6686" s="36"/>
      <c r="T6686" s="36"/>
    </row>
    <row r="6687" spans="14:20" ht="14.4" x14ac:dyDescent="0.3">
      <c r="N6687" s="37"/>
      <c r="O6687" s="36"/>
      <c r="P6687" s="36"/>
      <c r="Q6687" s="36"/>
      <c r="R6687" s="37"/>
      <c r="S6687" s="36"/>
      <c r="T6687" s="36"/>
    </row>
    <row r="6688" spans="14:20" ht="14.4" x14ac:dyDescent="0.3">
      <c r="N6688" s="37"/>
      <c r="O6688" s="36"/>
      <c r="P6688" s="36"/>
      <c r="Q6688" s="36"/>
      <c r="R6688" s="37"/>
      <c r="S6688" s="36"/>
      <c r="T6688" s="36"/>
    </row>
    <row r="6689" spans="14:20" ht="14.4" x14ac:dyDescent="0.3">
      <c r="N6689" s="37"/>
      <c r="O6689" s="36"/>
      <c r="P6689" s="36"/>
      <c r="Q6689" s="36"/>
      <c r="R6689" s="37"/>
      <c r="S6689" s="36"/>
      <c r="T6689" s="36"/>
    </row>
    <row r="6690" spans="14:20" ht="14.4" x14ac:dyDescent="0.3">
      <c r="N6690" s="37"/>
      <c r="O6690" s="36"/>
      <c r="P6690" s="36"/>
      <c r="Q6690" s="36"/>
      <c r="R6690" s="37"/>
      <c r="S6690" s="36"/>
      <c r="T6690" s="36"/>
    </row>
    <row r="6691" spans="14:20" ht="14.4" x14ac:dyDescent="0.3">
      <c r="N6691" s="37"/>
      <c r="O6691" s="36"/>
      <c r="P6691" s="36"/>
      <c r="Q6691" s="36"/>
      <c r="R6691" s="37"/>
      <c r="S6691" s="36"/>
      <c r="T6691" s="36"/>
    </row>
    <row r="6692" spans="14:20" ht="14.4" x14ac:dyDescent="0.3">
      <c r="N6692" s="37"/>
      <c r="O6692" s="36"/>
      <c r="P6692" s="36"/>
      <c r="Q6692" s="36"/>
      <c r="R6692" s="37"/>
      <c r="S6692" s="36"/>
      <c r="T6692" s="36"/>
    </row>
    <row r="6693" spans="14:20" ht="14.4" x14ac:dyDescent="0.3">
      <c r="N6693" s="37"/>
      <c r="O6693" s="36"/>
      <c r="P6693" s="36"/>
      <c r="Q6693" s="36"/>
      <c r="R6693" s="37"/>
      <c r="S6693" s="36"/>
      <c r="T6693" s="36"/>
    </row>
    <row r="6694" spans="14:20" ht="14.4" x14ac:dyDescent="0.3">
      <c r="N6694" s="37"/>
      <c r="O6694" s="36"/>
      <c r="P6694" s="36"/>
      <c r="Q6694" s="36"/>
      <c r="R6694" s="37"/>
      <c r="S6694" s="36"/>
      <c r="T6694" s="36"/>
    </row>
    <row r="6695" spans="14:20" ht="14.4" x14ac:dyDescent="0.3">
      <c r="N6695" s="37"/>
      <c r="O6695" s="36"/>
      <c r="P6695" s="36"/>
      <c r="Q6695" s="36"/>
      <c r="R6695" s="37"/>
      <c r="S6695" s="36"/>
      <c r="T6695" s="36"/>
    </row>
    <row r="6696" spans="14:20" ht="14.4" x14ac:dyDescent="0.3">
      <c r="N6696" s="37"/>
      <c r="O6696" s="36"/>
      <c r="P6696" s="36"/>
      <c r="Q6696" s="36"/>
      <c r="R6696" s="37"/>
      <c r="S6696" s="36"/>
      <c r="T6696" s="36"/>
    </row>
    <row r="6697" spans="14:20" ht="14.4" x14ac:dyDescent="0.3">
      <c r="N6697" s="37"/>
      <c r="O6697" s="36"/>
      <c r="P6697" s="36"/>
      <c r="Q6697" s="36"/>
      <c r="R6697" s="37"/>
      <c r="S6697" s="36"/>
      <c r="T6697" s="36"/>
    </row>
    <row r="6698" spans="14:20" ht="14.4" x14ac:dyDescent="0.3">
      <c r="N6698" s="37"/>
      <c r="O6698" s="36"/>
      <c r="P6698" s="36"/>
      <c r="Q6698" s="36"/>
      <c r="R6698" s="37"/>
      <c r="S6698" s="36"/>
      <c r="T6698" s="36"/>
    </row>
    <row r="6699" spans="14:20" ht="14.4" x14ac:dyDescent="0.3">
      <c r="N6699" s="37"/>
      <c r="O6699" s="36"/>
      <c r="P6699" s="36"/>
      <c r="Q6699" s="36"/>
      <c r="R6699" s="37"/>
      <c r="S6699" s="36"/>
      <c r="T6699" s="36"/>
    </row>
    <row r="6700" spans="14:20" ht="14.4" x14ac:dyDescent="0.3">
      <c r="N6700" s="37"/>
      <c r="O6700" s="36"/>
      <c r="P6700" s="36"/>
      <c r="Q6700" s="36"/>
      <c r="R6700" s="37"/>
      <c r="S6700" s="36"/>
      <c r="T6700" s="36"/>
    </row>
    <row r="6701" spans="14:20" ht="14.4" x14ac:dyDescent="0.3">
      <c r="N6701" s="37"/>
      <c r="O6701" s="36"/>
      <c r="P6701" s="36"/>
      <c r="Q6701" s="36"/>
      <c r="R6701" s="37"/>
      <c r="S6701" s="36"/>
      <c r="T6701" s="36"/>
    </row>
    <row r="6702" spans="14:20" ht="14.4" x14ac:dyDescent="0.3">
      <c r="N6702" s="37"/>
      <c r="O6702" s="36"/>
      <c r="P6702" s="36"/>
      <c r="Q6702" s="36"/>
      <c r="R6702" s="37"/>
      <c r="S6702" s="36"/>
      <c r="T6702" s="36"/>
    </row>
    <row r="6703" spans="14:20" ht="14.4" x14ac:dyDescent="0.3">
      <c r="N6703" s="37"/>
      <c r="O6703" s="36"/>
      <c r="P6703" s="36"/>
      <c r="Q6703" s="36"/>
      <c r="R6703" s="37"/>
      <c r="S6703" s="36"/>
      <c r="T6703" s="36"/>
    </row>
    <row r="6704" spans="14:20" ht="14.4" x14ac:dyDescent="0.3">
      <c r="N6704" s="37"/>
      <c r="O6704" s="36"/>
      <c r="P6704" s="36"/>
      <c r="Q6704" s="36"/>
      <c r="R6704" s="37"/>
      <c r="S6704" s="36"/>
      <c r="T6704" s="36"/>
    </row>
    <row r="6705" spans="14:20" ht="14.4" x14ac:dyDescent="0.3">
      <c r="N6705" s="37"/>
      <c r="O6705" s="36"/>
      <c r="P6705" s="36"/>
      <c r="Q6705" s="36"/>
      <c r="R6705" s="37"/>
      <c r="S6705" s="36"/>
      <c r="T6705" s="36"/>
    </row>
    <row r="6706" spans="14:20" ht="14.4" x14ac:dyDescent="0.3">
      <c r="N6706" s="37"/>
      <c r="O6706" s="36"/>
      <c r="P6706" s="36"/>
      <c r="Q6706" s="36"/>
      <c r="R6706" s="37"/>
      <c r="S6706" s="36"/>
      <c r="T6706" s="36"/>
    </row>
    <row r="6707" spans="14:20" ht="14.4" x14ac:dyDescent="0.3">
      <c r="N6707" s="37"/>
      <c r="O6707" s="36"/>
      <c r="P6707" s="36"/>
      <c r="Q6707" s="36"/>
      <c r="R6707" s="37"/>
      <c r="S6707" s="36"/>
      <c r="T6707" s="36"/>
    </row>
    <row r="6708" spans="14:20" ht="14.4" x14ac:dyDescent="0.3">
      <c r="N6708" s="37"/>
      <c r="O6708" s="36"/>
      <c r="P6708" s="36"/>
      <c r="Q6708" s="36"/>
      <c r="R6708" s="37"/>
      <c r="S6708" s="36"/>
      <c r="T6708" s="36"/>
    </row>
    <row r="6709" spans="14:20" ht="14.4" x14ac:dyDescent="0.3">
      <c r="N6709" s="37"/>
      <c r="O6709" s="36"/>
      <c r="P6709" s="36"/>
      <c r="Q6709" s="36"/>
      <c r="R6709" s="37"/>
      <c r="S6709" s="36"/>
      <c r="T6709" s="36"/>
    </row>
    <row r="6710" spans="14:20" ht="14.4" x14ac:dyDescent="0.3">
      <c r="N6710" s="37"/>
      <c r="O6710" s="36"/>
      <c r="P6710" s="36"/>
      <c r="Q6710" s="36"/>
      <c r="R6710" s="37"/>
      <c r="S6710" s="36"/>
      <c r="T6710" s="36"/>
    </row>
    <row r="6711" spans="14:20" ht="14.4" x14ac:dyDescent="0.3">
      <c r="N6711" s="37"/>
      <c r="O6711" s="36"/>
      <c r="P6711" s="36"/>
      <c r="Q6711" s="36"/>
      <c r="R6711" s="37"/>
      <c r="S6711" s="36"/>
      <c r="T6711" s="36"/>
    </row>
    <row r="6712" spans="14:20" ht="14.4" x14ac:dyDescent="0.3">
      <c r="N6712" s="37"/>
      <c r="O6712" s="36"/>
      <c r="P6712" s="36"/>
      <c r="Q6712" s="36"/>
      <c r="R6712" s="37"/>
      <c r="S6712" s="36"/>
      <c r="T6712" s="36"/>
    </row>
    <row r="6713" spans="14:20" ht="14.4" x14ac:dyDescent="0.3">
      <c r="N6713" s="37"/>
      <c r="O6713" s="36"/>
      <c r="P6713" s="36"/>
      <c r="Q6713" s="36"/>
      <c r="R6713" s="37"/>
      <c r="S6713" s="36"/>
      <c r="T6713" s="36"/>
    </row>
    <row r="6714" spans="14:20" ht="14.4" x14ac:dyDescent="0.3">
      <c r="N6714" s="37"/>
      <c r="O6714" s="36"/>
      <c r="P6714" s="36"/>
      <c r="Q6714" s="36"/>
      <c r="R6714" s="37"/>
      <c r="S6714" s="36"/>
      <c r="T6714" s="36"/>
    </row>
    <row r="6715" spans="14:20" ht="14.4" x14ac:dyDescent="0.3">
      <c r="N6715" s="37"/>
      <c r="O6715" s="36"/>
      <c r="P6715" s="36"/>
      <c r="Q6715" s="36"/>
      <c r="R6715" s="37"/>
      <c r="S6715" s="36"/>
      <c r="T6715" s="36"/>
    </row>
    <row r="6716" spans="14:20" ht="14.4" x14ac:dyDescent="0.3">
      <c r="N6716" s="37"/>
      <c r="O6716" s="36"/>
      <c r="P6716" s="36"/>
      <c r="Q6716" s="36"/>
      <c r="R6716" s="37"/>
      <c r="S6716" s="36"/>
      <c r="T6716" s="36"/>
    </row>
    <row r="6717" spans="14:20" ht="14.4" x14ac:dyDescent="0.3">
      <c r="N6717" s="37"/>
      <c r="O6717" s="36"/>
      <c r="P6717" s="36"/>
      <c r="Q6717" s="36"/>
      <c r="R6717" s="37"/>
      <c r="S6717" s="36"/>
      <c r="T6717" s="36"/>
    </row>
    <row r="6718" spans="14:20" ht="14.4" x14ac:dyDescent="0.3">
      <c r="N6718" s="37"/>
      <c r="O6718" s="36"/>
      <c r="P6718" s="36"/>
      <c r="Q6718" s="36"/>
      <c r="R6718" s="37"/>
      <c r="S6718" s="36"/>
      <c r="T6718" s="36"/>
    </row>
    <row r="6719" spans="14:20" ht="14.4" x14ac:dyDescent="0.3">
      <c r="N6719" s="37"/>
      <c r="O6719" s="36"/>
      <c r="P6719" s="36"/>
      <c r="Q6719" s="36"/>
      <c r="R6719" s="37"/>
      <c r="S6719" s="36"/>
      <c r="T6719" s="36"/>
    </row>
    <row r="6720" spans="14:20" ht="14.4" x14ac:dyDescent="0.3">
      <c r="N6720" s="37"/>
      <c r="O6720" s="36"/>
      <c r="P6720" s="36"/>
      <c r="Q6720" s="36"/>
      <c r="R6720" s="37"/>
      <c r="S6720" s="36"/>
      <c r="T6720" s="36"/>
    </row>
    <row r="6721" spans="14:20" ht="14.4" x14ac:dyDescent="0.3">
      <c r="N6721" s="37"/>
      <c r="O6721" s="36"/>
      <c r="P6721" s="36"/>
      <c r="Q6721" s="36"/>
      <c r="R6721" s="37"/>
      <c r="S6721" s="36"/>
      <c r="T6721" s="36"/>
    </row>
    <row r="6722" spans="14:20" ht="14.4" x14ac:dyDescent="0.3">
      <c r="N6722" s="37"/>
      <c r="O6722" s="36"/>
      <c r="P6722" s="36"/>
      <c r="Q6722" s="36"/>
      <c r="R6722" s="37"/>
      <c r="S6722" s="36"/>
      <c r="T6722" s="36"/>
    </row>
    <row r="6723" spans="14:20" ht="14.4" x14ac:dyDescent="0.3">
      <c r="N6723" s="37"/>
      <c r="O6723" s="36"/>
      <c r="P6723" s="36"/>
      <c r="Q6723" s="36"/>
      <c r="R6723" s="37"/>
      <c r="S6723" s="36"/>
      <c r="T6723" s="36"/>
    </row>
    <row r="6724" spans="14:20" ht="14.4" x14ac:dyDescent="0.3">
      <c r="N6724" s="37"/>
      <c r="O6724" s="36"/>
      <c r="P6724" s="36"/>
      <c r="Q6724" s="36"/>
      <c r="R6724" s="37"/>
      <c r="S6724" s="36"/>
      <c r="T6724" s="36"/>
    </row>
    <row r="6725" spans="14:20" ht="14.4" x14ac:dyDescent="0.3">
      <c r="N6725" s="37"/>
      <c r="O6725" s="36"/>
      <c r="P6725" s="36"/>
      <c r="Q6725" s="36"/>
      <c r="R6725" s="37"/>
      <c r="S6725" s="36"/>
      <c r="T6725" s="36"/>
    </row>
    <row r="6726" spans="14:20" ht="14.4" x14ac:dyDescent="0.3">
      <c r="N6726" s="37"/>
      <c r="O6726" s="36"/>
      <c r="P6726" s="36"/>
      <c r="Q6726" s="36"/>
      <c r="R6726" s="37"/>
      <c r="S6726" s="36"/>
      <c r="T6726" s="36"/>
    </row>
    <row r="6727" spans="14:20" ht="14.4" x14ac:dyDescent="0.3">
      <c r="N6727" s="37"/>
      <c r="O6727" s="36"/>
      <c r="P6727" s="36"/>
      <c r="Q6727" s="36"/>
      <c r="R6727" s="37"/>
      <c r="S6727" s="36"/>
      <c r="T6727" s="36"/>
    </row>
    <row r="6728" spans="14:20" ht="14.4" x14ac:dyDescent="0.3">
      <c r="N6728" s="37"/>
      <c r="O6728" s="36"/>
      <c r="P6728" s="36"/>
      <c r="Q6728" s="36"/>
      <c r="R6728" s="37"/>
      <c r="S6728" s="36"/>
      <c r="T6728" s="36"/>
    </row>
    <row r="6729" spans="14:20" ht="14.4" x14ac:dyDescent="0.3">
      <c r="N6729" s="37"/>
      <c r="O6729" s="36"/>
      <c r="P6729" s="36"/>
      <c r="Q6729" s="36"/>
      <c r="R6729" s="37"/>
      <c r="S6729" s="36"/>
      <c r="T6729" s="36"/>
    </row>
    <row r="6730" spans="14:20" ht="14.4" x14ac:dyDescent="0.3">
      <c r="N6730" s="37"/>
      <c r="O6730" s="36"/>
      <c r="P6730" s="36"/>
      <c r="Q6730" s="36"/>
      <c r="R6730" s="37"/>
      <c r="S6730" s="36"/>
      <c r="T6730" s="36"/>
    </row>
    <row r="6731" spans="14:20" ht="14.4" x14ac:dyDescent="0.3">
      <c r="N6731" s="37"/>
      <c r="O6731" s="36"/>
      <c r="P6731" s="36"/>
      <c r="Q6731" s="36"/>
      <c r="R6731" s="37"/>
      <c r="S6731" s="36"/>
      <c r="T6731" s="36"/>
    </row>
    <row r="6732" spans="14:20" ht="14.4" x14ac:dyDescent="0.3">
      <c r="N6732" s="37"/>
      <c r="O6732" s="36"/>
      <c r="P6732" s="36"/>
      <c r="Q6732" s="36"/>
      <c r="R6732" s="37"/>
      <c r="S6732" s="36"/>
      <c r="T6732" s="36"/>
    </row>
    <row r="6733" spans="14:20" ht="14.4" x14ac:dyDescent="0.3">
      <c r="N6733" s="37"/>
      <c r="O6733" s="36"/>
      <c r="P6733" s="36"/>
      <c r="Q6733" s="36"/>
      <c r="R6733" s="37"/>
      <c r="S6733" s="36"/>
      <c r="T6733" s="36"/>
    </row>
    <row r="6734" spans="14:20" ht="14.4" x14ac:dyDescent="0.3">
      <c r="N6734" s="37"/>
      <c r="O6734" s="36"/>
      <c r="P6734" s="36"/>
      <c r="Q6734" s="36"/>
      <c r="R6734" s="37"/>
      <c r="S6734" s="36"/>
      <c r="T6734" s="36"/>
    </row>
    <row r="6735" spans="14:20" ht="14.4" x14ac:dyDescent="0.3">
      <c r="N6735" s="37"/>
      <c r="O6735" s="36"/>
      <c r="P6735" s="36"/>
      <c r="Q6735" s="36"/>
      <c r="R6735" s="37"/>
      <c r="S6735" s="36"/>
      <c r="T6735" s="36"/>
    </row>
    <row r="6736" spans="14:20" ht="14.4" x14ac:dyDescent="0.3">
      <c r="N6736" s="37"/>
      <c r="O6736" s="36"/>
      <c r="P6736" s="36"/>
      <c r="Q6736" s="36"/>
      <c r="R6736" s="37"/>
      <c r="S6736" s="36"/>
      <c r="T6736" s="36"/>
    </row>
    <row r="6737" spans="14:20" ht="14.4" x14ac:dyDescent="0.3">
      <c r="N6737" s="37"/>
      <c r="O6737" s="36"/>
      <c r="P6737" s="36"/>
      <c r="Q6737" s="36"/>
      <c r="R6737" s="37"/>
      <c r="S6737" s="36"/>
      <c r="T6737" s="36"/>
    </row>
    <row r="6738" spans="14:20" ht="14.4" x14ac:dyDescent="0.3">
      <c r="N6738" s="37"/>
      <c r="O6738" s="36"/>
      <c r="P6738" s="36"/>
      <c r="Q6738" s="36"/>
      <c r="R6738" s="37"/>
      <c r="S6738" s="36"/>
      <c r="T6738" s="36"/>
    </row>
    <row r="6739" spans="14:20" ht="14.4" x14ac:dyDescent="0.3">
      <c r="N6739" s="37"/>
      <c r="O6739" s="36"/>
      <c r="P6739" s="36"/>
      <c r="Q6739" s="36"/>
      <c r="R6739" s="37"/>
      <c r="S6739" s="36"/>
      <c r="T6739" s="36"/>
    </row>
    <row r="6740" spans="14:20" ht="14.4" x14ac:dyDescent="0.3">
      <c r="N6740" s="37"/>
      <c r="O6740" s="36"/>
      <c r="P6740" s="36"/>
      <c r="Q6740" s="36"/>
      <c r="R6740" s="37"/>
      <c r="S6740" s="36"/>
      <c r="T6740" s="36"/>
    </row>
    <row r="6741" spans="14:20" ht="14.4" x14ac:dyDescent="0.3">
      <c r="N6741" s="37"/>
      <c r="O6741" s="36"/>
      <c r="P6741" s="36"/>
      <c r="Q6741" s="36"/>
      <c r="R6741" s="37"/>
      <c r="S6741" s="36"/>
      <c r="T6741" s="36"/>
    </row>
    <row r="6742" spans="14:20" ht="14.4" x14ac:dyDescent="0.3">
      <c r="N6742" s="37"/>
      <c r="O6742" s="36"/>
      <c r="P6742" s="36"/>
      <c r="Q6742" s="36"/>
      <c r="R6742" s="37"/>
      <c r="S6742" s="36"/>
      <c r="T6742" s="36"/>
    </row>
    <row r="6743" spans="14:20" ht="14.4" x14ac:dyDescent="0.3">
      <c r="N6743" s="37"/>
      <c r="O6743" s="36"/>
      <c r="P6743" s="36"/>
      <c r="Q6743" s="36"/>
      <c r="R6743" s="37"/>
      <c r="S6743" s="36"/>
      <c r="T6743" s="36"/>
    </row>
    <row r="6744" spans="14:20" ht="14.4" x14ac:dyDescent="0.3">
      <c r="N6744" s="37"/>
      <c r="O6744" s="36"/>
      <c r="P6744" s="36"/>
      <c r="Q6744" s="36"/>
      <c r="R6744" s="37"/>
      <c r="S6744" s="36"/>
      <c r="T6744" s="36"/>
    </row>
    <row r="6745" spans="14:20" ht="14.4" x14ac:dyDescent="0.3">
      <c r="N6745" s="37"/>
      <c r="O6745" s="36"/>
      <c r="P6745" s="36"/>
      <c r="Q6745" s="36"/>
      <c r="R6745" s="37"/>
      <c r="S6745" s="36"/>
      <c r="T6745" s="36"/>
    </row>
    <row r="6746" spans="14:20" ht="14.4" x14ac:dyDescent="0.3">
      <c r="N6746" s="37"/>
      <c r="O6746" s="36"/>
      <c r="P6746" s="36"/>
      <c r="Q6746" s="36"/>
      <c r="R6746" s="37"/>
      <c r="S6746" s="36"/>
      <c r="T6746" s="36"/>
    </row>
    <row r="6747" spans="14:20" ht="14.4" x14ac:dyDescent="0.3">
      <c r="N6747" s="37"/>
      <c r="O6747" s="36"/>
      <c r="P6747" s="36"/>
      <c r="Q6747" s="36"/>
      <c r="R6747" s="37"/>
      <c r="S6747" s="36"/>
      <c r="T6747" s="36"/>
    </row>
    <row r="6748" spans="14:20" ht="14.4" x14ac:dyDescent="0.3">
      <c r="N6748" s="37"/>
      <c r="O6748" s="36"/>
      <c r="P6748" s="36"/>
      <c r="Q6748" s="36"/>
      <c r="R6748" s="37"/>
      <c r="S6748" s="36"/>
      <c r="T6748" s="36"/>
    </row>
    <row r="6749" spans="14:20" ht="14.4" x14ac:dyDescent="0.3">
      <c r="N6749" s="37"/>
      <c r="O6749" s="36"/>
      <c r="P6749" s="36"/>
      <c r="Q6749" s="36"/>
      <c r="R6749" s="37"/>
      <c r="S6749" s="36"/>
      <c r="T6749" s="36"/>
    </row>
    <row r="6750" spans="14:20" ht="14.4" x14ac:dyDescent="0.3">
      <c r="N6750" s="37"/>
      <c r="O6750" s="36"/>
      <c r="P6750" s="36"/>
      <c r="Q6750" s="36"/>
      <c r="R6750" s="37"/>
      <c r="S6750" s="36"/>
      <c r="T6750" s="36"/>
    </row>
    <row r="6751" spans="14:20" ht="14.4" x14ac:dyDescent="0.3">
      <c r="N6751" s="37"/>
      <c r="O6751" s="36"/>
      <c r="P6751" s="36"/>
      <c r="Q6751" s="36"/>
      <c r="R6751" s="37"/>
      <c r="S6751" s="36"/>
      <c r="T6751" s="36"/>
    </row>
    <row r="6752" spans="14:20" ht="14.4" x14ac:dyDescent="0.3">
      <c r="N6752" s="37"/>
      <c r="O6752" s="36"/>
      <c r="P6752" s="36"/>
      <c r="Q6752" s="36"/>
      <c r="R6752" s="37"/>
      <c r="S6752" s="36"/>
      <c r="T6752" s="36"/>
    </row>
    <row r="6753" spans="14:20" ht="14.4" x14ac:dyDescent="0.3">
      <c r="N6753" s="37"/>
      <c r="O6753" s="36"/>
      <c r="P6753" s="36"/>
      <c r="Q6753" s="36"/>
      <c r="R6753" s="37"/>
      <c r="S6753" s="36"/>
      <c r="T6753" s="36"/>
    </row>
    <row r="6754" spans="14:20" ht="14.4" x14ac:dyDescent="0.3">
      <c r="N6754" s="37"/>
      <c r="O6754" s="36"/>
      <c r="P6754" s="36"/>
      <c r="Q6754" s="36"/>
      <c r="R6754" s="37"/>
      <c r="S6754" s="36"/>
      <c r="T6754" s="36"/>
    </row>
    <row r="6755" spans="14:20" ht="14.4" x14ac:dyDescent="0.3">
      <c r="N6755" s="37"/>
      <c r="O6755" s="36"/>
      <c r="P6755" s="36"/>
      <c r="Q6755" s="36"/>
      <c r="R6755" s="37"/>
      <c r="S6755" s="36"/>
      <c r="T6755" s="36"/>
    </row>
    <row r="6756" spans="14:20" ht="14.4" x14ac:dyDescent="0.3">
      <c r="N6756" s="37"/>
      <c r="O6756" s="36"/>
      <c r="P6756" s="36"/>
      <c r="Q6756" s="36"/>
      <c r="R6756" s="37"/>
      <c r="S6756" s="36"/>
      <c r="T6756" s="36"/>
    </row>
    <row r="6757" spans="14:20" ht="14.4" x14ac:dyDescent="0.3">
      <c r="N6757" s="37"/>
      <c r="O6757" s="36"/>
      <c r="P6757" s="36"/>
      <c r="Q6757" s="36"/>
      <c r="R6757" s="37"/>
      <c r="S6757" s="36"/>
      <c r="T6757" s="36"/>
    </row>
    <row r="6758" spans="14:20" ht="14.4" x14ac:dyDescent="0.3">
      <c r="N6758" s="37"/>
      <c r="O6758" s="36"/>
      <c r="P6758" s="36"/>
      <c r="Q6758" s="36"/>
      <c r="R6758" s="37"/>
      <c r="S6758" s="36"/>
      <c r="T6758" s="36"/>
    </row>
    <row r="6759" spans="14:20" ht="14.4" x14ac:dyDescent="0.3">
      <c r="N6759" s="37"/>
      <c r="O6759" s="36"/>
      <c r="P6759" s="36"/>
      <c r="Q6759" s="36"/>
      <c r="R6759" s="37"/>
      <c r="S6759" s="36"/>
      <c r="T6759" s="36"/>
    </row>
    <row r="6760" spans="14:20" ht="14.4" x14ac:dyDescent="0.3">
      <c r="N6760" s="37"/>
      <c r="O6760" s="36"/>
      <c r="P6760" s="36"/>
      <c r="Q6760" s="36"/>
      <c r="R6760" s="37"/>
      <c r="S6760" s="36"/>
      <c r="T6760" s="36"/>
    </row>
    <row r="6761" spans="14:20" ht="14.4" x14ac:dyDescent="0.3">
      <c r="N6761" s="37"/>
      <c r="O6761" s="36"/>
      <c r="P6761" s="36"/>
      <c r="Q6761" s="36"/>
      <c r="R6761" s="37"/>
      <c r="S6761" s="36"/>
      <c r="T6761" s="36"/>
    </row>
    <row r="6762" spans="14:20" ht="14.4" x14ac:dyDescent="0.3">
      <c r="N6762" s="37"/>
      <c r="O6762" s="36"/>
      <c r="P6762" s="36"/>
      <c r="Q6762" s="36"/>
      <c r="R6762" s="37"/>
      <c r="S6762" s="36"/>
      <c r="T6762" s="36"/>
    </row>
    <row r="6763" spans="14:20" ht="14.4" x14ac:dyDescent="0.3">
      <c r="N6763" s="37"/>
      <c r="O6763" s="36"/>
      <c r="P6763" s="36"/>
      <c r="Q6763" s="36"/>
      <c r="R6763" s="37"/>
      <c r="S6763" s="36"/>
      <c r="T6763" s="36"/>
    </row>
    <row r="6764" spans="14:20" ht="14.4" x14ac:dyDescent="0.3">
      <c r="N6764" s="37"/>
      <c r="O6764" s="36"/>
      <c r="P6764" s="36"/>
      <c r="Q6764" s="36"/>
      <c r="R6764" s="37"/>
      <c r="S6764" s="36"/>
      <c r="T6764" s="36"/>
    </row>
    <row r="6765" spans="14:20" ht="14.4" x14ac:dyDescent="0.3">
      <c r="N6765" s="37"/>
      <c r="O6765" s="36"/>
      <c r="P6765" s="36"/>
      <c r="Q6765" s="36"/>
      <c r="R6765" s="37"/>
      <c r="S6765" s="36"/>
      <c r="T6765" s="36"/>
    </row>
    <row r="6766" spans="14:20" ht="14.4" x14ac:dyDescent="0.3">
      <c r="N6766" s="37"/>
      <c r="O6766" s="36"/>
      <c r="P6766" s="36"/>
      <c r="Q6766" s="36"/>
      <c r="R6766" s="37"/>
      <c r="S6766" s="36"/>
      <c r="T6766" s="36"/>
    </row>
    <row r="6767" spans="14:20" ht="14.4" x14ac:dyDescent="0.3">
      <c r="N6767" s="37"/>
      <c r="O6767" s="36"/>
      <c r="P6767" s="36"/>
      <c r="Q6767" s="36"/>
      <c r="R6767" s="37"/>
      <c r="S6767" s="36"/>
      <c r="T6767" s="36"/>
    </row>
    <row r="6768" spans="14:20" ht="14.4" x14ac:dyDescent="0.3">
      <c r="N6768" s="37"/>
      <c r="O6768" s="36"/>
      <c r="P6768" s="36"/>
      <c r="Q6768" s="36"/>
      <c r="R6768" s="37"/>
      <c r="S6768" s="36"/>
      <c r="T6768" s="36"/>
    </row>
    <row r="6769" spans="14:20" ht="14.4" x14ac:dyDescent="0.3">
      <c r="N6769" s="37"/>
      <c r="O6769" s="36"/>
      <c r="P6769" s="36"/>
      <c r="Q6769" s="36"/>
      <c r="R6769" s="37"/>
      <c r="S6769" s="36"/>
      <c r="T6769" s="36"/>
    </row>
    <row r="6770" spans="14:20" ht="14.4" x14ac:dyDescent="0.3">
      <c r="N6770" s="37"/>
      <c r="O6770" s="36"/>
      <c r="P6770" s="36"/>
      <c r="Q6770" s="36"/>
      <c r="R6770" s="37"/>
      <c r="S6770" s="36"/>
      <c r="T6770" s="36"/>
    </row>
    <row r="6771" spans="14:20" ht="14.4" x14ac:dyDescent="0.3">
      <c r="N6771" s="37"/>
      <c r="O6771" s="36"/>
      <c r="P6771" s="36"/>
      <c r="Q6771" s="36"/>
      <c r="R6771" s="37"/>
      <c r="S6771" s="36"/>
      <c r="T6771" s="36"/>
    </row>
    <row r="6772" spans="14:20" ht="14.4" x14ac:dyDescent="0.3">
      <c r="N6772" s="37"/>
      <c r="O6772" s="36"/>
      <c r="P6772" s="36"/>
      <c r="Q6772" s="36"/>
      <c r="R6772" s="37"/>
      <c r="S6772" s="36"/>
      <c r="T6772" s="36"/>
    </row>
    <row r="6773" spans="14:20" ht="14.4" x14ac:dyDescent="0.3">
      <c r="N6773" s="37"/>
      <c r="O6773" s="36"/>
      <c r="P6773" s="36"/>
      <c r="Q6773" s="36"/>
      <c r="R6773" s="37"/>
      <c r="S6773" s="36"/>
      <c r="T6773" s="36"/>
    </row>
    <row r="6774" spans="14:20" ht="14.4" x14ac:dyDescent="0.3">
      <c r="N6774" s="37"/>
      <c r="O6774" s="36"/>
      <c r="P6774" s="36"/>
      <c r="Q6774" s="36"/>
      <c r="R6774" s="37"/>
      <c r="S6774" s="36"/>
      <c r="T6774" s="36"/>
    </row>
    <row r="6775" spans="14:20" ht="14.4" x14ac:dyDescent="0.3">
      <c r="N6775" s="37"/>
      <c r="O6775" s="36"/>
      <c r="P6775" s="36"/>
      <c r="Q6775" s="36"/>
      <c r="R6775" s="37"/>
      <c r="S6775" s="36"/>
      <c r="T6775" s="36"/>
    </row>
    <row r="6776" spans="14:20" ht="14.4" x14ac:dyDescent="0.3">
      <c r="N6776" s="37"/>
      <c r="O6776" s="36"/>
      <c r="P6776" s="36"/>
      <c r="Q6776" s="36"/>
      <c r="R6776" s="37"/>
      <c r="S6776" s="36"/>
      <c r="T6776" s="36"/>
    </row>
    <row r="6777" spans="14:20" ht="14.4" x14ac:dyDescent="0.3">
      <c r="N6777" s="37"/>
      <c r="O6777" s="36"/>
      <c r="P6777" s="36"/>
      <c r="Q6777" s="36"/>
      <c r="R6777" s="37"/>
      <c r="S6777" s="36"/>
      <c r="T6777" s="36"/>
    </row>
    <row r="6778" spans="14:20" ht="14.4" x14ac:dyDescent="0.3">
      <c r="N6778" s="37"/>
      <c r="O6778" s="36"/>
      <c r="P6778" s="36"/>
      <c r="Q6778" s="36"/>
      <c r="R6778" s="37"/>
      <c r="S6778" s="36"/>
      <c r="T6778" s="36"/>
    </row>
    <row r="6779" spans="14:20" ht="14.4" x14ac:dyDescent="0.3">
      <c r="N6779" s="37"/>
      <c r="O6779" s="36"/>
      <c r="P6779" s="36"/>
      <c r="Q6779" s="36"/>
      <c r="R6779" s="37"/>
      <c r="S6779" s="36"/>
      <c r="T6779" s="36"/>
    </row>
    <row r="6780" spans="14:20" ht="14.4" x14ac:dyDescent="0.3">
      <c r="N6780" s="37"/>
      <c r="O6780" s="36"/>
      <c r="P6780" s="36"/>
      <c r="Q6780" s="36"/>
      <c r="R6780" s="37"/>
      <c r="S6780" s="36"/>
      <c r="T6780" s="36"/>
    </row>
    <row r="6781" spans="14:20" ht="14.4" x14ac:dyDescent="0.3">
      <c r="N6781" s="37"/>
      <c r="O6781" s="36"/>
      <c r="P6781" s="36"/>
      <c r="Q6781" s="36"/>
      <c r="R6781" s="37"/>
      <c r="S6781" s="36"/>
      <c r="T6781" s="36"/>
    </row>
    <row r="6782" spans="14:20" ht="14.4" x14ac:dyDescent="0.3">
      <c r="N6782" s="37"/>
      <c r="O6782" s="36"/>
      <c r="P6782" s="36"/>
      <c r="Q6782" s="36"/>
      <c r="R6782" s="37"/>
      <c r="S6782" s="36"/>
      <c r="T6782" s="36"/>
    </row>
    <row r="6783" spans="14:20" ht="14.4" x14ac:dyDescent="0.3">
      <c r="N6783" s="37"/>
      <c r="O6783" s="36"/>
      <c r="P6783" s="36"/>
      <c r="Q6783" s="36"/>
      <c r="R6783" s="37"/>
      <c r="S6783" s="36"/>
      <c r="T6783" s="36"/>
    </row>
    <row r="6784" spans="14:20" ht="14.4" x14ac:dyDescent="0.3">
      <c r="N6784" s="37"/>
      <c r="O6784" s="36"/>
      <c r="P6784" s="36"/>
      <c r="Q6784" s="36"/>
      <c r="R6784" s="37"/>
      <c r="S6784" s="36"/>
      <c r="T6784" s="36"/>
    </row>
    <row r="6785" spans="14:20" ht="14.4" x14ac:dyDescent="0.3">
      <c r="N6785" s="37"/>
      <c r="O6785" s="36"/>
      <c r="P6785" s="36"/>
      <c r="Q6785" s="36"/>
      <c r="R6785" s="37"/>
      <c r="S6785" s="36"/>
      <c r="T6785" s="36"/>
    </row>
    <row r="6786" spans="14:20" ht="14.4" x14ac:dyDescent="0.3">
      <c r="N6786" s="37"/>
      <c r="O6786" s="36"/>
      <c r="P6786" s="36"/>
      <c r="Q6786" s="36"/>
      <c r="R6786" s="37"/>
      <c r="S6786" s="36"/>
      <c r="T6786" s="36"/>
    </row>
    <row r="6787" spans="14:20" ht="14.4" x14ac:dyDescent="0.3">
      <c r="N6787" s="37"/>
      <c r="O6787" s="36"/>
      <c r="P6787" s="36"/>
      <c r="Q6787" s="36"/>
      <c r="R6787" s="37"/>
      <c r="S6787" s="36"/>
      <c r="T6787" s="36"/>
    </row>
    <row r="6788" spans="14:20" ht="14.4" x14ac:dyDescent="0.3">
      <c r="N6788" s="37"/>
      <c r="O6788" s="36"/>
      <c r="P6788" s="36"/>
      <c r="Q6788" s="36"/>
      <c r="R6788" s="37"/>
      <c r="S6788" s="36"/>
      <c r="T6788" s="36"/>
    </row>
    <row r="6789" spans="14:20" ht="14.4" x14ac:dyDescent="0.3">
      <c r="N6789" s="37"/>
      <c r="O6789" s="36"/>
      <c r="P6789" s="36"/>
      <c r="Q6789" s="36"/>
      <c r="R6789" s="37"/>
      <c r="S6789" s="36"/>
      <c r="T6789" s="36"/>
    </row>
    <row r="6790" spans="14:20" ht="14.4" x14ac:dyDescent="0.3">
      <c r="N6790" s="37"/>
      <c r="O6790" s="36"/>
      <c r="P6790" s="36"/>
      <c r="Q6790" s="36"/>
      <c r="R6790" s="37"/>
      <c r="S6790" s="36"/>
      <c r="T6790" s="36"/>
    </row>
    <row r="6791" spans="14:20" ht="14.4" x14ac:dyDescent="0.3">
      <c r="N6791" s="37"/>
      <c r="O6791" s="36"/>
      <c r="P6791" s="36"/>
      <c r="Q6791" s="36"/>
      <c r="R6791" s="37"/>
      <c r="S6791" s="36"/>
      <c r="T6791" s="36"/>
    </row>
    <row r="6792" spans="14:20" ht="14.4" x14ac:dyDescent="0.3">
      <c r="N6792" s="37"/>
      <c r="O6792" s="36"/>
      <c r="P6792" s="36"/>
      <c r="Q6792" s="36"/>
      <c r="R6792" s="37"/>
      <c r="S6792" s="36"/>
      <c r="T6792" s="36"/>
    </row>
    <row r="6793" spans="14:20" ht="14.4" x14ac:dyDescent="0.3">
      <c r="N6793" s="37"/>
      <c r="O6793" s="36"/>
      <c r="P6793" s="36"/>
      <c r="Q6793" s="36"/>
      <c r="R6793" s="37"/>
      <c r="S6793" s="36"/>
      <c r="T6793" s="36"/>
    </row>
    <row r="6794" spans="14:20" ht="14.4" x14ac:dyDescent="0.3">
      <c r="N6794" s="37"/>
      <c r="O6794" s="36"/>
      <c r="P6794" s="36"/>
      <c r="Q6794" s="36"/>
      <c r="R6794" s="37"/>
      <c r="S6794" s="36"/>
      <c r="T6794" s="36"/>
    </row>
    <row r="6795" spans="14:20" ht="14.4" x14ac:dyDescent="0.3">
      <c r="N6795" s="37"/>
      <c r="O6795" s="36"/>
      <c r="P6795" s="36"/>
      <c r="Q6795" s="36"/>
      <c r="R6795" s="37"/>
      <c r="S6795" s="36"/>
      <c r="T6795" s="36"/>
    </row>
    <row r="6796" spans="14:20" ht="14.4" x14ac:dyDescent="0.3">
      <c r="N6796" s="37"/>
      <c r="O6796" s="36"/>
      <c r="P6796" s="36"/>
      <c r="Q6796" s="36"/>
      <c r="R6796" s="37"/>
      <c r="S6796" s="36"/>
      <c r="T6796" s="36"/>
    </row>
    <row r="6797" spans="14:20" ht="14.4" x14ac:dyDescent="0.3">
      <c r="N6797" s="37"/>
      <c r="O6797" s="36"/>
      <c r="P6797" s="36"/>
      <c r="Q6797" s="36"/>
      <c r="R6797" s="37"/>
      <c r="S6797" s="36"/>
      <c r="T6797" s="36"/>
    </row>
    <row r="6798" spans="14:20" ht="14.4" x14ac:dyDescent="0.3">
      <c r="N6798" s="37"/>
      <c r="O6798" s="36"/>
      <c r="P6798" s="36"/>
      <c r="Q6798" s="36"/>
      <c r="R6798" s="37"/>
      <c r="S6798" s="36"/>
      <c r="T6798" s="36"/>
    </row>
    <row r="6799" spans="14:20" ht="14.4" x14ac:dyDescent="0.3">
      <c r="N6799" s="37"/>
      <c r="O6799" s="36"/>
      <c r="P6799" s="36"/>
      <c r="Q6799" s="36"/>
      <c r="R6799" s="37"/>
      <c r="S6799" s="36"/>
      <c r="T6799" s="36"/>
    </row>
    <row r="6800" spans="14:20" ht="14.4" x14ac:dyDescent="0.3">
      <c r="N6800" s="37"/>
      <c r="O6800" s="36"/>
      <c r="P6800" s="36"/>
      <c r="Q6800" s="36"/>
      <c r="R6800" s="37"/>
      <c r="S6800" s="36"/>
      <c r="T6800" s="36"/>
    </row>
    <row r="6801" spans="14:20" ht="14.4" x14ac:dyDescent="0.3">
      <c r="N6801" s="37"/>
      <c r="O6801" s="36"/>
      <c r="P6801" s="36"/>
      <c r="Q6801" s="36"/>
      <c r="R6801" s="37"/>
      <c r="S6801" s="36"/>
      <c r="T6801" s="36"/>
    </row>
    <row r="6802" spans="14:20" ht="14.4" x14ac:dyDescent="0.3">
      <c r="N6802" s="37"/>
      <c r="O6802" s="36"/>
      <c r="P6802" s="36"/>
      <c r="Q6802" s="36"/>
      <c r="R6802" s="37"/>
      <c r="S6802" s="36"/>
      <c r="T6802" s="36"/>
    </row>
    <row r="6803" spans="14:20" ht="14.4" x14ac:dyDescent="0.3">
      <c r="N6803" s="37"/>
      <c r="O6803" s="36"/>
      <c r="P6803" s="36"/>
      <c r="Q6803" s="36"/>
      <c r="R6803" s="37"/>
      <c r="S6803" s="36"/>
      <c r="T6803" s="36"/>
    </row>
    <row r="6804" spans="14:20" ht="14.4" x14ac:dyDescent="0.3">
      <c r="N6804" s="37"/>
      <c r="O6804" s="36"/>
      <c r="P6804" s="36"/>
      <c r="Q6804" s="36"/>
      <c r="R6804" s="37"/>
      <c r="S6804" s="36"/>
      <c r="T6804" s="36"/>
    </row>
    <row r="6805" spans="14:20" ht="14.4" x14ac:dyDescent="0.3">
      <c r="N6805" s="37"/>
      <c r="O6805" s="36"/>
      <c r="P6805" s="36"/>
      <c r="Q6805" s="36"/>
      <c r="R6805" s="37"/>
      <c r="S6805" s="36"/>
      <c r="T6805" s="36"/>
    </row>
    <row r="6806" spans="14:20" ht="14.4" x14ac:dyDescent="0.3">
      <c r="N6806" s="37"/>
      <c r="O6806" s="36"/>
      <c r="P6806" s="36"/>
      <c r="Q6806" s="36"/>
      <c r="R6806" s="37"/>
      <c r="S6806" s="36"/>
      <c r="T6806" s="36"/>
    </row>
    <row r="6807" spans="14:20" ht="14.4" x14ac:dyDescent="0.3">
      <c r="N6807" s="37"/>
      <c r="O6807" s="36"/>
      <c r="P6807" s="36"/>
      <c r="Q6807" s="36"/>
      <c r="R6807" s="37"/>
      <c r="S6807" s="36"/>
      <c r="T6807" s="36"/>
    </row>
    <row r="6808" spans="14:20" ht="14.4" x14ac:dyDescent="0.3">
      <c r="N6808" s="37"/>
      <c r="O6808" s="36"/>
      <c r="P6808" s="36"/>
      <c r="Q6808" s="36"/>
      <c r="R6808" s="37"/>
      <c r="S6808" s="36"/>
      <c r="T6808" s="36"/>
    </row>
    <row r="6809" spans="14:20" ht="14.4" x14ac:dyDescent="0.3">
      <c r="N6809" s="37"/>
      <c r="O6809" s="36"/>
      <c r="P6809" s="36"/>
      <c r="Q6809" s="36"/>
      <c r="R6809" s="37"/>
      <c r="S6809" s="36"/>
      <c r="T6809" s="36"/>
    </row>
    <row r="6810" spans="14:20" ht="14.4" x14ac:dyDescent="0.3">
      <c r="N6810" s="37"/>
      <c r="O6810" s="36"/>
      <c r="P6810" s="36"/>
      <c r="Q6810" s="36"/>
      <c r="R6810" s="37"/>
      <c r="S6810" s="36"/>
      <c r="T6810" s="36"/>
    </row>
    <row r="6811" spans="14:20" ht="14.4" x14ac:dyDescent="0.3">
      <c r="N6811" s="37"/>
      <c r="O6811" s="36"/>
      <c r="P6811" s="36"/>
      <c r="Q6811" s="36"/>
      <c r="R6811" s="37"/>
      <c r="S6811" s="36"/>
      <c r="T6811" s="36"/>
    </row>
    <row r="6812" spans="14:20" ht="14.4" x14ac:dyDescent="0.3">
      <c r="N6812" s="37"/>
      <c r="O6812" s="36"/>
      <c r="P6812" s="36"/>
      <c r="Q6812" s="36"/>
      <c r="R6812" s="37"/>
      <c r="S6812" s="36"/>
      <c r="T6812" s="36"/>
    </row>
    <row r="6813" spans="14:20" ht="14.4" x14ac:dyDescent="0.3">
      <c r="N6813" s="37"/>
      <c r="O6813" s="36"/>
      <c r="P6813" s="36"/>
      <c r="Q6813" s="36"/>
      <c r="R6813" s="37"/>
      <c r="S6813" s="36"/>
      <c r="T6813" s="36"/>
    </row>
    <row r="6814" spans="14:20" ht="14.4" x14ac:dyDescent="0.3">
      <c r="N6814" s="37"/>
      <c r="O6814" s="36"/>
      <c r="P6814" s="36"/>
      <c r="Q6814" s="36"/>
      <c r="R6814" s="37"/>
      <c r="S6814" s="36"/>
      <c r="T6814" s="36"/>
    </row>
    <row r="6815" spans="14:20" ht="14.4" x14ac:dyDescent="0.3">
      <c r="N6815" s="37"/>
      <c r="O6815" s="36"/>
      <c r="P6815" s="36"/>
      <c r="Q6815" s="36"/>
      <c r="R6815" s="37"/>
      <c r="S6815" s="36"/>
      <c r="T6815" s="36"/>
    </row>
    <row r="6816" spans="14:20" ht="14.4" x14ac:dyDescent="0.3">
      <c r="N6816" s="37"/>
      <c r="O6816" s="36"/>
      <c r="P6816" s="36"/>
      <c r="Q6816" s="36"/>
      <c r="R6816" s="37"/>
      <c r="S6816" s="36"/>
      <c r="T6816" s="36"/>
    </row>
    <row r="6817" spans="14:20" ht="14.4" x14ac:dyDescent="0.3">
      <c r="N6817" s="37"/>
      <c r="O6817" s="36"/>
      <c r="P6817" s="36"/>
      <c r="Q6817" s="36"/>
      <c r="R6817" s="37"/>
      <c r="S6817" s="36"/>
      <c r="T6817" s="36"/>
    </row>
    <row r="6818" spans="14:20" ht="14.4" x14ac:dyDescent="0.3">
      <c r="N6818" s="37"/>
      <c r="O6818" s="36"/>
      <c r="P6818" s="36"/>
      <c r="Q6818" s="36"/>
      <c r="R6818" s="37"/>
      <c r="S6818" s="36"/>
      <c r="T6818" s="36"/>
    </row>
    <row r="6819" spans="14:20" ht="14.4" x14ac:dyDescent="0.3">
      <c r="N6819" s="37"/>
      <c r="O6819" s="36"/>
      <c r="P6819" s="36"/>
      <c r="Q6819" s="36"/>
      <c r="R6819" s="37"/>
      <c r="S6819" s="36"/>
      <c r="T6819" s="36"/>
    </row>
    <row r="6820" spans="14:20" ht="14.4" x14ac:dyDescent="0.3">
      <c r="N6820" s="37"/>
      <c r="O6820" s="36"/>
      <c r="P6820" s="36"/>
      <c r="Q6820" s="36"/>
      <c r="R6820" s="37"/>
      <c r="S6820" s="36"/>
      <c r="T6820" s="36"/>
    </row>
    <row r="6821" spans="14:20" ht="14.4" x14ac:dyDescent="0.3">
      <c r="N6821" s="37"/>
      <c r="O6821" s="36"/>
      <c r="P6821" s="36"/>
      <c r="Q6821" s="36"/>
      <c r="R6821" s="37"/>
      <c r="S6821" s="36"/>
      <c r="T6821" s="36"/>
    </row>
    <row r="6822" spans="14:20" ht="14.4" x14ac:dyDescent="0.3">
      <c r="N6822" s="37"/>
      <c r="O6822" s="36"/>
      <c r="P6822" s="36"/>
      <c r="Q6822" s="36"/>
      <c r="R6822" s="37"/>
      <c r="S6822" s="36"/>
      <c r="T6822" s="36"/>
    </row>
    <row r="6823" spans="14:20" ht="14.4" x14ac:dyDescent="0.3">
      <c r="N6823" s="37"/>
      <c r="O6823" s="36"/>
      <c r="P6823" s="36"/>
      <c r="Q6823" s="36"/>
      <c r="R6823" s="37"/>
      <c r="S6823" s="36"/>
      <c r="T6823" s="36"/>
    </row>
    <row r="6824" spans="14:20" ht="14.4" x14ac:dyDescent="0.3">
      <c r="N6824" s="37"/>
      <c r="O6824" s="36"/>
      <c r="P6824" s="36"/>
      <c r="Q6824" s="36"/>
      <c r="R6824" s="37"/>
      <c r="S6824" s="36"/>
      <c r="T6824" s="36"/>
    </row>
    <row r="6825" spans="14:20" ht="14.4" x14ac:dyDescent="0.3">
      <c r="N6825" s="37"/>
      <c r="O6825" s="36"/>
      <c r="P6825" s="36"/>
      <c r="Q6825" s="36"/>
      <c r="R6825" s="37"/>
      <c r="S6825" s="36"/>
      <c r="T6825" s="36"/>
    </row>
    <row r="6826" spans="14:20" ht="14.4" x14ac:dyDescent="0.3">
      <c r="N6826" s="37"/>
      <c r="O6826" s="36"/>
      <c r="P6826" s="36"/>
      <c r="Q6826" s="36"/>
      <c r="R6826" s="37"/>
      <c r="S6826" s="36"/>
      <c r="T6826" s="36"/>
    </row>
    <row r="6827" spans="14:20" ht="14.4" x14ac:dyDescent="0.3">
      <c r="N6827" s="37"/>
      <c r="O6827" s="36"/>
      <c r="P6827" s="36"/>
      <c r="Q6827" s="36"/>
      <c r="R6827" s="37"/>
      <c r="S6827" s="36"/>
      <c r="T6827" s="36"/>
    </row>
    <row r="6828" spans="14:20" ht="14.4" x14ac:dyDescent="0.3">
      <c r="N6828" s="37"/>
      <c r="O6828" s="36"/>
      <c r="P6828" s="36"/>
      <c r="Q6828" s="36"/>
      <c r="R6828" s="37"/>
      <c r="S6828" s="36"/>
      <c r="T6828" s="36"/>
    </row>
    <row r="6829" spans="14:20" ht="14.4" x14ac:dyDescent="0.3">
      <c r="N6829" s="37"/>
      <c r="O6829" s="36"/>
      <c r="P6829" s="36"/>
      <c r="Q6829" s="36"/>
      <c r="R6829" s="37"/>
      <c r="S6829" s="36"/>
      <c r="T6829" s="36"/>
    </row>
    <row r="6830" spans="14:20" ht="14.4" x14ac:dyDescent="0.3">
      <c r="N6830" s="37"/>
      <c r="O6830" s="36"/>
      <c r="P6830" s="36"/>
      <c r="Q6830" s="36"/>
      <c r="R6830" s="37"/>
      <c r="S6830" s="36"/>
      <c r="T6830" s="36"/>
    </row>
    <row r="6831" spans="14:20" ht="14.4" x14ac:dyDescent="0.3">
      <c r="N6831" s="37"/>
      <c r="O6831" s="36"/>
      <c r="P6831" s="36"/>
      <c r="Q6831" s="36"/>
      <c r="R6831" s="37"/>
      <c r="S6831" s="36"/>
      <c r="T6831" s="36"/>
    </row>
    <row r="6832" spans="14:20" ht="14.4" x14ac:dyDescent="0.3">
      <c r="N6832" s="37"/>
      <c r="O6832" s="36"/>
      <c r="P6832" s="36"/>
      <c r="Q6832" s="36"/>
      <c r="R6832" s="37"/>
      <c r="S6832" s="36"/>
      <c r="T6832" s="36"/>
    </row>
    <row r="6833" spans="14:20" ht="14.4" x14ac:dyDescent="0.3">
      <c r="N6833" s="37"/>
      <c r="O6833" s="36"/>
      <c r="P6833" s="36"/>
      <c r="Q6833" s="36"/>
      <c r="R6833" s="37"/>
      <c r="S6833" s="36"/>
      <c r="T6833" s="36"/>
    </row>
    <row r="6834" spans="14:20" ht="14.4" x14ac:dyDescent="0.3">
      <c r="N6834" s="37"/>
      <c r="O6834" s="36"/>
      <c r="P6834" s="36"/>
      <c r="Q6834" s="36"/>
      <c r="R6834" s="37"/>
      <c r="S6834" s="36"/>
      <c r="T6834" s="36"/>
    </row>
    <row r="6835" spans="14:20" ht="14.4" x14ac:dyDescent="0.3">
      <c r="N6835" s="37"/>
      <c r="O6835" s="36"/>
      <c r="P6835" s="36"/>
      <c r="Q6835" s="36"/>
      <c r="R6835" s="37"/>
      <c r="S6835" s="36"/>
      <c r="T6835" s="36"/>
    </row>
    <row r="6836" spans="14:20" ht="14.4" x14ac:dyDescent="0.3">
      <c r="N6836" s="37"/>
      <c r="O6836" s="36"/>
      <c r="P6836" s="36"/>
      <c r="Q6836" s="36"/>
      <c r="R6836" s="37"/>
      <c r="S6836" s="36"/>
      <c r="T6836" s="36"/>
    </row>
    <row r="6837" spans="14:20" ht="14.4" x14ac:dyDescent="0.3">
      <c r="N6837" s="37"/>
      <c r="O6837" s="36"/>
      <c r="P6837" s="36"/>
      <c r="Q6837" s="36"/>
      <c r="R6837" s="37"/>
      <c r="S6837" s="36"/>
      <c r="T6837" s="36"/>
    </row>
    <row r="6838" spans="14:20" ht="14.4" x14ac:dyDescent="0.3">
      <c r="N6838" s="37"/>
      <c r="O6838" s="36"/>
      <c r="P6838" s="36"/>
      <c r="Q6838" s="36"/>
      <c r="R6838" s="37"/>
      <c r="S6838" s="36"/>
      <c r="T6838" s="36"/>
    </row>
    <row r="6839" spans="14:20" ht="14.4" x14ac:dyDescent="0.3">
      <c r="N6839" s="37"/>
      <c r="O6839" s="36"/>
      <c r="P6839" s="36"/>
      <c r="Q6839" s="36"/>
      <c r="R6839" s="37"/>
      <c r="S6839" s="36"/>
      <c r="T6839" s="36"/>
    </row>
    <row r="6840" spans="14:20" ht="14.4" x14ac:dyDescent="0.3">
      <c r="N6840" s="37"/>
      <c r="O6840" s="36"/>
      <c r="P6840" s="36"/>
      <c r="Q6840" s="36"/>
      <c r="R6840" s="37"/>
      <c r="S6840" s="36"/>
      <c r="T6840" s="36"/>
    </row>
    <row r="6841" spans="14:20" ht="14.4" x14ac:dyDescent="0.3">
      <c r="N6841" s="37"/>
      <c r="O6841" s="36"/>
      <c r="P6841" s="36"/>
      <c r="Q6841" s="36"/>
      <c r="R6841" s="37"/>
      <c r="S6841" s="36"/>
      <c r="T6841" s="36"/>
    </row>
    <row r="6842" spans="14:20" ht="14.4" x14ac:dyDescent="0.3">
      <c r="N6842" s="37"/>
      <c r="O6842" s="36"/>
      <c r="P6842" s="36"/>
      <c r="Q6842" s="36"/>
      <c r="R6842" s="37"/>
      <c r="S6842" s="36"/>
      <c r="T6842" s="36"/>
    </row>
    <row r="6843" spans="14:20" ht="14.4" x14ac:dyDescent="0.3">
      <c r="N6843" s="37"/>
      <c r="O6843" s="36"/>
      <c r="P6843" s="36"/>
      <c r="Q6843" s="36"/>
      <c r="R6843" s="37"/>
      <c r="S6843" s="36"/>
      <c r="T6843" s="36"/>
    </row>
    <row r="6844" spans="14:20" ht="14.4" x14ac:dyDescent="0.3">
      <c r="N6844" s="37"/>
      <c r="O6844" s="36"/>
      <c r="P6844" s="36"/>
      <c r="Q6844" s="36"/>
      <c r="R6844" s="37"/>
      <c r="S6844" s="36"/>
      <c r="T6844" s="36"/>
    </row>
    <row r="6845" spans="14:20" ht="14.4" x14ac:dyDescent="0.3">
      <c r="N6845" s="37"/>
      <c r="O6845" s="36"/>
      <c r="P6845" s="36"/>
      <c r="Q6845" s="36"/>
      <c r="R6845" s="37"/>
      <c r="S6845" s="36"/>
      <c r="T6845" s="36"/>
    </row>
    <row r="6846" spans="14:20" ht="14.4" x14ac:dyDescent="0.3">
      <c r="N6846" s="37"/>
      <c r="O6846" s="36"/>
      <c r="P6846" s="36"/>
      <c r="Q6846" s="36"/>
      <c r="R6846" s="37"/>
      <c r="S6846" s="36"/>
      <c r="T6846" s="36"/>
    </row>
    <row r="6847" spans="14:20" ht="14.4" x14ac:dyDescent="0.3">
      <c r="N6847" s="37"/>
      <c r="O6847" s="36"/>
      <c r="P6847" s="36"/>
      <c r="Q6847" s="36"/>
      <c r="R6847" s="37"/>
      <c r="S6847" s="36"/>
      <c r="T6847" s="36"/>
    </row>
    <row r="6848" spans="14:20" ht="14.4" x14ac:dyDescent="0.3">
      <c r="N6848" s="37"/>
      <c r="O6848" s="36"/>
      <c r="P6848" s="36"/>
      <c r="Q6848" s="36"/>
      <c r="R6848" s="37"/>
      <c r="S6848" s="36"/>
      <c r="T6848" s="36"/>
    </row>
    <row r="6849" spans="14:20" ht="14.4" x14ac:dyDescent="0.3">
      <c r="N6849" s="37"/>
      <c r="O6849" s="36"/>
      <c r="P6849" s="36"/>
      <c r="Q6849" s="36"/>
      <c r="R6849" s="37"/>
      <c r="S6849" s="36"/>
      <c r="T6849" s="36"/>
    </row>
    <row r="6850" spans="14:20" ht="14.4" x14ac:dyDescent="0.3">
      <c r="N6850" s="37"/>
      <c r="O6850" s="36"/>
      <c r="P6850" s="36"/>
      <c r="Q6850" s="36"/>
      <c r="R6850" s="37"/>
      <c r="S6850" s="36"/>
      <c r="T6850" s="36"/>
    </row>
    <row r="6851" spans="14:20" ht="14.4" x14ac:dyDescent="0.3">
      <c r="N6851" s="37"/>
      <c r="O6851" s="36"/>
      <c r="P6851" s="36"/>
      <c r="Q6851" s="36"/>
      <c r="R6851" s="37"/>
      <c r="S6851" s="36"/>
      <c r="T6851" s="36"/>
    </row>
    <row r="6852" spans="14:20" ht="14.4" x14ac:dyDescent="0.3">
      <c r="N6852" s="37"/>
      <c r="O6852" s="36"/>
      <c r="P6852" s="36"/>
      <c r="Q6852" s="36"/>
      <c r="R6852" s="37"/>
      <c r="S6852" s="36"/>
      <c r="T6852" s="36"/>
    </row>
    <row r="6853" spans="14:20" ht="14.4" x14ac:dyDescent="0.3">
      <c r="N6853" s="37"/>
      <c r="O6853" s="36"/>
      <c r="P6853" s="36"/>
      <c r="Q6853" s="36"/>
      <c r="R6853" s="37"/>
      <c r="S6853" s="36"/>
      <c r="T6853" s="36"/>
    </row>
    <row r="6854" spans="14:20" ht="14.4" x14ac:dyDescent="0.3">
      <c r="N6854" s="37"/>
      <c r="O6854" s="36"/>
      <c r="P6854" s="36"/>
      <c r="Q6854" s="36"/>
      <c r="R6854" s="37"/>
      <c r="S6854" s="36"/>
      <c r="T6854" s="36"/>
    </row>
    <row r="6855" spans="14:20" ht="14.4" x14ac:dyDescent="0.3">
      <c r="N6855" s="37"/>
      <c r="O6855" s="36"/>
      <c r="P6855" s="36"/>
      <c r="Q6855" s="36"/>
      <c r="R6855" s="37"/>
      <c r="S6855" s="36"/>
      <c r="T6855" s="36"/>
    </row>
    <row r="6856" spans="14:20" ht="14.4" x14ac:dyDescent="0.3">
      <c r="N6856" s="37"/>
      <c r="O6856" s="36"/>
      <c r="P6856" s="36"/>
      <c r="Q6856" s="36"/>
      <c r="R6856" s="37"/>
      <c r="S6856" s="36"/>
      <c r="T6856" s="36"/>
    </row>
    <row r="6857" spans="14:20" ht="14.4" x14ac:dyDescent="0.3">
      <c r="N6857" s="37"/>
      <c r="O6857" s="36"/>
      <c r="P6857" s="36"/>
      <c r="Q6857" s="36"/>
      <c r="R6857" s="37"/>
      <c r="S6857" s="36"/>
      <c r="T6857" s="36"/>
    </row>
    <row r="6858" spans="14:20" ht="14.4" x14ac:dyDescent="0.3">
      <c r="N6858" s="37"/>
      <c r="O6858" s="36"/>
      <c r="P6858" s="36"/>
      <c r="Q6858" s="36"/>
      <c r="R6858" s="37"/>
      <c r="S6858" s="36"/>
      <c r="T6858" s="36"/>
    </row>
    <row r="6859" spans="14:20" ht="14.4" x14ac:dyDescent="0.3">
      <c r="N6859" s="37"/>
      <c r="O6859" s="36"/>
      <c r="P6859" s="36"/>
      <c r="Q6859" s="36"/>
      <c r="R6859" s="37"/>
      <c r="S6859" s="36"/>
      <c r="T6859" s="36"/>
    </row>
    <row r="6860" spans="14:20" ht="14.4" x14ac:dyDescent="0.3">
      <c r="N6860" s="37"/>
      <c r="O6860" s="36"/>
      <c r="P6860" s="36"/>
      <c r="Q6860" s="36"/>
      <c r="R6860" s="37"/>
      <c r="S6860" s="36"/>
      <c r="T6860" s="36"/>
    </row>
    <row r="6861" spans="14:20" ht="14.4" x14ac:dyDescent="0.3">
      <c r="N6861" s="37"/>
      <c r="O6861" s="36"/>
      <c r="P6861" s="36"/>
      <c r="Q6861" s="36"/>
      <c r="R6861" s="37"/>
      <c r="S6861" s="36"/>
      <c r="T6861" s="36"/>
    </row>
    <row r="6862" spans="14:20" ht="14.4" x14ac:dyDescent="0.3">
      <c r="N6862" s="37"/>
      <c r="O6862" s="36"/>
      <c r="P6862" s="36"/>
      <c r="Q6862" s="36"/>
      <c r="R6862" s="37"/>
      <c r="S6862" s="36"/>
      <c r="T6862" s="36"/>
    </row>
    <row r="6863" spans="14:20" ht="14.4" x14ac:dyDescent="0.3">
      <c r="N6863" s="37"/>
      <c r="O6863" s="36"/>
      <c r="P6863" s="36"/>
      <c r="Q6863" s="36"/>
      <c r="R6863" s="37"/>
      <c r="S6863" s="36"/>
      <c r="T6863" s="36"/>
    </row>
    <row r="6864" spans="14:20" ht="14.4" x14ac:dyDescent="0.3">
      <c r="N6864" s="37"/>
      <c r="O6864" s="36"/>
      <c r="P6864" s="36"/>
      <c r="Q6864" s="36"/>
      <c r="R6864" s="37"/>
      <c r="S6864" s="36"/>
      <c r="T6864" s="36"/>
    </row>
    <row r="6865" spans="14:20" ht="14.4" x14ac:dyDescent="0.3">
      <c r="N6865" s="37"/>
      <c r="O6865" s="36"/>
      <c r="P6865" s="36"/>
      <c r="Q6865" s="36"/>
      <c r="R6865" s="37"/>
      <c r="S6865" s="36"/>
      <c r="T6865" s="36"/>
    </row>
    <row r="6866" spans="14:20" ht="14.4" x14ac:dyDescent="0.3">
      <c r="N6866" s="37"/>
      <c r="O6866" s="36"/>
      <c r="P6866" s="36"/>
      <c r="Q6866" s="36"/>
      <c r="R6866" s="37"/>
      <c r="S6866" s="36"/>
      <c r="T6866" s="36"/>
    </row>
    <row r="6867" spans="14:20" ht="14.4" x14ac:dyDescent="0.3">
      <c r="N6867" s="37"/>
      <c r="O6867" s="36"/>
      <c r="P6867" s="36"/>
      <c r="Q6867" s="36"/>
      <c r="R6867" s="37"/>
      <c r="S6867" s="36"/>
      <c r="T6867" s="36"/>
    </row>
    <row r="6868" spans="14:20" ht="14.4" x14ac:dyDescent="0.3">
      <c r="N6868" s="37"/>
      <c r="O6868" s="36"/>
      <c r="P6868" s="36"/>
      <c r="Q6868" s="36"/>
      <c r="R6868" s="37"/>
      <c r="S6868" s="36"/>
      <c r="T6868" s="36"/>
    </row>
    <row r="6869" spans="14:20" ht="14.4" x14ac:dyDescent="0.3">
      <c r="N6869" s="37"/>
      <c r="O6869" s="36"/>
      <c r="P6869" s="36"/>
      <c r="Q6869" s="36"/>
      <c r="R6869" s="37"/>
      <c r="S6869" s="36"/>
      <c r="T6869" s="36"/>
    </row>
    <row r="6870" spans="14:20" ht="14.4" x14ac:dyDescent="0.3">
      <c r="N6870" s="37"/>
      <c r="O6870" s="36"/>
      <c r="P6870" s="36"/>
      <c r="Q6870" s="36"/>
      <c r="R6870" s="37"/>
      <c r="S6870" s="36"/>
      <c r="T6870" s="36"/>
    </row>
    <row r="6871" spans="14:20" ht="14.4" x14ac:dyDescent="0.3">
      <c r="N6871" s="37"/>
      <c r="O6871" s="36"/>
      <c r="P6871" s="36"/>
      <c r="Q6871" s="36"/>
      <c r="R6871" s="37"/>
      <c r="S6871" s="36"/>
      <c r="T6871" s="36"/>
    </row>
    <row r="6872" spans="14:20" ht="14.4" x14ac:dyDescent="0.3">
      <c r="N6872" s="37"/>
      <c r="O6872" s="36"/>
      <c r="P6872" s="36"/>
      <c r="Q6872" s="36"/>
      <c r="R6872" s="37"/>
      <c r="S6872" s="36"/>
      <c r="T6872" s="36"/>
    </row>
    <row r="6873" spans="14:20" ht="14.4" x14ac:dyDescent="0.3">
      <c r="N6873" s="37"/>
      <c r="O6873" s="36"/>
      <c r="P6873" s="36"/>
      <c r="Q6873" s="36"/>
      <c r="R6873" s="37"/>
      <c r="S6873" s="36"/>
      <c r="T6873" s="36"/>
    </row>
    <row r="6874" spans="14:20" ht="14.4" x14ac:dyDescent="0.3">
      <c r="N6874" s="37"/>
      <c r="O6874" s="36"/>
      <c r="P6874" s="36"/>
      <c r="Q6874" s="36"/>
      <c r="R6874" s="37"/>
      <c r="S6874" s="36"/>
      <c r="T6874" s="36"/>
    </row>
    <row r="6875" spans="14:20" ht="14.4" x14ac:dyDescent="0.3">
      <c r="N6875" s="37"/>
      <c r="O6875" s="36"/>
      <c r="P6875" s="36"/>
      <c r="Q6875" s="36"/>
      <c r="R6875" s="37"/>
      <c r="S6875" s="36"/>
      <c r="T6875" s="36"/>
    </row>
    <row r="6876" spans="14:20" ht="14.4" x14ac:dyDescent="0.3">
      <c r="N6876" s="37"/>
      <c r="O6876" s="36"/>
      <c r="P6876" s="36"/>
      <c r="Q6876" s="36"/>
      <c r="R6876" s="37"/>
      <c r="S6876" s="36"/>
      <c r="T6876" s="36"/>
    </row>
    <row r="6877" spans="14:20" ht="14.4" x14ac:dyDescent="0.3">
      <c r="N6877" s="37"/>
      <c r="O6877" s="36"/>
      <c r="P6877" s="36"/>
      <c r="Q6877" s="36"/>
      <c r="R6877" s="37"/>
      <c r="S6877" s="36"/>
      <c r="T6877" s="36"/>
    </row>
    <row r="6878" spans="14:20" ht="14.4" x14ac:dyDescent="0.3">
      <c r="N6878" s="37"/>
      <c r="O6878" s="36"/>
      <c r="P6878" s="36"/>
      <c r="Q6878" s="36"/>
      <c r="R6878" s="37"/>
      <c r="S6878" s="36"/>
      <c r="T6878" s="36"/>
    </row>
    <row r="6879" spans="14:20" ht="14.4" x14ac:dyDescent="0.3">
      <c r="N6879" s="37"/>
      <c r="O6879" s="36"/>
      <c r="P6879" s="36"/>
      <c r="Q6879" s="36"/>
      <c r="R6879" s="37"/>
      <c r="S6879" s="36"/>
      <c r="T6879" s="36"/>
    </row>
    <row r="6880" spans="14:20" ht="14.4" x14ac:dyDescent="0.3">
      <c r="N6880" s="37"/>
      <c r="O6880" s="36"/>
      <c r="P6880" s="36"/>
      <c r="Q6880" s="36"/>
      <c r="R6880" s="37"/>
      <c r="S6880" s="36"/>
      <c r="T6880" s="36"/>
    </row>
    <row r="6881" spans="14:20" ht="14.4" x14ac:dyDescent="0.3">
      <c r="N6881" s="37"/>
      <c r="O6881" s="36"/>
      <c r="P6881" s="36"/>
      <c r="Q6881" s="36"/>
      <c r="R6881" s="37"/>
      <c r="S6881" s="36"/>
      <c r="T6881" s="36"/>
    </row>
    <row r="6882" spans="14:20" ht="14.4" x14ac:dyDescent="0.3">
      <c r="N6882" s="37"/>
      <c r="O6882" s="36"/>
      <c r="P6882" s="36"/>
      <c r="Q6882" s="36"/>
      <c r="R6882" s="37"/>
      <c r="S6882" s="36"/>
      <c r="T6882" s="36"/>
    </row>
    <row r="6883" spans="14:20" ht="14.4" x14ac:dyDescent="0.3">
      <c r="N6883" s="37"/>
      <c r="O6883" s="36"/>
      <c r="P6883" s="36"/>
      <c r="Q6883" s="36"/>
      <c r="R6883" s="37"/>
      <c r="S6883" s="36"/>
      <c r="T6883" s="36"/>
    </row>
    <row r="6884" spans="14:20" ht="14.4" x14ac:dyDescent="0.3">
      <c r="N6884" s="37"/>
      <c r="O6884" s="36"/>
      <c r="P6884" s="36"/>
      <c r="Q6884" s="36"/>
      <c r="R6884" s="37"/>
      <c r="S6884" s="36"/>
      <c r="T6884" s="36"/>
    </row>
    <row r="6885" spans="14:20" ht="14.4" x14ac:dyDescent="0.3">
      <c r="N6885" s="37"/>
      <c r="O6885" s="36"/>
      <c r="P6885" s="36"/>
      <c r="Q6885" s="36"/>
      <c r="R6885" s="37"/>
      <c r="S6885" s="36"/>
      <c r="T6885" s="36"/>
    </row>
    <row r="6886" spans="14:20" ht="14.4" x14ac:dyDescent="0.3">
      <c r="N6886" s="37"/>
      <c r="O6886" s="36"/>
      <c r="P6886" s="36"/>
      <c r="Q6886" s="36"/>
      <c r="R6886" s="37"/>
      <c r="S6886" s="36"/>
      <c r="T6886" s="36"/>
    </row>
    <row r="6887" spans="14:20" ht="14.4" x14ac:dyDescent="0.3">
      <c r="N6887" s="37"/>
      <c r="O6887" s="36"/>
      <c r="P6887" s="36"/>
      <c r="Q6887" s="36"/>
      <c r="R6887" s="37"/>
      <c r="S6887" s="36"/>
      <c r="T6887" s="36"/>
    </row>
    <row r="6888" spans="14:20" ht="14.4" x14ac:dyDescent="0.3">
      <c r="N6888" s="37"/>
      <c r="O6888" s="36"/>
      <c r="P6888" s="36"/>
      <c r="Q6888" s="36"/>
      <c r="R6888" s="37"/>
      <c r="S6888" s="36"/>
      <c r="T6888" s="36"/>
    </row>
    <row r="6889" spans="14:20" ht="14.4" x14ac:dyDescent="0.3">
      <c r="N6889" s="37"/>
      <c r="O6889" s="36"/>
      <c r="P6889" s="36"/>
      <c r="Q6889" s="36"/>
      <c r="R6889" s="37"/>
      <c r="S6889" s="36"/>
      <c r="T6889" s="36"/>
    </row>
    <row r="6890" spans="14:20" ht="14.4" x14ac:dyDescent="0.3">
      <c r="N6890" s="37"/>
      <c r="O6890" s="36"/>
      <c r="P6890" s="36"/>
      <c r="Q6890" s="36"/>
      <c r="R6890" s="37"/>
      <c r="S6890" s="36"/>
      <c r="T6890" s="36"/>
    </row>
    <row r="6891" spans="14:20" ht="14.4" x14ac:dyDescent="0.3">
      <c r="N6891" s="37"/>
      <c r="O6891" s="36"/>
      <c r="P6891" s="36"/>
      <c r="Q6891" s="36"/>
      <c r="R6891" s="37"/>
      <c r="S6891" s="36"/>
      <c r="T6891" s="36"/>
    </row>
    <row r="6892" spans="14:20" ht="14.4" x14ac:dyDescent="0.3">
      <c r="N6892" s="37"/>
      <c r="O6892" s="36"/>
      <c r="P6892" s="36"/>
      <c r="Q6892" s="36"/>
      <c r="R6892" s="37"/>
      <c r="S6892" s="36"/>
      <c r="T6892" s="36"/>
    </row>
    <row r="6893" spans="14:20" ht="14.4" x14ac:dyDescent="0.3">
      <c r="N6893" s="37"/>
      <c r="O6893" s="36"/>
      <c r="P6893" s="36"/>
      <c r="Q6893" s="36"/>
      <c r="R6893" s="37"/>
      <c r="S6893" s="36"/>
      <c r="T6893" s="36"/>
    </row>
    <row r="6894" spans="14:20" ht="14.4" x14ac:dyDescent="0.3">
      <c r="N6894" s="37"/>
      <c r="O6894" s="36"/>
      <c r="P6894" s="36"/>
      <c r="Q6894" s="36"/>
      <c r="R6894" s="37"/>
      <c r="S6894" s="36"/>
      <c r="T6894" s="36"/>
    </row>
    <row r="6895" spans="14:20" ht="14.4" x14ac:dyDescent="0.3">
      <c r="N6895" s="37"/>
      <c r="O6895" s="36"/>
      <c r="P6895" s="36"/>
      <c r="Q6895" s="36"/>
      <c r="R6895" s="37"/>
      <c r="S6895" s="36"/>
      <c r="T6895" s="36"/>
    </row>
    <row r="6896" spans="14:20" ht="14.4" x14ac:dyDescent="0.3">
      <c r="N6896" s="37"/>
      <c r="O6896" s="36"/>
      <c r="P6896" s="36"/>
      <c r="Q6896" s="36"/>
      <c r="R6896" s="37"/>
      <c r="S6896" s="36"/>
      <c r="T6896" s="36"/>
    </row>
    <row r="6897" spans="14:20" ht="14.4" x14ac:dyDescent="0.3">
      <c r="N6897" s="37"/>
      <c r="O6897" s="36"/>
      <c r="P6897" s="36"/>
      <c r="Q6897" s="36"/>
      <c r="R6897" s="37"/>
      <c r="S6897" s="36"/>
      <c r="T6897" s="36"/>
    </row>
    <row r="6898" spans="14:20" ht="14.4" x14ac:dyDescent="0.3">
      <c r="N6898" s="37"/>
      <c r="O6898" s="36"/>
      <c r="P6898" s="36"/>
      <c r="Q6898" s="36"/>
      <c r="R6898" s="37"/>
      <c r="S6898" s="36"/>
      <c r="T6898" s="36"/>
    </row>
    <row r="6899" spans="14:20" ht="14.4" x14ac:dyDescent="0.3">
      <c r="N6899" s="37"/>
      <c r="O6899" s="36"/>
      <c r="P6899" s="36"/>
      <c r="Q6899" s="36"/>
      <c r="R6899" s="37"/>
      <c r="S6899" s="36"/>
      <c r="T6899" s="36"/>
    </row>
    <row r="6900" spans="14:20" ht="14.4" x14ac:dyDescent="0.3">
      <c r="N6900" s="37"/>
      <c r="O6900" s="36"/>
      <c r="P6900" s="36"/>
      <c r="Q6900" s="36"/>
      <c r="R6900" s="37"/>
      <c r="S6900" s="36"/>
      <c r="T6900" s="36"/>
    </row>
    <row r="6901" spans="14:20" ht="14.4" x14ac:dyDescent="0.3">
      <c r="N6901" s="37"/>
      <c r="O6901" s="36"/>
      <c r="P6901" s="36"/>
      <c r="Q6901" s="36"/>
      <c r="R6901" s="37"/>
      <c r="S6901" s="36"/>
      <c r="T6901" s="36"/>
    </row>
    <row r="6902" spans="14:20" ht="14.4" x14ac:dyDescent="0.3">
      <c r="N6902" s="37"/>
      <c r="O6902" s="36"/>
      <c r="P6902" s="36"/>
      <c r="Q6902" s="36"/>
      <c r="R6902" s="37"/>
      <c r="S6902" s="36"/>
      <c r="T6902" s="36"/>
    </row>
    <row r="6903" spans="14:20" ht="14.4" x14ac:dyDescent="0.3">
      <c r="N6903" s="37"/>
      <c r="O6903" s="36"/>
      <c r="P6903" s="36"/>
      <c r="Q6903" s="36"/>
      <c r="R6903" s="37"/>
      <c r="S6903" s="36"/>
      <c r="T6903" s="36"/>
    </row>
    <row r="6904" spans="14:20" ht="14.4" x14ac:dyDescent="0.3">
      <c r="N6904" s="37"/>
      <c r="O6904" s="36"/>
      <c r="P6904" s="36"/>
      <c r="Q6904" s="36"/>
      <c r="R6904" s="37"/>
      <c r="S6904" s="36"/>
      <c r="T6904" s="36"/>
    </row>
    <row r="6905" spans="14:20" ht="14.4" x14ac:dyDescent="0.3">
      <c r="N6905" s="37"/>
      <c r="O6905" s="36"/>
      <c r="P6905" s="36"/>
      <c r="Q6905" s="36"/>
      <c r="R6905" s="37"/>
      <c r="S6905" s="36"/>
      <c r="T6905" s="36"/>
    </row>
    <row r="6906" spans="14:20" ht="14.4" x14ac:dyDescent="0.3">
      <c r="N6906" s="37"/>
      <c r="O6906" s="36"/>
      <c r="P6906" s="36"/>
      <c r="Q6906" s="36"/>
      <c r="R6906" s="37"/>
      <c r="S6906" s="36"/>
      <c r="T6906" s="36"/>
    </row>
    <row r="6907" spans="14:20" ht="14.4" x14ac:dyDescent="0.3">
      <c r="N6907" s="37"/>
      <c r="O6907" s="36"/>
      <c r="P6907" s="36"/>
      <c r="Q6907" s="36"/>
      <c r="R6907" s="37"/>
      <c r="S6907" s="36"/>
      <c r="T6907" s="36"/>
    </row>
    <row r="6908" spans="14:20" ht="14.4" x14ac:dyDescent="0.3">
      <c r="N6908" s="37"/>
      <c r="O6908" s="36"/>
      <c r="P6908" s="36"/>
      <c r="Q6908" s="36"/>
      <c r="R6908" s="37"/>
      <c r="S6908" s="36"/>
      <c r="T6908" s="36"/>
    </row>
    <row r="6909" spans="14:20" ht="14.4" x14ac:dyDescent="0.3">
      <c r="N6909" s="37"/>
      <c r="O6909" s="36"/>
      <c r="P6909" s="36"/>
      <c r="Q6909" s="36"/>
      <c r="R6909" s="37"/>
      <c r="S6909" s="36"/>
      <c r="T6909" s="36"/>
    </row>
    <row r="6910" spans="14:20" ht="14.4" x14ac:dyDescent="0.3">
      <c r="N6910" s="37"/>
      <c r="O6910" s="36"/>
      <c r="P6910" s="36"/>
      <c r="Q6910" s="36"/>
      <c r="R6910" s="37"/>
      <c r="S6910" s="36"/>
      <c r="T6910" s="36"/>
    </row>
    <row r="6911" spans="14:20" ht="14.4" x14ac:dyDescent="0.3">
      <c r="N6911" s="37"/>
      <c r="O6911" s="36"/>
      <c r="P6911" s="36"/>
      <c r="Q6911" s="36"/>
      <c r="R6911" s="37"/>
      <c r="S6911" s="36"/>
      <c r="T6911" s="36"/>
    </row>
    <row r="6912" spans="14:20" ht="14.4" x14ac:dyDescent="0.3">
      <c r="N6912" s="37"/>
      <c r="O6912" s="36"/>
      <c r="P6912" s="36"/>
      <c r="Q6912" s="36"/>
      <c r="R6912" s="37"/>
      <c r="S6912" s="36"/>
      <c r="T6912" s="36"/>
    </row>
    <row r="6913" spans="14:20" ht="14.4" x14ac:dyDescent="0.3">
      <c r="N6913" s="37"/>
      <c r="O6913" s="36"/>
      <c r="P6913" s="36"/>
      <c r="Q6913" s="36"/>
      <c r="R6913" s="37"/>
      <c r="S6913" s="36"/>
      <c r="T6913" s="36"/>
    </row>
    <row r="6914" spans="14:20" ht="14.4" x14ac:dyDescent="0.3">
      <c r="N6914" s="37"/>
      <c r="O6914" s="36"/>
      <c r="P6914" s="36"/>
      <c r="Q6914" s="36"/>
      <c r="R6914" s="37"/>
      <c r="S6914" s="36"/>
      <c r="T6914" s="36"/>
    </row>
    <row r="6915" spans="14:20" ht="14.4" x14ac:dyDescent="0.3">
      <c r="N6915" s="37"/>
      <c r="O6915" s="36"/>
      <c r="P6915" s="36"/>
      <c r="Q6915" s="36"/>
      <c r="R6915" s="37"/>
      <c r="S6915" s="36"/>
      <c r="T6915" s="36"/>
    </row>
    <row r="6916" spans="14:20" ht="14.4" x14ac:dyDescent="0.3">
      <c r="N6916" s="37"/>
      <c r="O6916" s="36"/>
      <c r="P6916" s="36"/>
      <c r="Q6916" s="36"/>
      <c r="R6916" s="37"/>
      <c r="S6916" s="36"/>
      <c r="T6916" s="36"/>
    </row>
    <row r="6917" spans="14:20" ht="14.4" x14ac:dyDescent="0.3">
      <c r="N6917" s="37"/>
      <c r="O6917" s="36"/>
      <c r="P6917" s="36"/>
      <c r="Q6917" s="36"/>
      <c r="R6917" s="37"/>
      <c r="S6917" s="36"/>
      <c r="T6917" s="36"/>
    </row>
    <row r="6918" spans="14:20" ht="14.4" x14ac:dyDescent="0.3">
      <c r="N6918" s="37"/>
      <c r="O6918" s="36"/>
      <c r="P6918" s="36"/>
      <c r="Q6918" s="36"/>
      <c r="R6918" s="37"/>
      <c r="S6918" s="36"/>
      <c r="T6918" s="36"/>
    </row>
    <row r="6919" spans="14:20" ht="14.4" x14ac:dyDescent="0.3">
      <c r="N6919" s="37"/>
      <c r="O6919" s="36"/>
      <c r="P6919" s="36"/>
      <c r="Q6919" s="36"/>
      <c r="R6919" s="37"/>
      <c r="S6919" s="36"/>
      <c r="T6919" s="36"/>
    </row>
    <row r="6920" spans="14:20" ht="14.4" x14ac:dyDescent="0.3">
      <c r="N6920" s="37"/>
      <c r="O6920" s="36"/>
      <c r="P6920" s="36"/>
      <c r="Q6920" s="36"/>
      <c r="R6920" s="37"/>
      <c r="S6920" s="36"/>
      <c r="T6920" s="36"/>
    </row>
    <row r="6921" spans="14:20" ht="14.4" x14ac:dyDescent="0.3">
      <c r="N6921" s="37"/>
      <c r="O6921" s="36"/>
      <c r="P6921" s="36"/>
      <c r="Q6921" s="36"/>
      <c r="R6921" s="37"/>
      <c r="S6921" s="36"/>
      <c r="T6921" s="36"/>
    </row>
    <row r="6922" spans="14:20" ht="14.4" x14ac:dyDescent="0.3">
      <c r="N6922" s="37"/>
      <c r="O6922" s="36"/>
      <c r="P6922" s="36"/>
      <c r="Q6922" s="36"/>
      <c r="R6922" s="37"/>
      <c r="S6922" s="36"/>
      <c r="T6922" s="36"/>
    </row>
    <row r="6923" spans="14:20" ht="14.4" x14ac:dyDescent="0.3">
      <c r="N6923" s="37"/>
      <c r="O6923" s="36"/>
      <c r="P6923" s="36"/>
      <c r="Q6923" s="36"/>
      <c r="R6923" s="37"/>
      <c r="S6923" s="36"/>
      <c r="T6923" s="36"/>
    </row>
    <row r="6924" spans="14:20" ht="14.4" x14ac:dyDescent="0.3">
      <c r="N6924" s="37"/>
      <c r="O6924" s="36"/>
      <c r="P6924" s="36"/>
      <c r="Q6924" s="36"/>
      <c r="R6924" s="37"/>
      <c r="S6924" s="36"/>
      <c r="T6924" s="36"/>
    </row>
    <row r="6925" spans="14:20" ht="14.4" x14ac:dyDescent="0.3">
      <c r="N6925" s="37"/>
      <c r="O6925" s="36"/>
      <c r="P6925" s="36"/>
      <c r="Q6925" s="36"/>
      <c r="R6925" s="37"/>
      <c r="S6925" s="36"/>
      <c r="T6925" s="36"/>
    </row>
    <row r="6926" spans="14:20" ht="14.4" x14ac:dyDescent="0.3">
      <c r="N6926" s="37"/>
      <c r="O6926" s="36"/>
      <c r="P6926" s="36"/>
      <c r="Q6926" s="36"/>
      <c r="R6926" s="37"/>
      <c r="S6926" s="36"/>
      <c r="T6926" s="36"/>
    </row>
    <row r="6927" spans="14:20" ht="14.4" x14ac:dyDescent="0.3">
      <c r="N6927" s="37"/>
      <c r="O6927" s="36"/>
      <c r="P6927" s="36"/>
      <c r="Q6927" s="36"/>
      <c r="R6927" s="37"/>
      <c r="S6927" s="36"/>
      <c r="T6927" s="36"/>
    </row>
    <row r="6928" spans="14:20" ht="14.4" x14ac:dyDescent="0.3">
      <c r="N6928" s="37"/>
      <c r="O6928" s="36"/>
      <c r="P6928" s="36"/>
      <c r="Q6928" s="36"/>
      <c r="R6928" s="37"/>
      <c r="S6928" s="36"/>
      <c r="T6928" s="36"/>
    </row>
    <row r="6929" spans="14:20" ht="14.4" x14ac:dyDescent="0.3">
      <c r="N6929" s="37"/>
      <c r="O6929" s="36"/>
      <c r="P6929" s="36"/>
      <c r="Q6929" s="36"/>
      <c r="R6929" s="37"/>
      <c r="S6929" s="36"/>
      <c r="T6929" s="36"/>
    </row>
    <row r="6930" spans="14:20" ht="14.4" x14ac:dyDescent="0.3">
      <c r="N6930" s="37"/>
      <c r="O6930" s="36"/>
      <c r="P6930" s="36"/>
      <c r="Q6930" s="36"/>
      <c r="R6930" s="37"/>
      <c r="S6930" s="36"/>
      <c r="T6930" s="36"/>
    </row>
    <row r="6931" spans="14:20" ht="14.4" x14ac:dyDescent="0.3">
      <c r="N6931" s="37"/>
      <c r="O6931" s="36"/>
      <c r="P6931" s="36"/>
      <c r="Q6931" s="36"/>
      <c r="R6931" s="37"/>
      <c r="S6931" s="36"/>
      <c r="T6931" s="36"/>
    </row>
    <row r="6932" spans="14:20" ht="14.4" x14ac:dyDescent="0.3">
      <c r="N6932" s="37"/>
      <c r="O6932" s="36"/>
      <c r="P6932" s="36"/>
      <c r="Q6932" s="36"/>
      <c r="R6932" s="37"/>
      <c r="S6932" s="36"/>
      <c r="T6932" s="36"/>
    </row>
    <row r="6933" spans="14:20" ht="14.4" x14ac:dyDescent="0.3">
      <c r="N6933" s="37"/>
      <c r="O6933" s="36"/>
      <c r="P6933" s="36"/>
      <c r="Q6933" s="36"/>
      <c r="R6933" s="37"/>
      <c r="S6933" s="36"/>
      <c r="T6933" s="36"/>
    </row>
    <row r="6934" spans="14:20" ht="14.4" x14ac:dyDescent="0.3">
      <c r="N6934" s="37"/>
      <c r="O6934" s="36"/>
      <c r="P6934" s="36"/>
      <c r="Q6934" s="36"/>
      <c r="R6934" s="37"/>
      <c r="S6934" s="36"/>
      <c r="T6934" s="36"/>
    </row>
    <row r="6935" spans="14:20" ht="14.4" x14ac:dyDescent="0.3">
      <c r="N6935" s="37"/>
      <c r="O6935" s="36"/>
      <c r="P6935" s="36"/>
      <c r="Q6935" s="36"/>
      <c r="R6935" s="37"/>
      <c r="S6935" s="36"/>
      <c r="T6935" s="36"/>
    </row>
    <row r="6936" spans="14:20" ht="14.4" x14ac:dyDescent="0.3">
      <c r="N6936" s="37"/>
      <c r="O6936" s="36"/>
      <c r="P6936" s="36"/>
      <c r="Q6936" s="36"/>
      <c r="R6936" s="37"/>
      <c r="S6936" s="36"/>
      <c r="T6936" s="36"/>
    </row>
    <row r="6937" spans="14:20" ht="14.4" x14ac:dyDescent="0.3">
      <c r="N6937" s="37"/>
      <c r="O6937" s="36"/>
      <c r="P6937" s="36"/>
      <c r="Q6937" s="36"/>
      <c r="R6937" s="37"/>
      <c r="S6937" s="36"/>
      <c r="T6937" s="36"/>
    </row>
    <row r="6938" spans="14:20" ht="14.4" x14ac:dyDescent="0.3">
      <c r="N6938" s="37"/>
      <c r="O6938" s="36"/>
      <c r="P6938" s="36"/>
      <c r="Q6938" s="36"/>
      <c r="R6938" s="37"/>
      <c r="S6938" s="36"/>
      <c r="T6938" s="36"/>
    </row>
    <row r="6939" spans="14:20" ht="14.4" x14ac:dyDescent="0.3">
      <c r="N6939" s="37"/>
      <c r="O6939" s="36"/>
      <c r="P6939" s="36"/>
      <c r="Q6939" s="36"/>
      <c r="R6939" s="37"/>
      <c r="S6939" s="36"/>
      <c r="T6939" s="36"/>
    </row>
    <row r="6940" spans="14:20" ht="14.4" x14ac:dyDescent="0.3">
      <c r="N6940" s="37"/>
      <c r="O6940" s="36"/>
      <c r="P6940" s="36"/>
      <c r="Q6940" s="36"/>
      <c r="R6940" s="37"/>
      <c r="S6940" s="36"/>
      <c r="T6940" s="36"/>
    </row>
    <row r="6941" spans="14:20" ht="14.4" x14ac:dyDescent="0.3">
      <c r="N6941" s="37"/>
      <c r="O6941" s="36"/>
      <c r="P6941" s="36"/>
      <c r="Q6941" s="36"/>
      <c r="R6941" s="37"/>
      <c r="S6941" s="36"/>
      <c r="T6941" s="36"/>
    </row>
    <row r="6942" spans="14:20" ht="14.4" x14ac:dyDescent="0.3">
      <c r="N6942" s="37"/>
      <c r="O6942" s="36"/>
      <c r="P6942" s="36"/>
      <c r="Q6942" s="36"/>
      <c r="R6942" s="37"/>
      <c r="S6942" s="36"/>
      <c r="T6942" s="36"/>
    </row>
    <row r="6943" spans="14:20" ht="14.4" x14ac:dyDescent="0.3">
      <c r="N6943" s="37"/>
      <c r="O6943" s="36"/>
      <c r="P6943" s="36"/>
      <c r="Q6943" s="36"/>
      <c r="R6943" s="37"/>
      <c r="S6943" s="36"/>
      <c r="T6943" s="36"/>
    </row>
    <row r="6944" spans="14:20" ht="14.4" x14ac:dyDescent="0.3">
      <c r="N6944" s="37"/>
      <c r="O6944" s="36"/>
      <c r="P6944" s="36"/>
      <c r="Q6944" s="36"/>
      <c r="R6944" s="37"/>
      <c r="S6944" s="36"/>
      <c r="T6944" s="36"/>
    </row>
    <row r="6945" spans="14:20" ht="14.4" x14ac:dyDescent="0.3">
      <c r="N6945" s="37"/>
      <c r="O6945" s="36"/>
      <c r="P6945" s="36"/>
      <c r="Q6945" s="36"/>
      <c r="R6945" s="37"/>
      <c r="S6945" s="36"/>
      <c r="T6945" s="36"/>
    </row>
    <row r="6946" spans="14:20" ht="14.4" x14ac:dyDescent="0.3">
      <c r="N6946" s="37"/>
      <c r="O6946" s="36"/>
      <c r="P6946" s="36"/>
      <c r="Q6946" s="36"/>
      <c r="R6946" s="37"/>
      <c r="S6946" s="36"/>
      <c r="T6946" s="36"/>
    </row>
    <row r="6947" spans="14:20" ht="14.4" x14ac:dyDescent="0.3">
      <c r="N6947" s="37"/>
      <c r="O6947" s="36"/>
      <c r="P6947" s="36"/>
      <c r="Q6947" s="36"/>
      <c r="R6947" s="37"/>
      <c r="S6947" s="36"/>
      <c r="T6947" s="36"/>
    </row>
    <row r="6948" spans="14:20" ht="14.4" x14ac:dyDescent="0.3">
      <c r="N6948" s="37"/>
      <c r="O6948" s="36"/>
      <c r="P6948" s="36"/>
      <c r="Q6948" s="36"/>
      <c r="R6948" s="37"/>
      <c r="S6948" s="36"/>
      <c r="T6948" s="36"/>
    </row>
    <row r="6949" spans="14:20" ht="14.4" x14ac:dyDescent="0.3">
      <c r="N6949" s="37"/>
      <c r="O6949" s="36"/>
      <c r="P6949" s="36"/>
      <c r="Q6949" s="36"/>
      <c r="R6949" s="37"/>
      <c r="S6949" s="36"/>
      <c r="T6949" s="36"/>
    </row>
    <row r="6950" spans="14:20" ht="14.4" x14ac:dyDescent="0.3">
      <c r="N6950" s="37"/>
      <c r="O6950" s="36"/>
      <c r="P6950" s="36"/>
      <c r="Q6950" s="36"/>
      <c r="R6950" s="37"/>
      <c r="S6950" s="36"/>
      <c r="T6950" s="36"/>
    </row>
    <row r="6951" spans="14:20" ht="14.4" x14ac:dyDescent="0.3">
      <c r="N6951" s="37"/>
      <c r="O6951" s="36"/>
      <c r="P6951" s="36"/>
      <c r="Q6951" s="36"/>
      <c r="R6951" s="37"/>
      <c r="S6951" s="36"/>
      <c r="T6951" s="36"/>
    </row>
    <row r="6952" spans="14:20" ht="14.4" x14ac:dyDescent="0.3">
      <c r="N6952" s="37"/>
      <c r="O6952" s="36"/>
      <c r="P6952" s="36"/>
      <c r="Q6952" s="36"/>
      <c r="R6952" s="37"/>
      <c r="S6952" s="36"/>
      <c r="T6952" s="36"/>
    </row>
    <row r="6953" spans="14:20" ht="14.4" x14ac:dyDescent="0.3">
      <c r="N6953" s="37"/>
      <c r="O6953" s="36"/>
      <c r="P6953" s="36"/>
      <c r="Q6953" s="36"/>
      <c r="R6953" s="37"/>
      <c r="S6953" s="36"/>
      <c r="T6953" s="36"/>
    </row>
    <row r="6954" spans="14:20" ht="14.4" x14ac:dyDescent="0.3">
      <c r="N6954" s="37"/>
      <c r="O6954" s="36"/>
      <c r="P6954" s="36"/>
      <c r="Q6954" s="36"/>
      <c r="R6954" s="37"/>
      <c r="S6954" s="36"/>
      <c r="T6954" s="36"/>
    </row>
    <row r="6955" spans="14:20" ht="14.4" x14ac:dyDescent="0.3">
      <c r="N6955" s="37"/>
      <c r="O6955" s="36"/>
      <c r="P6955" s="36"/>
      <c r="Q6955" s="36"/>
      <c r="R6955" s="37"/>
      <c r="S6955" s="36"/>
      <c r="T6955" s="36"/>
    </row>
    <row r="6956" spans="14:20" ht="14.4" x14ac:dyDescent="0.3">
      <c r="N6956" s="37"/>
      <c r="O6956" s="36"/>
      <c r="P6956" s="36"/>
      <c r="Q6956" s="36"/>
      <c r="R6956" s="37"/>
      <c r="S6956" s="36"/>
      <c r="T6956" s="36"/>
    </row>
    <row r="6957" spans="14:20" ht="14.4" x14ac:dyDescent="0.3">
      <c r="N6957" s="37"/>
      <c r="O6957" s="36"/>
      <c r="P6957" s="36"/>
      <c r="Q6957" s="36"/>
      <c r="R6957" s="37"/>
      <c r="S6957" s="36"/>
      <c r="T6957" s="36"/>
    </row>
    <row r="6958" spans="14:20" ht="14.4" x14ac:dyDescent="0.3">
      <c r="N6958" s="37"/>
      <c r="O6958" s="36"/>
      <c r="P6958" s="36"/>
      <c r="Q6958" s="36"/>
      <c r="R6958" s="37"/>
      <c r="S6958" s="36"/>
      <c r="T6958" s="36"/>
    </row>
    <row r="6959" spans="14:20" ht="14.4" x14ac:dyDescent="0.3">
      <c r="N6959" s="37"/>
      <c r="O6959" s="36"/>
      <c r="P6959" s="36"/>
      <c r="Q6959" s="36"/>
      <c r="R6959" s="37"/>
      <c r="S6959" s="36"/>
      <c r="T6959" s="36"/>
    </row>
    <row r="6960" spans="14:20" ht="14.4" x14ac:dyDescent="0.3">
      <c r="N6960" s="37"/>
      <c r="O6960" s="36"/>
      <c r="P6960" s="36"/>
      <c r="Q6960" s="36"/>
      <c r="R6960" s="37"/>
      <c r="S6960" s="36"/>
      <c r="T6960" s="36"/>
    </row>
    <row r="6961" spans="14:20" ht="14.4" x14ac:dyDescent="0.3">
      <c r="N6961" s="37"/>
      <c r="O6961" s="36"/>
      <c r="P6961" s="36"/>
      <c r="Q6961" s="36"/>
      <c r="R6961" s="37"/>
      <c r="S6961" s="36"/>
      <c r="T6961" s="36"/>
    </row>
    <row r="6962" spans="14:20" ht="14.4" x14ac:dyDescent="0.3">
      <c r="N6962" s="37"/>
      <c r="O6962" s="36"/>
      <c r="P6962" s="36"/>
      <c r="Q6962" s="36"/>
      <c r="R6962" s="37"/>
      <c r="S6962" s="36"/>
      <c r="T6962" s="36"/>
    </row>
    <row r="6963" spans="14:20" ht="14.4" x14ac:dyDescent="0.3">
      <c r="N6963" s="37"/>
      <c r="O6963" s="36"/>
      <c r="P6963" s="36"/>
      <c r="Q6963" s="36"/>
      <c r="R6963" s="37"/>
      <c r="S6963" s="36"/>
      <c r="T6963" s="36"/>
    </row>
    <row r="6964" spans="14:20" ht="14.4" x14ac:dyDescent="0.3">
      <c r="N6964" s="37"/>
      <c r="O6964" s="36"/>
      <c r="P6964" s="36"/>
      <c r="Q6964" s="36"/>
      <c r="R6964" s="37"/>
      <c r="S6964" s="36"/>
      <c r="T6964" s="36"/>
    </row>
    <row r="6965" spans="14:20" ht="14.4" x14ac:dyDescent="0.3">
      <c r="N6965" s="37"/>
      <c r="O6965" s="36"/>
      <c r="P6965" s="36"/>
      <c r="Q6965" s="36"/>
      <c r="R6965" s="37"/>
      <c r="S6965" s="36"/>
      <c r="T6965" s="36"/>
    </row>
    <row r="6966" spans="14:20" ht="14.4" x14ac:dyDescent="0.3">
      <c r="N6966" s="37"/>
      <c r="O6966" s="36"/>
      <c r="P6966" s="36"/>
      <c r="Q6966" s="36"/>
      <c r="R6966" s="37"/>
      <c r="S6966" s="36"/>
      <c r="T6966" s="36"/>
    </row>
    <row r="6967" spans="14:20" ht="14.4" x14ac:dyDescent="0.3">
      <c r="N6967" s="37"/>
      <c r="O6967" s="36"/>
      <c r="P6967" s="36"/>
      <c r="Q6967" s="36"/>
      <c r="R6967" s="37"/>
      <c r="S6967" s="36"/>
      <c r="T6967" s="36"/>
    </row>
    <row r="6968" spans="14:20" ht="14.4" x14ac:dyDescent="0.3">
      <c r="N6968" s="37"/>
      <c r="O6968" s="36"/>
      <c r="P6968" s="36"/>
      <c r="Q6968" s="36"/>
      <c r="R6968" s="37"/>
      <c r="S6968" s="36"/>
      <c r="T6968" s="36"/>
    </row>
    <row r="6969" spans="14:20" ht="14.4" x14ac:dyDescent="0.3">
      <c r="N6969" s="37"/>
      <c r="O6969" s="36"/>
      <c r="P6969" s="36"/>
      <c r="Q6969" s="36"/>
      <c r="R6969" s="37"/>
      <c r="S6969" s="36"/>
      <c r="T6969" s="36"/>
    </row>
    <row r="6970" spans="14:20" ht="14.4" x14ac:dyDescent="0.3">
      <c r="N6970" s="37"/>
      <c r="O6970" s="36"/>
      <c r="P6970" s="36"/>
      <c r="Q6970" s="36"/>
      <c r="R6970" s="37"/>
      <c r="S6970" s="36"/>
      <c r="T6970" s="36"/>
    </row>
    <row r="6971" spans="14:20" ht="14.4" x14ac:dyDescent="0.3">
      <c r="N6971" s="37"/>
      <c r="O6971" s="36"/>
      <c r="P6971" s="36"/>
      <c r="Q6971" s="36"/>
      <c r="R6971" s="37"/>
      <c r="S6971" s="36"/>
      <c r="T6971" s="36"/>
    </row>
    <row r="6972" spans="14:20" ht="14.4" x14ac:dyDescent="0.3">
      <c r="N6972" s="37"/>
      <c r="O6972" s="36"/>
      <c r="P6972" s="36"/>
      <c r="Q6972" s="36"/>
      <c r="R6972" s="37"/>
      <c r="S6972" s="36"/>
      <c r="T6972" s="36"/>
    </row>
    <row r="6973" spans="14:20" ht="14.4" x14ac:dyDescent="0.3">
      <c r="N6973" s="37"/>
      <c r="O6973" s="36"/>
      <c r="P6973" s="36"/>
      <c r="Q6973" s="36"/>
      <c r="R6973" s="37"/>
      <c r="S6973" s="36"/>
      <c r="T6973" s="36"/>
    </row>
    <row r="6974" spans="14:20" ht="14.4" x14ac:dyDescent="0.3">
      <c r="N6974" s="37"/>
      <c r="O6974" s="36"/>
      <c r="P6974" s="36"/>
      <c r="Q6974" s="36"/>
      <c r="R6974" s="37"/>
      <c r="S6974" s="36"/>
      <c r="T6974" s="36"/>
    </row>
    <row r="6975" spans="14:20" ht="14.4" x14ac:dyDescent="0.3">
      <c r="N6975" s="37"/>
      <c r="O6975" s="36"/>
      <c r="P6975" s="36"/>
      <c r="Q6975" s="36"/>
      <c r="R6975" s="37"/>
      <c r="S6975" s="36"/>
      <c r="T6975" s="36"/>
    </row>
    <row r="6976" spans="14:20" ht="14.4" x14ac:dyDescent="0.3">
      <c r="N6976" s="37"/>
      <c r="O6976" s="36"/>
      <c r="P6976" s="36"/>
      <c r="Q6976" s="36"/>
      <c r="R6976" s="37"/>
      <c r="S6976" s="36"/>
      <c r="T6976" s="36"/>
    </row>
    <row r="6977" spans="14:20" ht="14.4" x14ac:dyDescent="0.3">
      <c r="N6977" s="37"/>
      <c r="O6977" s="36"/>
      <c r="P6977" s="36"/>
      <c r="Q6977" s="36"/>
      <c r="R6977" s="37"/>
      <c r="S6977" s="36"/>
      <c r="T6977" s="36"/>
    </row>
    <row r="6978" spans="14:20" ht="14.4" x14ac:dyDescent="0.3">
      <c r="N6978" s="37"/>
      <c r="O6978" s="36"/>
      <c r="P6978" s="36"/>
      <c r="Q6978" s="36"/>
      <c r="R6978" s="37"/>
      <c r="S6978" s="36"/>
      <c r="T6978" s="36"/>
    </row>
    <row r="6979" spans="14:20" ht="14.4" x14ac:dyDescent="0.3">
      <c r="N6979" s="37"/>
      <c r="O6979" s="36"/>
      <c r="P6979" s="36"/>
      <c r="Q6979" s="36"/>
      <c r="R6979" s="37"/>
      <c r="S6979" s="36"/>
      <c r="T6979" s="36"/>
    </row>
    <row r="6980" spans="14:20" ht="14.4" x14ac:dyDescent="0.3">
      <c r="N6980" s="37"/>
      <c r="O6980" s="36"/>
      <c r="P6980" s="36"/>
      <c r="Q6980" s="36"/>
      <c r="R6980" s="37"/>
      <c r="S6980" s="36"/>
      <c r="T6980" s="36"/>
    </row>
    <row r="6981" spans="14:20" ht="14.4" x14ac:dyDescent="0.3">
      <c r="N6981" s="37"/>
      <c r="O6981" s="36"/>
      <c r="P6981" s="36"/>
      <c r="Q6981" s="36"/>
      <c r="R6981" s="37"/>
      <c r="S6981" s="36"/>
      <c r="T6981" s="36"/>
    </row>
    <row r="6982" spans="14:20" ht="14.4" x14ac:dyDescent="0.3">
      <c r="N6982" s="37"/>
      <c r="O6982" s="36"/>
      <c r="P6982" s="36"/>
      <c r="Q6982" s="36"/>
      <c r="R6982" s="37"/>
      <c r="S6982" s="36"/>
      <c r="T6982" s="36"/>
    </row>
    <row r="6983" spans="14:20" ht="14.4" x14ac:dyDescent="0.3">
      <c r="N6983" s="37"/>
      <c r="O6983" s="36"/>
      <c r="P6983" s="36"/>
      <c r="Q6983" s="36"/>
      <c r="R6983" s="37"/>
      <c r="S6983" s="36"/>
      <c r="T6983" s="36"/>
    </row>
    <row r="6984" spans="14:20" ht="14.4" x14ac:dyDescent="0.3">
      <c r="N6984" s="37"/>
      <c r="O6984" s="36"/>
      <c r="P6984" s="36"/>
      <c r="Q6984" s="36"/>
      <c r="R6984" s="37"/>
      <c r="S6984" s="36"/>
      <c r="T6984" s="36"/>
    </row>
    <row r="6985" spans="14:20" ht="14.4" x14ac:dyDescent="0.3">
      <c r="N6985" s="37"/>
      <c r="O6985" s="36"/>
      <c r="P6985" s="36"/>
      <c r="Q6985" s="36"/>
      <c r="R6985" s="37"/>
      <c r="S6985" s="36"/>
      <c r="T6985" s="36"/>
    </row>
    <row r="6986" spans="14:20" ht="14.4" x14ac:dyDescent="0.3">
      <c r="N6986" s="37"/>
      <c r="O6986" s="36"/>
      <c r="P6986" s="36"/>
      <c r="Q6986" s="36"/>
      <c r="R6986" s="37"/>
      <c r="S6986" s="36"/>
      <c r="T6986" s="36"/>
    </row>
    <row r="6987" spans="14:20" ht="14.4" x14ac:dyDescent="0.3">
      <c r="N6987" s="37"/>
      <c r="O6987" s="36"/>
      <c r="P6987" s="36"/>
      <c r="Q6987" s="36"/>
      <c r="R6987" s="37"/>
      <c r="S6987" s="36"/>
      <c r="T6987" s="36"/>
    </row>
    <row r="6988" spans="14:20" ht="14.4" x14ac:dyDescent="0.3">
      <c r="N6988" s="37"/>
      <c r="O6988" s="36"/>
      <c r="P6988" s="36"/>
      <c r="Q6988" s="36"/>
      <c r="R6988" s="37"/>
      <c r="S6988" s="36"/>
      <c r="T6988" s="36"/>
    </row>
    <row r="6989" spans="14:20" ht="14.4" x14ac:dyDescent="0.3">
      <c r="N6989" s="37"/>
      <c r="O6989" s="36"/>
      <c r="P6989" s="36"/>
      <c r="Q6989" s="36"/>
      <c r="R6989" s="37"/>
      <c r="S6989" s="36"/>
      <c r="T6989" s="36"/>
    </row>
    <row r="6990" spans="14:20" ht="14.4" x14ac:dyDescent="0.3">
      <c r="N6990" s="37"/>
      <c r="O6990" s="36"/>
      <c r="P6990" s="36"/>
      <c r="Q6990" s="36"/>
      <c r="R6990" s="37"/>
      <c r="S6990" s="36"/>
      <c r="T6990" s="36"/>
    </row>
    <row r="6991" spans="14:20" ht="14.4" x14ac:dyDescent="0.3">
      <c r="N6991" s="37"/>
      <c r="O6991" s="36"/>
      <c r="P6991" s="36"/>
      <c r="Q6991" s="36"/>
      <c r="R6991" s="37"/>
      <c r="S6991" s="36"/>
      <c r="T6991" s="36"/>
    </row>
    <row r="6992" spans="14:20" ht="14.4" x14ac:dyDescent="0.3">
      <c r="N6992" s="37"/>
      <c r="O6992" s="36"/>
      <c r="P6992" s="36"/>
      <c r="Q6992" s="36"/>
      <c r="R6992" s="37"/>
      <c r="S6992" s="36"/>
      <c r="T6992" s="36"/>
    </row>
    <row r="6993" spans="14:20" ht="14.4" x14ac:dyDescent="0.3">
      <c r="N6993" s="37"/>
      <c r="O6993" s="36"/>
      <c r="P6993" s="36"/>
      <c r="Q6993" s="36"/>
      <c r="R6993" s="37"/>
      <c r="S6993" s="36"/>
      <c r="T6993" s="36"/>
    </row>
    <row r="6994" spans="14:20" ht="14.4" x14ac:dyDescent="0.3">
      <c r="N6994" s="37"/>
      <c r="O6994" s="36"/>
      <c r="P6994" s="36"/>
      <c r="Q6994" s="36"/>
      <c r="R6994" s="37"/>
      <c r="S6994" s="36"/>
      <c r="T6994" s="36"/>
    </row>
    <row r="6995" spans="14:20" ht="14.4" x14ac:dyDescent="0.3">
      <c r="N6995" s="37"/>
      <c r="O6995" s="36"/>
      <c r="P6995" s="36"/>
      <c r="Q6995" s="36"/>
      <c r="R6995" s="37"/>
      <c r="S6995" s="36"/>
      <c r="T6995" s="36"/>
    </row>
    <row r="6996" spans="14:20" ht="14.4" x14ac:dyDescent="0.3">
      <c r="N6996" s="37"/>
      <c r="O6996" s="36"/>
      <c r="P6996" s="36"/>
      <c r="Q6996" s="36"/>
      <c r="R6996" s="37"/>
      <c r="S6996" s="36"/>
      <c r="T6996" s="36"/>
    </row>
    <row r="6997" spans="14:20" ht="14.4" x14ac:dyDescent="0.3">
      <c r="N6997" s="37"/>
      <c r="O6997" s="36"/>
      <c r="P6997" s="36"/>
      <c r="Q6997" s="36"/>
      <c r="R6997" s="37"/>
      <c r="S6997" s="36"/>
      <c r="T6997" s="36"/>
    </row>
    <row r="6998" spans="14:20" ht="14.4" x14ac:dyDescent="0.3">
      <c r="N6998" s="37"/>
      <c r="O6998" s="36"/>
      <c r="P6998" s="36"/>
      <c r="Q6998" s="36"/>
      <c r="R6998" s="37"/>
      <c r="S6998" s="36"/>
      <c r="T6998" s="36"/>
    </row>
    <row r="6999" spans="14:20" ht="14.4" x14ac:dyDescent="0.3">
      <c r="N6999" s="37"/>
      <c r="O6999" s="36"/>
      <c r="P6999" s="36"/>
      <c r="Q6999" s="36"/>
      <c r="R6999" s="37"/>
      <c r="S6999" s="36"/>
      <c r="T6999" s="36"/>
    </row>
    <row r="7000" spans="14:20" ht="14.4" x14ac:dyDescent="0.3">
      <c r="N7000" s="37"/>
      <c r="O7000" s="36"/>
      <c r="P7000" s="36"/>
      <c r="Q7000" s="36"/>
      <c r="R7000" s="37"/>
      <c r="S7000" s="36"/>
      <c r="T7000" s="36"/>
    </row>
    <row r="7001" spans="14:20" ht="14.4" x14ac:dyDescent="0.3">
      <c r="N7001" s="37"/>
      <c r="O7001" s="36"/>
      <c r="P7001" s="36"/>
      <c r="Q7001" s="36"/>
      <c r="R7001" s="37"/>
      <c r="S7001" s="36"/>
      <c r="T7001" s="36"/>
    </row>
    <row r="7002" spans="14:20" ht="14.4" x14ac:dyDescent="0.3">
      <c r="N7002" s="37"/>
      <c r="O7002" s="36"/>
      <c r="P7002" s="36"/>
      <c r="Q7002" s="36"/>
      <c r="R7002" s="37"/>
      <c r="S7002" s="36"/>
      <c r="T7002" s="36"/>
    </row>
    <row r="7003" spans="14:20" ht="14.4" x14ac:dyDescent="0.3">
      <c r="N7003" s="37"/>
      <c r="O7003" s="36"/>
      <c r="P7003" s="36"/>
      <c r="Q7003" s="36"/>
      <c r="R7003" s="37"/>
      <c r="S7003" s="36"/>
      <c r="T7003" s="36"/>
    </row>
    <row r="7004" spans="14:20" ht="14.4" x14ac:dyDescent="0.3">
      <c r="N7004" s="37"/>
      <c r="O7004" s="36"/>
      <c r="P7004" s="36"/>
      <c r="Q7004" s="36"/>
      <c r="R7004" s="37"/>
      <c r="S7004" s="36"/>
      <c r="T7004" s="36"/>
    </row>
    <row r="7005" spans="14:20" ht="14.4" x14ac:dyDescent="0.3">
      <c r="N7005" s="37"/>
      <c r="O7005" s="36"/>
      <c r="P7005" s="36"/>
      <c r="Q7005" s="36"/>
      <c r="R7005" s="37"/>
      <c r="S7005" s="36"/>
      <c r="T7005" s="36"/>
    </row>
    <row r="7006" spans="14:20" ht="14.4" x14ac:dyDescent="0.3">
      <c r="N7006" s="37"/>
      <c r="O7006" s="36"/>
      <c r="P7006" s="36"/>
      <c r="Q7006" s="36"/>
      <c r="R7006" s="37"/>
      <c r="S7006" s="36"/>
      <c r="T7006" s="36"/>
    </row>
    <row r="7007" spans="14:20" ht="14.4" x14ac:dyDescent="0.3">
      <c r="N7007" s="37"/>
      <c r="O7007" s="36"/>
      <c r="P7007" s="36"/>
      <c r="Q7007" s="36"/>
      <c r="R7007" s="37"/>
      <c r="S7007" s="36"/>
      <c r="T7007" s="36"/>
    </row>
    <row r="7008" spans="14:20" ht="14.4" x14ac:dyDescent="0.3">
      <c r="N7008" s="37"/>
      <c r="O7008" s="36"/>
      <c r="P7008" s="36"/>
      <c r="Q7008" s="36"/>
      <c r="R7008" s="37"/>
      <c r="S7008" s="36"/>
      <c r="T7008" s="36"/>
    </row>
    <row r="7009" spans="14:20" ht="14.4" x14ac:dyDescent="0.3">
      <c r="N7009" s="37"/>
      <c r="O7009" s="36"/>
      <c r="P7009" s="36"/>
      <c r="Q7009" s="36"/>
      <c r="R7009" s="37"/>
      <c r="S7009" s="36"/>
      <c r="T7009" s="36"/>
    </row>
    <row r="7010" spans="14:20" ht="14.4" x14ac:dyDescent="0.3">
      <c r="N7010" s="37"/>
      <c r="O7010" s="36"/>
      <c r="P7010" s="36"/>
      <c r="Q7010" s="36"/>
      <c r="R7010" s="37"/>
      <c r="S7010" s="36"/>
      <c r="T7010" s="36"/>
    </row>
    <row r="7011" spans="14:20" ht="14.4" x14ac:dyDescent="0.3">
      <c r="N7011" s="37"/>
      <c r="O7011" s="36"/>
      <c r="P7011" s="36"/>
      <c r="Q7011" s="36"/>
      <c r="R7011" s="37"/>
      <c r="S7011" s="36"/>
      <c r="T7011" s="36"/>
    </row>
    <row r="7012" spans="14:20" ht="14.4" x14ac:dyDescent="0.3">
      <c r="N7012" s="37"/>
      <c r="O7012" s="36"/>
      <c r="P7012" s="36"/>
      <c r="Q7012" s="36"/>
      <c r="R7012" s="37"/>
      <c r="S7012" s="36"/>
      <c r="T7012" s="36"/>
    </row>
    <row r="7013" spans="14:20" ht="14.4" x14ac:dyDescent="0.3">
      <c r="N7013" s="37"/>
      <c r="O7013" s="36"/>
      <c r="P7013" s="36"/>
      <c r="Q7013" s="36"/>
      <c r="R7013" s="37"/>
      <c r="S7013" s="36"/>
      <c r="T7013" s="36"/>
    </row>
    <row r="7014" spans="14:20" ht="14.4" x14ac:dyDescent="0.3">
      <c r="N7014" s="37"/>
      <c r="O7014" s="36"/>
      <c r="P7014" s="36"/>
      <c r="Q7014" s="36"/>
      <c r="R7014" s="37"/>
      <c r="S7014" s="36"/>
      <c r="T7014" s="36"/>
    </row>
    <row r="7015" spans="14:20" ht="14.4" x14ac:dyDescent="0.3">
      <c r="N7015" s="37"/>
      <c r="O7015" s="36"/>
      <c r="P7015" s="36"/>
      <c r="Q7015" s="36"/>
      <c r="R7015" s="37"/>
      <c r="S7015" s="36"/>
      <c r="T7015" s="36"/>
    </row>
    <row r="7016" spans="14:20" ht="14.4" x14ac:dyDescent="0.3">
      <c r="N7016" s="37"/>
      <c r="O7016" s="36"/>
      <c r="P7016" s="36"/>
      <c r="Q7016" s="36"/>
      <c r="R7016" s="37"/>
      <c r="S7016" s="36"/>
      <c r="T7016" s="36"/>
    </row>
    <row r="7017" spans="14:20" ht="14.4" x14ac:dyDescent="0.3">
      <c r="N7017" s="37"/>
      <c r="O7017" s="36"/>
      <c r="P7017" s="36"/>
      <c r="Q7017" s="36"/>
      <c r="R7017" s="37"/>
      <c r="S7017" s="36"/>
      <c r="T7017" s="36"/>
    </row>
    <row r="7018" spans="14:20" ht="14.4" x14ac:dyDescent="0.3">
      <c r="N7018" s="37"/>
      <c r="O7018" s="36"/>
      <c r="P7018" s="36"/>
      <c r="Q7018" s="36"/>
      <c r="R7018" s="37"/>
      <c r="S7018" s="36"/>
      <c r="T7018" s="36"/>
    </row>
    <row r="7019" spans="14:20" ht="14.4" x14ac:dyDescent="0.3">
      <c r="N7019" s="37"/>
      <c r="O7019" s="36"/>
      <c r="P7019" s="36"/>
      <c r="Q7019" s="36"/>
      <c r="R7019" s="37"/>
      <c r="S7019" s="36"/>
      <c r="T7019" s="36"/>
    </row>
    <row r="7020" spans="14:20" ht="14.4" x14ac:dyDescent="0.3">
      <c r="N7020" s="37"/>
      <c r="O7020" s="36"/>
      <c r="P7020" s="36"/>
      <c r="Q7020" s="36"/>
      <c r="R7020" s="37"/>
      <c r="S7020" s="36"/>
      <c r="T7020" s="36"/>
    </row>
    <row r="7021" spans="14:20" ht="14.4" x14ac:dyDescent="0.3">
      <c r="N7021" s="37"/>
      <c r="O7021" s="36"/>
      <c r="P7021" s="36"/>
      <c r="Q7021" s="36"/>
      <c r="R7021" s="37"/>
      <c r="S7021" s="36"/>
      <c r="T7021" s="36"/>
    </row>
    <row r="7022" spans="14:20" ht="14.4" x14ac:dyDescent="0.3">
      <c r="N7022" s="37"/>
      <c r="O7022" s="36"/>
      <c r="P7022" s="36"/>
      <c r="Q7022" s="36"/>
      <c r="R7022" s="37"/>
      <c r="S7022" s="36"/>
      <c r="T7022" s="36"/>
    </row>
    <row r="7023" spans="14:20" ht="14.4" x14ac:dyDescent="0.3">
      <c r="N7023" s="37"/>
      <c r="O7023" s="36"/>
      <c r="P7023" s="36"/>
      <c r="Q7023" s="36"/>
      <c r="R7023" s="37"/>
      <c r="S7023" s="36"/>
      <c r="T7023" s="36"/>
    </row>
    <row r="7024" spans="14:20" ht="14.4" x14ac:dyDescent="0.3">
      <c r="N7024" s="37"/>
      <c r="O7024" s="36"/>
      <c r="P7024" s="36"/>
      <c r="Q7024" s="36"/>
      <c r="R7024" s="37"/>
      <c r="S7024" s="36"/>
      <c r="T7024" s="36"/>
    </row>
    <row r="7025" spans="14:20" ht="14.4" x14ac:dyDescent="0.3">
      <c r="N7025" s="37"/>
      <c r="O7025" s="36"/>
      <c r="P7025" s="36"/>
      <c r="Q7025" s="36"/>
      <c r="R7025" s="37"/>
      <c r="S7025" s="36"/>
      <c r="T7025" s="36"/>
    </row>
    <row r="7026" spans="14:20" ht="14.4" x14ac:dyDescent="0.3">
      <c r="N7026" s="37"/>
      <c r="O7026" s="36"/>
      <c r="P7026" s="36"/>
      <c r="Q7026" s="36"/>
      <c r="R7026" s="37"/>
      <c r="S7026" s="36"/>
      <c r="T7026" s="36"/>
    </row>
    <row r="7027" spans="14:20" ht="14.4" x14ac:dyDescent="0.3">
      <c r="N7027" s="37"/>
      <c r="O7027" s="36"/>
      <c r="P7027" s="36"/>
      <c r="Q7027" s="36"/>
      <c r="R7027" s="37"/>
      <c r="S7027" s="36"/>
      <c r="T7027" s="36"/>
    </row>
    <row r="7028" spans="14:20" ht="14.4" x14ac:dyDescent="0.3">
      <c r="N7028" s="37"/>
      <c r="O7028" s="36"/>
      <c r="P7028" s="36"/>
      <c r="Q7028" s="36"/>
      <c r="R7028" s="37"/>
      <c r="S7028" s="36"/>
      <c r="T7028" s="36"/>
    </row>
    <row r="7029" spans="14:20" ht="14.4" x14ac:dyDescent="0.3">
      <c r="N7029" s="37"/>
      <c r="O7029" s="36"/>
      <c r="P7029" s="36"/>
      <c r="Q7029" s="36"/>
      <c r="R7029" s="37"/>
      <c r="S7029" s="36"/>
      <c r="T7029" s="36"/>
    </row>
    <row r="7030" spans="14:20" ht="14.4" x14ac:dyDescent="0.3">
      <c r="N7030" s="37"/>
      <c r="O7030" s="36"/>
      <c r="P7030" s="36"/>
      <c r="Q7030" s="36"/>
      <c r="R7030" s="37"/>
      <c r="S7030" s="36"/>
      <c r="T7030" s="36"/>
    </row>
    <row r="7031" spans="14:20" ht="14.4" x14ac:dyDescent="0.3">
      <c r="N7031" s="37"/>
      <c r="O7031" s="36"/>
      <c r="P7031" s="36"/>
      <c r="Q7031" s="36"/>
      <c r="R7031" s="37"/>
      <c r="S7031" s="36"/>
      <c r="T7031" s="36"/>
    </row>
    <row r="7032" spans="14:20" ht="14.4" x14ac:dyDescent="0.3">
      <c r="N7032" s="37"/>
      <c r="O7032" s="36"/>
      <c r="P7032" s="36"/>
      <c r="Q7032" s="36"/>
      <c r="R7032" s="37"/>
      <c r="S7032" s="36"/>
      <c r="T7032" s="36"/>
    </row>
    <row r="7033" spans="14:20" ht="14.4" x14ac:dyDescent="0.3">
      <c r="N7033" s="37"/>
      <c r="O7033" s="36"/>
      <c r="P7033" s="36"/>
      <c r="Q7033" s="36"/>
      <c r="R7033" s="37"/>
      <c r="S7033" s="36"/>
      <c r="T7033" s="36"/>
    </row>
    <row r="7034" spans="14:20" ht="14.4" x14ac:dyDescent="0.3">
      <c r="N7034" s="37"/>
      <c r="O7034" s="36"/>
      <c r="P7034" s="36"/>
      <c r="Q7034" s="36"/>
      <c r="R7034" s="37"/>
      <c r="S7034" s="36"/>
      <c r="T7034" s="36"/>
    </row>
    <row r="7035" spans="14:20" ht="14.4" x14ac:dyDescent="0.3">
      <c r="N7035" s="37"/>
      <c r="O7035" s="36"/>
      <c r="P7035" s="36"/>
      <c r="Q7035" s="36"/>
      <c r="R7035" s="37"/>
      <c r="S7035" s="36"/>
      <c r="T7035" s="36"/>
    </row>
    <row r="7036" spans="14:20" ht="14.4" x14ac:dyDescent="0.3">
      <c r="N7036" s="37"/>
      <c r="O7036" s="36"/>
      <c r="P7036" s="36"/>
      <c r="Q7036" s="36"/>
      <c r="R7036" s="37"/>
      <c r="S7036" s="36"/>
      <c r="T7036" s="36"/>
    </row>
    <row r="7037" spans="14:20" ht="14.4" x14ac:dyDescent="0.3">
      <c r="N7037" s="37"/>
      <c r="O7037" s="36"/>
      <c r="P7037" s="36"/>
      <c r="Q7037" s="36"/>
      <c r="R7037" s="37"/>
      <c r="S7037" s="36"/>
      <c r="T7037" s="36"/>
    </row>
    <row r="7038" spans="14:20" ht="14.4" x14ac:dyDescent="0.3">
      <c r="N7038" s="37"/>
      <c r="O7038" s="36"/>
      <c r="P7038" s="36"/>
      <c r="Q7038" s="36"/>
      <c r="R7038" s="37"/>
      <c r="S7038" s="36"/>
      <c r="T7038" s="36"/>
    </row>
    <row r="7039" spans="14:20" ht="14.4" x14ac:dyDescent="0.3">
      <c r="N7039" s="37"/>
      <c r="O7039" s="36"/>
      <c r="P7039" s="36"/>
      <c r="Q7039" s="36"/>
      <c r="R7039" s="37"/>
      <c r="S7039" s="36"/>
      <c r="T7039" s="36"/>
    </row>
    <row r="7040" spans="14:20" ht="14.4" x14ac:dyDescent="0.3">
      <c r="N7040" s="37"/>
      <c r="O7040" s="36"/>
      <c r="P7040" s="36"/>
      <c r="Q7040" s="36"/>
      <c r="R7040" s="37"/>
      <c r="S7040" s="36"/>
      <c r="T7040" s="36"/>
    </row>
    <row r="7041" spans="14:20" ht="14.4" x14ac:dyDescent="0.3">
      <c r="N7041" s="37"/>
      <c r="O7041" s="36"/>
      <c r="P7041" s="36"/>
      <c r="Q7041" s="36"/>
      <c r="R7041" s="37"/>
      <c r="S7041" s="36"/>
      <c r="T7041" s="36"/>
    </row>
    <row r="7042" spans="14:20" ht="14.4" x14ac:dyDescent="0.3">
      <c r="N7042" s="37"/>
      <c r="O7042" s="36"/>
      <c r="P7042" s="36"/>
      <c r="Q7042" s="36"/>
      <c r="R7042" s="37"/>
      <c r="S7042" s="36"/>
      <c r="T7042" s="36"/>
    </row>
    <row r="7043" spans="14:20" ht="14.4" x14ac:dyDescent="0.3">
      <c r="N7043" s="37"/>
      <c r="O7043" s="36"/>
      <c r="P7043" s="36"/>
      <c r="Q7043" s="36"/>
      <c r="R7043" s="37"/>
      <c r="S7043" s="36"/>
      <c r="T7043" s="36"/>
    </row>
    <row r="7044" spans="14:20" ht="14.4" x14ac:dyDescent="0.3">
      <c r="N7044" s="37"/>
      <c r="O7044" s="36"/>
      <c r="P7044" s="36"/>
      <c r="Q7044" s="36"/>
      <c r="R7044" s="37"/>
      <c r="S7044" s="36"/>
      <c r="T7044" s="36"/>
    </row>
    <row r="7045" spans="14:20" ht="14.4" x14ac:dyDescent="0.3">
      <c r="N7045" s="37"/>
      <c r="O7045" s="36"/>
      <c r="P7045" s="36"/>
      <c r="Q7045" s="36"/>
      <c r="R7045" s="37"/>
      <c r="S7045" s="36"/>
      <c r="T7045" s="36"/>
    </row>
    <row r="7046" spans="14:20" ht="14.4" x14ac:dyDescent="0.3">
      <c r="N7046" s="37"/>
      <c r="O7046" s="36"/>
      <c r="P7046" s="36"/>
      <c r="Q7046" s="36"/>
      <c r="R7046" s="37"/>
      <c r="S7046" s="36"/>
      <c r="T7046" s="36"/>
    </row>
    <row r="7047" spans="14:20" ht="14.4" x14ac:dyDescent="0.3">
      <c r="N7047" s="37"/>
      <c r="O7047" s="36"/>
      <c r="P7047" s="36"/>
      <c r="Q7047" s="36"/>
      <c r="R7047" s="37"/>
      <c r="S7047" s="36"/>
      <c r="T7047" s="36"/>
    </row>
    <row r="7048" spans="14:20" ht="14.4" x14ac:dyDescent="0.3">
      <c r="N7048" s="37"/>
      <c r="O7048" s="36"/>
      <c r="P7048" s="36"/>
      <c r="Q7048" s="36"/>
      <c r="R7048" s="37"/>
      <c r="S7048" s="36"/>
      <c r="T7048" s="36"/>
    </row>
    <row r="7049" spans="14:20" ht="14.4" x14ac:dyDescent="0.3">
      <c r="N7049" s="37"/>
      <c r="O7049" s="36"/>
      <c r="P7049" s="36"/>
      <c r="Q7049" s="36"/>
      <c r="R7049" s="37"/>
      <c r="S7049" s="36"/>
      <c r="T7049" s="36"/>
    </row>
    <row r="7050" spans="14:20" ht="14.4" x14ac:dyDescent="0.3">
      <c r="N7050" s="37"/>
      <c r="O7050" s="36"/>
      <c r="P7050" s="36"/>
      <c r="Q7050" s="36"/>
      <c r="R7050" s="37"/>
      <c r="S7050" s="36"/>
      <c r="T7050" s="36"/>
    </row>
    <row r="7051" spans="14:20" ht="14.4" x14ac:dyDescent="0.3">
      <c r="N7051" s="37"/>
      <c r="O7051" s="36"/>
      <c r="P7051" s="36"/>
      <c r="Q7051" s="36"/>
      <c r="R7051" s="37"/>
      <c r="S7051" s="36"/>
      <c r="T7051" s="36"/>
    </row>
    <row r="7052" spans="14:20" ht="14.4" x14ac:dyDescent="0.3">
      <c r="N7052" s="37"/>
      <c r="O7052" s="36"/>
      <c r="P7052" s="36"/>
      <c r="Q7052" s="36"/>
      <c r="R7052" s="37"/>
      <c r="S7052" s="36"/>
      <c r="T7052" s="36"/>
    </row>
    <row r="7053" spans="14:20" ht="14.4" x14ac:dyDescent="0.3">
      <c r="N7053" s="37"/>
      <c r="O7053" s="36"/>
      <c r="P7053" s="36"/>
      <c r="Q7053" s="36"/>
      <c r="R7053" s="37"/>
      <c r="S7053" s="36"/>
      <c r="T7053" s="36"/>
    </row>
    <row r="7054" spans="14:20" ht="14.4" x14ac:dyDescent="0.3">
      <c r="N7054" s="37"/>
      <c r="O7054" s="36"/>
      <c r="P7054" s="36"/>
      <c r="Q7054" s="36"/>
      <c r="R7054" s="37"/>
      <c r="S7054" s="36"/>
      <c r="T7054" s="36"/>
    </row>
    <row r="7055" spans="14:20" ht="14.4" x14ac:dyDescent="0.3">
      <c r="N7055" s="37"/>
      <c r="O7055" s="36"/>
      <c r="P7055" s="36"/>
      <c r="Q7055" s="36"/>
      <c r="R7055" s="37"/>
      <c r="S7055" s="36"/>
      <c r="T7055" s="36"/>
    </row>
    <row r="7056" spans="14:20" ht="14.4" x14ac:dyDescent="0.3">
      <c r="N7056" s="37"/>
      <c r="O7056" s="36"/>
      <c r="P7056" s="36"/>
      <c r="Q7056" s="36"/>
      <c r="R7056" s="37"/>
      <c r="S7056" s="36"/>
      <c r="T7056" s="36"/>
    </row>
    <row r="7057" spans="14:20" ht="14.4" x14ac:dyDescent="0.3">
      <c r="N7057" s="37"/>
      <c r="O7057" s="36"/>
      <c r="P7057" s="36"/>
      <c r="Q7057" s="36"/>
      <c r="R7057" s="37"/>
      <c r="S7057" s="36"/>
      <c r="T7057" s="36"/>
    </row>
    <row r="7058" spans="14:20" ht="14.4" x14ac:dyDescent="0.3">
      <c r="N7058" s="37"/>
      <c r="O7058" s="36"/>
      <c r="P7058" s="36"/>
      <c r="Q7058" s="36"/>
      <c r="R7058" s="37"/>
      <c r="S7058" s="36"/>
      <c r="T7058" s="36"/>
    </row>
    <row r="7059" spans="14:20" ht="14.4" x14ac:dyDescent="0.3">
      <c r="N7059" s="37"/>
      <c r="O7059" s="36"/>
      <c r="P7059" s="36"/>
      <c r="Q7059" s="36"/>
      <c r="R7059" s="37"/>
      <c r="S7059" s="36"/>
      <c r="T7059" s="36"/>
    </row>
    <row r="7060" spans="14:20" ht="14.4" x14ac:dyDescent="0.3">
      <c r="N7060" s="37"/>
      <c r="O7060" s="36"/>
      <c r="P7060" s="36"/>
      <c r="Q7060" s="36"/>
      <c r="R7060" s="37"/>
      <c r="S7060" s="36"/>
      <c r="T7060" s="36"/>
    </row>
    <row r="7061" spans="14:20" ht="14.4" x14ac:dyDescent="0.3">
      <c r="N7061" s="37"/>
      <c r="O7061" s="36"/>
      <c r="P7061" s="36"/>
      <c r="Q7061" s="36"/>
      <c r="R7061" s="37"/>
      <c r="S7061" s="36"/>
      <c r="T7061" s="36"/>
    </row>
    <row r="7062" spans="14:20" ht="14.4" x14ac:dyDescent="0.3">
      <c r="N7062" s="37"/>
      <c r="O7062" s="36"/>
      <c r="P7062" s="36"/>
      <c r="Q7062" s="36"/>
      <c r="R7062" s="37"/>
      <c r="S7062" s="36"/>
      <c r="T7062" s="36"/>
    </row>
    <row r="7063" spans="14:20" ht="14.4" x14ac:dyDescent="0.3">
      <c r="N7063" s="37"/>
      <c r="O7063" s="36"/>
      <c r="P7063" s="36"/>
      <c r="Q7063" s="36"/>
      <c r="R7063" s="37"/>
      <c r="S7063" s="36"/>
      <c r="T7063" s="36"/>
    </row>
    <row r="7064" spans="14:20" ht="14.4" x14ac:dyDescent="0.3">
      <c r="N7064" s="37"/>
      <c r="O7064" s="36"/>
      <c r="P7064" s="36"/>
      <c r="Q7064" s="36"/>
      <c r="R7064" s="37"/>
      <c r="S7064" s="36"/>
      <c r="T7064" s="36"/>
    </row>
    <row r="7065" spans="14:20" ht="14.4" x14ac:dyDescent="0.3">
      <c r="N7065" s="37"/>
      <c r="O7065" s="36"/>
      <c r="P7065" s="36"/>
      <c r="Q7065" s="36"/>
      <c r="R7065" s="37"/>
      <c r="S7065" s="36"/>
      <c r="T7065" s="36"/>
    </row>
    <row r="7066" spans="14:20" ht="14.4" x14ac:dyDescent="0.3">
      <c r="N7066" s="37"/>
      <c r="O7066" s="36"/>
      <c r="P7066" s="36"/>
      <c r="Q7066" s="36"/>
      <c r="R7066" s="37"/>
      <c r="S7066" s="36"/>
      <c r="T7066" s="36"/>
    </row>
    <row r="7067" spans="14:20" ht="14.4" x14ac:dyDescent="0.3">
      <c r="N7067" s="37"/>
      <c r="O7067" s="36"/>
      <c r="P7067" s="36"/>
      <c r="Q7067" s="36"/>
      <c r="R7067" s="37"/>
      <c r="S7067" s="36"/>
      <c r="T7067" s="36"/>
    </row>
    <row r="7068" spans="14:20" ht="14.4" x14ac:dyDescent="0.3">
      <c r="N7068" s="37"/>
      <c r="O7068" s="36"/>
      <c r="P7068" s="36"/>
      <c r="Q7068" s="36"/>
      <c r="R7068" s="37"/>
      <c r="S7068" s="36"/>
      <c r="T7068" s="36"/>
    </row>
    <row r="7069" spans="14:20" ht="14.4" x14ac:dyDescent="0.3">
      <c r="N7069" s="37"/>
      <c r="O7069" s="36"/>
      <c r="P7069" s="36"/>
      <c r="Q7069" s="36"/>
      <c r="R7069" s="37"/>
      <c r="S7069" s="36"/>
      <c r="T7069" s="36"/>
    </row>
    <row r="7070" spans="14:20" ht="14.4" x14ac:dyDescent="0.3">
      <c r="N7070" s="37"/>
      <c r="O7070" s="36"/>
      <c r="P7070" s="36"/>
      <c r="Q7070" s="36"/>
      <c r="R7070" s="37"/>
      <c r="S7070" s="36"/>
      <c r="T7070" s="36"/>
    </row>
    <row r="7071" spans="14:20" ht="14.4" x14ac:dyDescent="0.3">
      <c r="N7071" s="37"/>
      <c r="O7071" s="36"/>
      <c r="P7071" s="36"/>
      <c r="Q7071" s="36"/>
      <c r="R7071" s="37"/>
      <c r="S7071" s="36"/>
      <c r="T7071" s="36"/>
    </row>
    <row r="7072" spans="14:20" ht="14.4" x14ac:dyDescent="0.3">
      <c r="N7072" s="37"/>
      <c r="O7072" s="36"/>
      <c r="P7072" s="36"/>
      <c r="Q7072" s="36"/>
      <c r="R7072" s="37"/>
      <c r="S7072" s="36"/>
      <c r="T7072" s="36"/>
    </row>
    <row r="7073" spans="14:20" ht="14.4" x14ac:dyDescent="0.3">
      <c r="N7073" s="37"/>
      <c r="O7073" s="36"/>
      <c r="P7073" s="36"/>
      <c r="Q7073" s="36"/>
      <c r="R7073" s="37"/>
      <c r="S7073" s="36"/>
      <c r="T7073" s="36"/>
    </row>
    <row r="7074" spans="14:20" ht="14.4" x14ac:dyDescent="0.3">
      <c r="N7074" s="37"/>
      <c r="O7074" s="36"/>
      <c r="P7074" s="36"/>
      <c r="Q7074" s="36"/>
      <c r="R7074" s="37"/>
      <c r="S7074" s="36"/>
      <c r="T7074" s="36"/>
    </row>
    <row r="7075" spans="14:20" ht="14.4" x14ac:dyDescent="0.3">
      <c r="N7075" s="37"/>
      <c r="O7075" s="36"/>
      <c r="P7075" s="36"/>
      <c r="Q7075" s="36"/>
      <c r="R7075" s="37"/>
      <c r="S7075" s="36"/>
      <c r="T7075" s="36"/>
    </row>
    <row r="7076" spans="14:20" ht="14.4" x14ac:dyDescent="0.3">
      <c r="N7076" s="37"/>
      <c r="O7076" s="36"/>
      <c r="P7076" s="36"/>
      <c r="Q7076" s="36"/>
      <c r="R7076" s="37"/>
      <c r="S7076" s="36"/>
      <c r="T7076" s="36"/>
    </row>
    <row r="7077" spans="14:20" ht="14.4" x14ac:dyDescent="0.3">
      <c r="N7077" s="37"/>
      <c r="O7077" s="36"/>
      <c r="P7077" s="36"/>
      <c r="Q7077" s="36"/>
      <c r="R7077" s="37"/>
      <c r="S7077" s="36"/>
      <c r="T7077" s="36"/>
    </row>
    <row r="7078" spans="14:20" ht="14.4" x14ac:dyDescent="0.3">
      <c r="N7078" s="37"/>
      <c r="O7078" s="36"/>
      <c r="P7078" s="36"/>
      <c r="Q7078" s="36"/>
      <c r="R7078" s="37"/>
      <c r="S7078" s="36"/>
      <c r="T7078" s="36"/>
    </row>
    <row r="7079" spans="14:20" ht="14.4" x14ac:dyDescent="0.3">
      <c r="N7079" s="37"/>
      <c r="O7079" s="36"/>
      <c r="P7079" s="36"/>
      <c r="Q7079" s="36"/>
      <c r="R7079" s="37"/>
      <c r="S7079" s="36"/>
      <c r="T7079" s="36"/>
    </row>
    <row r="7080" spans="14:20" ht="14.4" x14ac:dyDescent="0.3">
      <c r="N7080" s="37"/>
      <c r="O7080" s="36"/>
      <c r="P7080" s="36"/>
      <c r="Q7080" s="36"/>
      <c r="R7080" s="37"/>
      <c r="S7080" s="36"/>
      <c r="T7080" s="36"/>
    </row>
    <row r="7081" spans="14:20" ht="14.4" x14ac:dyDescent="0.3">
      <c r="N7081" s="37"/>
      <c r="O7081" s="36"/>
      <c r="P7081" s="36"/>
      <c r="Q7081" s="36"/>
      <c r="R7081" s="37"/>
      <c r="S7081" s="36"/>
      <c r="T7081" s="36"/>
    </row>
    <row r="7082" spans="14:20" ht="14.4" x14ac:dyDescent="0.3">
      <c r="N7082" s="37"/>
      <c r="O7082" s="36"/>
      <c r="P7082" s="36"/>
      <c r="Q7082" s="36"/>
      <c r="R7082" s="37"/>
      <c r="S7082" s="36"/>
      <c r="T7082" s="36"/>
    </row>
    <row r="7083" spans="14:20" ht="14.4" x14ac:dyDescent="0.3">
      <c r="N7083" s="37"/>
      <c r="O7083" s="36"/>
      <c r="P7083" s="36"/>
      <c r="Q7083" s="36"/>
      <c r="R7083" s="37"/>
      <c r="S7083" s="36"/>
      <c r="T7083" s="36"/>
    </row>
    <row r="7084" spans="14:20" ht="14.4" x14ac:dyDescent="0.3">
      <c r="N7084" s="37"/>
      <c r="O7084" s="36"/>
      <c r="P7084" s="36"/>
      <c r="Q7084" s="36"/>
      <c r="R7084" s="37"/>
      <c r="S7084" s="36"/>
      <c r="T7084" s="36"/>
    </row>
    <row r="7085" spans="14:20" ht="14.4" x14ac:dyDescent="0.3">
      <c r="N7085" s="37"/>
      <c r="O7085" s="36"/>
      <c r="P7085" s="36"/>
      <c r="Q7085" s="36"/>
      <c r="R7085" s="37"/>
      <c r="S7085" s="36"/>
      <c r="T7085" s="36"/>
    </row>
    <row r="7086" spans="14:20" ht="14.4" x14ac:dyDescent="0.3">
      <c r="N7086" s="37"/>
      <c r="O7086" s="36"/>
      <c r="P7086" s="36"/>
      <c r="Q7086" s="36"/>
      <c r="R7086" s="37"/>
      <c r="S7086" s="36"/>
      <c r="T7086" s="36"/>
    </row>
    <row r="7087" spans="14:20" ht="14.4" x14ac:dyDescent="0.3">
      <c r="N7087" s="37"/>
      <c r="O7087" s="36"/>
      <c r="P7087" s="36"/>
      <c r="Q7087" s="36"/>
      <c r="R7087" s="37"/>
      <c r="S7087" s="36"/>
      <c r="T7087" s="36"/>
    </row>
    <row r="7088" spans="14:20" ht="14.4" x14ac:dyDescent="0.3">
      <c r="N7088" s="37"/>
      <c r="O7088" s="36"/>
      <c r="P7088" s="36"/>
      <c r="Q7088" s="36"/>
      <c r="R7088" s="37"/>
      <c r="S7088" s="36"/>
      <c r="T7088" s="36"/>
    </row>
    <row r="7089" spans="14:20" ht="14.4" x14ac:dyDescent="0.3">
      <c r="N7089" s="37"/>
      <c r="O7089" s="36"/>
      <c r="P7089" s="36"/>
      <c r="Q7089" s="36"/>
      <c r="R7089" s="37"/>
      <c r="S7089" s="36"/>
      <c r="T7089" s="36"/>
    </row>
    <row r="7090" spans="14:20" ht="14.4" x14ac:dyDescent="0.3">
      <c r="N7090" s="37"/>
      <c r="O7090" s="36"/>
      <c r="P7090" s="36"/>
      <c r="Q7090" s="36"/>
      <c r="R7090" s="37"/>
      <c r="S7090" s="36"/>
      <c r="T7090" s="36"/>
    </row>
    <row r="7091" spans="14:20" ht="14.4" x14ac:dyDescent="0.3">
      <c r="N7091" s="37"/>
      <c r="O7091" s="36"/>
      <c r="P7091" s="36"/>
      <c r="Q7091" s="36"/>
      <c r="R7091" s="37"/>
      <c r="S7091" s="36"/>
      <c r="T7091" s="36"/>
    </row>
    <row r="7092" spans="14:20" ht="14.4" x14ac:dyDescent="0.3">
      <c r="N7092" s="37"/>
      <c r="O7092" s="36"/>
      <c r="P7092" s="36"/>
      <c r="Q7092" s="36"/>
      <c r="R7092" s="37"/>
      <c r="S7092" s="36"/>
      <c r="T7092" s="36"/>
    </row>
    <row r="7093" spans="14:20" ht="14.4" x14ac:dyDescent="0.3">
      <c r="N7093" s="37"/>
      <c r="O7093" s="36"/>
      <c r="P7093" s="36"/>
      <c r="Q7093" s="36"/>
      <c r="R7093" s="37"/>
      <c r="S7093" s="36"/>
      <c r="T7093" s="36"/>
    </row>
    <row r="7094" spans="14:20" ht="14.4" x14ac:dyDescent="0.3">
      <c r="N7094" s="37"/>
      <c r="O7094" s="36"/>
      <c r="P7094" s="36"/>
      <c r="Q7094" s="36"/>
      <c r="R7094" s="37"/>
      <c r="S7094" s="36"/>
      <c r="T7094" s="36"/>
    </row>
    <row r="7095" spans="14:20" ht="14.4" x14ac:dyDescent="0.3">
      <c r="N7095" s="37"/>
      <c r="O7095" s="36"/>
      <c r="P7095" s="36"/>
      <c r="Q7095" s="36"/>
      <c r="R7095" s="37"/>
      <c r="S7095" s="36"/>
      <c r="T7095" s="36"/>
    </row>
    <row r="7096" spans="14:20" ht="14.4" x14ac:dyDescent="0.3">
      <c r="N7096" s="37"/>
      <c r="O7096" s="36"/>
      <c r="P7096" s="36"/>
      <c r="Q7096" s="36"/>
      <c r="R7096" s="37"/>
      <c r="S7096" s="36"/>
      <c r="T7096" s="36"/>
    </row>
    <row r="7097" spans="14:20" ht="14.4" x14ac:dyDescent="0.3">
      <c r="N7097" s="37"/>
      <c r="O7097" s="36"/>
      <c r="P7097" s="36"/>
      <c r="Q7097" s="36"/>
      <c r="R7097" s="37"/>
      <c r="S7097" s="36"/>
      <c r="T7097" s="36"/>
    </row>
    <row r="7098" spans="14:20" ht="14.4" x14ac:dyDescent="0.3">
      <c r="N7098" s="37"/>
      <c r="O7098" s="36"/>
      <c r="P7098" s="36"/>
      <c r="Q7098" s="36"/>
      <c r="R7098" s="37"/>
      <c r="S7098" s="36"/>
      <c r="T7098" s="36"/>
    </row>
    <row r="7099" spans="14:20" ht="14.4" x14ac:dyDescent="0.3">
      <c r="N7099" s="37"/>
      <c r="O7099" s="36"/>
      <c r="P7099" s="36"/>
      <c r="Q7099" s="36"/>
      <c r="R7099" s="37"/>
      <c r="S7099" s="36"/>
      <c r="T7099" s="36"/>
    </row>
    <row r="7100" spans="14:20" ht="14.4" x14ac:dyDescent="0.3">
      <c r="N7100" s="37"/>
      <c r="O7100" s="36"/>
      <c r="P7100" s="36"/>
      <c r="Q7100" s="36"/>
      <c r="R7100" s="37"/>
      <c r="S7100" s="36"/>
      <c r="T7100" s="36"/>
    </row>
    <row r="7101" spans="14:20" ht="14.4" x14ac:dyDescent="0.3">
      <c r="N7101" s="37"/>
      <c r="O7101" s="36"/>
      <c r="P7101" s="36"/>
      <c r="Q7101" s="36"/>
      <c r="R7101" s="37"/>
      <c r="S7101" s="36"/>
      <c r="T7101" s="36"/>
    </row>
    <row r="7102" spans="14:20" ht="14.4" x14ac:dyDescent="0.3">
      <c r="N7102" s="37"/>
      <c r="O7102" s="36"/>
      <c r="P7102" s="36"/>
      <c r="Q7102" s="36"/>
      <c r="R7102" s="37"/>
      <c r="S7102" s="36"/>
      <c r="T7102" s="36"/>
    </row>
    <row r="7103" spans="14:20" ht="14.4" x14ac:dyDescent="0.3">
      <c r="N7103" s="37"/>
      <c r="O7103" s="36"/>
      <c r="P7103" s="36"/>
      <c r="Q7103" s="36"/>
      <c r="R7103" s="37"/>
      <c r="S7103" s="36"/>
      <c r="T7103" s="36"/>
    </row>
    <row r="7104" spans="14:20" ht="14.4" x14ac:dyDescent="0.3">
      <c r="N7104" s="37"/>
      <c r="O7104" s="36"/>
      <c r="P7104" s="36"/>
      <c r="Q7104" s="36"/>
      <c r="R7104" s="37"/>
      <c r="S7104" s="36"/>
      <c r="T7104" s="36"/>
    </row>
    <row r="7105" spans="14:20" ht="14.4" x14ac:dyDescent="0.3">
      <c r="N7105" s="37"/>
      <c r="O7105" s="36"/>
      <c r="P7105" s="36"/>
      <c r="Q7105" s="36"/>
      <c r="R7105" s="37"/>
      <c r="S7105" s="36"/>
      <c r="T7105" s="36"/>
    </row>
    <row r="7106" spans="14:20" ht="14.4" x14ac:dyDescent="0.3">
      <c r="N7106" s="37"/>
      <c r="O7106" s="36"/>
      <c r="P7106" s="36"/>
      <c r="Q7106" s="36"/>
      <c r="R7106" s="37"/>
      <c r="S7106" s="36"/>
      <c r="T7106" s="36"/>
    </row>
    <row r="7107" spans="14:20" ht="14.4" x14ac:dyDescent="0.3">
      <c r="N7107" s="37"/>
      <c r="O7107" s="36"/>
      <c r="P7107" s="36"/>
      <c r="Q7107" s="36"/>
      <c r="R7107" s="37"/>
      <c r="S7107" s="36"/>
      <c r="T7107" s="36"/>
    </row>
    <row r="7108" spans="14:20" ht="14.4" x14ac:dyDescent="0.3">
      <c r="N7108" s="37"/>
      <c r="O7108" s="36"/>
      <c r="P7108" s="36"/>
      <c r="Q7108" s="36"/>
      <c r="R7108" s="37"/>
      <c r="S7108" s="36"/>
      <c r="T7108" s="36"/>
    </row>
    <row r="7109" spans="14:20" ht="14.4" x14ac:dyDescent="0.3">
      <c r="N7109" s="37"/>
      <c r="O7109" s="36"/>
      <c r="P7109" s="36"/>
      <c r="Q7109" s="36"/>
      <c r="R7109" s="37"/>
      <c r="S7109" s="36"/>
      <c r="T7109" s="36"/>
    </row>
    <row r="7110" spans="14:20" ht="14.4" x14ac:dyDescent="0.3">
      <c r="N7110" s="37"/>
      <c r="O7110" s="36"/>
      <c r="P7110" s="36"/>
      <c r="Q7110" s="36"/>
      <c r="R7110" s="37"/>
      <c r="S7110" s="36"/>
      <c r="T7110" s="36"/>
    </row>
    <row r="7111" spans="14:20" ht="14.4" x14ac:dyDescent="0.3">
      <c r="N7111" s="37"/>
      <c r="O7111" s="36"/>
      <c r="P7111" s="36"/>
      <c r="Q7111" s="36"/>
      <c r="R7111" s="37"/>
      <c r="S7111" s="36"/>
      <c r="T7111" s="36"/>
    </row>
    <row r="7112" spans="14:20" ht="14.4" x14ac:dyDescent="0.3">
      <c r="N7112" s="37"/>
      <c r="O7112" s="36"/>
      <c r="P7112" s="36"/>
      <c r="Q7112" s="36"/>
      <c r="R7112" s="37"/>
      <c r="S7112" s="36"/>
      <c r="T7112" s="36"/>
    </row>
    <row r="7113" spans="14:20" ht="14.4" x14ac:dyDescent="0.3">
      <c r="N7113" s="37"/>
      <c r="O7113" s="36"/>
      <c r="P7113" s="36"/>
      <c r="Q7113" s="36"/>
      <c r="R7113" s="37"/>
      <c r="S7113" s="36"/>
      <c r="T7113" s="36"/>
    </row>
    <row r="7114" spans="14:20" ht="14.4" x14ac:dyDescent="0.3">
      <c r="N7114" s="37"/>
      <c r="O7114" s="36"/>
      <c r="P7114" s="36"/>
      <c r="Q7114" s="36"/>
      <c r="R7114" s="37"/>
      <c r="S7114" s="36"/>
      <c r="T7114" s="36"/>
    </row>
    <row r="7115" spans="14:20" ht="14.4" x14ac:dyDescent="0.3">
      <c r="N7115" s="37"/>
      <c r="O7115" s="36"/>
      <c r="P7115" s="36"/>
      <c r="Q7115" s="36"/>
      <c r="R7115" s="37"/>
      <c r="S7115" s="36"/>
      <c r="T7115" s="36"/>
    </row>
    <row r="7116" spans="14:20" ht="14.4" x14ac:dyDescent="0.3">
      <c r="N7116" s="37"/>
      <c r="O7116" s="36"/>
      <c r="P7116" s="36"/>
      <c r="Q7116" s="36"/>
      <c r="R7116" s="37"/>
      <c r="S7116" s="36"/>
      <c r="T7116" s="36"/>
    </row>
    <row r="7117" spans="14:20" ht="14.4" x14ac:dyDescent="0.3">
      <c r="N7117" s="37"/>
      <c r="O7117" s="36"/>
      <c r="P7117" s="36"/>
      <c r="Q7117" s="36"/>
      <c r="R7117" s="37"/>
      <c r="S7117" s="36"/>
      <c r="T7117" s="36"/>
    </row>
    <row r="7118" spans="14:20" ht="14.4" x14ac:dyDescent="0.3">
      <c r="N7118" s="37"/>
      <c r="O7118" s="36"/>
      <c r="P7118" s="36"/>
      <c r="Q7118" s="36"/>
      <c r="R7118" s="37"/>
      <c r="S7118" s="36"/>
      <c r="T7118" s="36"/>
    </row>
    <row r="7119" spans="14:20" ht="14.4" x14ac:dyDescent="0.3">
      <c r="N7119" s="37"/>
      <c r="O7119" s="36"/>
      <c r="P7119" s="36"/>
      <c r="Q7119" s="36"/>
      <c r="R7119" s="37"/>
      <c r="S7119" s="36"/>
      <c r="T7119" s="36"/>
    </row>
    <row r="7120" spans="14:20" ht="14.4" x14ac:dyDescent="0.3">
      <c r="N7120" s="37"/>
      <c r="O7120" s="36"/>
      <c r="P7120" s="36"/>
      <c r="Q7120" s="36"/>
      <c r="R7120" s="37"/>
      <c r="S7120" s="36"/>
      <c r="T7120" s="36"/>
    </row>
    <row r="7121" spans="14:20" ht="14.4" x14ac:dyDescent="0.3">
      <c r="N7121" s="37"/>
      <c r="O7121" s="36"/>
      <c r="P7121" s="36"/>
      <c r="Q7121" s="36"/>
      <c r="R7121" s="37"/>
      <c r="S7121" s="36"/>
      <c r="T7121" s="36"/>
    </row>
    <row r="7122" spans="14:20" ht="14.4" x14ac:dyDescent="0.3">
      <c r="N7122" s="37"/>
      <c r="O7122" s="36"/>
      <c r="P7122" s="36"/>
      <c r="Q7122" s="36"/>
      <c r="R7122" s="37"/>
      <c r="S7122" s="36"/>
      <c r="T7122" s="36"/>
    </row>
    <row r="7123" spans="14:20" ht="14.4" x14ac:dyDescent="0.3">
      <c r="N7123" s="37"/>
      <c r="O7123" s="36"/>
      <c r="P7123" s="36"/>
      <c r="Q7123" s="36"/>
      <c r="R7123" s="37"/>
      <c r="S7123" s="36"/>
      <c r="T7123" s="36"/>
    </row>
    <row r="7124" spans="14:20" ht="14.4" x14ac:dyDescent="0.3">
      <c r="N7124" s="37"/>
      <c r="O7124" s="36"/>
      <c r="P7124" s="36"/>
      <c r="Q7124" s="36"/>
      <c r="R7124" s="37"/>
      <c r="S7124" s="36"/>
      <c r="T7124" s="36"/>
    </row>
    <row r="7125" spans="14:20" ht="14.4" x14ac:dyDescent="0.3">
      <c r="N7125" s="37"/>
      <c r="O7125" s="36"/>
      <c r="P7125" s="36"/>
      <c r="Q7125" s="36"/>
      <c r="R7125" s="37"/>
      <c r="S7125" s="36"/>
      <c r="T7125" s="36"/>
    </row>
    <row r="7126" spans="14:20" ht="14.4" x14ac:dyDescent="0.3">
      <c r="N7126" s="37"/>
      <c r="O7126" s="36"/>
      <c r="P7126" s="36"/>
      <c r="Q7126" s="36"/>
      <c r="R7126" s="37"/>
      <c r="S7126" s="36"/>
      <c r="T7126" s="36"/>
    </row>
    <row r="7127" spans="14:20" ht="14.4" x14ac:dyDescent="0.3">
      <c r="N7127" s="37"/>
      <c r="O7127" s="36"/>
      <c r="P7127" s="36"/>
      <c r="Q7127" s="36"/>
      <c r="R7127" s="37"/>
      <c r="S7127" s="36"/>
      <c r="T7127" s="36"/>
    </row>
    <row r="7128" spans="14:20" ht="14.4" x14ac:dyDescent="0.3">
      <c r="N7128" s="37"/>
      <c r="O7128" s="36"/>
      <c r="P7128" s="36"/>
      <c r="Q7128" s="36"/>
      <c r="R7128" s="37"/>
      <c r="S7128" s="36"/>
      <c r="T7128" s="36"/>
    </row>
    <row r="7129" spans="14:20" ht="14.4" x14ac:dyDescent="0.3">
      <c r="N7129" s="37"/>
      <c r="O7129" s="36"/>
      <c r="P7129" s="36"/>
      <c r="Q7129" s="36"/>
      <c r="R7129" s="37"/>
      <c r="S7129" s="36"/>
      <c r="T7129" s="36"/>
    </row>
    <row r="7130" spans="14:20" ht="14.4" x14ac:dyDescent="0.3">
      <c r="N7130" s="37"/>
      <c r="O7130" s="36"/>
      <c r="P7130" s="36"/>
      <c r="Q7130" s="36"/>
      <c r="R7130" s="37"/>
      <c r="S7130" s="36"/>
      <c r="T7130" s="36"/>
    </row>
    <row r="7131" spans="14:20" ht="14.4" x14ac:dyDescent="0.3">
      <c r="N7131" s="37"/>
      <c r="O7131" s="36"/>
      <c r="P7131" s="36"/>
      <c r="Q7131" s="36"/>
      <c r="R7131" s="37"/>
      <c r="S7131" s="36"/>
      <c r="T7131" s="36"/>
    </row>
    <row r="7132" spans="14:20" ht="14.4" x14ac:dyDescent="0.3">
      <c r="N7132" s="37"/>
      <c r="O7132" s="36"/>
      <c r="P7132" s="36"/>
      <c r="Q7132" s="36"/>
      <c r="R7132" s="37"/>
      <c r="S7132" s="36"/>
      <c r="T7132" s="36"/>
    </row>
    <row r="7133" spans="14:20" ht="14.4" x14ac:dyDescent="0.3">
      <c r="N7133" s="37"/>
      <c r="O7133" s="36"/>
      <c r="P7133" s="36"/>
      <c r="Q7133" s="36"/>
      <c r="R7133" s="37"/>
      <c r="S7133" s="36"/>
      <c r="T7133" s="36"/>
    </row>
    <row r="7134" spans="14:20" ht="14.4" x14ac:dyDescent="0.3">
      <c r="N7134" s="37"/>
      <c r="O7134" s="36"/>
      <c r="P7134" s="36"/>
      <c r="Q7134" s="36"/>
      <c r="R7134" s="37"/>
      <c r="S7134" s="36"/>
      <c r="T7134" s="36"/>
    </row>
    <row r="7135" spans="14:20" ht="14.4" x14ac:dyDescent="0.3">
      <c r="N7135" s="37"/>
      <c r="O7135" s="36"/>
      <c r="P7135" s="36"/>
      <c r="Q7135" s="36"/>
      <c r="R7135" s="37"/>
      <c r="S7135" s="36"/>
      <c r="T7135" s="36"/>
    </row>
    <row r="7136" spans="14:20" ht="14.4" x14ac:dyDescent="0.3">
      <c r="N7136" s="37"/>
      <c r="O7136" s="36"/>
      <c r="P7136" s="36"/>
      <c r="Q7136" s="36"/>
      <c r="R7136" s="37"/>
      <c r="S7136" s="36"/>
      <c r="T7136" s="36"/>
    </row>
    <row r="7137" spans="14:20" ht="14.4" x14ac:dyDescent="0.3">
      <c r="N7137" s="37"/>
      <c r="O7137" s="36"/>
      <c r="P7137" s="36"/>
      <c r="Q7137" s="36"/>
      <c r="R7137" s="37"/>
      <c r="S7137" s="36"/>
      <c r="T7137" s="36"/>
    </row>
    <row r="7138" spans="14:20" ht="14.4" x14ac:dyDescent="0.3">
      <c r="N7138" s="37"/>
      <c r="O7138" s="36"/>
      <c r="P7138" s="36"/>
      <c r="Q7138" s="36"/>
      <c r="R7138" s="37"/>
      <c r="S7138" s="36"/>
      <c r="T7138" s="36"/>
    </row>
    <row r="7139" spans="14:20" ht="14.4" x14ac:dyDescent="0.3">
      <c r="N7139" s="37"/>
      <c r="O7139" s="36"/>
      <c r="P7139" s="36"/>
      <c r="Q7139" s="36"/>
      <c r="R7139" s="37"/>
      <c r="S7139" s="36"/>
      <c r="T7139" s="36"/>
    </row>
    <row r="7140" spans="14:20" ht="14.4" x14ac:dyDescent="0.3">
      <c r="N7140" s="37"/>
      <c r="O7140" s="36"/>
      <c r="P7140" s="36"/>
      <c r="Q7140" s="36"/>
      <c r="R7140" s="37"/>
      <c r="S7140" s="36"/>
      <c r="T7140" s="36"/>
    </row>
    <row r="7141" spans="14:20" ht="14.4" x14ac:dyDescent="0.3">
      <c r="N7141" s="37"/>
      <c r="O7141" s="36"/>
      <c r="P7141" s="36"/>
      <c r="Q7141" s="36"/>
      <c r="R7141" s="37"/>
      <c r="S7141" s="36"/>
      <c r="T7141" s="36"/>
    </row>
    <row r="7142" spans="14:20" ht="14.4" x14ac:dyDescent="0.3">
      <c r="N7142" s="37"/>
      <c r="O7142" s="36"/>
      <c r="P7142" s="36"/>
      <c r="Q7142" s="36"/>
      <c r="R7142" s="37"/>
      <c r="S7142" s="36"/>
      <c r="T7142" s="36"/>
    </row>
    <row r="7143" spans="14:20" ht="14.4" x14ac:dyDescent="0.3">
      <c r="N7143" s="37"/>
      <c r="O7143" s="36"/>
      <c r="P7143" s="36"/>
      <c r="Q7143" s="36"/>
      <c r="R7143" s="37"/>
      <c r="S7143" s="36"/>
      <c r="T7143" s="36"/>
    </row>
    <row r="7144" spans="14:20" ht="14.4" x14ac:dyDescent="0.3">
      <c r="N7144" s="37"/>
      <c r="O7144" s="36"/>
      <c r="P7144" s="36"/>
      <c r="Q7144" s="36"/>
      <c r="R7144" s="37"/>
      <c r="S7144" s="36"/>
      <c r="T7144" s="36"/>
    </row>
    <row r="7145" spans="14:20" ht="14.4" x14ac:dyDescent="0.3">
      <c r="N7145" s="37"/>
      <c r="O7145" s="36"/>
      <c r="P7145" s="36"/>
      <c r="Q7145" s="36"/>
      <c r="R7145" s="37"/>
      <c r="S7145" s="36"/>
      <c r="T7145" s="36"/>
    </row>
    <row r="7146" spans="14:20" ht="14.4" x14ac:dyDescent="0.3">
      <c r="N7146" s="37"/>
      <c r="O7146" s="36"/>
      <c r="P7146" s="36"/>
      <c r="Q7146" s="36"/>
      <c r="R7146" s="37"/>
      <c r="S7146" s="36"/>
      <c r="T7146" s="36"/>
    </row>
    <row r="7147" spans="14:20" ht="14.4" x14ac:dyDescent="0.3">
      <c r="N7147" s="37"/>
      <c r="O7147" s="36"/>
      <c r="P7147" s="36"/>
      <c r="Q7147" s="36"/>
      <c r="R7147" s="37"/>
      <c r="S7147" s="36"/>
      <c r="T7147" s="36"/>
    </row>
    <row r="7148" spans="14:20" ht="14.4" x14ac:dyDescent="0.3">
      <c r="N7148" s="37"/>
      <c r="O7148" s="36"/>
      <c r="P7148" s="36"/>
      <c r="Q7148" s="36"/>
      <c r="R7148" s="37"/>
      <c r="S7148" s="36"/>
      <c r="T7148" s="36"/>
    </row>
    <row r="7149" spans="14:20" ht="14.4" x14ac:dyDescent="0.3">
      <c r="N7149" s="37"/>
      <c r="O7149" s="36"/>
      <c r="P7149" s="36"/>
      <c r="Q7149" s="36"/>
      <c r="R7149" s="37"/>
      <c r="S7149" s="36"/>
      <c r="T7149" s="36"/>
    </row>
    <row r="7150" spans="14:20" ht="14.4" x14ac:dyDescent="0.3">
      <c r="N7150" s="37"/>
      <c r="O7150" s="36"/>
      <c r="P7150" s="36"/>
      <c r="Q7150" s="36"/>
      <c r="R7150" s="37"/>
      <c r="S7150" s="36"/>
      <c r="T7150" s="36"/>
    </row>
    <row r="7151" spans="14:20" ht="14.4" x14ac:dyDescent="0.3">
      <c r="N7151" s="37"/>
      <c r="O7151" s="36"/>
      <c r="P7151" s="36"/>
      <c r="Q7151" s="36"/>
      <c r="R7151" s="37"/>
      <c r="S7151" s="36"/>
      <c r="T7151" s="36"/>
    </row>
    <row r="7152" spans="14:20" ht="14.4" x14ac:dyDescent="0.3">
      <c r="N7152" s="37"/>
      <c r="O7152" s="36"/>
      <c r="P7152" s="36"/>
      <c r="Q7152" s="36"/>
      <c r="R7152" s="37"/>
      <c r="S7152" s="36"/>
      <c r="T7152" s="36"/>
    </row>
    <row r="7153" spans="14:20" ht="14.4" x14ac:dyDescent="0.3">
      <c r="N7153" s="37"/>
      <c r="O7153" s="36"/>
      <c r="P7153" s="36"/>
      <c r="Q7153" s="36"/>
      <c r="R7153" s="37"/>
      <c r="S7153" s="36"/>
      <c r="T7153" s="36"/>
    </row>
    <row r="7154" spans="14:20" ht="14.4" x14ac:dyDescent="0.3">
      <c r="N7154" s="37"/>
      <c r="O7154" s="36"/>
      <c r="P7154" s="36"/>
      <c r="Q7154" s="36"/>
      <c r="R7154" s="37"/>
      <c r="S7154" s="36"/>
      <c r="T7154" s="36"/>
    </row>
    <row r="7155" spans="14:20" ht="14.4" x14ac:dyDescent="0.3">
      <c r="N7155" s="37"/>
      <c r="O7155" s="36"/>
      <c r="P7155" s="36"/>
      <c r="Q7155" s="36"/>
      <c r="R7155" s="37"/>
      <c r="S7155" s="36"/>
      <c r="T7155" s="36"/>
    </row>
    <row r="7156" spans="14:20" ht="14.4" x14ac:dyDescent="0.3">
      <c r="N7156" s="37"/>
      <c r="O7156" s="36"/>
      <c r="P7156" s="36"/>
      <c r="Q7156" s="36"/>
      <c r="R7156" s="37"/>
      <c r="S7156" s="36"/>
      <c r="T7156" s="36"/>
    </row>
    <row r="7157" spans="14:20" ht="14.4" x14ac:dyDescent="0.3">
      <c r="N7157" s="37"/>
      <c r="O7157" s="36"/>
      <c r="P7157" s="36"/>
      <c r="Q7157" s="36"/>
      <c r="R7157" s="37"/>
      <c r="S7157" s="36"/>
      <c r="T7157" s="36"/>
    </row>
    <row r="7158" spans="14:20" ht="14.4" x14ac:dyDescent="0.3">
      <c r="N7158" s="37"/>
      <c r="O7158" s="36"/>
      <c r="P7158" s="36"/>
      <c r="Q7158" s="36"/>
      <c r="R7158" s="37"/>
      <c r="S7158" s="36"/>
      <c r="T7158" s="36"/>
    </row>
    <row r="7159" spans="14:20" ht="14.4" x14ac:dyDescent="0.3">
      <c r="N7159" s="37"/>
      <c r="O7159" s="36"/>
      <c r="P7159" s="36"/>
      <c r="Q7159" s="36"/>
      <c r="R7159" s="37"/>
      <c r="S7159" s="36"/>
      <c r="T7159" s="36"/>
    </row>
    <row r="7160" spans="14:20" ht="14.4" x14ac:dyDescent="0.3">
      <c r="N7160" s="37"/>
      <c r="O7160" s="36"/>
      <c r="P7160" s="36"/>
      <c r="Q7160" s="36"/>
      <c r="R7160" s="37"/>
      <c r="S7160" s="36"/>
      <c r="T7160" s="36"/>
    </row>
    <row r="7161" spans="14:20" ht="14.4" x14ac:dyDescent="0.3">
      <c r="N7161" s="37"/>
      <c r="O7161" s="36"/>
      <c r="P7161" s="36"/>
      <c r="Q7161" s="36"/>
      <c r="R7161" s="37"/>
      <c r="S7161" s="36"/>
      <c r="T7161" s="36"/>
    </row>
    <row r="7162" spans="14:20" ht="14.4" x14ac:dyDescent="0.3">
      <c r="N7162" s="37"/>
      <c r="O7162" s="36"/>
      <c r="P7162" s="36"/>
      <c r="Q7162" s="36"/>
      <c r="R7162" s="37"/>
      <c r="S7162" s="36"/>
      <c r="T7162" s="36"/>
    </row>
    <row r="7163" spans="14:20" ht="14.4" x14ac:dyDescent="0.3">
      <c r="N7163" s="37"/>
      <c r="O7163" s="36"/>
      <c r="P7163" s="36"/>
      <c r="Q7163" s="36"/>
      <c r="R7163" s="37"/>
      <c r="S7163" s="36"/>
      <c r="T7163" s="36"/>
    </row>
    <row r="7164" spans="14:20" ht="14.4" x14ac:dyDescent="0.3">
      <c r="N7164" s="37"/>
      <c r="O7164" s="36"/>
      <c r="P7164" s="36"/>
      <c r="Q7164" s="36"/>
      <c r="R7164" s="37"/>
      <c r="S7164" s="36"/>
      <c r="T7164" s="36"/>
    </row>
    <row r="7165" spans="14:20" ht="14.4" x14ac:dyDescent="0.3">
      <c r="N7165" s="37"/>
      <c r="O7165" s="36"/>
      <c r="P7165" s="36"/>
      <c r="Q7165" s="36"/>
      <c r="R7165" s="37"/>
      <c r="S7165" s="36"/>
      <c r="T7165" s="36"/>
    </row>
    <row r="7166" spans="14:20" ht="14.4" x14ac:dyDescent="0.3">
      <c r="N7166" s="37"/>
      <c r="O7166" s="36"/>
      <c r="P7166" s="36"/>
      <c r="Q7166" s="36"/>
      <c r="R7166" s="37"/>
      <c r="S7166" s="36"/>
      <c r="T7166" s="36"/>
    </row>
    <row r="7167" spans="14:20" ht="14.4" x14ac:dyDescent="0.3">
      <c r="N7167" s="37"/>
      <c r="O7167" s="36"/>
      <c r="P7167" s="36"/>
      <c r="Q7167" s="36"/>
      <c r="R7167" s="37"/>
      <c r="S7167" s="36"/>
      <c r="T7167" s="36"/>
    </row>
    <row r="7168" spans="14:20" ht="14.4" x14ac:dyDescent="0.3">
      <c r="N7168" s="37"/>
      <c r="O7168" s="36"/>
      <c r="P7168" s="36"/>
      <c r="Q7168" s="36"/>
      <c r="R7168" s="37"/>
      <c r="S7168" s="36"/>
      <c r="T7168" s="36"/>
    </row>
    <row r="7169" spans="14:20" ht="14.4" x14ac:dyDescent="0.3">
      <c r="N7169" s="37"/>
      <c r="O7169" s="36"/>
      <c r="P7169" s="36"/>
      <c r="Q7169" s="36"/>
      <c r="R7169" s="37"/>
      <c r="S7169" s="36"/>
      <c r="T7169" s="36"/>
    </row>
    <row r="7170" spans="14:20" ht="14.4" x14ac:dyDescent="0.3">
      <c r="N7170" s="37"/>
      <c r="O7170" s="36"/>
      <c r="P7170" s="36"/>
      <c r="Q7170" s="36"/>
      <c r="R7170" s="37"/>
      <c r="S7170" s="36"/>
      <c r="T7170" s="36"/>
    </row>
    <row r="7171" spans="14:20" ht="14.4" x14ac:dyDescent="0.3">
      <c r="N7171" s="37"/>
      <c r="O7171" s="36"/>
      <c r="P7171" s="36"/>
      <c r="Q7171" s="36"/>
      <c r="R7171" s="37"/>
      <c r="S7171" s="36"/>
      <c r="T7171" s="36"/>
    </row>
    <row r="7172" spans="14:20" ht="14.4" x14ac:dyDescent="0.3">
      <c r="N7172" s="37"/>
      <c r="O7172" s="36"/>
      <c r="P7172" s="36"/>
      <c r="Q7172" s="36"/>
      <c r="R7172" s="37"/>
      <c r="S7172" s="36"/>
      <c r="T7172" s="36"/>
    </row>
    <row r="7173" spans="14:20" ht="14.4" x14ac:dyDescent="0.3">
      <c r="N7173" s="37"/>
      <c r="O7173" s="36"/>
      <c r="P7173" s="36"/>
      <c r="Q7173" s="36"/>
      <c r="R7173" s="37"/>
      <c r="S7173" s="36"/>
      <c r="T7173" s="36"/>
    </row>
    <row r="7174" spans="14:20" ht="14.4" x14ac:dyDescent="0.3">
      <c r="N7174" s="37"/>
      <c r="O7174" s="36"/>
      <c r="P7174" s="36"/>
      <c r="Q7174" s="36"/>
      <c r="R7174" s="37"/>
      <c r="S7174" s="36"/>
      <c r="T7174" s="36"/>
    </row>
    <row r="7175" spans="14:20" ht="14.4" x14ac:dyDescent="0.3">
      <c r="N7175" s="37"/>
      <c r="O7175" s="36"/>
      <c r="P7175" s="36"/>
      <c r="Q7175" s="36"/>
      <c r="R7175" s="37"/>
      <c r="S7175" s="36"/>
      <c r="T7175" s="36"/>
    </row>
    <row r="7176" spans="14:20" ht="14.4" x14ac:dyDescent="0.3">
      <c r="N7176" s="37"/>
      <c r="O7176" s="36"/>
      <c r="P7176" s="36"/>
      <c r="Q7176" s="36"/>
      <c r="R7176" s="37"/>
      <c r="S7176" s="36"/>
      <c r="T7176" s="36"/>
    </row>
    <row r="7177" spans="14:20" ht="14.4" x14ac:dyDescent="0.3">
      <c r="N7177" s="37"/>
      <c r="O7177" s="36"/>
      <c r="P7177" s="36"/>
      <c r="Q7177" s="36"/>
      <c r="R7177" s="37"/>
      <c r="S7177" s="36"/>
      <c r="T7177" s="36"/>
    </row>
    <row r="7178" spans="14:20" ht="14.4" x14ac:dyDescent="0.3">
      <c r="N7178" s="37"/>
      <c r="O7178" s="36"/>
      <c r="P7178" s="36"/>
      <c r="Q7178" s="36"/>
      <c r="R7178" s="37"/>
      <c r="S7178" s="36"/>
      <c r="T7178" s="36"/>
    </row>
    <row r="7179" spans="14:20" ht="14.4" x14ac:dyDescent="0.3">
      <c r="N7179" s="37"/>
      <c r="O7179" s="36"/>
      <c r="P7179" s="36"/>
      <c r="Q7179" s="36"/>
      <c r="R7179" s="37"/>
      <c r="S7179" s="36"/>
      <c r="T7179" s="36"/>
    </row>
    <row r="7180" spans="14:20" ht="14.4" x14ac:dyDescent="0.3">
      <c r="N7180" s="37"/>
      <c r="O7180" s="36"/>
      <c r="P7180" s="36"/>
      <c r="Q7180" s="36"/>
      <c r="R7180" s="37"/>
      <c r="S7180" s="36"/>
      <c r="T7180" s="36"/>
    </row>
    <row r="7181" spans="14:20" ht="14.4" x14ac:dyDescent="0.3">
      <c r="N7181" s="37"/>
      <c r="O7181" s="36"/>
      <c r="P7181" s="36"/>
      <c r="Q7181" s="36"/>
      <c r="R7181" s="37"/>
      <c r="S7181" s="36"/>
      <c r="T7181" s="36"/>
    </row>
    <row r="7182" spans="14:20" ht="14.4" x14ac:dyDescent="0.3">
      <c r="N7182" s="37"/>
      <c r="O7182" s="36"/>
      <c r="P7182" s="36"/>
      <c r="Q7182" s="36"/>
      <c r="R7182" s="37"/>
      <c r="S7182" s="36"/>
      <c r="T7182" s="36"/>
    </row>
    <row r="7183" spans="14:20" ht="14.4" x14ac:dyDescent="0.3">
      <c r="N7183" s="37"/>
      <c r="O7183" s="36"/>
      <c r="P7183" s="36"/>
      <c r="Q7183" s="36"/>
      <c r="R7183" s="37"/>
      <c r="S7183" s="36"/>
      <c r="T7183" s="36"/>
    </row>
    <row r="7184" spans="14:20" ht="14.4" x14ac:dyDescent="0.3">
      <c r="N7184" s="37"/>
      <c r="O7184" s="36"/>
      <c r="P7184" s="36"/>
      <c r="Q7184" s="36"/>
      <c r="R7184" s="37"/>
      <c r="S7184" s="36"/>
      <c r="T7184" s="36"/>
    </row>
    <row r="7185" spans="14:20" ht="14.4" x14ac:dyDescent="0.3">
      <c r="N7185" s="37"/>
      <c r="O7185" s="36"/>
      <c r="P7185" s="36"/>
      <c r="Q7185" s="36"/>
      <c r="R7185" s="37"/>
      <c r="S7185" s="36"/>
      <c r="T7185" s="36"/>
    </row>
    <row r="7186" spans="14:20" ht="14.4" x14ac:dyDescent="0.3">
      <c r="N7186" s="37"/>
      <c r="O7186" s="36"/>
      <c r="P7186" s="36"/>
      <c r="Q7186" s="36"/>
      <c r="R7186" s="37"/>
      <c r="S7186" s="36"/>
      <c r="T7186" s="36"/>
    </row>
    <row r="7187" spans="14:20" ht="14.4" x14ac:dyDescent="0.3">
      <c r="N7187" s="37"/>
      <c r="O7187" s="36"/>
      <c r="P7187" s="36"/>
      <c r="Q7187" s="36"/>
      <c r="R7187" s="37"/>
      <c r="S7187" s="36"/>
      <c r="T7187" s="36"/>
    </row>
    <row r="7188" spans="14:20" ht="14.4" x14ac:dyDescent="0.3">
      <c r="N7188" s="37"/>
      <c r="O7188" s="36"/>
      <c r="P7188" s="36"/>
      <c r="Q7188" s="36"/>
      <c r="R7188" s="37"/>
      <c r="S7188" s="36"/>
      <c r="T7188" s="36"/>
    </row>
    <row r="7189" spans="14:20" ht="14.4" x14ac:dyDescent="0.3">
      <c r="N7189" s="37"/>
      <c r="O7189" s="36"/>
      <c r="P7189" s="36"/>
      <c r="Q7189" s="36"/>
      <c r="R7189" s="37"/>
      <c r="S7189" s="36"/>
      <c r="T7189" s="36"/>
    </row>
    <row r="7190" spans="14:20" ht="14.4" x14ac:dyDescent="0.3">
      <c r="N7190" s="37"/>
      <c r="O7190" s="36"/>
      <c r="P7190" s="36"/>
      <c r="Q7190" s="36"/>
      <c r="R7190" s="37"/>
      <c r="S7190" s="36"/>
      <c r="T7190" s="36"/>
    </row>
    <row r="7191" spans="14:20" ht="14.4" x14ac:dyDescent="0.3">
      <c r="N7191" s="37"/>
      <c r="O7191" s="36"/>
      <c r="P7191" s="36"/>
      <c r="Q7191" s="36"/>
      <c r="R7191" s="37"/>
      <c r="S7191" s="36"/>
      <c r="T7191" s="36"/>
    </row>
    <row r="7192" spans="14:20" ht="14.4" x14ac:dyDescent="0.3">
      <c r="N7192" s="37"/>
      <c r="O7192" s="36"/>
      <c r="P7192" s="36"/>
      <c r="Q7192" s="36"/>
      <c r="R7192" s="37"/>
      <c r="S7192" s="36"/>
      <c r="T7192" s="36"/>
    </row>
    <row r="7193" spans="14:20" ht="14.4" x14ac:dyDescent="0.3">
      <c r="N7193" s="37"/>
      <c r="O7193" s="36"/>
      <c r="P7193" s="36"/>
      <c r="Q7193" s="36"/>
      <c r="R7193" s="37"/>
      <c r="S7193" s="36"/>
      <c r="T7193" s="36"/>
    </row>
    <row r="7194" spans="14:20" ht="14.4" x14ac:dyDescent="0.3">
      <c r="N7194" s="37"/>
      <c r="O7194" s="36"/>
      <c r="P7194" s="36"/>
      <c r="Q7194" s="36"/>
      <c r="R7194" s="37"/>
      <c r="S7194" s="36"/>
      <c r="T7194" s="36"/>
    </row>
    <row r="7195" spans="14:20" ht="14.4" x14ac:dyDescent="0.3">
      <c r="N7195" s="37"/>
      <c r="O7195" s="36"/>
      <c r="P7195" s="36"/>
      <c r="Q7195" s="36"/>
      <c r="R7195" s="37"/>
      <c r="S7195" s="36"/>
      <c r="T7195" s="36"/>
    </row>
    <row r="7196" spans="14:20" ht="14.4" x14ac:dyDescent="0.3">
      <c r="N7196" s="37"/>
      <c r="O7196" s="36"/>
      <c r="P7196" s="36"/>
      <c r="Q7196" s="36"/>
      <c r="R7196" s="37"/>
      <c r="S7196" s="36"/>
      <c r="T7196" s="36"/>
    </row>
    <row r="7197" spans="14:20" ht="14.4" x14ac:dyDescent="0.3">
      <c r="N7197" s="37"/>
      <c r="O7197" s="36"/>
      <c r="P7197" s="36"/>
      <c r="Q7197" s="36"/>
      <c r="R7197" s="37"/>
      <c r="S7197" s="36"/>
      <c r="T7197" s="36"/>
    </row>
    <row r="7198" spans="14:20" ht="14.4" x14ac:dyDescent="0.3">
      <c r="N7198" s="37"/>
      <c r="O7198" s="36"/>
      <c r="P7198" s="36"/>
      <c r="Q7198" s="36"/>
      <c r="R7198" s="37"/>
      <c r="S7198" s="36"/>
      <c r="T7198" s="36"/>
    </row>
    <row r="7199" spans="14:20" ht="14.4" x14ac:dyDescent="0.3">
      <c r="N7199" s="37"/>
      <c r="O7199" s="36"/>
      <c r="P7199" s="36"/>
      <c r="Q7199" s="36"/>
      <c r="R7199" s="37"/>
      <c r="S7199" s="36"/>
      <c r="T7199" s="36"/>
    </row>
    <row r="7200" spans="14:20" ht="14.4" x14ac:dyDescent="0.3">
      <c r="N7200" s="37"/>
      <c r="O7200" s="36"/>
      <c r="P7200" s="36"/>
      <c r="Q7200" s="36"/>
      <c r="R7200" s="37"/>
      <c r="S7200" s="36"/>
      <c r="T7200" s="36"/>
    </row>
    <row r="7201" spans="14:20" ht="14.4" x14ac:dyDescent="0.3">
      <c r="N7201" s="37"/>
      <c r="O7201" s="36"/>
      <c r="P7201" s="36"/>
      <c r="Q7201" s="36"/>
      <c r="R7201" s="37"/>
      <c r="S7201" s="36"/>
      <c r="T7201" s="36"/>
    </row>
    <row r="7202" spans="14:20" ht="14.4" x14ac:dyDescent="0.3">
      <c r="N7202" s="37"/>
      <c r="O7202" s="36"/>
      <c r="P7202" s="36"/>
      <c r="Q7202" s="36"/>
      <c r="R7202" s="37"/>
      <c r="S7202" s="36"/>
      <c r="T7202" s="36"/>
    </row>
    <row r="7203" spans="14:20" ht="14.4" x14ac:dyDescent="0.3">
      <c r="N7203" s="37"/>
      <c r="O7203" s="36"/>
      <c r="P7203" s="36"/>
      <c r="Q7203" s="36"/>
      <c r="R7203" s="37"/>
      <c r="S7203" s="36"/>
      <c r="T7203" s="36"/>
    </row>
    <row r="7204" spans="14:20" ht="14.4" x14ac:dyDescent="0.3">
      <c r="N7204" s="37"/>
      <c r="O7204" s="36"/>
      <c r="P7204" s="36"/>
      <c r="Q7204" s="36"/>
      <c r="R7204" s="37"/>
      <c r="S7204" s="36"/>
      <c r="T7204" s="36"/>
    </row>
    <row r="7205" spans="14:20" ht="14.4" x14ac:dyDescent="0.3">
      <c r="N7205" s="37"/>
      <c r="O7205" s="36"/>
      <c r="P7205" s="36"/>
      <c r="Q7205" s="36"/>
      <c r="R7205" s="37"/>
      <c r="S7205" s="36"/>
      <c r="T7205" s="36"/>
    </row>
    <row r="7206" spans="14:20" ht="14.4" x14ac:dyDescent="0.3">
      <c r="N7206" s="37"/>
      <c r="O7206" s="36"/>
      <c r="P7206" s="36"/>
      <c r="Q7206" s="36"/>
      <c r="R7206" s="37"/>
      <c r="S7206" s="36"/>
      <c r="T7206" s="36"/>
    </row>
    <row r="7207" spans="14:20" ht="14.4" x14ac:dyDescent="0.3">
      <c r="N7207" s="37"/>
      <c r="O7207" s="36"/>
      <c r="P7207" s="36"/>
      <c r="Q7207" s="36"/>
      <c r="R7207" s="37"/>
      <c r="S7207" s="36"/>
      <c r="T7207" s="36"/>
    </row>
    <row r="7208" spans="14:20" ht="14.4" x14ac:dyDescent="0.3">
      <c r="N7208" s="37"/>
      <c r="O7208" s="36"/>
      <c r="P7208" s="36"/>
      <c r="Q7208" s="36"/>
      <c r="R7208" s="37"/>
      <c r="S7208" s="36"/>
      <c r="T7208" s="36"/>
    </row>
    <row r="7209" spans="14:20" ht="14.4" x14ac:dyDescent="0.3">
      <c r="N7209" s="37"/>
      <c r="O7209" s="36"/>
      <c r="P7209" s="36"/>
      <c r="Q7209" s="36"/>
      <c r="R7209" s="37"/>
      <c r="S7209" s="36"/>
      <c r="T7209" s="36"/>
    </row>
    <row r="7210" spans="14:20" ht="14.4" x14ac:dyDescent="0.3">
      <c r="N7210" s="37"/>
      <c r="O7210" s="36"/>
      <c r="P7210" s="36"/>
      <c r="Q7210" s="36"/>
      <c r="R7210" s="37"/>
      <c r="S7210" s="36"/>
      <c r="T7210" s="36"/>
    </row>
    <row r="7211" spans="14:20" ht="14.4" x14ac:dyDescent="0.3">
      <c r="N7211" s="37"/>
      <c r="O7211" s="36"/>
      <c r="P7211" s="36"/>
      <c r="Q7211" s="36"/>
      <c r="R7211" s="37"/>
      <c r="S7211" s="36"/>
      <c r="T7211" s="36"/>
    </row>
    <row r="7212" spans="14:20" ht="14.4" x14ac:dyDescent="0.3">
      <c r="N7212" s="37"/>
      <c r="O7212" s="36"/>
      <c r="P7212" s="36"/>
      <c r="Q7212" s="36"/>
      <c r="R7212" s="37"/>
      <c r="S7212" s="36"/>
      <c r="T7212" s="36"/>
    </row>
    <row r="7213" spans="14:20" ht="14.4" x14ac:dyDescent="0.3">
      <c r="N7213" s="37"/>
      <c r="O7213" s="36"/>
      <c r="P7213" s="36"/>
      <c r="Q7213" s="36"/>
      <c r="R7213" s="37"/>
      <c r="S7213" s="36"/>
      <c r="T7213" s="36"/>
    </row>
    <row r="7214" spans="14:20" ht="14.4" x14ac:dyDescent="0.3">
      <c r="N7214" s="37"/>
      <c r="O7214" s="36"/>
      <c r="P7214" s="36"/>
      <c r="Q7214" s="36"/>
      <c r="R7214" s="37"/>
      <c r="S7214" s="36"/>
      <c r="T7214" s="36"/>
    </row>
    <row r="7215" spans="14:20" ht="14.4" x14ac:dyDescent="0.3">
      <c r="N7215" s="37"/>
      <c r="O7215" s="36"/>
      <c r="P7215" s="36"/>
      <c r="Q7215" s="36"/>
      <c r="R7215" s="37"/>
      <c r="S7215" s="36"/>
      <c r="T7215" s="36"/>
    </row>
    <row r="7216" spans="14:20" ht="14.4" x14ac:dyDescent="0.3">
      <c r="N7216" s="37"/>
      <c r="O7216" s="36"/>
      <c r="P7216" s="36"/>
      <c r="Q7216" s="36"/>
      <c r="R7216" s="37"/>
      <c r="S7216" s="36"/>
      <c r="T7216" s="36"/>
    </row>
    <row r="7217" spans="14:20" ht="14.4" x14ac:dyDescent="0.3">
      <c r="N7217" s="37"/>
      <c r="O7217" s="36"/>
      <c r="P7217" s="36"/>
      <c r="Q7217" s="36"/>
      <c r="R7217" s="37"/>
      <c r="S7217" s="36"/>
      <c r="T7217" s="36"/>
    </row>
    <row r="7218" spans="14:20" ht="14.4" x14ac:dyDescent="0.3">
      <c r="N7218" s="37"/>
      <c r="O7218" s="36"/>
      <c r="P7218" s="36"/>
      <c r="Q7218" s="36"/>
      <c r="R7218" s="37"/>
      <c r="S7218" s="36"/>
      <c r="T7218" s="36"/>
    </row>
    <row r="7219" spans="14:20" ht="14.4" x14ac:dyDescent="0.3">
      <c r="N7219" s="37"/>
      <c r="O7219" s="36"/>
      <c r="P7219" s="36"/>
      <c r="Q7219" s="36"/>
      <c r="R7219" s="37"/>
      <c r="S7219" s="36"/>
      <c r="T7219" s="36"/>
    </row>
    <row r="7220" spans="14:20" ht="14.4" x14ac:dyDescent="0.3">
      <c r="N7220" s="37"/>
      <c r="O7220" s="36"/>
      <c r="P7220" s="36"/>
      <c r="Q7220" s="36"/>
      <c r="R7220" s="37"/>
      <c r="S7220" s="36"/>
      <c r="T7220" s="36"/>
    </row>
    <row r="7221" spans="14:20" ht="14.4" x14ac:dyDescent="0.3">
      <c r="N7221" s="37"/>
      <c r="O7221" s="36"/>
      <c r="P7221" s="36"/>
      <c r="Q7221" s="36"/>
      <c r="R7221" s="37"/>
      <c r="S7221" s="36"/>
      <c r="T7221" s="36"/>
    </row>
    <row r="7222" spans="14:20" ht="14.4" x14ac:dyDescent="0.3">
      <c r="N7222" s="37"/>
      <c r="O7222" s="36"/>
      <c r="P7222" s="36"/>
      <c r="Q7222" s="36"/>
      <c r="R7222" s="37"/>
      <c r="S7222" s="36"/>
      <c r="T7222" s="36"/>
    </row>
    <row r="7223" spans="14:20" ht="14.4" x14ac:dyDescent="0.3">
      <c r="N7223" s="37"/>
      <c r="O7223" s="36"/>
      <c r="P7223" s="36"/>
      <c r="Q7223" s="36"/>
      <c r="R7223" s="37"/>
      <c r="S7223" s="36"/>
      <c r="T7223" s="36"/>
    </row>
    <row r="7224" spans="14:20" ht="14.4" x14ac:dyDescent="0.3">
      <c r="N7224" s="37"/>
      <c r="O7224" s="36"/>
      <c r="P7224" s="36"/>
      <c r="Q7224" s="36"/>
      <c r="R7224" s="37"/>
      <c r="S7224" s="36"/>
      <c r="T7224" s="36"/>
    </row>
    <row r="7225" spans="14:20" ht="14.4" x14ac:dyDescent="0.3">
      <c r="N7225" s="37"/>
      <c r="O7225" s="36"/>
      <c r="P7225" s="36"/>
      <c r="Q7225" s="36"/>
      <c r="R7225" s="37"/>
      <c r="S7225" s="36"/>
      <c r="T7225" s="36"/>
    </row>
    <row r="7226" spans="14:20" ht="14.4" x14ac:dyDescent="0.3">
      <c r="N7226" s="37"/>
      <c r="O7226" s="36"/>
      <c r="P7226" s="36"/>
      <c r="Q7226" s="36"/>
      <c r="R7226" s="37"/>
      <c r="S7226" s="36"/>
      <c r="T7226" s="36"/>
    </row>
    <row r="7227" spans="14:20" ht="14.4" x14ac:dyDescent="0.3">
      <c r="N7227" s="37"/>
      <c r="O7227" s="36"/>
      <c r="P7227" s="36"/>
      <c r="Q7227" s="36"/>
      <c r="R7227" s="37"/>
      <c r="S7227" s="36"/>
      <c r="T7227" s="36"/>
    </row>
    <row r="7228" spans="14:20" ht="14.4" x14ac:dyDescent="0.3">
      <c r="N7228" s="37"/>
      <c r="O7228" s="36"/>
      <c r="P7228" s="36"/>
      <c r="Q7228" s="36"/>
      <c r="R7228" s="37"/>
      <c r="S7228" s="36"/>
      <c r="T7228" s="36"/>
    </row>
    <row r="7229" spans="14:20" ht="14.4" x14ac:dyDescent="0.3">
      <c r="N7229" s="37"/>
      <c r="O7229" s="36"/>
      <c r="P7229" s="36"/>
      <c r="Q7229" s="36"/>
      <c r="R7229" s="37"/>
      <c r="S7229" s="36"/>
      <c r="T7229" s="36"/>
    </row>
    <row r="7230" spans="14:20" ht="14.4" x14ac:dyDescent="0.3">
      <c r="N7230" s="37"/>
      <c r="O7230" s="36"/>
      <c r="P7230" s="36"/>
      <c r="Q7230" s="36"/>
      <c r="R7230" s="37"/>
      <c r="S7230" s="36"/>
      <c r="T7230" s="36"/>
    </row>
    <row r="7231" spans="14:20" ht="14.4" x14ac:dyDescent="0.3">
      <c r="N7231" s="37"/>
      <c r="O7231" s="36"/>
      <c r="P7231" s="36"/>
      <c r="Q7231" s="36"/>
      <c r="R7231" s="37"/>
      <c r="S7231" s="36"/>
      <c r="T7231" s="36"/>
    </row>
    <row r="7232" spans="14:20" ht="14.4" x14ac:dyDescent="0.3">
      <c r="N7232" s="37"/>
      <c r="O7232" s="36"/>
      <c r="P7232" s="36"/>
      <c r="Q7232" s="36"/>
      <c r="R7232" s="37"/>
      <c r="S7232" s="36"/>
      <c r="T7232" s="36"/>
    </row>
    <row r="7233" spans="14:20" ht="14.4" x14ac:dyDescent="0.3">
      <c r="N7233" s="37"/>
      <c r="O7233" s="36"/>
      <c r="P7233" s="36"/>
      <c r="Q7233" s="36"/>
      <c r="R7233" s="37"/>
      <c r="S7233" s="36"/>
      <c r="T7233" s="36"/>
    </row>
    <row r="7234" spans="14:20" ht="14.4" x14ac:dyDescent="0.3">
      <c r="N7234" s="37"/>
      <c r="O7234" s="36"/>
      <c r="P7234" s="36"/>
      <c r="Q7234" s="36"/>
      <c r="R7234" s="37"/>
      <c r="S7234" s="36"/>
      <c r="T7234" s="36"/>
    </row>
    <row r="7235" spans="14:20" ht="14.4" x14ac:dyDescent="0.3">
      <c r="N7235" s="37"/>
      <c r="O7235" s="36"/>
      <c r="P7235" s="36"/>
      <c r="Q7235" s="36"/>
      <c r="R7235" s="37"/>
      <c r="S7235" s="36"/>
      <c r="T7235" s="36"/>
    </row>
    <row r="7236" spans="14:20" ht="14.4" x14ac:dyDescent="0.3">
      <c r="N7236" s="37"/>
      <c r="O7236" s="36"/>
      <c r="P7236" s="36"/>
      <c r="Q7236" s="36"/>
      <c r="R7236" s="37"/>
      <c r="S7236" s="36"/>
      <c r="T7236" s="36"/>
    </row>
    <row r="7237" spans="14:20" ht="14.4" x14ac:dyDescent="0.3">
      <c r="N7237" s="37"/>
      <c r="O7237" s="36"/>
      <c r="P7237" s="36"/>
      <c r="Q7237" s="36"/>
      <c r="R7237" s="37"/>
      <c r="S7237" s="36"/>
      <c r="T7237" s="36"/>
    </row>
    <row r="7238" spans="14:20" ht="14.4" x14ac:dyDescent="0.3">
      <c r="N7238" s="37"/>
      <c r="O7238" s="36"/>
      <c r="P7238" s="36"/>
      <c r="Q7238" s="36"/>
      <c r="R7238" s="37"/>
      <c r="S7238" s="36"/>
      <c r="T7238" s="36"/>
    </row>
    <row r="7239" spans="14:20" ht="14.4" x14ac:dyDescent="0.3">
      <c r="N7239" s="37"/>
      <c r="O7239" s="36"/>
      <c r="P7239" s="36"/>
      <c r="Q7239" s="36"/>
      <c r="R7239" s="37"/>
      <c r="S7239" s="36"/>
      <c r="T7239" s="36"/>
    </row>
    <row r="7240" spans="14:20" ht="14.4" x14ac:dyDescent="0.3">
      <c r="N7240" s="37"/>
      <c r="O7240" s="36"/>
      <c r="P7240" s="36"/>
      <c r="Q7240" s="36"/>
      <c r="R7240" s="37"/>
      <c r="S7240" s="36"/>
      <c r="T7240" s="36"/>
    </row>
    <row r="7241" spans="14:20" ht="14.4" x14ac:dyDescent="0.3">
      <c r="N7241" s="37"/>
      <c r="O7241" s="36"/>
      <c r="P7241" s="36"/>
      <c r="Q7241" s="36"/>
      <c r="R7241" s="37"/>
      <c r="S7241" s="36"/>
      <c r="T7241" s="36"/>
    </row>
    <row r="7242" spans="14:20" ht="14.4" x14ac:dyDescent="0.3">
      <c r="N7242" s="37"/>
      <c r="O7242" s="36"/>
      <c r="P7242" s="36"/>
      <c r="Q7242" s="36"/>
      <c r="R7242" s="37"/>
      <c r="S7242" s="36"/>
      <c r="T7242" s="36"/>
    </row>
    <row r="7243" spans="14:20" ht="14.4" x14ac:dyDescent="0.3">
      <c r="N7243" s="37"/>
      <c r="O7243" s="36"/>
      <c r="P7243" s="36"/>
      <c r="Q7243" s="36"/>
      <c r="R7243" s="37"/>
      <c r="S7243" s="36"/>
      <c r="T7243" s="36"/>
    </row>
    <row r="7244" spans="14:20" ht="14.4" x14ac:dyDescent="0.3">
      <c r="N7244" s="37"/>
      <c r="O7244" s="36"/>
      <c r="P7244" s="36"/>
      <c r="Q7244" s="36"/>
      <c r="R7244" s="37"/>
      <c r="S7244" s="36"/>
      <c r="T7244" s="36"/>
    </row>
    <row r="7245" spans="14:20" ht="14.4" x14ac:dyDescent="0.3">
      <c r="N7245" s="37"/>
      <c r="O7245" s="36"/>
      <c r="P7245" s="36"/>
      <c r="Q7245" s="36"/>
      <c r="R7245" s="37"/>
      <c r="S7245" s="36"/>
      <c r="T7245" s="36"/>
    </row>
    <row r="7246" spans="14:20" ht="14.4" x14ac:dyDescent="0.3">
      <c r="N7246" s="37"/>
      <c r="O7246" s="36"/>
      <c r="P7246" s="36"/>
      <c r="Q7246" s="36"/>
      <c r="R7246" s="37"/>
      <c r="S7246" s="36"/>
      <c r="T7246" s="36"/>
    </row>
    <row r="7247" spans="14:20" ht="14.4" x14ac:dyDescent="0.3">
      <c r="N7247" s="37"/>
      <c r="O7247" s="36"/>
      <c r="P7247" s="36"/>
      <c r="Q7247" s="36"/>
      <c r="R7247" s="37"/>
      <c r="S7247" s="36"/>
      <c r="T7247" s="36"/>
    </row>
    <row r="7248" spans="14:20" ht="14.4" x14ac:dyDescent="0.3">
      <c r="N7248" s="37"/>
      <c r="O7248" s="36"/>
      <c r="P7248" s="36"/>
      <c r="Q7248" s="36"/>
      <c r="R7248" s="37"/>
      <c r="S7248" s="36"/>
      <c r="T7248" s="36"/>
    </row>
    <row r="7249" spans="14:20" ht="14.4" x14ac:dyDescent="0.3">
      <c r="N7249" s="37"/>
      <c r="O7249" s="36"/>
      <c r="P7249" s="36"/>
      <c r="Q7249" s="36"/>
      <c r="R7249" s="37"/>
      <c r="S7249" s="36"/>
      <c r="T7249" s="36"/>
    </row>
    <row r="7250" spans="14:20" ht="14.4" x14ac:dyDescent="0.3">
      <c r="N7250" s="37"/>
      <c r="O7250" s="36"/>
      <c r="P7250" s="36"/>
      <c r="Q7250" s="36"/>
      <c r="R7250" s="37"/>
      <c r="S7250" s="36"/>
      <c r="T7250" s="36"/>
    </row>
    <row r="7251" spans="14:20" ht="14.4" x14ac:dyDescent="0.3">
      <c r="N7251" s="37"/>
      <c r="O7251" s="36"/>
      <c r="P7251" s="36"/>
      <c r="Q7251" s="36"/>
      <c r="R7251" s="37"/>
      <c r="S7251" s="36"/>
      <c r="T7251" s="36"/>
    </row>
    <row r="7252" spans="14:20" ht="14.4" x14ac:dyDescent="0.3">
      <c r="N7252" s="37"/>
      <c r="O7252" s="36"/>
      <c r="P7252" s="36"/>
      <c r="Q7252" s="36"/>
      <c r="R7252" s="37"/>
      <c r="S7252" s="36"/>
      <c r="T7252" s="36"/>
    </row>
    <row r="7253" spans="14:20" ht="14.4" x14ac:dyDescent="0.3">
      <c r="N7253" s="37"/>
      <c r="O7253" s="36"/>
      <c r="P7253" s="36"/>
      <c r="Q7253" s="36"/>
      <c r="R7253" s="37"/>
      <c r="S7253" s="36"/>
      <c r="T7253" s="36"/>
    </row>
    <row r="7254" spans="14:20" ht="14.4" x14ac:dyDescent="0.3">
      <c r="N7254" s="37"/>
      <c r="O7254" s="36"/>
      <c r="P7254" s="36"/>
      <c r="Q7254" s="36"/>
      <c r="R7254" s="37"/>
      <c r="S7254" s="36"/>
      <c r="T7254" s="36"/>
    </row>
    <row r="7255" spans="14:20" ht="14.4" x14ac:dyDescent="0.3">
      <c r="N7255" s="37"/>
      <c r="O7255" s="36"/>
      <c r="P7255" s="36"/>
      <c r="Q7255" s="36"/>
      <c r="R7255" s="37"/>
      <c r="S7255" s="36"/>
      <c r="T7255" s="36"/>
    </row>
    <row r="7256" spans="14:20" ht="14.4" x14ac:dyDescent="0.3">
      <c r="N7256" s="37"/>
      <c r="O7256" s="36"/>
      <c r="P7256" s="36"/>
      <c r="Q7256" s="36"/>
      <c r="R7256" s="37"/>
      <c r="S7256" s="36"/>
      <c r="T7256" s="36"/>
    </row>
    <row r="7257" spans="14:20" ht="14.4" x14ac:dyDescent="0.3">
      <c r="N7257" s="37"/>
      <c r="O7257" s="36"/>
      <c r="P7257" s="36"/>
      <c r="Q7257" s="36"/>
      <c r="R7257" s="37"/>
      <c r="S7257" s="36"/>
      <c r="T7257" s="36"/>
    </row>
    <row r="7258" spans="14:20" ht="14.4" x14ac:dyDescent="0.3">
      <c r="N7258" s="37"/>
      <c r="O7258" s="36"/>
      <c r="P7258" s="36"/>
      <c r="Q7258" s="36"/>
      <c r="R7258" s="37"/>
      <c r="S7258" s="36"/>
      <c r="T7258" s="36"/>
    </row>
    <row r="7259" spans="14:20" ht="14.4" x14ac:dyDescent="0.3">
      <c r="N7259" s="37"/>
      <c r="O7259" s="36"/>
      <c r="P7259" s="36"/>
      <c r="Q7259" s="36"/>
      <c r="R7259" s="37"/>
      <c r="S7259" s="36"/>
      <c r="T7259" s="36"/>
    </row>
    <row r="7260" spans="14:20" ht="14.4" x14ac:dyDescent="0.3">
      <c r="N7260" s="37"/>
      <c r="O7260" s="36"/>
      <c r="P7260" s="36"/>
      <c r="Q7260" s="36"/>
      <c r="R7260" s="37"/>
      <c r="S7260" s="36"/>
      <c r="T7260" s="36"/>
    </row>
    <row r="7261" spans="14:20" ht="14.4" x14ac:dyDescent="0.3">
      <c r="N7261" s="37"/>
      <c r="O7261" s="36"/>
      <c r="P7261" s="36"/>
      <c r="Q7261" s="36"/>
      <c r="R7261" s="37"/>
      <c r="S7261" s="36"/>
      <c r="T7261" s="36"/>
    </row>
    <row r="7262" spans="14:20" ht="14.4" x14ac:dyDescent="0.3">
      <c r="N7262" s="37"/>
      <c r="O7262" s="36"/>
      <c r="P7262" s="36"/>
      <c r="Q7262" s="36"/>
      <c r="R7262" s="37"/>
      <c r="S7262" s="36"/>
      <c r="T7262" s="36"/>
    </row>
    <row r="7263" spans="14:20" ht="14.4" x14ac:dyDescent="0.3">
      <c r="N7263" s="37"/>
      <c r="O7263" s="36"/>
      <c r="P7263" s="36"/>
      <c r="Q7263" s="36"/>
      <c r="R7263" s="37"/>
      <c r="S7263" s="36"/>
      <c r="T7263" s="36"/>
    </row>
    <row r="7264" spans="14:20" ht="14.4" x14ac:dyDescent="0.3">
      <c r="N7264" s="37"/>
      <c r="O7264" s="36"/>
      <c r="P7264" s="36"/>
      <c r="Q7264" s="36"/>
      <c r="R7264" s="37"/>
      <c r="S7264" s="36"/>
      <c r="T7264" s="36"/>
    </row>
    <row r="7265" spans="14:20" ht="14.4" x14ac:dyDescent="0.3">
      <c r="N7265" s="37"/>
      <c r="O7265" s="36"/>
      <c r="P7265" s="36"/>
      <c r="Q7265" s="36"/>
      <c r="R7265" s="37"/>
      <c r="S7265" s="36"/>
      <c r="T7265" s="36"/>
    </row>
    <row r="7266" spans="14:20" ht="14.4" x14ac:dyDescent="0.3">
      <c r="N7266" s="37"/>
      <c r="O7266" s="36"/>
      <c r="P7266" s="36"/>
      <c r="Q7266" s="36"/>
      <c r="R7266" s="37"/>
      <c r="S7266" s="36"/>
      <c r="T7266" s="36"/>
    </row>
    <row r="7267" spans="14:20" ht="14.4" x14ac:dyDescent="0.3">
      <c r="N7267" s="37"/>
      <c r="O7267" s="36"/>
      <c r="P7267" s="36"/>
      <c r="Q7267" s="36"/>
      <c r="R7267" s="37"/>
      <c r="S7267" s="36"/>
      <c r="T7267" s="36"/>
    </row>
    <row r="7268" spans="14:20" ht="14.4" x14ac:dyDescent="0.3">
      <c r="N7268" s="37"/>
      <c r="O7268" s="36"/>
      <c r="P7268" s="36"/>
      <c r="Q7268" s="36"/>
      <c r="R7268" s="37"/>
      <c r="S7268" s="36"/>
      <c r="T7268" s="36"/>
    </row>
    <row r="7269" spans="14:20" ht="14.4" x14ac:dyDescent="0.3">
      <c r="N7269" s="37"/>
      <c r="O7269" s="36"/>
      <c r="P7269" s="36"/>
      <c r="Q7269" s="36"/>
      <c r="R7269" s="37"/>
      <c r="S7269" s="36"/>
      <c r="T7269" s="36"/>
    </row>
    <row r="7270" spans="14:20" ht="14.4" x14ac:dyDescent="0.3">
      <c r="N7270" s="37"/>
      <c r="O7270" s="36"/>
      <c r="P7270" s="36"/>
      <c r="Q7270" s="36"/>
      <c r="R7270" s="37"/>
      <c r="S7270" s="36"/>
      <c r="T7270" s="36"/>
    </row>
    <row r="7271" spans="14:20" ht="14.4" x14ac:dyDescent="0.3">
      <c r="N7271" s="37"/>
      <c r="O7271" s="36"/>
      <c r="P7271" s="36"/>
      <c r="Q7271" s="36"/>
      <c r="R7271" s="37"/>
      <c r="S7271" s="36"/>
      <c r="T7271" s="36"/>
    </row>
    <row r="7272" spans="14:20" ht="14.4" x14ac:dyDescent="0.3">
      <c r="N7272" s="37"/>
      <c r="O7272" s="36"/>
      <c r="P7272" s="36"/>
      <c r="Q7272" s="36"/>
      <c r="R7272" s="37"/>
      <c r="S7272" s="36"/>
      <c r="T7272" s="36"/>
    </row>
    <row r="7273" spans="14:20" ht="14.4" x14ac:dyDescent="0.3">
      <c r="N7273" s="37"/>
      <c r="O7273" s="36"/>
      <c r="P7273" s="36"/>
      <c r="Q7273" s="36"/>
      <c r="R7273" s="37"/>
      <c r="S7273" s="36"/>
      <c r="T7273" s="36"/>
    </row>
    <row r="7274" spans="14:20" ht="14.4" x14ac:dyDescent="0.3">
      <c r="N7274" s="37"/>
      <c r="O7274" s="36"/>
      <c r="P7274" s="36"/>
      <c r="Q7274" s="36"/>
      <c r="R7274" s="37"/>
      <c r="S7274" s="36"/>
      <c r="T7274" s="36"/>
    </row>
    <row r="7275" spans="14:20" ht="14.4" x14ac:dyDescent="0.3">
      <c r="N7275" s="37"/>
      <c r="O7275" s="36"/>
      <c r="P7275" s="36"/>
      <c r="Q7275" s="36"/>
      <c r="R7275" s="37"/>
      <c r="S7275" s="36"/>
      <c r="T7275" s="36"/>
    </row>
    <row r="7276" spans="14:20" ht="14.4" x14ac:dyDescent="0.3">
      <c r="N7276" s="37"/>
      <c r="O7276" s="36"/>
      <c r="P7276" s="36"/>
      <c r="Q7276" s="36"/>
      <c r="R7276" s="37"/>
      <c r="S7276" s="36"/>
      <c r="T7276" s="36"/>
    </row>
    <row r="7277" spans="14:20" ht="14.4" x14ac:dyDescent="0.3">
      <c r="N7277" s="37"/>
      <c r="O7277" s="36"/>
      <c r="P7277" s="36"/>
      <c r="Q7277" s="36"/>
      <c r="R7277" s="37"/>
      <c r="S7277" s="36"/>
      <c r="T7277" s="36"/>
    </row>
    <row r="7278" spans="14:20" ht="14.4" x14ac:dyDescent="0.3">
      <c r="N7278" s="37"/>
      <c r="O7278" s="36"/>
      <c r="P7278" s="36"/>
      <c r="Q7278" s="36"/>
      <c r="R7278" s="37"/>
      <c r="S7278" s="36"/>
      <c r="T7278" s="36"/>
    </row>
    <row r="7279" spans="14:20" ht="14.4" x14ac:dyDescent="0.3">
      <c r="N7279" s="37"/>
      <c r="O7279" s="36"/>
      <c r="P7279" s="36"/>
      <c r="Q7279" s="36"/>
      <c r="R7279" s="37"/>
      <c r="S7279" s="36"/>
      <c r="T7279" s="36"/>
    </row>
    <row r="7280" spans="14:20" ht="14.4" x14ac:dyDescent="0.3">
      <c r="N7280" s="37"/>
      <c r="O7280" s="36"/>
      <c r="P7280" s="36"/>
      <c r="Q7280" s="36"/>
      <c r="R7280" s="37"/>
      <c r="S7280" s="36"/>
      <c r="T7280" s="36"/>
    </row>
    <row r="7281" spans="14:20" ht="14.4" x14ac:dyDescent="0.3">
      <c r="N7281" s="37"/>
      <c r="O7281" s="36"/>
      <c r="P7281" s="36"/>
      <c r="Q7281" s="36"/>
      <c r="R7281" s="37"/>
      <c r="S7281" s="36"/>
      <c r="T7281" s="36"/>
    </row>
    <row r="7282" spans="14:20" ht="14.4" x14ac:dyDescent="0.3">
      <c r="N7282" s="37"/>
      <c r="O7282" s="36"/>
      <c r="P7282" s="36"/>
      <c r="Q7282" s="36"/>
      <c r="R7282" s="37"/>
      <c r="S7282" s="36"/>
      <c r="T7282" s="36"/>
    </row>
    <row r="7283" spans="14:20" ht="14.4" x14ac:dyDescent="0.3">
      <c r="N7283" s="37"/>
      <c r="O7283" s="36"/>
      <c r="P7283" s="36"/>
      <c r="Q7283" s="36"/>
      <c r="R7283" s="37"/>
      <c r="S7283" s="36"/>
      <c r="T7283" s="36"/>
    </row>
    <row r="7284" spans="14:20" ht="14.4" x14ac:dyDescent="0.3">
      <c r="N7284" s="37"/>
      <c r="O7284" s="36"/>
      <c r="P7284" s="36"/>
      <c r="Q7284" s="36"/>
      <c r="R7284" s="37"/>
      <c r="S7284" s="36"/>
      <c r="T7284" s="36"/>
    </row>
    <row r="7285" spans="14:20" ht="14.4" x14ac:dyDescent="0.3">
      <c r="N7285" s="37"/>
      <c r="O7285" s="36"/>
      <c r="P7285" s="36"/>
      <c r="Q7285" s="36"/>
      <c r="R7285" s="37"/>
      <c r="S7285" s="36"/>
      <c r="T7285" s="36"/>
    </row>
    <row r="7286" spans="14:20" ht="14.4" x14ac:dyDescent="0.3">
      <c r="N7286" s="37"/>
      <c r="O7286" s="36"/>
      <c r="P7286" s="36"/>
      <c r="Q7286" s="36"/>
      <c r="R7286" s="37"/>
      <c r="S7286" s="36"/>
      <c r="T7286" s="36"/>
    </row>
    <row r="7287" spans="14:20" ht="14.4" x14ac:dyDescent="0.3">
      <c r="N7287" s="37"/>
      <c r="O7287" s="36"/>
      <c r="P7287" s="36"/>
      <c r="Q7287" s="36"/>
      <c r="R7287" s="37"/>
      <c r="S7287" s="36"/>
      <c r="T7287" s="36"/>
    </row>
    <row r="7288" spans="14:20" ht="14.4" x14ac:dyDescent="0.3">
      <c r="N7288" s="37"/>
      <c r="O7288" s="36"/>
      <c r="P7288" s="36"/>
      <c r="Q7288" s="36"/>
      <c r="R7288" s="37"/>
      <c r="S7288" s="36"/>
      <c r="T7288" s="36"/>
    </row>
    <row r="7289" spans="14:20" ht="14.4" x14ac:dyDescent="0.3">
      <c r="N7289" s="37"/>
      <c r="O7289" s="36"/>
      <c r="P7289" s="36"/>
      <c r="Q7289" s="36"/>
      <c r="R7289" s="37"/>
      <c r="S7289" s="36"/>
      <c r="T7289" s="36"/>
    </row>
    <row r="7290" spans="14:20" ht="14.4" x14ac:dyDescent="0.3">
      <c r="N7290" s="37"/>
      <c r="O7290" s="36"/>
      <c r="P7290" s="36"/>
      <c r="Q7290" s="36"/>
      <c r="R7290" s="37"/>
      <c r="S7290" s="36"/>
      <c r="T7290" s="36"/>
    </row>
    <row r="7291" spans="14:20" ht="14.4" x14ac:dyDescent="0.3">
      <c r="N7291" s="37"/>
      <c r="O7291" s="36"/>
      <c r="P7291" s="36"/>
      <c r="Q7291" s="36"/>
      <c r="R7291" s="37"/>
      <c r="S7291" s="36"/>
      <c r="T7291" s="36"/>
    </row>
    <row r="7292" spans="14:20" ht="14.4" x14ac:dyDescent="0.3">
      <c r="N7292" s="37"/>
      <c r="O7292" s="36"/>
      <c r="P7292" s="36"/>
      <c r="Q7292" s="36"/>
      <c r="R7292" s="37"/>
      <c r="S7292" s="36"/>
      <c r="T7292" s="36"/>
    </row>
    <row r="7293" spans="14:20" ht="14.4" x14ac:dyDescent="0.3">
      <c r="N7293" s="37"/>
      <c r="O7293" s="36"/>
      <c r="P7293" s="36"/>
      <c r="Q7293" s="36"/>
      <c r="R7293" s="37"/>
      <c r="S7293" s="36"/>
      <c r="T7293" s="36"/>
    </row>
    <row r="7294" spans="14:20" ht="14.4" x14ac:dyDescent="0.3">
      <c r="N7294" s="37"/>
      <c r="O7294" s="36"/>
      <c r="P7294" s="36"/>
      <c r="Q7294" s="36"/>
      <c r="R7294" s="37"/>
      <c r="S7294" s="36"/>
      <c r="T7294" s="36"/>
    </row>
    <row r="7295" spans="14:20" ht="14.4" x14ac:dyDescent="0.3">
      <c r="N7295" s="37"/>
      <c r="O7295" s="36"/>
      <c r="P7295" s="36"/>
      <c r="Q7295" s="36"/>
      <c r="R7295" s="37"/>
      <c r="S7295" s="36"/>
      <c r="T7295" s="36"/>
    </row>
    <row r="7296" spans="14:20" ht="14.4" x14ac:dyDescent="0.3">
      <c r="N7296" s="37"/>
      <c r="O7296" s="36"/>
      <c r="P7296" s="36"/>
      <c r="Q7296" s="36"/>
      <c r="R7296" s="37"/>
      <c r="S7296" s="36"/>
      <c r="T7296" s="36"/>
    </row>
    <row r="7297" spans="14:20" ht="14.4" x14ac:dyDescent="0.3">
      <c r="N7297" s="37"/>
      <c r="O7297" s="36"/>
      <c r="P7297" s="36"/>
      <c r="Q7297" s="36"/>
      <c r="R7297" s="37"/>
      <c r="S7297" s="36"/>
      <c r="T7297" s="36"/>
    </row>
    <row r="7298" spans="14:20" ht="14.4" x14ac:dyDescent="0.3">
      <c r="N7298" s="37"/>
      <c r="O7298" s="36"/>
      <c r="P7298" s="36"/>
      <c r="Q7298" s="36"/>
      <c r="R7298" s="37"/>
      <c r="S7298" s="36"/>
      <c r="T7298" s="36"/>
    </row>
    <row r="7299" spans="14:20" ht="14.4" x14ac:dyDescent="0.3">
      <c r="N7299" s="37"/>
      <c r="O7299" s="36"/>
      <c r="P7299" s="36"/>
      <c r="Q7299" s="36"/>
      <c r="R7299" s="37"/>
      <c r="S7299" s="36"/>
      <c r="T7299" s="36"/>
    </row>
    <row r="7300" spans="14:20" ht="14.4" x14ac:dyDescent="0.3">
      <c r="N7300" s="37"/>
      <c r="O7300" s="36"/>
      <c r="P7300" s="36"/>
      <c r="Q7300" s="36"/>
      <c r="R7300" s="37"/>
      <c r="S7300" s="36"/>
      <c r="T7300" s="36"/>
    </row>
    <row r="7301" spans="14:20" ht="14.4" x14ac:dyDescent="0.3">
      <c r="N7301" s="37"/>
      <c r="O7301" s="36"/>
      <c r="P7301" s="36"/>
      <c r="Q7301" s="36"/>
      <c r="R7301" s="37"/>
      <c r="S7301" s="36"/>
      <c r="T7301" s="36"/>
    </row>
    <row r="7302" spans="14:20" ht="14.4" x14ac:dyDescent="0.3">
      <c r="N7302" s="37"/>
      <c r="O7302" s="36"/>
      <c r="P7302" s="36"/>
      <c r="Q7302" s="36"/>
      <c r="R7302" s="37"/>
      <c r="S7302" s="36"/>
      <c r="T7302" s="36"/>
    </row>
    <row r="7303" spans="14:20" ht="14.4" x14ac:dyDescent="0.3">
      <c r="N7303" s="37"/>
      <c r="O7303" s="36"/>
      <c r="P7303" s="36"/>
      <c r="Q7303" s="36"/>
      <c r="R7303" s="37"/>
      <c r="S7303" s="36"/>
      <c r="T7303" s="36"/>
    </row>
    <row r="7304" spans="14:20" ht="14.4" x14ac:dyDescent="0.3">
      <c r="N7304" s="37"/>
      <c r="O7304" s="36"/>
      <c r="P7304" s="36"/>
      <c r="Q7304" s="36"/>
      <c r="R7304" s="37"/>
      <c r="S7304" s="36"/>
      <c r="T7304" s="36"/>
    </row>
    <row r="7305" spans="14:20" ht="14.4" x14ac:dyDescent="0.3">
      <c r="N7305" s="37"/>
      <c r="O7305" s="36"/>
      <c r="P7305" s="36"/>
      <c r="Q7305" s="36"/>
      <c r="R7305" s="37"/>
      <c r="S7305" s="36"/>
      <c r="T7305" s="36"/>
    </row>
    <row r="7306" spans="14:20" ht="14.4" x14ac:dyDescent="0.3">
      <c r="N7306" s="37"/>
      <c r="O7306" s="36"/>
      <c r="P7306" s="36"/>
      <c r="Q7306" s="36"/>
      <c r="R7306" s="37"/>
      <c r="S7306" s="36"/>
      <c r="T7306" s="36"/>
    </row>
    <row r="7307" spans="14:20" ht="14.4" x14ac:dyDescent="0.3">
      <c r="N7307" s="37"/>
      <c r="O7307" s="36"/>
      <c r="P7307" s="36"/>
      <c r="Q7307" s="36"/>
      <c r="R7307" s="37"/>
      <c r="S7307" s="36"/>
      <c r="T7307" s="36"/>
    </row>
    <row r="7308" spans="14:20" ht="14.4" x14ac:dyDescent="0.3">
      <c r="N7308" s="37"/>
      <c r="O7308" s="36"/>
      <c r="P7308" s="36"/>
      <c r="Q7308" s="36"/>
      <c r="R7308" s="37"/>
      <c r="S7308" s="36"/>
      <c r="T7308" s="36"/>
    </row>
    <row r="7309" spans="14:20" ht="14.4" x14ac:dyDescent="0.3">
      <c r="N7309" s="37"/>
      <c r="O7309" s="36"/>
      <c r="P7309" s="36"/>
      <c r="Q7309" s="36"/>
      <c r="R7309" s="37"/>
      <c r="S7309" s="36"/>
      <c r="T7309" s="36"/>
    </row>
    <row r="7310" spans="14:20" ht="14.4" x14ac:dyDescent="0.3">
      <c r="N7310" s="37"/>
      <c r="O7310" s="36"/>
      <c r="P7310" s="36"/>
      <c r="Q7310" s="36"/>
      <c r="R7310" s="37"/>
      <c r="S7310" s="36"/>
      <c r="T7310" s="36"/>
    </row>
    <row r="7311" spans="14:20" ht="14.4" x14ac:dyDescent="0.3">
      <c r="N7311" s="37"/>
      <c r="O7311" s="36"/>
      <c r="P7311" s="36"/>
      <c r="Q7311" s="36"/>
      <c r="R7311" s="37"/>
      <c r="S7311" s="36"/>
      <c r="T7311" s="36"/>
    </row>
    <row r="7312" spans="14:20" ht="14.4" x14ac:dyDescent="0.3">
      <c r="N7312" s="37"/>
      <c r="O7312" s="36"/>
      <c r="P7312" s="36"/>
      <c r="Q7312" s="36"/>
      <c r="R7312" s="37"/>
      <c r="S7312" s="36"/>
      <c r="T7312" s="36"/>
    </row>
    <row r="7313" spans="14:20" ht="14.4" x14ac:dyDescent="0.3">
      <c r="N7313" s="37"/>
      <c r="O7313" s="36"/>
      <c r="P7313" s="36"/>
      <c r="Q7313" s="36"/>
      <c r="R7313" s="37"/>
      <c r="S7313" s="36"/>
      <c r="T7313" s="36"/>
    </row>
    <row r="7314" spans="14:20" ht="14.4" x14ac:dyDescent="0.3">
      <c r="N7314" s="37"/>
      <c r="O7314" s="36"/>
      <c r="P7314" s="36"/>
      <c r="Q7314" s="36"/>
      <c r="R7314" s="37"/>
      <c r="S7314" s="36"/>
      <c r="T7314" s="36"/>
    </row>
    <row r="7315" spans="14:20" ht="14.4" x14ac:dyDescent="0.3">
      <c r="N7315" s="37"/>
      <c r="O7315" s="36"/>
      <c r="P7315" s="36"/>
      <c r="Q7315" s="36"/>
      <c r="R7315" s="37"/>
      <c r="S7315" s="36"/>
      <c r="T7315" s="36"/>
    </row>
    <row r="7316" spans="14:20" ht="14.4" x14ac:dyDescent="0.3">
      <c r="N7316" s="37"/>
      <c r="O7316" s="36"/>
      <c r="P7316" s="36"/>
      <c r="Q7316" s="36"/>
      <c r="R7316" s="37"/>
      <c r="S7316" s="36"/>
      <c r="T7316" s="36"/>
    </row>
    <row r="7317" spans="14:20" ht="14.4" x14ac:dyDescent="0.3">
      <c r="N7317" s="37"/>
      <c r="O7317" s="36"/>
      <c r="P7317" s="36"/>
      <c r="Q7317" s="36"/>
      <c r="R7317" s="37"/>
      <c r="S7317" s="36"/>
      <c r="T7317" s="36"/>
    </row>
    <row r="7318" spans="14:20" ht="14.4" x14ac:dyDescent="0.3">
      <c r="N7318" s="37"/>
      <c r="O7318" s="36"/>
      <c r="P7318" s="36"/>
      <c r="Q7318" s="36"/>
      <c r="R7318" s="37"/>
      <c r="S7318" s="36"/>
      <c r="T7318" s="36"/>
    </row>
    <row r="7319" spans="14:20" ht="14.4" x14ac:dyDescent="0.3">
      <c r="N7319" s="37"/>
      <c r="O7319" s="36"/>
      <c r="P7319" s="36"/>
      <c r="Q7319" s="36"/>
      <c r="R7319" s="37"/>
      <c r="S7319" s="36"/>
      <c r="T7319" s="36"/>
    </row>
    <row r="7320" spans="14:20" ht="14.4" x14ac:dyDescent="0.3">
      <c r="N7320" s="37"/>
      <c r="O7320" s="36"/>
      <c r="P7320" s="36"/>
      <c r="Q7320" s="36"/>
      <c r="R7320" s="37"/>
      <c r="S7320" s="36"/>
      <c r="T7320" s="36"/>
    </row>
    <row r="7321" spans="14:20" ht="14.4" x14ac:dyDescent="0.3">
      <c r="N7321" s="37"/>
      <c r="O7321" s="36"/>
      <c r="P7321" s="36"/>
      <c r="Q7321" s="36"/>
      <c r="R7321" s="37"/>
      <c r="S7321" s="36"/>
      <c r="T7321" s="36"/>
    </row>
    <row r="7322" spans="14:20" ht="14.4" x14ac:dyDescent="0.3">
      <c r="N7322" s="37"/>
      <c r="O7322" s="36"/>
      <c r="P7322" s="36"/>
      <c r="Q7322" s="36"/>
      <c r="R7322" s="37"/>
      <c r="S7322" s="36"/>
      <c r="T7322" s="36"/>
    </row>
    <row r="7323" spans="14:20" ht="14.4" x14ac:dyDescent="0.3">
      <c r="N7323" s="37"/>
      <c r="O7323" s="36"/>
      <c r="P7323" s="36"/>
      <c r="Q7323" s="36"/>
      <c r="R7323" s="37"/>
      <c r="S7323" s="36"/>
      <c r="T7323" s="36"/>
    </row>
    <row r="7324" spans="14:20" ht="14.4" x14ac:dyDescent="0.3">
      <c r="N7324" s="37"/>
      <c r="O7324" s="36"/>
      <c r="P7324" s="36"/>
      <c r="Q7324" s="36"/>
      <c r="R7324" s="37"/>
      <c r="S7324" s="36"/>
      <c r="T7324" s="36"/>
    </row>
    <row r="7325" spans="14:20" ht="14.4" x14ac:dyDescent="0.3">
      <c r="N7325" s="37"/>
      <c r="O7325" s="36"/>
      <c r="P7325" s="36"/>
      <c r="Q7325" s="36"/>
      <c r="R7325" s="37"/>
      <c r="S7325" s="36"/>
      <c r="T7325" s="36"/>
    </row>
    <row r="7326" spans="14:20" ht="14.4" x14ac:dyDescent="0.3">
      <c r="N7326" s="37"/>
      <c r="O7326" s="36"/>
      <c r="P7326" s="36"/>
      <c r="Q7326" s="36"/>
      <c r="R7326" s="37"/>
      <c r="S7326" s="36"/>
      <c r="T7326" s="36"/>
    </row>
    <row r="7327" spans="14:20" ht="14.4" x14ac:dyDescent="0.3">
      <c r="N7327" s="37"/>
      <c r="O7327" s="36"/>
      <c r="P7327" s="36"/>
      <c r="Q7327" s="36"/>
      <c r="R7327" s="37"/>
      <c r="S7327" s="36"/>
      <c r="T7327" s="36"/>
    </row>
    <row r="7328" spans="14:20" ht="14.4" x14ac:dyDescent="0.3">
      <c r="N7328" s="37"/>
      <c r="O7328" s="36"/>
      <c r="P7328" s="36"/>
      <c r="Q7328" s="36"/>
      <c r="R7328" s="37"/>
      <c r="S7328" s="36"/>
      <c r="T7328" s="36"/>
    </row>
    <row r="7329" spans="14:20" ht="14.4" x14ac:dyDescent="0.3">
      <c r="N7329" s="37"/>
      <c r="O7329" s="36"/>
      <c r="P7329" s="36"/>
      <c r="Q7329" s="36"/>
      <c r="R7329" s="37"/>
      <c r="S7329" s="36"/>
      <c r="T7329" s="36"/>
    </row>
    <row r="7330" spans="14:20" ht="14.4" x14ac:dyDescent="0.3">
      <c r="N7330" s="37"/>
      <c r="O7330" s="36"/>
      <c r="P7330" s="36"/>
      <c r="Q7330" s="36"/>
      <c r="R7330" s="37"/>
      <c r="S7330" s="36"/>
      <c r="T7330" s="36"/>
    </row>
    <row r="7331" spans="14:20" ht="14.4" x14ac:dyDescent="0.3">
      <c r="N7331" s="37"/>
      <c r="O7331" s="36"/>
      <c r="P7331" s="36"/>
      <c r="Q7331" s="36"/>
      <c r="R7331" s="37"/>
      <c r="S7331" s="36"/>
      <c r="T7331" s="36"/>
    </row>
    <row r="7332" spans="14:20" ht="14.4" x14ac:dyDescent="0.3">
      <c r="N7332" s="37"/>
      <c r="O7332" s="36"/>
      <c r="P7332" s="36"/>
      <c r="Q7332" s="36"/>
      <c r="R7332" s="37"/>
      <c r="S7332" s="36"/>
      <c r="T7332" s="36"/>
    </row>
    <row r="7333" spans="14:20" ht="14.4" x14ac:dyDescent="0.3">
      <c r="N7333" s="37"/>
      <c r="O7333" s="36"/>
      <c r="P7333" s="36"/>
      <c r="Q7333" s="36"/>
      <c r="R7333" s="37"/>
      <c r="S7333" s="36"/>
      <c r="T7333" s="36"/>
    </row>
    <row r="7334" spans="14:20" ht="14.4" x14ac:dyDescent="0.3">
      <c r="N7334" s="37"/>
      <c r="O7334" s="36"/>
      <c r="P7334" s="36"/>
      <c r="Q7334" s="36"/>
      <c r="R7334" s="37"/>
      <c r="S7334" s="36"/>
      <c r="T7334" s="36"/>
    </row>
    <row r="7335" spans="14:20" ht="14.4" x14ac:dyDescent="0.3">
      <c r="N7335" s="37"/>
      <c r="O7335" s="36"/>
      <c r="P7335" s="36"/>
      <c r="Q7335" s="36"/>
      <c r="R7335" s="37"/>
      <c r="S7335" s="36"/>
      <c r="T7335" s="36"/>
    </row>
    <row r="7336" spans="14:20" ht="14.4" x14ac:dyDescent="0.3">
      <c r="N7336" s="37"/>
      <c r="O7336" s="36"/>
      <c r="P7336" s="36"/>
      <c r="Q7336" s="36"/>
      <c r="R7336" s="37"/>
      <c r="S7336" s="36"/>
      <c r="T7336" s="36"/>
    </row>
    <row r="7337" spans="14:20" ht="14.4" x14ac:dyDescent="0.3">
      <c r="N7337" s="37"/>
      <c r="O7337" s="36"/>
      <c r="P7337" s="36"/>
      <c r="Q7337" s="36"/>
      <c r="R7337" s="37"/>
      <c r="S7337" s="36"/>
      <c r="T7337" s="36"/>
    </row>
    <row r="7338" spans="14:20" ht="14.4" x14ac:dyDescent="0.3">
      <c r="N7338" s="37"/>
      <c r="O7338" s="36"/>
      <c r="P7338" s="36"/>
      <c r="Q7338" s="36"/>
      <c r="R7338" s="37"/>
      <c r="S7338" s="36"/>
      <c r="T7338" s="36"/>
    </row>
    <row r="7339" spans="14:20" ht="14.4" x14ac:dyDescent="0.3">
      <c r="N7339" s="37"/>
      <c r="O7339" s="36"/>
      <c r="P7339" s="36"/>
      <c r="Q7339" s="36"/>
      <c r="R7339" s="37"/>
      <c r="S7339" s="36"/>
      <c r="T7339" s="36"/>
    </row>
    <row r="7340" spans="14:20" ht="14.4" x14ac:dyDescent="0.3">
      <c r="N7340" s="37"/>
      <c r="O7340" s="36"/>
      <c r="P7340" s="36"/>
      <c r="Q7340" s="36"/>
      <c r="R7340" s="37"/>
      <c r="S7340" s="36"/>
      <c r="T7340" s="36"/>
    </row>
    <row r="7341" spans="14:20" ht="14.4" x14ac:dyDescent="0.3">
      <c r="N7341" s="37"/>
      <c r="O7341" s="36"/>
      <c r="P7341" s="36"/>
      <c r="Q7341" s="36"/>
      <c r="R7341" s="37"/>
      <c r="S7341" s="36"/>
      <c r="T7341" s="36"/>
    </row>
    <row r="7342" spans="14:20" ht="14.4" x14ac:dyDescent="0.3">
      <c r="N7342" s="37"/>
      <c r="O7342" s="36"/>
      <c r="P7342" s="36"/>
      <c r="Q7342" s="36"/>
      <c r="R7342" s="37"/>
      <c r="S7342" s="36"/>
      <c r="T7342" s="36"/>
    </row>
    <row r="7343" spans="14:20" ht="14.4" x14ac:dyDescent="0.3">
      <c r="N7343" s="37"/>
      <c r="O7343" s="36"/>
      <c r="P7343" s="36"/>
      <c r="Q7343" s="36"/>
      <c r="R7343" s="37"/>
      <c r="S7343" s="36"/>
      <c r="T7343" s="36"/>
    </row>
    <row r="7344" spans="14:20" ht="14.4" x14ac:dyDescent="0.3">
      <c r="N7344" s="37"/>
      <c r="O7344" s="36"/>
      <c r="P7344" s="36"/>
      <c r="Q7344" s="36"/>
      <c r="R7344" s="37"/>
      <c r="S7344" s="36"/>
      <c r="T7344" s="36"/>
    </row>
    <row r="7345" spans="14:20" ht="14.4" x14ac:dyDescent="0.3">
      <c r="N7345" s="37"/>
      <c r="O7345" s="36"/>
      <c r="P7345" s="36"/>
      <c r="Q7345" s="36"/>
      <c r="R7345" s="37"/>
      <c r="S7345" s="36"/>
      <c r="T7345" s="36"/>
    </row>
    <row r="7346" spans="14:20" ht="14.4" x14ac:dyDescent="0.3">
      <c r="N7346" s="37"/>
      <c r="O7346" s="36"/>
      <c r="P7346" s="36"/>
      <c r="Q7346" s="36"/>
      <c r="R7346" s="37"/>
      <c r="S7346" s="36"/>
      <c r="T7346" s="36"/>
    </row>
    <row r="7347" spans="14:20" ht="14.4" x14ac:dyDescent="0.3">
      <c r="N7347" s="37"/>
      <c r="O7347" s="36"/>
      <c r="P7347" s="36"/>
      <c r="Q7347" s="36"/>
      <c r="R7347" s="37"/>
      <c r="S7347" s="36"/>
      <c r="T7347" s="36"/>
    </row>
    <row r="7348" spans="14:20" ht="14.4" x14ac:dyDescent="0.3">
      <c r="N7348" s="37"/>
      <c r="O7348" s="36"/>
      <c r="P7348" s="36"/>
      <c r="Q7348" s="36"/>
      <c r="R7348" s="37"/>
      <c r="S7348" s="36"/>
      <c r="T7348" s="36"/>
    </row>
    <row r="7349" spans="14:20" ht="14.4" x14ac:dyDescent="0.3">
      <c r="N7349" s="37"/>
      <c r="O7349" s="36"/>
      <c r="P7349" s="36"/>
      <c r="Q7349" s="36"/>
      <c r="R7349" s="37"/>
      <c r="S7349" s="36"/>
      <c r="T7349" s="36"/>
    </row>
    <row r="7350" spans="14:20" ht="14.4" x14ac:dyDescent="0.3">
      <c r="N7350" s="37"/>
      <c r="O7350" s="36"/>
      <c r="P7350" s="36"/>
      <c r="Q7350" s="36"/>
      <c r="R7350" s="37"/>
      <c r="S7350" s="36"/>
      <c r="T7350" s="36"/>
    </row>
    <row r="7351" spans="14:20" ht="14.4" x14ac:dyDescent="0.3">
      <c r="N7351" s="37"/>
      <c r="O7351" s="36"/>
      <c r="P7351" s="36"/>
      <c r="Q7351" s="36"/>
      <c r="R7351" s="37"/>
      <c r="S7351" s="36"/>
      <c r="T7351" s="36"/>
    </row>
    <row r="7352" spans="14:20" ht="14.4" x14ac:dyDescent="0.3">
      <c r="N7352" s="37"/>
      <c r="O7352" s="36"/>
      <c r="P7352" s="36"/>
      <c r="Q7352" s="36"/>
      <c r="R7352" s="37"/>
      <c r="S7352" s="36"/>
      <c r="T7352" s="36"/>
    </row>
    <row r="7353" spans="14:20" ht="14.4" x14ac:dyDescent="0.3">
      <c r="N7353" s="37"/>
      <c r="O7353" s="36"/>
      <c r="P7353" s="36"/>
      <c r="Q7353" s="36"/>
      <c r="R7353" s="37"/>
      <c r="S7353" s="36"/>
      <c r="T7353" s="36"/>
    </row>
    <row r="7354" spans="14:20" ht="14.4" x14ac:dyDescent="0.3">
      <c r="N7354" s="37"/>
      <c r="O7354" s="36"/>
      <c r="P7354" s="36"/>
      <c r="Q7354" s="36"/>
      <c r="R7354" s="37"/>
      <c r="S7354" s="36"/>
      <c r="T7354" s="36"/>
    </row>
    <row r="7355" spans="14:20" ht="14.4" x14ac:dyDescent="0.3">
      <c r="N7355" s="37"/>
      <c r="O7355" s="36"/>
      <c r="P7355" s="36"/>
      <c r="Q7355" s="36"/>
      <c r="R7355" s="37"/>
      <c r="S7355" s="36"/>
      <c r="T7355" s="36"/>
    </row>
    <row r="7356" spans="14:20" ht="14.4" x14ac:dyDescent="0.3">
      <c r="N7356" s="37"/>
      <c r="O7356" s="36"/>
      <c r="P7356" s="36"/>
      <c r="Q7356" s="36"/>
      <c r="R7356" s="37"/>
      <c r="S7356" s="36"/>
      <c r="T7356" s="36"/>
    </row>
    <row r="7357" spans="14:20" ht="14.4" x14ac:dyDescent="0.3">
      <c r="N7357" s="37"/>
      <c r="O7357" s="36"/>
      <c r="P7357" s="36"/>
      <c r="Q7357" s="36"/>
      <c r="R7357" s="37"/>
      <c r="S7357" s="36"/>
      <c r="T7357" s="36"/>
    </row>
    <row r="7358" spans="14:20" ht="14.4" x14ac:dyDescent="0.3">
      <c r="N7358" s="37"/>
      <c r="O7358" s="36"/>
      <c r="P7358" s="36"/>
      <c r="Q7358" s="36"/>
      <c r="R7358" s="37"/>
      <c r="S7358" s="36"/>
      <c r="T7358" s="36"/>
    </row>
    <row r="7359" spans="14:20" ht="14.4" x14ac:dyDescent="0.3">
      <c r="N7359" s="37"/>
      <c r="O7359" s="36"/>
      <c r="P7359" s="36"/>
      <c r="Q7359" s="36"/>
      <c r="R7359" s="37"/>
      <c r="S7359" s="36"/>
      <c r="T7359" s="36"/>
    </row>
    <row r="7360" spans="14:20" ht="14.4" x14ac:dyDescent="0.3">
      <c r="N7360" s="37"/>
      <c r="O7360" s="36"/>
      <c r="P7360" s="36"/>
      <c r="Q7360" s="36"/>
      <c r="R7360" s="37"/>
      <c r="S7360" s="36"/>
      <c r="T7360" s="36"/>
    </row>
    <row r="7361" spans="14:20" ht="14.4" x14ac:dyDescent="0.3">
      <c r="N7361" s="37"/>
      <c r="O7361" s="36"/>
      <c r="P7361" s="36"/>
      <c r="Q7361" s="36"/>
      <c r="R7361" s="37"/>
      <c r="S7361" s="36"/>
      <c r="T7361" s="36"/>
    </row>
    <row r="7362" spans="14:20" ht="14.4" x14ac:dyDescent="0.3">
      <c r="N7362" s="37"/>
      <c r="O7362" s="36"/>
      <c r="P7362" s="36"/>
      <c r="Q7362" s="36"/>
      <c r="R7362" s="37"/>
      <c r="S7362" s="36"/>
      <c r="T7362" s="36"/>
    </row>
    <row r="7363" spans="14:20" ht="14.4" x14ac:dyDescent="0.3">
      <c r="N7363" s="37"/>
      <c r="O7363" s="36"/>
      <c r="P7363" s="36"/>
      <c r="Q7363" s="36"/>
      <c r="R7363" s="37"/>
      <c r="S7363" s="36"/>
      <c r="T7363" s="36"/>
    </row>
    <row r="7364" spans="14:20" ht="14.4" x14ac:dyDescent="0.3">
      <c r="N7364" s="37"/>
      <c r="O7364" s="36"/>
      <c r="P7364" s="36"/>
      <c r="Q7364" s="36"/>
      <c r="R7364" s="37"/>
      <c r="S7364" s="36"/>
      <c r="T7364" s="36"/>
    </row>
    <row r="7365" spans="14:20" ht="14.4" x14ac:dyDescent="0.3">
      <c r="N7365" s="37"/>
      <c r="O7365" s="36"/>
      <c r="P7365" s="36"/>
      <c r="Q7365" s="36"/>
      <c r="R7365" s="37"/>
      <c r="S7365" s="36"/>
      <c r="T7365" s="36"/>
    </row>
    <row r="7366" spans="14:20" ht="14.4" x14ac:dyDescent="0.3">
      <c r="N7366" s="37"/>
      <c r="O7366" s="36"/>
      <c r="P7366" s="36"/>
      <c r="Q7366" s="36"/>
      <c r="R7366" s="37"/>
      <c r="S7366" s="36"/>
      <c r="T7366" s="36"/>
    </row>
    <row r="7367" spans="14:20" ht="14.4" x14ac:dyDescent="0.3">
      <c r="N7367" s="37"/>
      <c r="O7367" s="36"/>
      <c r="P7367" s="36"/>
      <c r="Q7367" s="36"/>
      <c r="R7367" s="37"/>
      <c r="S7367" s="36"/>
      <c r="T7367" s="36"/>
    </row>
    <row r="7368" spans="14:20" ht="14.4" x14ac:dyDescent="0.3">
      <c r="N7368" s="37"/>
      <c r="O7368" s="36"/>
      <c r="P7368" s="36"/>
      <c r="Q7368" s="36"/>
      <c r="R7368" s="37"/>
      <c r="S7368" s="36"/>
      <c r="T7368" s="36"/>
    </row>
    <row r="7369" spans="14:20" ht="14.4" x14ac:dyDescent="0.3">
      <c r="N7369" s="37"/>
      <c r="O7369" s="36"/>
      <c r="P7369" s="36"/>
      <c r="Q7369" s="36"/>
      <c r="R7369" s="37"/>
      <c r="S7369" s="36"/>
      <c r="T7369" s="36"/>
    </row>
    <row r="7370" spans="14:20" ht="14.4" x14ac:dyDescent="0.3">
      <c r="N7370" s="37"/>
      <c r="O7370" s="36"/>
      <c r="P7370" s="36"/>
      <c r="Q7370" s="36"/>
      <c r="R7370" s="37"/>
      <c r="S7370" s="36"/>
      <c r="T7370" s="36"/>
    </row>
    <row r="7371" spans="14:20" ht="14.4" x14ac:dyDescent="0.3">
      <c r="N7371" s="37"/>
      <c r="O7371" s="36"/>
      <c r="P7371" s="36"/>
      <c r="Q7371" s="36"/>
      <c r="R7371" s="37"/>
      <c r="S7371" s="36"/>
      <c r="T7371" s="36"/>
    </row>
    <row r="7372" spans="14:20" ht="14.4" x14ac:dyDescent="0.3">
      <c r="N7372" s="37"/>
      <c r="O7372" s="36"/>
      <c r="P7372" s="36"/>
      <c r="Q7372" s="36"/>
      <c r="R7372" s="37"/>
      <c r="S7372" s="36"/>
      <c r="T7372" s="36"/>
    </row>
    <row r="7373" spans="14:20" ht="14.4" x14ac:dyDescent="0.3">
      <c r="N7373" s="37"/>
      <c r="O7373" s="36"/>
      <c r="P7373" s="36"/>
      <c r="Q7373" s="36"/>
      <c r="R7373" s="37"/>
      <c r="S7373" s="36"/>
      <c r="T7373" s="36"/>
    </row>
    <row r="7374" spans="14:20" ht="14.4" x14ac:dyDescent="0.3">
      <c r="N7374" s="37"/>
      <c r="O7374" s="36"/>
      <c r="P7374" s="36"/>
      <c r="Q7374" s="36"/>
      <c r="R7374" s="37"/>
      <c r="S7374" s="36"/>
      <c r="T7374" s="36"/>
    </row>
    <row r="7375" spans="14:20" ht="14.4" x14ac:dyDescent="0.3">
      <c r="N7375" s="37"/>
      <c r="O7375" s="36"/>
      <c r="P7375" s="36"/>
      <c r="Q7375" s="36"/>
      <c r="R7375" s="37"/>
      <c r="S7375" s="36"/>
      <c r="T7375" s="36"/>
    </row>
    <row r="7376" spans="14:20" ht="14.4" x14ac:dyDescent="0.3">
      <c r="N7376" s="37"/>
      <c r="O7376" s="36"/>
      <c r="P7376" s="36"/>
      <c r="Q7376" s="36"/>
      <c r="R7376" s="37"/>
      <c r="S7376" s="36"/>
      <c r="T7376" s="36"/>
    </row>
    <row r="7377" spans="14:20" ht="14.4" x14ac:dyDescent="0.3">
      <c r="N7377" s="37"/>
      <c r="O7377" s="36"/>
      <c r="P7377" s="36"/>
      <c r="Q7377" s="36"/>
      <c r="R7377" s="37"/>
      <c r="S7377" s="36"/>
      <c r="T7377" s="36"/>
    </row>
    <row r="7378" spans="14:20" ht="14.4" x14ac:dyDescent="0.3">
      <c r="N7378" s="37"/>
      <c r="O7378" s="36"/>
      <c r="P7378" s="36"/>
      <c r="Q7378" s="36"/>
      <c r="R7378" s="37"/>
      <c r="S7378" s="36"/>
      <c r="T7378" s="36"/>
    </row>
    <row r="7379" spans="14:20" ht="14.4" x14ac:dyDescent="0.3">
      <c r="N7379" s="37"/>
      <c r="O7379" s="36"/>
      <c r="P7379" s="36"/>
      <c r="Q7379" s="36"/>
      <c r="R7379" s="37"/>
      <c r="S7379" s="36"/>
      <c r="T7379" s="36"/>
    </row>
    <row r="7380" spans="14:20" ht="14.4" x14ac:dyDescent="0.3">
      <c r="N7380" s="37"/>
      <c r="O7380" s="36"/>
      <c r="P7380" s="36"/>
      <c r="Q7380" s="36"/>
      <c r="R7380" s="37"/>
      <c r="S7380" s="36"/>
      <c r="T7380" s="36"/>
    </row>
    <row r="7381" spans="14:20" ht="14.4" x14ac:dyDescent="0.3">
      <c r="N7381" s="37"/>
      <c r="O7381" s="36"/>
      <c r="P7381" s="36"/>
      <c r="Q7381" s="36"/>
      <c r="R7381" s="37"/>
      <c r="S7381" s="36"/>
      <c r="T7381" s="36"/>
    </row>
    <row r="7382" spans="14:20" ht="14.4" x14ac:dyDescent="0.3">
      <c r="N7382" s="37"/>
      <c r="O7382" s="36"/>
      <c r="P7382" s="36"/>
      <c r="Q7382" s="36"/>
      <c r="R7382" s="37"/>
      <c r="S7382" s="36"/>
      <c r="T7382" s="36"/>
    </row>
    <row r="7383" spans="14:20" ht="14.4" x14ac:dyDescent="0.3">
      <c r="N7383" s="37"/>
      <c r="O7383" s="36"/>
      <c r="P7383" s="36"/>
      <c r="Q7383" s="36"/>
      <c r="R7383" s="37"/>
      <c r="S7383" s="36"/>
      <c r="T7383" s="36"/>
    </row>
    <row r="7384" spans="14:20" ht="14.4" x14ac:dyDescent="0.3">
      <c r="N7384" s="37"/>
      <c r="O7384" s="36"/>
      <c r="P7384" s="36"/>
      <c r="Q7384" s="36"/>
      <c r="R7384" s="37"/>
      <c r="S7384" s="36"/>
      <c r="T7384" s="36"/>
    </row>
    <row r="7385" spans="14:20" ht="14.4" x14ac:dyDescent="0.3">
      <c r="N7385" s="37"/>
      <c r="O7385" s="36"/>
      <c r="P7385" s="36"/>
      <c r="Q7385" s="36"/>
      <c r="R7385" s="37"/>
      <c r="S7385" s="36"/>
      <c r="T7385" s="36"/>
    </row>
    <row r="7386" spans="14:20" ht="14.4" x14ac:dyDescent="0.3">
      <c r="N7386" s="37"/>
      <c r="O7386" s="36"/>
      <c r="P7386" s="36"/>
      <c r="Q7386" s="36"/>
      <c r="R7386" s="37"/>
      <c r="S7386" s="36"/>
      <c r="T7386" s="36"/>
    </row>
    <row r="7387" spans="14:20" ht="14.4" x14ac:dyDescent="0.3">
      <c r="N7387" s="37"/>
      <c r="O7387" s="36"/>
      <c r="P7387" s="36"/>
      <c r="Q7387" s="36"/>
      <c r="R7387" s="37"/>
      <c r="S7387" s="36"/>
      <c r="T7387" s="36"/>
    </row>
    <row r="7388" spans="14:20" ht="14.4" x14ac:dyDescent="0.3">
      <c r="N7388" s="37"/>
      <c r="O7388" s="36"/>
      <c r="P7388" s="36"/>
      <c r="Q7388" s="36"/>
      <c r="R7388" s="37"/>
      <c r="S7388" s="36"/>
      <c r="T7388" s="36"/>
    </row>
    <row r="7389" spans="14:20" ht="14.4" x14ac:dyDescent="0.3">
      <c r="N7389" s="37"/>
      <c r="O7389" s="36"/>
      <c r="P7389" s="36"/>
      <c r="Q7389" s="36"/>
      <c r="R7389" s="37"/>
      <c r="S7389" s="36"/>
      <c r="T7389" s="36"/>
    </row>
    <row r="7390" spans="14:20" ht="14.4" x14ac:dyDescent="0.3">
      <c r="N7390" s="37"/>
      <c r="O7390" s="36"/>
      <c r="P7390" s="36"/>
      <c r="Q7390" s="36"/>
      <c r="R7390" s="37"/>
      <c r="S7390" s="36"/>
      <c r="T7390" s="36"/>
    </row>
    <row r="7391" spans="14:20" ht="14.4" x14ac:dyDescent="0.3">
      <c r="N7391" s="37"/>
      <c r="O7391" s="36"/>
      <c r="P7391" s="36"/>
      <c r="Q7391" s="36"/>
      <c r="R7391" s="37"/>
      <c r="S7391" s="36"/>
      <c r="T7391" s="36"/>
    </row>
    <row r="7392" spans="14:20" ht="14.4" x14ac:dyDescent="0.3">
      <c r="N7392" s="37"/>
      <c r="O7392" s="36"/>
      <c r="P7392" s="36"/>
      <c r="Q7392" s="36"/>
      <c r="R7392" s="37"/>
      <c r="S7392" s="36"/>
      <c r="T7392" s="36"/>
    </row>
    <row r="7393" spans="14:20" ht="14.4" x14ac:dyDescent="0.3">
      <c r="N7393" s="37"/>
      <c r="O7393" s="36"/>
      <c r="P7393" s="36"/>
      <c r="Q7393" s="36"/>
      <c r="R7393" s="37"/>
      <c r="S7393" s="36"/>
      <c r="T7393" s="36"/>
    </row>
    <row r="7394" spans="14:20" ht="14.4" x14ac:dyDescent="0.3">
      <c r="N7394" s="37"/>
      <c r="O7394" s="36"/>
      <c r="P7394" s="36"/>
      <c r="Q7394" s="36"/>
      <c r="R7394" s="37"/>
      <c r="S7394" s="36"/>
      <c r="T7394" s="36"/>
    </row>
    <row r="7395" spans="14:20" ht="14.4" x14ac:dyDescent="0.3">
      <c r="N7395" s="37"/>
      <c r="O7395" s="36"/>
      <c r="P7395" s="36"/>
      <c r="Q7395" s="36"/>
      <c r="R7395" s="37"/>
      <c r="S7395" s="36"/>
      <c r="T7395" s="36"/>
    </row>
    <row r="7396" spans="14:20" ht="14.4" x14ac:dyDescent="0.3">
      <c r="N7396" s="37"/>
      <c r="O7396" s="36"/>
      <c r="P7396" s="36"/>
      <c r="Q7396" s="36"/>
      <c r="R7396" s="37"/>
      <c r="S7396" s="36"/>
      <c r="T7396" s="36"/>
    </row>
    <row r="7397" spans="14:20" ht="14.4" x14ac:dyDescent="0.3">
      <c r="N7397" s="37"/>
      <c r="O7397" s="36"/>
      <c r="P7397" s="36"/>
      <c r="Q7397" s="36"/>
      <c r="R7397" s="37"/>
      <c r="S7397" s="36"/>
      <c r="T7397" s="36"/>
    </row>
    <row r="7398" spans="14:20" ht="14.4" x14ac:dyDescent="0.3">
      <c r="N7398" s="37"/>
      <c r="O7398" s="36"/>
      <c r="P7398" s="36"/>
      <c r="Q7398" s="36"/>
      <c r="R7398" s="37"/>
      <c r="S7398" s="36"/>
      <c r="T7398" s="36"/>
    </row>
    <row r="7399" spans="14:20" ht="14.4" x14ac:dyDescent="0.3">
      <c r="N7399" s="37"/>
      <c r="O7399" s="36"/>
      <c r="P7399" s="36"/>
      <c r="Q7399" s="36"/>
      <c r="R7399" s="37"/>
      <c r="S7399" s="36"/>
      <c r="T7399" s="36"/>
    </row>
    <row r="7400" spans="14:20" ht="14.4" x14ac:dyDescent="0.3">
      <c r="N7400" s="37"/>
      <c r="O7400" s="36"/>
      <c r="P7400" s="36"/>
      <c r="Q7400" s="36"/>
      <c r="R7400" s="37"/>
      <c r="S7400" s="36"/>
      <c r="T7400" s="36"/>
    </row>
    <row r="7401" spans="14:20" ht="14.4" x14ac:dyDescent="0.3">
      <c r="N7401" s="37"/>
      <c r="O7401" s="36"/>
      <c r="P7401" s="36"/>
      <c r="Q7401" s="36"/>
      <c r="R7401" s="37"/>
      <c r="S7401" s="36"/>
      <c r="T7401" s="36"/>
    </row>
    <row r="7402" spans="14:20" ht="14.4" x14ac:dyDescent="0.3">
      <c r="N7402" s="37"/>
      <c r="O7402" s="36"/>
      <c r="P7402" s="36"/>
      <c r="Q7402" s="36"/>
      <c r="R7402" s="37"/>
      <c r="S7402" s="36"/>
      <c r="T7402" s="36"/>
    </row>
    <row r="7403" spans="14:20" ht="14.4" x14ac:dyDescent="0.3">
      <c r="N7403" s="37"/>
      <c r="O7403" s="36"/>
      <c r="P7403" s="36"/>
      <c r="Q7403" s="36"/>
      <c r="R7403" s="37"/>
      <c r="S7403" s="36"/>
      <c r="T7403" s="36"/>
    </row>
    <row r="7404" spans="14:20" ht="14.4" x14ac:dyDescent="0.3">
      <c r="N7404" s="37"/>
      <c r="O7404" s="36"/>
      <c r="P7404" s="36"/>
      <c r="Q7404" s="36"/>
      <c r="R7404" s="37"/>
      <c r="S7404" s="36"/>
      <c r="T7404" s="36"/>
    </row>
    <row r="7405" spans="14:20" ht="14.4" x14ac:dyDescent="0.3">
      <c r="N7405" s="37"/>
      <c r="O7405" s="36"/>
      <c r="P7405" s="36"/>
      <c r="Q7405" s="36"/>
      <c r="R7405" s="37"/>
      <c r="S7405" s="36"/>
      <c r="T7405" s="36"/>
    </row>
    <row r="7406" spans="14:20" ht="14.4" x14ac:dyDescent="0.3">
      <c r="N7406" s="37"/>
      <c r="O7406" s="36"/>
      <c r="P7406" s="36"/>
      <c r="Q7406" s="36"/>
      <c r="R7406" s="37"/>
      <c r="S7406" s="36"/>
      <c r="T7406" s="36"/>
    </row>
    <row r="7407" spans="14:20" ht="14.4" x14ac:dyDescent="0.3">
      <c r="N7407" s="37"/>
      <c r="O7407" s="36"/>
      <c r="P7407" s="36"/>
      <c r="Q7407" s="36"/>
      <c r="R7407" s="37"/>
      <c r="S7407" s="36"/>
      <c r="T7407" s="36"/>
    </row>
    <row r="7408" spans="14:20" ht="14.4" x14ac:dyDescent="0.3">
      <c r="N7408" s="37"/>
      <c r="O7408" s="36"/>
      <c r="P7408" s="36"/>
      <c r="Q7408" s="36"/>
      <c r="R7408" s="37"/>
      <c r="S7408" s="36"/>
      <c r="T7408" s="36"/>
    </row>
    <row r="7409" spans="14:20" ht="14.4" x14ac:dyDescent="0.3">
      <c r="N7409" s="37"/>
      <c r="O7409" s="36"/>
      <c r="P7409" s="36"/>
      <c r="Q7409" s="36"/>
      <c r="R7409" s="37"/>
      <c r="S7409" s="36"/>
      <c r="T7409" s="36"/>
    </row>
    <row r="7410" spans="14:20" ht="14.4" x14ac:dyDescent="0.3">
      <c r="N7410" s="37"/>
      <c r="O7410" s="36"/>
      <c r="P7410" s="36"/>
      <c r="Q7410" s="36"/>
      <c r="R7410" s="37"/>
      <c r="S7410" s="36"/>
      <c r="T7410" s="36"/>
    </row>
    <row r="7411" spans="14:20" ht="14.4" x14ac:dyDescent="0.3">
      <c r="N7411" s="37"/>
      <c r="O7411" s="36"/>
      <c r="P7411" s="36"/>
      <c r="Q7411" s="36"/>
      <c r="R7411" s="37"/>
      <c r="S7411" s="36"/>
      <c r="T7411" s="36"/>
    </row>
    <row r="7412" spans="14:20" ht="14.4" x14ac:dyDescent="0.3">
      <c r="N7412" s="37"/>
      <c r="O7412" s="36"/>
      <c r="P7412" s="36"/>
      <c r="Q7412" s="36"/>
      <c r="R7412" s="37"/>
      <c r="S7412" s="36"/>
      <c r="T7412" s="36"/>
    </row>
    <row r="7413" spans="14:20" ht="14.4" x14ac:dyDescent="0.3">
      <c r="N7413" s="37"/>
      <c r="O7413" s="36"/>
      <c r="P7413" s="36"/>
      <c r="Q7413" s="36"/>
      <c r="R7413" s="37"/>
      <c r="S7413" s="36"/>
      <c r="T7413" s="36"/>
    </row>
    <row r="7414" spans="14:20" ht="14.4" x14ac:dyDescent="0.3">
      <c r="N7414" s="37"/>
      <c r="O7414" s="36"/>
      <c r="P7414" s="36"/>
      <c r="Q7414" s="36"/>
      <c r="R7414" s="37"/>
      <c r="S7414" s="36"/>
      <c r="T7414" s="36"/>
    </row>
    <row r="7415" spans="14:20" ht="14.4" x14ac:dyDescent="0.3">
      <c r="N7415" s="37"/>
      <c r="O7415" s="36"/>
      <c r="P7415" s="36"/>
      <c r="Q7415" s="36"/>
      <c r="R7415" s="37"/>
      <c r="S7415" s="36"/>
      <c r="T7415" s="36"/>
    </row>
    <row r="7416" spans="14:20" ht="14.4" x14ac:dyDescent="0.3">
      <c r="N7416" s="37"/>
      <c r="O7416" s="36"/>
      <c r="P7416" s="36"/>
      <c r="Q7416" s="36"/>
      <c r="R7416" s="37"/>
      <c r="S7416" s="36"/>
      <c r="T7416" s="36"/>
    </row>
    <row r="7417" spans="14:20" ht="14.4" x14ac:dyDescent="0.3">
      <c r="N7417" s="37"/>
      <c r="O7417" s="36"/>
      <c r="P7417" s="36"/>
      <c r="Q7417" s="36"/>
      <c r="R7417" s="37"/>
      <c r="S7417" s="36"/>
      <c r="T7417" s="36"/>
    </row>
    <row r="7418" spans="14:20" ht="14.4" x14ac:dyDescent="0.3">
      <c r="N7418" s="37"/>
      <c r="O7418" s="36"/>
      <c r="P7418" s="36"/>
      <c r="Q7418" s="36"/>
      <c r="R7418" s="37"/>
      <c r="S7418" s="36"/>
      <c r="T7418" s="36"/>
    </row>
    <row r="7419" spans="14:20" ht="14.4" x14ac:dyDescent="0.3">
      <c r="N7419" s="37"/>
      <c r="O7419" s="36"/>
      <c r="P7419" s="36"/>
      <c r="Q7419" s="36"/>
      <c r="R7419" s="37"/>
      <c r="S7419" s="36"/>
      <c r="T7419" s="36"/>
    </row>
    <row r="7420" spans="14:20" ht="14.4" x14ac:dyDescent="0.3">
      <c r="N7420" s="37"/>
      <c r="O7420" s="36"/>
      <c r="P7420" s="36"/>
      <c r="Q7420" s="36"/>
      <c r="R7420" s="37"/>
      <c r="S7420" s="36"/>
      <c r="T7420" s="36"/>
    </row>
    <row r="7421" spans="14:20" ht="14.4" x14ac:dyDescent="0.3">
      <c r="N7421" s="37"/>
      <c r="O7421" s="36"/>
      <c r="P7421" s="36"/>
      <c r="Q7421" s="36"/>
      <c r="R7421" s="37"/>
      <c r="S7421" s="36"/>
      <c r="T7421" s="36"/>
    </row>
    <row r="7422" spans="14:20" ht="14.4" x14ac:dyDescent="0.3">
      <c r="N7422" s="37"/>
      <c r="O7422" s="36"/>
      <c r="P7422" s="36"/>
      <c r="Q7422" s="36"/>
      <c r="R7422" s="37"/>
      <c r="S7422" s="36"/>
      <c r="T7422" s="36"/>
    </row>
    <row r="7423" spans="14:20" ht="14.4" x14ac:dyDescent="0.3">
      <c r="N7423" s="37"/>
      <c r="O7423" s="36"/>
      <c r="P7423" s="36"/>
      <c r="Q7423" s="36"/>
      <c r="R7423" s="37"/>
      <c r="S7423" s="36"/>
      <c r="T7423" s="36"/>
    </row>
    <row r="7424" spans="14:20" ht="14.4" x14ac:dyDescent="0.3">
      <c r="N7424" s="37"/>
      <c r="O7424" s="36"/>
      <c r="P7424" s="36"/>
      <c r="Q7424" s="36"/>
      <c r="R7424" s="37"/>
      <c r="S7424" s="36"/>
      <c r="T7424" s="36"/>
    </row>
    <row r="7425" spans="14:20" ht="14.4" x14ac:dyDescent="0.3">
      <c r="N7425" s="37"/>
      <c r="O7425" s="36"/>
      <c r="P7425" s="36"/>
      <c r="Q7425" s="36"/>
      <c r="R7425" s="37"/>
      <c r="S7425" s="36"/>
      <c r="T7425" s="36"/>
    </row>
    <row r="7426" spans="14:20" ht="14.4" x14ac:dyDescent="0.3">
      <c r="N7426" s="37"/>
      <c r="O7426" s="36"/>
      <c r="P7426" s="36"/>
      <c r="Q7426" s="36"/>
      <c r="R7426" s="37"/>
      <c r="S7426" s="36"/>
      <c r="T7426" s="36"/>
    </row>
    <row r="7427" spans="14:20" ht="14.4" x14ac:dyDescent="0.3">
      <c r="N7427" s="37"/>
      <c r="O7427" s="36"/>
      <c r="P7427" s="36"/>
      <c r="Q7427" s="36"/>
      <c r="R7427" s="37"/>
      <c r="S7427" s="36"/>
      <c r="T7427" s="36"/>
    </row>
    <row r="7428" spans="14:20" ht="14.4" x14ac:dyDescent="0.3">
      <c r="N7428" s="37"/>
      <c r="O7428" s="36"/>
      <c r="P7428" s="36"/>
      <c r="Q7428" s="36"/>
      <c r="R7428" s="37"/>
      <c r="S7428" s="36"/>
      <c r="T7428" s="36"/>
    </row>
    <row r="7429" spans="14:20" ht="14.4" x14ac:dyDescent="0.3">
      <c r="N7429" s="37"/>
      <c r="O7429" s="36"/>
      <c r="P7429" s="36"/>
      <c r="Q7429" s="36"/>
      <c r="R7429" s="37"/>
      <c r="S7429" s="36"/>
      <c r="T7429" s="36"/>
    </row>
    <row r="7430" spans="14:20" ht="14.4" x14ac:dyDescent="0.3">
      <c r="N7430" s="37"/>
      <c r="O7430" s="36"/>
      <c r="P7430" s="36"/>
      <c r="Q7430" s="36"/>
      <c r="R7430" s="37"/>
      <c r="S7430" s="36"/>
      <c r="T7430" s="36"/>
    </row>
    <row r="7431" spans="14:20" ht="14.4" x14ac:dyDescent="0.3">
      <c r="N7431" s="37"/>
      <c r="O7431" s="36"/>
      <c r="P7431" s="36"/>
      <c r="Q7431" s="36"/>
      <c r="R7431" s="37"/>
      <c r="S7431" s="36"/>
      <c r="T7431" s="36"/>
    </row>
    <row r="7432" spans="14:20" ht="14.4" x14ac:dyDescent="0.3">
      <c r="N7432" s="37"/>
      <c r="O7432" s="36"/>
      <c r="P7432" s="36"/>
      <c r="Q7432" s="36"/>
      <c r="R7432" s="37"/>
      <c r="S7432" s="36"/>
      <c r="T7432" s="36"/>
    </row>
    <row r="7433" spans="14:20" ht="14.4" x14ac:dyDescent="0.3">
      <c r="N7433" s="37"/>
      <c r="O7433" s="36"/>
      <c r="P7433" s="36"/>
      <c r="Q7433" s="36"/>
      <c r="R7433" s="37"/>
      <c r="S7433" s="36"/>
      <c r="T7433" s="36"/>
    </row>
    <row r="7434" spans="14:20" ht="14.4" x14ac:dyDescent="0.3">
      <c r="N7434" s="37"/>
      <c r="O7434" s="36"/>
      <c r="P7434" s="36"/>
      <c r="Q7434" s="36"/>
      <c r="R7434" s="37"/>
      <c r="S7434" s="36"/>
      <c r="T7434" s="36"/>
    </row>
    <row r="7435" spans="14:20" ht="14.4" x14ac:dyDescent="0.3">
      <c r="N7435" s="37"/>
      <c r="O7435" s="36"/>
      <c r="P7435" s="36"/>
      <c r="Q7435" s="36"/>
      <c r="R7435" s="37"/>
      <c r="S7435" s="36"/>
      <c r="T7435" s="36"/>
    </row>
    <row r="7436" spans="14:20" ht="14.4" x14ac:dyDescent="0.3">
      <c r="N7436" s="37"/>
      <c r="O7436" s="36"/>
      <c r="P7436" s="36"/>
      <c r="Q7436" s="36"/>
      <c r="R7436" s="37"/>
      <c r="S7436" s="36"/>
      <c r="T7436" s="36"/>
    </row>
    <row r="7437" spans="14:20" ht="14.4" x14ac:dyDescent="0.3">
      <c r="N7437" s="37"/>
      <c r="O7437" s="36"/>
      <c r="P7437" s="36"/>
      <c r="Q7437" s="36"/>
      <c r="R7437" s="37"/>
      <c r="S7437" s="36"/>
      <c r="T7437" s="36"/>
    </row>
    <row r="7438" spans="14:20" ht="14.4" x14ac:dyDescent="0.3">
      <c r="N7438" s="37"/>
      <c r="O7438" s="36"/>
      <c r="P7438" s="36"/>
      <c r="Q7438" s="36"/>
      <c r="R7438" s="37"/>
      <c r="S7438" s="36"/>
      <c r="T7438" s="36"/>
    </row>
    <row r="7439" spans="14:20" ht="14.4" x14ac:dyDescent="0.3">
      <c r="N7439" s="37"/>
      <c r="O7439" s="36"/>
      <c r="P7439" s="36"/>
      <c r="Q7439" s="36"/>
      <c r="R7439" s="37"/>
      <c r="S7439" s="36"/>
      <c r="T7439" s="36"/>
    </row>
    <row r="7440" spans="14:20" ht="14.4" x14ac:dyDescent="0.3">
      <c r="N7440" s="37"/>
      <c r="O7440" s="36"/>
      <c r="P7440" s="36"/>
      <c r="Q7440" s="36"/>
      <c r="R7440" s="37"/>
      <c r="S7440" s="36"/>
      <c r="T7440" s="36"/>
    </row>
    <row r="7441" spans="14:20" ht="14.4" x14ac:dyDescent="0.3">
      <c r="N7441" s="37"/>
      <c r="O7441" s="36"/>
      <c r="P7441" s="36"/>
      <c r="Q7441" s="36"/>
      <c r="R7441" s="37"/>
      <c r="S7441" s="36"/>
      <c r="T7441" s="36"/>
    </row>
    <row r="7442" spans="14:20" ht="14.4" x14ac:dyDescent="0.3">
      <c r="N7442" s="37"/>
      <c r="O7442" s="36"/>
      <c r="P7442" s="36"/>
      <c r="Q7442" s="36"/>
      <c r="R7442" s="37"/>
      <c r="S7442" s="36"/>
      <c r="T7442" s="36"/>
    </row>
    <row r="7443" spans="14:20" ht="14.4" x14ac:dyDescent="0.3">
      <c r="N7443" s="37"/>
      <c r="O7443" s="36"/>
      <c r="P7443" s="36"/>
      <c r="Q7443" s="36"/>
      <c r="R7443" s="37"/>
      <c r="S7443" s="36"/>
      <c r="T7443" s="36"/>
    </row>
    <row r="7444" spans="14:20" ht="14.4" x14ac:dyDescent="0.3">
      <c r="N7444" s="37"/>
      <c r="O7444" s="36"/>
      <c r="P7444" s="36"/>
      <c r="Q7444" s="36"/>
      <c r="R7444" s="37"/>
      <c r="S7444" s="36"/>
      <c r="T7444" s="36"/>
    </row>
    <row r="7445" spans="14:20" ht="14.4" x14ac:dyDescent="0.3">
      <c r="N7445" s="37"/>
      <c r="O7445" s="36"/>
      <c r="P7445" s="36"/>
      <c r="Q7445" s="36"/>
      <c r="R7445" s="37"/>
      <c r="S7445" s="36"/>
      <c r="T7445" s="36"/>
    </row>
    <row r="7446" spans="14:20" ht="14.4" x14ac:dyDescent="0.3">
      <c r="N7446" s="37"/>
      <c r="O7446" s="36"/>
      <c r="P7446" s="36"/>
      <c r="Q7446" s="36"/>
      <c r="R7446" s="37"/>
      <c r="S7446" s="36"/>
      <c r="T7446" s="36"/>
    </row>
    <row r="7447" spans="14:20" ht="14.4" x14ac:dyDescent="0.3">
      <c r="N7447" s="37"/>
      <c r="O7447" s="36"/>
      <c r="P7447" s="36"/>
      <c r="Q7447" s="36"/>
      <c r="R7447" s="37"/>
      <c r="S7447" s="36"/>
      <c r="T7447" s="36"/>
    </row>
    <row r="7448" spans="14:20" ht="14.4" x14ac:dyDescent="0.3">
      <c r="N7448" s="37"/>
      <c r="O7448" s="36"/>
      <c r="P7448" s="36"/>
      <c r="Q7448" s="36"/>
      <c r="R7448" s="37"/>
      <c r="S7448" s="36"/>
      <c r="T7448" s="36"/>
    </row>
    <row r="7449" spans="14:20" ht="14.4" x14ac:dyDescent="0.3">
      <c r="N7449" s="37"/>
      <c r="O7449" s="36"/>
      <c r="P7449" s="36"/>
      <c r="Q7449" s="36"/>
      <c r="R7449" s="37"/>
      <c r="S7449" s="36"/>
      <c r="T7449" s="36"/>
    </row>
    <row r="7450" spans="14:20" ht="14.4" x14ac:dyDescent="0.3">
      <c r="N7450" s="37"/>
      <c r="O7450" s="36"/>
      <c r="P7450" s="36"/>
      <c r="Q7450" s="36"/>
      <c r="R7450" s="37"/>
      <c r="S7450" s="36"/>
      <c r="T7450" s="36"/>
    </row>
    <row r="7451" spans="14:20" ht="14.4" x14ac:dyDescent="0.3">
      <c r="N7451" s="37"/>
      <c r="O7451" s="36"/>
      <c r="P7451" s="36"/>
      <c r="Q7451" s="36"/>
      <c r="R7451" s="37"/>
      <c r="S7451" s="36"/>
      <c r="T7451" s="36"/>
    </row>
    <row r="7452" spans="14:20" ht="14.4" x14ac:dyDescent="0.3">
      <c r="N7452" s="37"/>
      <c r="O7452" s="36"/>
      <c r="P7452" s="36"/>
      <c r="Q7452" s="36"/>
      <c r="R7452" s="37"/>
      <c r="S7452" s="36"/>
      <c r="T7452" s="36"/>
    </row>
    <row r="7453" spans="14:20" ht="14.4" x14ac:dyDescent="0.3">
      <c r="N7453" s="37"/>
      <c r="O7453" s="36"/>
      <c r="P7453" s="36"/>
      <c r="Q7453" s="36"/>
      <c r="R7453" s="37"/>
      <c r="S7453" s="36"/>
      <c r="T7453" s="36"/>
    </row>
    <row r="7454" spans="14:20" ht="14.4" x14ac:dyDescent="0.3">
      <c r="N7454" s="37"/>
      <c r="O7454" s="36"/>
      <c r="P7454" s="36"/>
      <c r="Q7454" s="36"/>
      <c r="R7454" s="37"/>
      <c r="S7454" s="36"/>
      <c r="T7454" s="36"/>
    </row>
    <row r="7455" spans="14:20" ht="14.4" x14ac:dyDescent="0.3">
      <c r="N7455" s="37"/>
      <c r="O7455" s="36"/>
      <c r="P7455" s="36"/>
      <c r="Q7455" s="36"/>
      <c r="R7455" s="37"/>
      <c r="S7455" s="36"/>
      <c r="T7455" s="36"/>
    </row>
    <row r="7456" spans="14:20" ht="14.4" x14ac:dyDescent="0.3">
      <c r="N7456" s="37"/>
      <c r="O7456" s="36"/>
      <c r="P7456" s="36"/>
      <c r="Q7456" s="36"/>
      <c r="R7456" s="37"/>
      <c r="S7456" s="36"/>
      <c r="T7456" s="36"/>
    </row>
    <row r="7457" spans="14:20" ht="14.4" x14ac:dyDescent="0.3">
      <c r="N7457" s="37"/>
      <c r="O7457" s="36"/>
      <c r="P7457" s="36"/>
      <c r="Q7457" s="36"/>
      <c r="R7457" s="37"/>
      <c r="S7457" s="36"/>
      <c r="T7457" s="36"/>
    </row>
    <row r="7458" spans="14:20" ht="14.4" x14ac:dyDescent="0.3">
      <c r="N7458" s="37"/>
      <c r="O7458" s="36"/>
      <c r="P7458" s="36"/>
      <c r="Q7458" s="36"/>
      <c r="R7458" s="37"/>
      <c r="S7458" s="36"/>
      <c r="T7458" s="36"/>
    </row>
    <row r="7459" spans="14:20" ht="14.4" x14ac:dyDescent="0.3">
      <c r="N7459" s="37"/>
      <c r="O7459" s="36"/>
      <c r="P7459" s="36"/>
      <c r="Q7459" s="36"/>
      <c r="R7459" s="37"/>
      <c r="S7459" s="36"/>
      <c r="T7459" s="36"/>
    </row>
    <row r="7460" spans="14:20" ht="14.4" x14ac:dyDescent="0.3">
      <c r="N7460" s="37"/>
      <c r="O7460" s="36"/>
      <c r="P7460" s="36"/>
      <c r="Q7460" s="36"/>
      <c r="R7460" s="37"/>
      <c r="S7460" s="36"/>
      <c r="T7460" s="36"/>
    </row>
    <row r="7461" spans="14:20" ht="14.4" x14ac:dyDescent="0.3">
      <c r="N7461" s="37"/>
      <c r="O7461" s="36"/>
      <c r="P7461" s="36"/>
      <c r="Q7461" s="36"/>
      <c r="R7461" s="37"/>
      <c r="S7461" s="36"/>
      <c r="T7461" s="36"/>
    </row>
    <row r="7462" spans="14:20" ht="14.4" x14ac:dyDescent="0.3">
      <c r="N7462" s="37"/>
      <c r="O7462" s="36"/>
      <c r="P7462" s="36"/>
      <c r="Q7462" s="36"/>
      <c r="R7462" s="37"/>
      <c r="S7462" s="36"/>
      <c r="T7462" s="36"/>
    </row>
    <row r="7463" spans="14:20" ht="14.4" x14ac:dyDescent="0.3">
      <c r="N7463" s="37"/>
      <c r="O7463" s="36"/>
      <c r="P7463" s="36"/>
      <c r="Q7463" s="36"/>
      <c r="R7463" s="37"/>
      <c r="S7463" s="36"/>
      <c r="T7463" s="36"/>
    </row>
    <row r="7464" spans="14:20" ht="14.4" x14ac:dyDescent="0.3">
      <c r="N7464" s="37"/>
      <c r="O7464" s="36"/>
      <c r="P7464" s="36"/>
      <c r="Q7464" s="36"/>
      <c r="R7464" s="37"/>
      <c r="S7464" s="36"/>
      <c r="T7464" s="36"/>
    </row>
    <row r="7465" spans="14:20" ht="14.4" x14ac:dyDescent="0.3">
      <c r="N7465" s="37"/>
      <c r="O7465" s="36"/>
      <c r="P7465" s="36"/>
      <c r="Q7465" s="36"/>
      <c r="R7465" s="37"/>
      <c r="S7465" s="36"/>
      <c r="T7465" s="36"/>
    </row>
    <row r="7466" spans="14:20" ht="14.4" x14ac:dyDescent="0.3">
      <c r="N7466" s="37"/>
      <c r="O7466" s="36"/>
      <c r="P7466" s="36"/>
      <c r="Q7466" s="36"/>
      <c r="R7466" s="37"/>
      <c r="S7466" s="36"/>
      <c r="T7466" s="36"/>
    </row>
    <row r="7467" spans="14:20" ht="14.4" x14ac:dyDescent="0.3">
      <c r="N7467" s="37"/>
      <c r="O7467" s="36"/>
      <c r="P7467" s="36"/>
      <c r="Q7467" s="36"/>
      <c r="R7467" s="37"/>
      <c r="S7467" s="36"/>
      <c r="T7467" s="36"/>
    </row>
    <row r="7468" spans="14:20" ht="14.4" x14ac:dyDescent="0.3">
      <c r="N7468" s="37"/>
      <c r="O7468" s="36"/>
      <c r="P7468" s="36"/>
      <c r="Q7468" s="36"/>
      <c r="R7468" s="37"/>
      <c r="S7468" s="36"/>
      <c r="T7468" s="36"/>
    </row>
    <row r="7469" spans="14:20" ht="14.4" x14ac:dyDescent="0.3">
      <c r="N7469" s="37"/>
      <c r="O7469" s="36"/>
      <c r="P7469" s="36"/>
      <c r="Q7469" s="36"/>
      <c r="R7469" s="37"/>
      <c r="S7469" s="36"/>
      <c r="T7469" s="36"/>
    </row>
    <row r="7470" spans="14:20" ht="14.4" x14ac:dyDescent="0.3">
      <c r="N7470" s="37"/>
      <c r="O7470" s="36"/>
      <c r="P7470" s="36"/>
      <c r="Q7470" s="36"/>
      <c r="R7470" s="37"/>
      <c r="S7470" s="36"/>
      <c r="T7470" s="36"/>
    </row>
    <row r="7471" spans="14:20" ht="14.4" x14ac:dyDescent="0.3">
      <c r="N7471" s="37"/>
      <c r="O7471" s="36"/>
      <c r="P7471" s="36"/>
      <c r="Q7471" s="36"/>
      <c r="R7471" s="37"/>
      <c r="S7471" s="36"/>
      <c r="T7471" s="36"/>
    </row>
    <row r="7472" spans="14:20" ht="14.4" x14ac:dyDescent="0.3">
      <c r="N7472" s="37"/>
      <c r="O7472" s="36"/>
      <c r="P7472" s="36"/>
      <c r="Q7472" s="36"/>
      <c r="R7472" s="37"/>
      <c r="S7472" s="36"/>
      <c r="T7472" s="36"/>
    </row>
    <row r="7473" spans="14:20" ht="14.4" x14ac:dyDescent="0.3">
      <c r="N7473" s="37"/>
      <c r="O7473" s="36"/>
      <c r="P7473" s="36"/>
      <c r="Q7473" s="36"/>
      <c r="R7473" s="37"/>
      <c r="S7473" s="36"/>
      <c r="T7473" s="36"/>
    </row>
    <row r="7474" spans="14:20" ht="14.4" x14ac:dyDescent="0.3">
      <c r="N7474" s="37"/>
      <c r="O7474" s="36"/>
      <c r="P7474" s="36"/>
      <c r="Q7474" s="36"/>
      <c r="R7474" s="37"/>
      <c r="S7474" s="36"/>
      <c r="T7474" s="36"/>
    </row>
    <row r="7475" spans="14:20" ht="14.4" x14ac:dyDescent="0.3">
      <c r="N7475" s="37"/>
      <c r="O7475" s="36"/>
      <c r="P7475" s="36"/>
      <c r="Q7475" s="36"/>
      <c r="R7475" s="37"/>
      <c r="S7475" s="36"/>
      <c r="T7475" s="36"/>
    </row>
    <row r="7476" spans="14:20" ht="14.4" x14ac:dyDescent="0.3">
      <c r="N7476" s="37"/>
      <c r="O7476" s="36"/>
      <c r="P7476" s="36"/>
      <c r="Q7476" s="36"/>
      <c r="R7476" s="37"/>
      <c r="S7476" s="36"/>
      <c r="T7476" s="36"/>
    </row>
    <row r="7477" spans="14:20" ht="14.4" x14ac:dyDescent="0.3">
      <c r="N7477" s="37"/>
      <c r="O7477" s="36"/>
      <c r="P7477" s="36"/>
      <c r="Q7477" s="36"/>
      <c r="R7477" s="37"/>
      <c r="S7477" s="36"/>
      <c r="T7477" s="36"/>
    </row>
    <row r="7478" spans="14:20" ht="14.4" x14ac:dyDescent="0.3">
      <c r="N7478" s="37"/>
      <c r="O7478" s="36"/>
      <c r="P7478" s="36"/>
      <c r="Q7478" s="36"/>
      <c r="R7478" s="37"/>
      <c r="S7478" s="36"/>
      <c r="T7478" s="36"/>
    </row>
    <row r="7479" spans="14:20" ht="14.4" x14ac:dyDescent="0.3">
      <c r="N7479" s="37"/>
      <c r="O7479" s="36"/>
      <c r="P7479" s="36"/>
      <c r="Q7479" s="36"/>
      <c r="R7479" s="37"/>
      <c r="S7479" s="36"/>
      <c r="T7479" s="36"/>
    </row>
    <row r="7480" spans="14:20" ht="14.4" x14ac:dyDescent="0.3">
      <c r="N7480" s="37"/>
      <c r="O7480" s="36"/>
      <c r="P7480" s="36"/>
      <c r="Q7480" s="36"/>
      <c r="R7480" s="37"/>
      <c r="S7480" s="36"/>
      <c r="T7480" s="36"/>
    </row>
    <row r="7481" spans="14:20" ht="14.4" x14ac:dyDescent="0.3">
      <c r="N7481" s="37"/>
      <c r="O7481" s="36"/>
      <c r="P7481" s="36"/>
      <c r="Q7481" s="36"/>
      <c r="R7481" s="37"/>
      <c r="S7481" s="36"/>
      <c r="T7481" s="36"/>
    </row>
    <row r="7482" spans="14:20" ht="14.4" x14ac:dyDescent="0.3">
      <c r="N7482" s="37"/>
      <c r="O7482" s="36"/>
      <c r="P7482" s="36"/>
      <c r="Q7482" s="36"/>
      <c r="R7482" s="37"/>
      <c r="S7482" s="36"/>
      <c r="T7482" s="36"/>
    </row>
    <row r="7483" spans="14:20" ht="14.4" x14ac:dyDescent="0.3">
      <c r="N7483" s="37"/>
      <c r="O7483" s="36"/>
      <c r="P7483" s="36"/>
      <c r="Q7483" s="36"/>
      <c r="R7483" s="37"/>
      <c r="S7483" s="36"/>
      <c r="T7483" s="36"/>
    </row>
    <row r="7484" spans="14:20" ht="14.4" x14ac:dyDescent="0.3">
      <c r="N7484" s="37"/>
      <c r="O7484" s="36"/>
      <c r="P7484" s="36"/>
      <c r="Q7484" s="36"/>
      <c r="R7484" s="37"/>
      <c r="S7484" s="36"/>
      <c r="T7484" s="36"/>
    </row>
    <row r="7485" spans="14:20" ht="14.4" x14ac:dyDescent="0.3">
      <c r="N7485" s="37"/>
      <c r="O7485" s="36"/>
      <c r="P7485" s="36"/>
      <c r="Q7485" s="36"/>
      <c r="R7485" s="37"/>
      <c r="S7485" s="36"/>
      <c r="T7485" s="36"/>
    </row>
    <row r="7486" spans="14:20" ht="14.4" x14ac:dyDescent="0.3">
      <c r="N7486" s="37"/>
      <c r="O7486" s="36"/>
      <c r="P7486" s="36"/>
      <c r="Q7486" s="36"/>
      <c r="R7486" s="37"/>
      <c r="S7486" s="36"/>
      <c r="T7486" s="36"/>
    </row>
    <row r="7487" spans="14:20" ht="14.4" x14ac:dyDescent="0.3">
      <c r="N7487" s="37"/>
      <c r="O7487" s="36"/>
      <c r="P7487" s="36"/>
      <c r="Q7487" s="36"/>
      <c r="R7487" s="37"/>
      <c r="S7487" s="36"/>
      <c r="T7487" s="36"/>
    </row>
    <row r="7488" spans="14:20" ht="14.4" x14ac:dyDescent="0.3">
      <c r="N7488" s="37"/>
      <c r="O7488" s="36"/>
      <c r="P7488" s="36"/>
      <c r="Q7488" s="36"/>
      <c r="R7488" s="37"/>
      <c r="S7488" s="36"/>
      <c r="T7488" s="36"/>
    </row>
    <row r="7489" spans="14:20" ht="14.4" x14ac:dyDescent="0.3">
      <c r="N7489" s="37"/>
      <c r="O7489" s="36"/>
      <c r="P7489" s="36"/>
      <c r="Q7489" s="36"/>
      <c r="R7489" s="37"/>
      <c r="S7489" s="36"/>
      <c r="T7489" s="36"/>
    </row>
    <row r="7490" spans="14:20" ht="14.4" x14ac:dyDescent="0.3">
      <c r="N7490" s="37"/>
      <c r="O7490" s="36"/>
      <c r="P7490" s="36"/>
      <c r="Q7490" s="36"/>
      <c r="R7490" s="37"/>
      <c r="S7490" s="36"/>
      <c r="T7490" s="36"/>
    </row>
    <row r="7491" spans="14:20" ht="14.4" x14ac:dyDescent="0.3">
      <c r="N7491" s="37"/>
      <c r="O7491" s="36"/>
      <c r="P7491" s="36"/>
      <c r="Q7491" s="36"/>
      <c r="R7491" s="37"/>
      <c r="S7491" s="36"/>
      <c r="T7491" s="36"/>
    </row>
    <row r="7492" spans="14:20" ht="14.4" x14ac:dyDescent="0.3">
      <c r="N7492" s="37"/>
      <c r="O7492" s="36"/>
      <c r="P7492" s="36"/>
      <c r="Q7492" s="36"/>
      <c r="R7492" s="37"/>
      <c r="S7492" s="36"/>
      <c r="T7492" s="36"/>
    </row>
    <row r="7493" spans="14:20" ht="14.4" x14ac:dyDescent="0.3">
      <c r="N7493" s="37"/>
      <c r="O7493" s="36"/>
      <c r="P7493" s="36"/>
      <c r="Q7493" s="36"/>
      <c r="R7493" s="37"/>
      <c r="S7493" s="36"/>
      <c r="T7493" s="36"/>
    </row>
    <row r="7494" spans="14:20" ht="14.4" x14ac:dyDescent="0.3">
      <c r="N7494" s="37"/>
      <c r="O7494" s="36"/>
      <c r="P7494" s="36"/>
      <c r="Q7494" s="36"/>
      <c r="R7494" s="37"/>
      <c r="S7494" s="36"/>
      <c r="T7494" s="36"/>
    </row>
    <row r="7495" spans="14:20" ht="14.4" x14ac:dyDescent="0.3">
      <c r="N7495" s="37"/>
      <c r="O7495" s="36"/>
      <c r="P7495" s="36"/>
      <c r="Q7495" s="36"/>
      <c r="R7495" s="37"/>
      <c r="S7495" s="36"/>
      <c r="T7495" s="36"/>
    </row>
    <row r="7496" spans="14:20" ht="14.4" x14ac:dyDescent="0.3">
      <c r="N7496" s="37"/>
      <c r="O7496" s="36"/>
      <c r="P7496" s="36"/>
      <c r="Q7496" s="36"/>
      <c r="R7496" s="37"/>
      <c r="S7496" s="36"/>
      <c r="T7496" s="36"/>
    </row>
    <row r="7497" spans="14:20" ht="14.4" x14ac:dyDescent="0.3">
      <c r="N7497" s="37"/>
      <c r="O7497" s="36"/>
      <c r="P7497" s="36"/>
      <c r="Q7497" s="36"/>
      <c r="R7497" s="37"/>
      <c r="S7497" s="36"/>
      <c r="T7497" s="36"/>
    </row>
    <row r="7498" spans="14:20" ht="14.4" x14ac:dyDescent="0.3">
      <c r="N7498" s="37"/>
      <c r="O7498" s="36"/>
      <c r="P7498" s="36"/>
      <c r="Q7498" s="36"/>
      <c r="R7498" s="37"/>
      <c r="S7498" s="36"/>
      <c r="T7498" s="36"/>
    </row>
    <row r="7499" spans="14:20" ht="14.4" x14ac:dyDescent="0.3">
      <c r="N7499" s="37"/>
      <c r="O7499" s="36"/>
      <c r="P7499" s="36"/>
      <c r="Q7499" s="36"/>
      <c r="R7499" s="37"/>
      <c r="S7499" s="36"/>
      <c r="T7499" s="36"/>
    </row>
    <row r="7500" spans="14:20" ht="14.4" x14ac:dyDescent="0.3">
      <c r="N7500" s="37"/>
      <c r="O7500" s="36"/>
      <c r="P7500" s="36"/>
      <c r="Q7500" s="36"/>
      <c r="R7500" s="37"/>
      <c r="S7500" s="36"/>
      <c r="T7500" s="36"/>
    </row>
    <row r="7501" spans="14:20" ht="14.4" x14ac:dyDescent="0.3">
      <c r="N7501" s="37"/>
      <c r="O7501" s="36"/>
      <c r="P7501" s="36"/>
      <c r="Q7501" s="36"/>
      <c r="R7501" s="37"/>
      <c r="S7501" s="36"/>
      <c r="T7501" s="36"/>
    </row>
    <row r="7502" spans="14:20" ht="14.4" x14ac:dyDescent="0.3">
      <c r="N7502" s="37"/>
      <c r="O7502" s="36"/>
      <c r="P7502" s="36"/>
      <c r="Q7502" s="36"/>
      <c r="R7502" s="37"/>
      <c r="S7502" s="36"/>
      <c r="T7502" s="36"/>
    </row>
    <row r="7503" spans="14:20" ht="14.4" x14ac:dyDescent="0.3">
      <c r="N7503" s="37"/>
      <c r="O7503" s="36"/>
      <c r="P7503" s="36"/>
      <c r="Q7503" s="36"/>
      <c r="R7503" s="37"/>
      <c r="S7503" s="36"/>
      <c r="T7503" s="36"/>
    </row>
    <row r="7504" spans="14:20" ht="14.4" x14ac:dyDescent="0.3">
      <c r="N7504" s="37"/>
      <c r="O7504" s="36"/>
      <c r="P7504" s="36"/>
      <c r="Q7504" s="36"/>
      <c r="R7504" s="37"/>
      <c r="S7504" s="36"/>
      <c r="T7504" s="36"/>
    </row>
    <row r="7505" spans="14:20" ht="14.4" x14ac:dyDescent="0.3">
      <c r="N7505" s="37"/>
      <c r="O7505" s="36"/>
      <c r="P7505" s="36"/>
      <c r="Q7505" s="36"/>
      <c r="R7505" s="37"/>
      <c r="S7505" s="36"/>
      <c r="T7505" s="36"/>
    </row>
    <row r="7506" spans="14:20" ht="14.4" x14ac:dyDescent="0.3">
      <c r="N7506" s="37"/>
      <c r="O7506" s="36"/>
      <c r="P7506" s="36"/>
      <c r="Q7506" s="36"/>
      <c r="R7506" s="37"/>
      <c r="S7506" s="36"/>
      <c r="T7506" s="36"/>
    </row>
    <row r="7507" spans="14:20" ht="14.4" x14ac:dyDescent="0.3">
      <c r="N7507" s="37"/>
      <c r="O7507" s="36"/>
      <c r="P7507" s="36"/>
      <c r="Q7507" s="36"/>
      <c r="R7507" s="37"/>
      <c r="S7507" s="36"/>
      <c r="T7507" s="36"/>
    </row>
    <row r="7508" spans="14:20" ht="14.4" x14ac:dyDescent="0.3">
      <c r="N7508" s="37"/>
      <c r="O7508" s="36"/>
      <c r="P7508" s="36"/>
      <c r="Q7508" s="36"/>
      <c r="R7508" s="37"/>
      <c r="S7508" s="36"/>
      <c r="T7508" s="36"/>
    </row>
    <row r="7509" spans="14:20" ht="14.4" x14ac:dyDescent="0.3">
      <c r="N7509" s="37"/>
      <c r="O7509" s="36"/>
      <c r="P7509" s="36"/>
      <c r="Q7509" s="36"/>
      <c r="R7509" s="37"/>
      <c r="S7509" s="36"/>
      <c r="T7509" s="36"/>
    </row>
    <row r="7510" spans="14:20" ht="14.4" x14ac:dyDescent="0.3">
      <c r="N7510" s="37"/>
      <c r="O7510" s="36"/>
      <c r="P7510" s="36"/>
      <c r="Q7510" s="36"/>
      <c r="R7510" s="37"/>
      <c r="S7510" s="36"/>
      <c r="T7510" s="36"/>
    </row>
    <row r="7511" spans="14:20" ht="14.4" x14ac:dyDescent="0.3">
      <c r="N7511" s="37"/>
      <c r="O7511" s="36"/>
      <c r="P7511" s="36"/>
      <c r="Q7511" s="36"/>
      <c r="R7511" s="37"/>
      <c r="S7511" s="36"/>
      <c r="T7511" s="36"/>
    </row>
    <row r="7512" spans="14:20" ht="14.4" x14ac:dyDescent="0.3">
      <c r="N7512" s="37"/>
      <c r="O7512" s="36"/>
      <c r="P7512" s="36"/>
      <c r="Q7512" s="36"/>
      <c r="R7512" s="37"/>
      <c r="S7512" s="36"/>
      <c r="T7512" s="36"/>
    </row>
    <row r="7513" spans="14:20" ht="14.4" x14ac:dyDescent="0.3">
      <c r="N7513" s="37"/>
      <c r="O7513" s="36"/>
      <c r="P7513" s="36"/>
      <c r="Q7513" s="36"/>
      <c r="R7513" s="37"/>
      <c r="S7513" s="36"/>
      <c r="T7513" s="36"/>
    </row>
    <row r="7514" spans="14:20" ht="14.4" x14ac:dyDescent="0.3">
      <c r="N7514" s="37"/>
      <c r="O7514" s="36"/>
      <c r="P7514" s="36"/>
      <c r="Q7514" s="36"/>
      <c r="R7514" s="37"/>
      <c r="S7514" s="36"/>
      <c r="T7514" s="36"/>
    </row>
    <row r="7515" spans="14:20" ht="14.4" x14ac:dyDescent="0.3">
      <c r="N7515" s="37"/>
      <c r="O7515" s="36"/>
      <c r="P7515" s="36"/>
      <c r="Q7515" s="36"/>
      <c r="R7515" s="37"/>
      <c r="S7515" s="36"/>
      <c r="T7515" s="36"/>
    </row>
    <row r="7516" spans="14:20" ht="14.4" x14ac:dyDescent="0.3">
      <c r="N7516" s="37"/>
      <c r="O7516" s="36"/>
      <c r="P7516" s="36"/>
      <c r="Q7516" s="36"/>
      <c r="R7516" s="37"/>
      <c r="S7516" s="36"/>
      <c r="T7516" s="36"/>
    </row>
    <row r="7517" spans="14:20" ht="14.4" x14ac:dyDescent="0.3">
      <c r="N7517" s="37"/>
      <c r="O7517" s="36"/>
      <c r="P7517" s="36"/>
      <c r="Q7517" s="36"/>
      <c r="R7517" s="37"/>
      <c r="S7517" s="36"/>
      <c r="T7517" s="36"/>
    </row>
    <row r="7518" spans="14:20" ht="14.4" x14ac:dyDescent="0.3">
      <c r="N7518" s="37"/>
      <c r="O7518" s="36"/>
      <c r="P7518" s="36"/>
      <c r="Q7518" s="36"/>
      <c r="R7518" s="37"/>
      <c r="S7518" s="36"/>
      <c r="T7518" s="36"/>
    </row>
    <row r="7519" spans="14:20" ht="14.4" x14ac:dyDescent="0.3">
      <c r="N7519" s="37"/>
      <c r="O7519" s="36"/>
      <c r="P7519" s="36"/>
      <c r="Q7519" s="36"/>
      <c r="R7519" s="37"/>
      <c r="S7519" s="36"/>
      <c r="T7519" s="36"/>
    </row>
    <row r="7520" spans="14:20" ht="14.4" x14ac:dyDescent="0.3">
      <c r="N7520" s="37"/>
      <c r="O7520" s="36"/>
      <c r="P7520" s="36"/>
      <c r="Q7520" s="36"/>
      <c r="R7520" s="37"/>
      <c r="S7520" s="36"/>
      <c r="T7520" s="36"/>
    </row>
    <row r="7521" spans="14:20" ht="14.4" x14ac:dyDescent="0.3">
      <c r="N7521" s="37"/>
      <c r="O7521" s="36"/>
      <c r="P7521" s="36"/>
      <c r="Q7521" s="36"/>
      <c r="R7521" s="37"/>
      <c r="S7521" s="36"/>
      <c r="T7521" s="36"/>
    </row>
    <row r="7522" spans="14:20" ht="14.4" x14ac:dyDescent="0.3">
      <c r="N7522" s="37"/>
      <c r="O7522" s="36"/>
      <c r="P7522" s="36"/>
      <c r="Q7522" s="36"/>
      <c r="R7522" s="37"/>
      <c r="S7522" s="36"/>
      <c r="T7522" s="36"/>
    </row>
    <row r="7523" spans="14:20" ht="14.4" x14ac:dyDescent="0.3">
      <c r="N7523" s="37"/>
      <c r="O7523" s="36"/>
      <c r="P7523" s="36"/>
      <c r="Q7523" s="36"/>
      <c r="R7523" s="37"/>
      <c r="S7523" s="36"/>
      <c r="T7523" s="36"/>
    </row>
    <row r="7524" spans="14:20" ht="14.4" x14ac:dyDescent="0.3">
      <c r="N7524" s="37"/>
      <c r="O7524" s="36"/>
      <c r="P7524" s="36"/>
      <c r="Q7524" s="36"/>
      <c r="R7524" s="37"/>
      <c r="S7524" s="36"/>
      <c r="T7524" s="36"/>
    </row>
    <row r="7525" spans="14:20" ht="14.4" x14ac:dyDescent="0.3">
      <c r="N7525" s="37"/>
      <c r="O7525" s="36"/>
      <c r="P7525" s="36"/>
      <c r="Q7525" s="36"/>
      <c r="R7525" s="37"/>
      <c r="S7525" s="36"/>
      <c r="T7525" s="36"/>
    </row>
    <row r="7526" spans="14:20" ht="14.4" x14ac:dyDescent="0.3">
      <c r="N7526" s="37"/>
      <c r="O7526" s="36"/>
      <c r="P7526" s="36"/>
      <c r="Q7526" s="36"/>
      <c r="R7526" s="37"/>
      <c r="S7526" s="36"/>
      <c r="T7526" s="36"/>
    </row>
    <row r="7527" spans="14:20" ht="14.4" x14ac:dyDescent="0.3">
      <c r="N7527" s="37"/>
      <c r="O7527" s="36"/>
      <c r="P7527" s="36"/>
      <c r="Q7527" s="36"/>
      <c r="R7527" s="37"/>
      <c r="S7527" s="36"/>
      <c r="T7527" s="36"/>
    </row>
    <row r="7528" spans="14:20" ht="14.4" x14ac:dyDescent="0.3">
      <c r="N7528" s="37"/>
      <c r="O7528" s="36"/>
      <c r="P7528" s="36"/>
      <c r="Q7528" s="36"/>
      <c r="R7528" s="37"/>
      <c r="S7528" s="36"/>
      <c r="T7528" s="36"/>
    </row>
    <row r="7529" spans="14:20" ht="14.4" x14ac:dyDescent="0.3">
      <c r="N7529" s="37"/>
      <c r="O7529" s="36"/>
      <c r="P7529" s="36"/>
      <c r="Q7529" s="36"/>
      <c r="R7529" s="37"/>
      <c r="S7529" s="36"/>
      <c r="T7529" s="36"/>
    </row>
    <row r="7530" spans="14:20" ht="14.4" x14ac:dyDescent="0.3">
      <c r="N7530" s="37"/>
      <c r="O7530" s="36"/>
      <c r="P7530" s="36"/>
      <c r="Q7530" s="36"/>
      <c r="R7530" s="37"/>
      <c r="S7530" s="36"/>
      <c r="T7530" s="36"/>
    </row>
    <row r="7531" spans="14:20" ht="14.4" x14ac:dyDescent="0.3">
      <c r="N7531" s="37"/>
      <c r="O7531" s="36"/>
      <c r="P7531" s="36"/>
      <c r="Q7531" s="36"/>
      <c r="R7531" s="37"/>
      <c r="S7531" s="36"/>
      <c r="T7531" s="36"/>
    </row>
    <row r="7532" spans="14:20" ht="14.4" x14ac:dyDescent="0.3">
      <c r="N7532" s="37"/>
      <c r="O7532" s="36"/>
      <c r="P7532" s="36"/>
      <c r="Q7532" s="36"/>
      <c r="R7532" s="37"/>
      <c r="S7532" s="36"/>
      <c r="T7532" s="36"/>
    </row>
    <row r="7533" spans="14:20" ht="14.4" x14ac:dyDescent="0.3">
      <c r="N7533" s="37"/>
      <c r="O7533" s="36"/>
      <c r="P7533" s="36"/>
      <c r="Q7533" s="36"/>
      <c r="R7533" s="37"/>
      <c r="S7533" s="36"/>
      <c r="T7533" s="36"/>
    </row>
    <row r="7534" spans="14:20" ht="14.4" x14ac:dyDescent="0.3">
      <c r="N7534" s="37"/>
      <c r="O7534" s="36"/>
      <c r="P7534" s="36"/>
      <c r="Q7534" s="36"/>
      <c r="R7534" s="37"/>
      <c r="S7534" s="36"/>
      <c r="T7534" s="36"/>
    </row>
    <row r="7535" spans="14:20" ht="14.4" x14ac:dyDescent="0.3">
      <c r="N7535" s="37"/>
      <c r="O7535" s="36"/>
      <c r="P7535" s="36"/>
      <c r="Q7535" s="36"/>
      <c r="R7535" s="37"/>
      <c r="S7535" s="36"/>
      <c r="T7535" s="36"/>
    </row>
    <row r="7536" spans="14:20" ht="14.4" x14ac:dyDescent="0.3">
      <c r="N7536" s="37"/>
      <c r="O7536" s="36"/>
      <c r="P7536" s="36"/>
      <c r="Q7536" s="36"/>
      <c r="R7536" s="37"/>
      <c r="S7536" s="36"/>
      <c r="T7536" s="36"/>
    </row>
    <row r="7537" spans="14:20" ht="14.4" x14ac:dyDescent="0.3">
      <c r="N7537" s="37"/>
      <c r="O7537" s="36"/>
      <c r="P7537" s="36"/>
      <c r="Q7537" s="36"/>
      <c r="R7537" s="37"/>
      <c r="S7537" s="36"/>
      <c r="T7537" s="36"/>
    </row>
    <row r="7538" spans="14:20" ht="14.4" x14ac:dyDescent="0.3">
      <c r="N7538" s="37"/>
      <c r="O7538" s="36"/>
      <c r="P7538" s="36"/>
      <c r="Q7538" s="36"/>
      <c r="R7538" s="37"/>
      <c r="S7538" s="36"/>
      <c r="T7538" s="36"/>
    </row>
    <row r="7539" spans="14:20" ht="14.4" x14ac:dyDescent="0.3">
      <c r="N7539" s="37"/>
      <c r="O7539" s="36"/>
      <c r="P7539" s="36"/>
      <c r="Q7539" s="36"/>
      <c r="R7539" s="37"/>
      <c r="S7539" s="36"/>
      <c r="T7539" s="36"/>
    </row>
    <row r="7540" spans="14:20" ht="14.4" x14ac:dyDescent="0.3">
      <c r="N7540" s="37"/>
      <c r="O7540" s="36"/>
      <c r="P7540" s="36"/>
      <c r="Q7540" s="36"/>
      <c r="R7540" s="37"/>
      <c r="S7540" s="36"/>
      <c r="T7540" s="36"/>
    </row>
    <row r="7541" spans="14:20" ht="14.4" x14ac:dyDescent="0.3">
      <c r="N7541" s="37"/>
      <c r="O7541" s="36"/>
      <c r="P7541" s="36"/>
      <c r="Q7541" s="36"/>
      <c r="R7541" s="37"/>
      <c r="S7541" s="36"/>
      <c r="T7541" s="36"/>
    </row>
    <row r="7542" spans="14:20" ht="14.4" x14ac:dyDescent="0.3">
      <c r="N7542" s="37"/>
      <c r="O7542" s="36"/>
      <c r="P7542" s="36"/>
      <c r="Q7542" s="36"/>
      <c r="R7542" s="37"/>
      <c r="S7542" s="36"/>
      <c r="T7542" s="36"/>
    </row>
    <row r="7543" spans="14:20" ht="14.4" x14ac:dyDescent="0.3">
      <c r="N7543" s="37"/>
      <c r="O7543" s="36"/>
      <c r="P7543" s="36"/>
      <c r="Q7543" s="36"/>
      <c r="R7543" s="37"/>
      <c r="S7543" s="36"/>
      <c r="T7543" s="36"/>
    </row>
    <row r="7544" spans="14:20" ht="14.4" x14ac:dyDescent="0.3">
      <c r="N7544" s="37"/>
      <c r="O7544" s="36"/>
      <c r="P7544" s="36"/>
      <c r="Q7544" s="36"/>
      <c r="R7544" s="37"/>
      <c r="S7544" s="36"/>
      <c r="T7544" s="36"/>
    </row>
    <row r="7545" spans="14:20" ht="14.4" x14ac:dyDescent="0.3">
      <c r="N7545" s="37"/>
      <c r="O7545" s="36"/>
      <c r="P7545" s="36"/>
      <c r="Q7545" s="36"/>
      <c r="R7545" s="37"/>
      <c r="S7545" s="36"/>
      <c r="T7545" s="36"/>
    </row>
    <row r="7546" spans="14:20" ht="14.4" x14ac:dyDescent="0.3">
      <c r="N7546" s="37"/>
      <c r="O7546" s="36"/>
      <c r="P7546" s="36"/>
      <c r="Q7546" s="36"/>
      <c r="R7546" s="37"/>
      <c r="S7546" s="36"/>
      <c r="T7546" s="36"/>
    </row>
    <row r="7547" spans="14:20" ht="14.4" x14ac:dyDescent="0.3">
      <c r="N7547" s="37"/>
      <c r="O7547" s="36"/>
      <c r="P7547" s="36"/>
      <c r="Q7547" s="36"/>
      <c r="R7547" s="37"/>
      <c r="S7547" s="36"/>
      <c r="T7547" s="36"/>
    </row>
    <row r="7548" spans="14:20" ht="14.4" x14ac:dyDescent="0.3">
      <c r="N7548" s="37"/>
      <c r="O7548" s="36"/>
      <c r="P7548" s="36"/>
      <c r="Q7548" s="36"/>
      <c r="R7548" s="37"/>
      <c r="S7548" s="36"/>
      <c r="T7548" s="36"/>
    </row>
    <row r="7549" spans="14:20" ht="14.4" x14ac:dyDescent="0.3">
      <c r="N7549" s="37"/>
      <c r="O7549" s="36"/>
      <c r="P7549" s="36"/>
      <c r="Q7549" s="36"/>
      <c r="R7549" s="37"/>
      <c r="S7549" s="36"/>
      <c r="T7549" s="36"/>
    </row>
    <row r="7550" spans="14:20" ht="14.4" x14ac:dyDescent="0.3">
      <c r="N7550" s="37"/>
      <c r="O7550" s="36"/>
      <c r="P7550" s="36"/>
      <c r="Q7550" s="36"/>
      <c r="R7550" s="37"/>
      <c r="S7550" s="36"/>
      <c r="T7550" s="36"/>
    </row>
    <row r="7551" spans="14:20" ht="14.4" x14ac:dyDescent="0.3">
      <c r="N7551" s="37"/>
      <c r="O7551" s="36"/>
      <c r="P7551" s="36"/>
      <c r="Q7551" s="36"/>
      <c r="R7551" s="37"/>
      <c r="S7551" s="36"/>
      <c r="T7551" s="36"/>
    </row>
    <row r="7552" spans="14:20" ht="14.4" x14ac:dyDescent="0.3">
      <c r="N7552" s="37"/>
      <c r="O7552" s="36"/>
      <c r="P7552" s="36"/>
      <c r="Q7552" s="36"/>
      <c r="R7552" s="37"/>
      <c r="S7552" s="36"/>
      <c r="T7552" s="36"/>
    </row>
    <row r="7553" spans="14:20" ht="14.4" x14ac:dyDescent="0.3">
      <c r="N7553" s="37"/>
      <c r="O7553" s="36"/>
      <c r="P7553" s="36"/>
      <c r="Q7553" s="36"/>
      <c r="R7553" s="37"/>
      <c r="S7553" s="36"/>
      <c r="T7553" s="36"/>
    </row>
    <row r="7554" spans="14:20" ht="14.4" x14ac:dyDescent="0.3">
      <c r="N7554" s="37"/>
      <c r="O7554" s="36"/>
      <c r="P7554" s="36"/>
      <c r="Q7554" s="36"/>
      <c r="R7554" s="37"/>
      <c r="S7554" s="36"/>
      <c r="T7554" s="36"/>
    </row>
    <row r="7555" spans="14:20" ht="14.4" x14ac:dyDescent="0.3">
      <c r="N7555" s="37"/>
      <c r="O7555" s="36"/>
      <c r="P7555" s="36"/>
      <c r="Q7555" s="36"/>
      <c r="R7555" s="37"/>
      <c r="S7555" s="36"/>
      <c r="T7555" s="36"/>
    </row>
    <row r="7556" spans="14:20" ht="14.4" x14ac:dyDescent="0.3">
      <c r="N7556" s="37"/>
      <c r="O7556" s="36"/>
      <c r="P7556" s="36"/>
      <c r="Q7556" s="36"/>
      <c r="R7556" s="37"/>
      <c r="S7556" s="36"/>
      <c r="T7556" s="36"/>
    </row>
    <row r="7557" spans="14:20" ht="14.4" x14ac:dyDescent="0.3">
      <c r="N7557" s="37"/>
      <c r="O7557" s="36"/>
      <c r="P7557" s="36"/>
      <c r="Q7557" s="36"/>
      <c r="R7557" s="37"/>
      <c r="S7557" s="36"/>
      <c r="T7557" s="36"/>
    </row>
    <row r="7558" spans="14:20" ht="14.4" x14ac:dyDescent="0.3">
      <c r="N7558" s="37"/>
      <c r="O7558" s="36"/>
      <c r="P7558" s="36"/>
      <c r="Q7558" s="36"/>
      <c r="R7558" s="37"/>
      <c r="S7558" s="36"/>
      <c r="T7558" s="36"/>
    </row>
    <row r="7559" spans="14:20" ht="14.4" x14ac:dyDescent="0.3">
      <c r="N7559" s="37"/>
      <c r="O7559" s="36"/>
      <c r="P7559" s="36"/>
      <c r="Q7559" s="36"/>
      <c r="R7559" s="37"/>
      <c r="S7559" s="36"/>
      <c r="T7559" s="36"/>
    </row>
    <row r="7560" spans="14:20" ht="14.4" x14ac:dyDescent="0.3">
      <c r="N7560" s="37"/>
      <c r="O7560" s="36"/>
      <c r="P7560" s="36"/>
      <c r="Q7560" s="36"/>
      <c r="R7560" s="37"/>
      <c r="S7560" s="36"/>
      <c r="T7560" s="36"/>
    </row>
    <row r="7561" spans="14:20" ht="14.4" x14ac:dyDescent="0.3">
      <c r="N7561" s="37"/>
      <c r="O7561" s="36"/>
      <c r="P7561" s="36"/>
      <c r="Q7561" s="36"/>
      <c r="R7561" s="37"/>
      <c r="S7561" s="36"/>
      <c r="T7561" s="36"/>
    </row>
    <row r="7562" spans="14:20" ht="14.4" x14ac:dyDescent="0.3">
      <c r="N7562" s="37"/>
      <c r="O7562" s="36"/>
      <c r="P7562" s="36"/>
      <c r="Q7562" s="36"/>
      <c r="R7562" s="37"/>
      <c r="S7562" s="36"/>
      <c r="T7562" s="36"/>
    </row>
    <row r="7563" spans="14:20" ht="14.4" x14ac:dyDescent="0.3">
      <c r="N7563" s="37"/>
      <c r="O7563" s="36"/>
      <c r="P7563" s="36"/>
      <c r="Q7563" s="36"/>
      <c r="R7563" s="37"/>
      <c r="S7563" s="36"/>
      <c r="T7563" s="36"/>
    </row>
    <row r="7564" spans="14:20" ht="14.4" x14ac:dyDescent="0.3">
      <c r="N7564" s="37"/>
      <c r="O7564" s="36"/>
      <c r="P7564" s="36"/>
      <c r="Q7564" s="36"/>
      <c r="R7564" s="37"/>
      <c r="S7564" s="36"/>
      <c r="T7564" s="36"/>
    </row>
    <row r="7565" spans="14:20" ht="14.4" x14ac:dyDescent="0.3">
      <c r="N7565" s="37"/>
      <c r="O7565" s="36"/>
      <c r="P7565" s="36"/>
      <c r="Q7565" s="36"/>
      <c r="R7565" s="37"/>
      <c r="S7565" s="36"/>
      <c r="T7565" s="36"/>
    </row>
    <row r="7566" spans="14:20" ht="14.4" x14ac:dyDescent="0.3">
      <c r="N7566" s="37"/>
      <c r="O7566" s="36"/>
      <c r="P7566" s="36"/>
      <c r="Q7566" s="36"/>
      <c r="R7566" s="37"/>
      <c r="S7566" s="36"/>
      <c r="T7566" s="36"/>
    </row>
    <row r="7567" spans="14:20" ht="14.4" x14ac:dyDescent="0.3">
      <c r="N7567" s="37"/>
      <c r="O7567" s="36"/>
      <c r="P7567" s="36"/>
      <c r="Q7567" s="36"/>
      <c r="R7567" s="37"/>
      <c r="S7567" s="36"/>
      <c r="T7567" s="36"/>
    </row>
    <row r="7568" spans="14:20" ht="14.4" x14ac:dyDescent="0.3">
      <c r="N7568" s="37"/>
      <c r="O7568" s="36"/>
      <c r="P7568" s="36"/>
      <c r="Q7568" s="36"/>
      <c r="R7568" s="37"/>
      <c r="S7568" s="36"/>
      <c r="T7568" s="36"/>
    </row>
    <row r="7569" spans="14:20" ht="14.4" x14ac:dyDescent="0.3">
      <c r="N7569" s="37"/>
      <c r="O7569" s="36"/>
      <c r="P7569" s="36"/>
      <c r="Q7569" s="36"/>
      <c r="R7569" s="37"/>
      <c r="S7569" s="36"/>
      <c r="T7569" s="36"/>
    </row>
    <row r="7570" spans="14:20" ht="14.4" x14ac:dyDescent="0.3">
      <c r="N7570" s="37"/>
      <c r="O7570" s="36"/>
      <c r="P7570" s="36"/>
      <c r="Q7570" s="36"/>
      <c r="R7570" s="37"/>
      <c r="S7570" s="36"/>
      <c r="T7570" s="36"/>
    </row>
    <row r="7571" spans="14:20" ht="14.4" x14ac:dyDescent="0.3">
      <c r="N7571" s="37"/>
      <c r="O7571" s="36"/>
      <c r="P7571" s="36"/>
      <c r="Q7571" s="36"/>
      <c r="R7571" s="37"/>
      <c r="S7571" s="36"/>
      <c r="T7571" s="36"/>
    </row>
    <row r="7572" spans="14:20" ht="14.4" x14ac:dyDescent="0.3">
      <c r="N7572" s="37"/>
      <c r="O7572" s="36"/>
      <c r="P7572" s="36"/>
      <c r="Q7572" s="36"/>
      <c r="R7572" s="37"/>
      <c r="S7572" s="36"/>
      <c r="T7572" s="36"/>
    </row>
    <row r="7573" spans="14:20" ht="14.4" x14ac:dyDescent="0.3">
      <c r="N7573" s="37"/>
      <c r="O7573" s="36"/>
      <c r="P7573" s="36"/>
      <c r="Q7573" s="36"/>
      <c r="R7573" s="37"/>
      <c r="S7573" s="36"/>
      <c r="T7573" s="36"/>
    </row>
    <row r="7574" spans="14:20" ht="14.4" x14ac:dyDescent="0.3">
      <c r="N7574" s="37"/>
      <c r="O7574" s="36"/>
      <c r="P7574" s="36"/>
      <c r="Q7574" s="36"/>
      <c r="R7574" s="37"/>
      <c r="S7574" s="36"/>
      <c r="T7574" s="36"/>
    </row>
    <row r="7575" spans="14:20" ht="14.4" x14ac:dyDescent="0.3">
      <c r="N7575" s="37"/>
      <c r="O7575" s="36"/>
      <c r="P7575" s="36"/>
      <c r="Q7575" s="36"/>
      <c r="R7575" s="37"/>
      <c r="S7575" s="36"/>
      <c r="T7575" s="36"/>
    </row>
    <row r="7576" spans="14:20" ht="14.4" x14ac:dyDescent="0.3">
      <c r="N7576" s="37"/>
      <c r="O7576" s="36"/>
      <c r="P7576" s="36"/>
      <c r="Q7576" s="36"/>
      <c r="R7576" s="37"/>
      <c r="S7576" s="36"/>
      <c r="T7576" s="36"/>
    </row>
    <row r="7577" spans="14:20" ht="14.4" x14ac:dyDescent="0.3">
      <c r="N7577" s="37"/>
      <c r="O7577" s="36"/>
      <c r="P7577" s="36"/>
      <c r="Q7577" s="36"/>
      <c r="R7577" s="37"/>
      <c r="S7577" s="36"/>
      <c r="T7577" s="36"/>
    </row>
    <row r="7578" spans="14:20" ht="14.4" x14ac:dyDescent="0.3">
      <c r="N7578" s="37"/>
      <c r="O7578" s="36"/>
      <c r="P7578" s="36"/>
      <c r="Q7578" s="36"/>
      <c r="R7578" s="37"/>
      <c r="S7578" s="36"/>
      <c r="T7578" s="36"/>
    </row>
    <row r="7579" spans="14:20" ht="14.4" x14ac:dyDescent="0.3">
      <c r="N7579" s="37"/>
      <c r="O7579" s="36"/>
      <c r="P7579" s="36"/>
      <c r="Q7579" s="36"/>
      <c r="R7579" s="37"/>
      <c r="S7579" s="36"/>
      <c r="T7579" s="36"/>
    </row>
    <row r="7580" spans="14:20" ht="14.4" x14ac:dyDescent="0.3">
      <c r="N7580" s="37"/>
      <c r="O7580" s="36"/>
      <c r="P7580" s="36"/>
      <c r="Q7580" s="36"/>
      <c r="R7580" s="37"/>
      <c r="S7580" s="36"/>
      <c r="T7580" s="36"/>
    </row>
    <row r="7581" spans="14:20" ht="14.4" x14ac:dyDescent="0.3">
      <c r="N7581" s="37"/>
      <c r="O7581" s="36"/>
      <c r="P7581" s="36"/>
      <c r="Q7581" s="36"/>
      <c r="R7581" s="37"/>
      <c r="S7581" s="36"/>
      <c r="T7581" s="36"/>
    </row>
    <row r="7582" spans="14:20" ht="14.4" x14ac:dyDescent="0.3">
      <c r="N7582" s="37"/>
      <c r="O7582" s="36"/>
      <c r="P7582" s="36"/>
      <c r="Q7582" s="36"/>
      <c r="R7582" s="37"/>
      <c r="S7582" s="36"/>
      <c r="T7582" s="36"/>
    </row>
    <row r="7583" spans="14:20" ht="14.4" x14ac:dyDescent="0.3">
      <c r="N7583" s="37"/>
      <c r="O7583" s="36"/>
      <c r="P7583" s="36"/>
      <c r="Q7583" s="36"/>
      <c r="R7583" s="37"/>
      <c r="S7583" s="36"/>
      <c r="T7583" s="36"/>
    </row>
    <row r="7584" spans="14:20" ht="14.4" x14ac:dyDescent="0.3">
      <c r="N7584" s="37"/>
      <c r="O7584" s="36"/>
      <c r="P7584" s="36"/>
      <c r="Q7584" s="36"/>
      <c r="R7584" s="37"/>
      <c r="S7584" s="36"/>
      <c r="T7584" s="36"/>
    </row>
    <row r="7585" spans="14:20" ht="14.4" x14ac:dyDescent="0.3">
      <c r="N7585" s="37"/>
      <c r="O7585" s="36"/>
      <c r="P7585" s="36"/>
      <c r="Q7585" s="36"/>
      <c r="R7585" s="37"/>
      <c r="S7585" s="36"/>
      <c r="T7585" s="36"/>
    </row>
    <row r="7586" spans="14:20" ht="14.4" x14ac:dyDescent="0.3">
      <c r="N7586" s="37"/>
      <c r="O7586" s="36"/>
      <c r="P7586" s="36"/>
      <c r="Q7586" s="36"/>
      <c r="R7586" s="37"/>
      <c r="S7586" s="36"/>
      <c r="T7586" s="36"/>
    </row>
    <row r="7587" spans="14:20" ht="14.4" x14ac:dyDescent="0.3">
      <c r="N7587" s="37"/>
      <c r="O7587" s="36"/>
      <c r="P7587" s="36"/>
      <c r="Q7587" s="36"/>
      <c r="R7587" s="37"/>
      <c r="S7587" s="36"/>
      <c r="T7587" s="36"/>
    </row>
    <row r="7588" spans="14:20" ht="14.4" x14ac:dyDescent="0.3">
      <c r="N7588" s="37"/>
      <c r="O7588" s="36"/>
      <c r="P7588" s="36"/>
      <c r="Q7588" s="36"/>
      <c r="R7588" s="37"/>
      <c r="S7588" s="36"/>
      <c r="T7588" s="36"/>
    </row>
    <row r="7589" spans="14:20" ht="14.4" x14ac:dyDescent="0.3">
      <c r="N7589" s="37"/>
      <c r="O7589" s="36"/>
      <c r="P7589" s="36"/>
      <c r="Q7589" s="36"/>
      <c r="R7589" s="37"/>
      <c r="S7589" s="36"/>
      <c r="T7589" s="36"/>
    </row>
    <row r="7590" spans="14:20" ht="14.4" x14ac:dyDescent="0.3">
      <c r="N7590" s="37"/>
      <c r="O7590" s="36"/>
      <c r="P7590" s="36"/>
      <c r="Q7590" s="36"/>
      <c r="R7590" s="37"/>
      <c r="S7590" s="36"/>
      <c r="T7590" s="36"/>
    </row>
    <row r="7591" spans="14:20" ht="14.4" x14ac:dyDescent="0.3">
      <c r="N7591" s="37"/>
      <c r="O7591" s="36"/>
      <c r="P7591" s="36"/>
      <c r="Q7591" s="36"/>
      <c r="R7591" s="37"/>
      <c r="S7591" s="36"/>
      <c r="T7591" s="36"/>
    </row>
    <row r="7592" spans="14:20" ht="14.4" x14ac:dyDescent="0.3">
      <c r="N7592" s="37"/>
      <c r="O7592" s="36"/>
      <c r="P7592" s="36"/>
      <c r="Q7592" s="36"/>
      <c r="R7592" s="37"/>
      <c r="S7592" s="36"/>
      <c r="T7592" s="36"/>
    </row>
    <row r="7593" spans="14:20" ht="14.4" x14ac:dyDescent="0.3">
      <c r="N7593" s="37"/>
      <c r="O7593" s="36"/>
      <c r="P7593" s="36"/>
      <c r="Q7593" s="36"/>
      <c r="R7593" s="37"/>
      <c r="S7593" s="36"/>
      <c r="T7593" s="36"/>
    </row>
    <row r="7594" spans="14:20" ht="14.4" x14ac:dyDescent="0.3">
      <c r="N7594" s="37"/>
      <c r="O7594" s="36"/>
      <c r="P7594" s="36"/>
      <c r="Q7594" s="36"/>
      <c r="R7594" s="37"/>
      <c r="S7594" s="36"/>
      <c r="T7594" s="36"/>
    </row>
    <row r="7595" spans="14:20" ht="14.4" x14ac:dyDescent="0.3">
      <c r="N7595" s="37"/>
      <c r="O7595" s="36"/>
      <c r="P7595" s="36"/>
      <c r="Q7595" s="36"/>
      <c r="R7595" s="37"/>
      <c r="S7595" s="36"/>
      <c r="T7595" s="36"/>
    </row>
    <row r="7596" spans="14:20" ht="14.4" x14ac:dyDescent="0.3">
      <c r="N7596" s="37"/>
      <c r="O7596" s="36"/>
      <c r="P7596" s="36"/>
      <c r="Q7596" s="36"/>
      <c r="R7596" s="37"/>
      <c r="S7596" s="36"/>
      <c r="T7596" s="36"/>
    </row>
    <row r="7597" spans="14:20" ht="14.4" x14ac:dyDescent="0.3">
      <c r="N7597" s="37"/>
      <c r="O7597" s="36"/>
      <c r="P7597" s="36"/>
      <c r="Q7597" s="36"/>
      <c r="R7597" s="37"/>
      <c r="S7597" s="36"/>
      <c r="T7597" s="36"/>
    </row>
    <row r="7598" spans="14:20" ht="14.4" x14ac:dyDescent="0.3">
      <c r="N7598" s="37"/>
      <c r="O7598" s="36"/>
      <c r="P7598" s="36"/>
      <c r="Q7598" s="36"/>
      <c r="R7598" s="37"/>
      <c r="S7598" s="36"/>
      <c r="T7598" s="36"/>
    </row>
    <row r="7599" spans="14:20" ht="14.4" x14ac:dyDescent="0.3">
      <c r="N7599" s="37"/>
      <c r="O7599" s="36"/>
      <c r="P7599" s="36"/>
      <c r="Q7599" s="36"/>
      <c r="R7599" s="37"/>
      <c r="S7599" s="36"/>
      <c r="T7599" s="36"/>
    </row>
    <row r="7600" spans="14:20" ht="14.4" x14ac:dyDescent="0.3">
      <c r="N7600" s="37"/>
      <c r="O7600" s="36"/>
      <c r="P7600" s="36"/>
      <c r="Q7600" s="36"/>
      <c r="R7600" s="37"/>
      <c r="S7600" s="36"/>
      <c r="T7600" s="36"/>
    </row>
    <row r="7601" spans="14:20" ht="14.4" x14ac:dyDescent="0.3">
      <c r="N7601" s="37"/>
      <c r="O7601" s="36"/>
      <c r="P7601" s="36"/>
      <c r="Q7601" s="36"/>
      <c r="R7601" s="37"/>
      <c r="S7601" s="36"/>
      <c r="T7601" s="36"/>
    </row>
    <row r="7602" spans="14:20" ht="14.4" x14ac:dyDescent="0.3">
      <c r="N7602" s="37"/>
      <c r="O7602" s="36"/>
      <c r="P7602" s="36"/>
      <c r="Q7602" s="36"/>
      <c r="R7602" s="37"/>
      <c r="S7602" s="36"/>
      <c r="T7602" s="36"/>
    </row>
    <row r="7603" spans="14:20" ht="14.4" x14ac:dyDescent="0.3">
      <c r="N7603" s="37"/>
      <c r="O7603" s="36"/>
      <c r="P7603" s="36"/>
      <c r="Q7603" s="36"/>
      <c r="R7603" s="37"/>
      <c r="S7603" s="36"/>
      <c r="T7603" s="36"/>
    </row>
    <row r="7604" spans="14:20" ht="14.4" x14ac:dyDescent="0.3">
      <c r="N7604" s="37"/>
      <c r="O7604" s="36"/>
      <c r="P7604" s="36"/>
      <c r="Q7604" s="36"/>
      <c r="R7604" s="37"/>
      <c r="S7604" s="36"/>
      <c r="T7604" s="36"/>
    </row>
    <row r="7605" spans="14:20" ht="14.4" x14ac:dyDescent="0.3">
      <c r="N7605" s="37"/>
      <c r="O7605" s="36"/>
      <c r="P7605" s="36"/>
      <c r="Q7605" s="36"/>
      <c r="R7605" s="37"/>
      <c r="S7605" s="36"/>
      <c r="T7605" s="36"/>
    </row>
    <row r="7606" spans="14:20" ht="14.4" x14ac:dyDescent="0.3">
      <c r="N7606" s="37"/>
      <c r="O7606" s="36"/>
      <c r="P7606" s="36"/>
      <c r="Q7606" s="36"/>
      <c r="R7606" s="37"/>
      <c r="S7606" s="36"/>
      <c r="T7606" s="36"/>
    </row>
    <row r="7607" spans="14:20" ht="14.4" x14ac:dyDescent="0.3">
      <c r="N7607" s="37"/>
      <c r="O7607" s="36"/>
      <c r="P7607" s="36"/>
      <c r="Q7607" s="36"/>
      <c r="R7607" s="37"/>
      <c r="S7607" s="36"/>
      <c r="T7607" s="36"/>
    </row>
    <row r="7608" spans="14:20" ht="14.4" x14ac:dyDescent="0.3">
      <c r="N7608" s="37"/>
      <c r="O7608" s="36"/>
      <c r="P7608" s="36"/>
      <c r="Q7608" s="36"/>
      <c r="R7608" s="37"/>
      <c r="S7608" s="36"/>
      <c r="T7608" s="36"/>
    </row>
    <row r="7609" spans="14:20" ht="14.4" x14ac:dyDescent="0.3">
      <c r="N7609" s="37"/>
      <c r="O7609" s="36"/>
      <c r="P7609" s="36"/>
      <c r="Q7609" s="36"/>
      <c r="R7609" s="37"/>
      <c r="S7609" s="36"/>
      <c r="T7609" s="36"/>
    </row>
    <row r="7610" spans="14:20" ht="14.4" x14ac:dyDescent="0.3">
      <c r="N7610" s="37"/>
      <c r="O7610" s="36"/>
      <c r="P7610" s="36"/>
      <c r="Q7610" s="36"/>
      <c r="R7610" s="37"/>
      <c r="S7610" s="36"/>
      <c r="T7610" s="36"/>
    </row>
    <row r="7611" spans="14:20" ht="14.4" x14ac:dyDescent="0.3">
      <c r="N7611" s="37"/>
      <c r="O7611" s="36"/>
      <c r="P7611" s="36"/>
      <c r="Q7611" s="36"/>
      <c r="R7611" s="37"/>
      <c r="S7611" s="36"/>
      <c r="T7611" s="36"/>
    </row>
    <row r="7612" spans="14:20" ht="14.4" x14ac:dyDescent="0.3">
      <c r="N7612" s="37"/>
      <c r="O7612" s="36"/>
      <c r="P7612" s="36"/>
      <c r="Q7612" s="36"/>
      <c r="R7612" s="37"/>
      <c r="S7612" s="36"/>
      <c r="T7612" s="36"/>
    </row>
    <row r="7613" spans="14:20" ht="14.4" x14ac:dyDescent="0.3">
      <c r="N7613" s="37"/>
      <c r="O7613" s="36"/>
      <c r="P7613" s="36"/>
      <c r="Q7613" s="36"/>
      <c r="R7613" s="37"/>
      <c r="S7613" s="36"/>
      <c r="T7613" s="36"/>
    </row>
    <row r="7614" spans="14:20" ht="14.4" x14ac:dyDescent="0.3">
      <c r="N7614" s="37"/>
      <c r="O7614" s="36"/>
      <c r="P7614" s="36"/>
      <c r="Q7614" s="36"/>
      <c r="R7614" s="37"/>
      <c r="S7614" s="36"/>
      <c r="T7614" s="36"/>
    </row>
    <row r="7615" spans="14:20" ht="14.4" x14ac:dyDescent="0.3">
      <c r="N7615" s="37"/>
      <c r="O7615" s="36"/>
      <c r="P7615" s="36"/>
      <c r="Q7615" s="36"/>
      <c r="R7615" s="37"/>
      <c r="S7615" s="36"/>
      <c r="T7615" s="36"/>
    </row>
    <row r="7616" spans="14:20" ht="14.4" x14ac:dyDescent="0.3">
      <c r="N7616" s="37"/>
      <c r="O7616" s="36"/>
      <c r="P7616" s="36"/>
      <c r="Q7616" s="36"/>
      <c r="R7616" s="37"/>
      <c r="S7616" s="36"/>
      <c r="T7616" s="36"/>
    </row>
    <row r="7617" spans="14:20" ht="14.4" x14ac:dyDescent="0.3">
      <c r="N7617" s="37"/>
      <c r="O7617" s="36"/>
      <c r="P7617" s="36"/>
      <c r="Q7617" s="36"/>
      <c r="R7617" s="37"/>
      <c r="S7617" s="36"/>
      <c r="T7617" s="36"/>
    </row>
    <row r="7618" spans="14:20" ht="14.4" x14ac:dyDescent="0.3">
      <c r="N7618" s="37"/>
      <c r="O7618" s="36"/>
      <c r="P7618" s="36"/>
      <c r="Q7618" s="36"/>
      <c r="R7618" s="37"/>
      <c r="S7618" s="36"/>
      <c r="T7618" s="36"/>
    </row>
    <row r="7619" spans="14:20" ht="14.4" x14ac:dyDescent="0.3">
      <c r="N7619" s="37"/>
      <c r="O7619" s="36"/>
      <c r="P7619" s="36"/>
      <c r="Q7619" s="36"/>
      <c r="R7619" s="37"/>
      <c r="S7619" s="36"/>
      <c r="T7619" s="36"/>
    </row>
    <row r="7620" spans="14:20" ht="14.4" x14ac:dyDescent="0.3">
      <c r="N7620" s="37"/>
      <c r="O7620" s="36"/>
      <c r="P7620" s="36"/>
      <c r="Q7620" s="36"/>
      <c r="R7620" s="37"/>
      <c r="S7620" s="36"/>
      <c r="T7620" s="36"/>
    </row>
    <row r="7621" spans="14:20" ht="14.4" x14ac:dyDescent="0.3">
      <c r="N7621" s="37"/>
      <c r="O7621" s="36"/>
      <c r="P7621" s="36"/>
      <c r="Q7621" s="36"/>
      <c r="R7621" s="37"/>
      <c r="S7621" s="36"/>
      <c r="T7621" s="36"/>
    </row>
    <row r="7622" spans="14:20" ht="14.4" x14ac:dyDescent="0.3">
      <c r="N7622" s="37"/>
      <c r="O7622" s="36"/>
      <c r="P7622" s="36"/>
      <c r="Q7622" s="36"/>
      <c r="R7622" s="37"/>
      <c r="S7622" s="36"/>
      <c r="T7622" s="36"/>
    </row>
    <row r="7623" spans="14:20" ht="14.4" x14ac:dyDescent="0.3">
      <c r="N7623" s="37"/>
      <c r="O7623" s="36"/>
      <c r="P7623" s="36"/>
      <c r="Q7623" s="36"/>
      <c r="R7623" s="37"/>
      <c r="S7623" s="36"/>
      <c r="T7623" s="36"/>
    </row>
    <row r="7624" spans="14:20" ht="14.4" x14ac:dyDescent="0.3">
      <c r="N7624" s="37"/>
      <c r="O7624" s="36"/>
      <c r="P7624" s="36"/>
      <c r="Q7624" s="36"/>
      <c r="R7624" s="37"/>
      <c r="S7624" s="36"/>
      <c r="T7624" s="36"/>
    </row>
    <row r="7625" spans="14:20" ht="14.4" x14ac:dyDescent="0.3">
      <c r="N7625" s="37"/>
      <c r="O7625" s="36"/>
      <c r="P7625" s="36"/>
      <c r="Q7625" s="36"/>
      <c r="R7625" s="37"/>
      <c r="S7625" s="36"/>
      <c r="T7625" s="36"/>
    </row>
    <row r="7626" spans="14:20" ht="14.4" x14ac:dyDescent="0.3">
      <c r="N7626" s="37"/>
      <c r="O7626" s="36"/>
      <c r="P7626" s="36"/>
      <c r="Q7626" s="36"/>
      <c r="R7626" s="37"/>
      <c r="S7626" s="36"/>
      <c r="T7626" s="36"/>
    </row>
    <row r="7627" spans="14:20" ht="14.4" x14ac:dyDescent="0.3">
      <c r="N7627" s="37"/>
      <c r="O7627" s="36"/>
      <c r="P7627" s="36"/>
      <c r="Q7627" s="36"/>
      <c r="R7627" s="37"/>
      <c r="S7627" s="36"/>
      <c r="T7627" s="36"/>
    </row>
    <row r="7628" spans="14:20" ht="14.4" x14ac:dyDescent="0.3">
      <c r="N7628" s="37"/>
      <c r="O7628" s="36"/>
      <c r="P7628" s="36"/>
      <c r="Q7628" s="36"/>
      <c r="R7628" s="37"/>
      <c r="S7628" s="36"/>
      <c r="T7628" s="36"/>
    </row>
    <row r="7629" spans="14:20" ht="14.4" x14ac:dyDescent="0.3">
      <c r="N7629" s="37"/>
      <c r="O7629" s="36"/>
      <c r="P7629" s="36"/>
      <c r="Q7629" s="36"/>
      <c r="R7629" s="37"/>
      <c r="S7629" s="36"/>
      <c r="T7629" s="36"/>
    </row>
    <row r="7630" spans="14:20" ht="14.4" x14ac:dyDescent="0.3">
      <c r="N7630" s="37"/>
      <c r="O7630" s="36"/>
      <c r="P7630" s="36"/>
      <c r="Q7630" s="36"/>
      <c r="R7630" s="37"/>
      <c r="S7630" s="36"/>
      <c r="T7630" s="36"/>
    </row>
    <row r="7631" spans="14:20" ht="14.4" x14ac:dyDescent="0.3">
      <c r="N7631" s="37"/>
      <c r="O7631" s="36"/>
      <c r="P7631" s="36"/>
      <c r="Q7631" s="36"/>
      <c r="R7631" s="37"/>
      <c r="S7631" s="36"/>
      <c r="T7631" s="36"/>
    </row>
    <row r="7632" spans="14:20" ht="14.4" x14ac:dyDescent="0.3">
      <c r="N7632" s="37"/>
      <c r="O7632" s="36"/>
      <c r="P7632" s="36"/>
      <c r="Q7632" s="36"/>
      <c r="R7632" s="37"/>
      <c r="S7632" s="36"/>
      <c r="T7632" s="36"/>
    </row>
    <row r="7633" spans="14:20" ht="14.4" x14ac:dyDescent="0.3">
      <c r="N7633" s="37"/>
      <c r="O7633" s="36"/>
      <c r="P7633" s="36"/>
      <c r="Q7633" s="36"/>
      <c r="R7633" s="37"/>
      <c r="S7633" s="36"/>
      <c r="T7633" s="36"/>
    </row>
    <row r="7634" spans="14:20" ht="14.4" x14ac:dyDescent="0.3">
      <c r="N7634" s="37"/>
      <c r="O7634" s="36"/>
      <c r="P7634" s="36"/>
      <c r="Q7634" s="36"/>
      <c r="R7634" s="37"/>
      <c r="S7634" s="36"/>
      <c r="T7634" s="36"/>
    </row>
    <row r="7635" spans="14:20" ht="14.4" x14ac:dyDescent="0.3">
      <c r="N7635" s="37"/>
      <c r="O7635" s="36"/>
      <c r="P7635" s="36"/>
      <c r="Q7635" s="36"/>
      <c r="R7635" s="37"/>
      <c r="S7635" s="36"/>
      <c r="T7635" s="36"/>
    </row>
    <row r="7636" spans="14:20" ht="14.4" x14ac:dyDescent="0.3">
      <c r="N7636" s="37"/>
      <c r="O7636" s="36"/>
      <c r="P7636" s="36"/>
      <c r="Q7636" s="36"/>
      <c r="R7636" s="37"/>
      <c r="S7636" s="36"/>
      <c r="T7636" s="36"/>
    </row>
    <row r="7637" spans="14:20" ht="14.4" x14ac:dyDescent="0.3">
      <c r="N7637" s="37"/>
      <c r="O7637" s="36"/>
      <c r="P7637" s="36"/>
      <c r="Q7637" s="36"/>
      <c r="R7637" s="37"/>
      <c r="S7637" s="36"/>
      <c r="T7637" s="36"/>
    </row>
    <row r="7638" spans="14:20" ht="14.4" x14ac:dyDescent="0.3">
      <c r="N7638" s="37"/>
      <c r="O7638" s="36"/>
      <c r="P7638" s="36"/>
      <c r="Q7638" s="36"/>
      <c r="R7638" s="37"/>
      <c r="S7638" s="36"/>
      <c r="T7638" s="36"/>
    </row>
    <row r="7639" spans="14:20" ht="14.4" x14ac:dyDescent="0.3">
      <c r="N7639" s="37"/>
      <c r="O7639" s="36"/>
      <c r="P7639" s="36"/>
      <c r="Q7639" s="36"/>
      <c r="R7639" s="37"/>
      <c r="S7639" s="36"/>
      <c r="T7639" s="36"/>
    </row>
    <row r="7640" spans="14:20" ht="14.4" x14ac:dyDescent="0.3">
      <c r="N7640" s="37"/>
      <c r="O7640" s="36"/>
      <c r="P7640" s="36"/>
      <c r="Q7640" s="36"/>
      <c r="R7640" s="37"/>
      <c r="S7640" s="36"/>
      <c r="T7640" s="36"/>
    </row>
    <row r="7641" spans="14:20" ht="14.4" x14ac:dyDescent="0.3">
      <c r="N7641" s="37"/>
      <c r="O7641" s="36"/>
      <c r="P7641" s="36"/>
      <c r="Q7641" s="36"/>
      <c r="R7641" s="37"/>
      <c r="S7641" s="36"/>
      <c r="T7641" s="36"/>
    </row>
    <row r="7642" spans="14:20" ht="14.4" x14ac:dyDescent="0.3">
      <c r="N7642" s="37"/>
      <c r="O7642" s="36"/>
      <c r="P7642" s="36"/>
      <c r="Q7642" s="36"/>
      <c r="R7642" s="37"/>
      <c r="S7642" s="36"/>
      <c r="T7642" s="36"/>
    </row>
    <row r="7643" spans="14:20" ht="14.4" x14ac:dyDescent="0.3">
      <c r="N7643" s="37"/>
      <c r="O7643" s="36"/>
      <c r="P7643" s="36"/>
      <c r="Q7643" s="36"/>
      <c r="R7643" s="37"/>
      <c r="S7643" s="36"/>
      <c r="T7643" s="36"/>
    </row>
    <row r="7644" spans="14:20" ht="14.4" x14ac:dyDescent="0.3">
      <c r="N7644" s="37"/>
      <c r="O7644" s="36"/>
      <c r="P7644" s="36"/>
      <c r="Q7644" s="36"/>
      <c r="R7644" s="37"/>
      <c r="S7644" s="36"/>
      <c r="T7644" s="36"/>
    </row>
    <row r="7645" spans="14:20" ht="14.4" x14ac:dyDescent="0.3">
      <c r="N7645" s="37"/>
      <c r="O7645" s="36"/>
      <c r="P7645" s="36"/>
      <c r="Q7645" s="36"/>
      <c r="R7645" s="37"/>
      <c r="S7645" s="36"/>
      <c r="T7645" s="36"/>
    </row>
    <row r="7646" spans="14:20" ht="14.4" x14ac:dyDescent="0.3">
      <c r="N7646" s="37"/>
      <c r="O7646" s="36"/>
      <c r="P7646" s="36"/>
      <c r="Q7646" s="36"/>
      <c r="R7646" s="37"/>
      <c r="S7646" s="36"/>
      <c r="T7646" s="36"/>
    </row>
    <row r="7647" spans="14:20" ht="14.4" x14ac:dyDescent="0.3">
      <c r="N7647" s="37"/>
      <c r="O7647" s="36"/>
      <c r="P7647" s="36"/>
      <c r="Q7647" s="36"/>
      <c r="R7647" s="37"/>
      <c r="S7647" s="36"/>
      <c r="T7647" s="36"/>
    </row>
    <row r="7648" spans="14:20" ht="14.4" x14ac:dyDescent="0.3">
      <c r="N7648" s="37"/>
      <c r="O7648" s="36"/>
      <c r="P7648" s="36"/>
      <c r="Q7648" s="36"/>
      <c r="R7648" s="37"/>
      <c r="S7648" s="36"/>
      <c r="T7648" s="36"/>
    </row>
    <row r="7649" spans="14:20" ht="14.4" x14ac:dyDescent="0.3">
      <c r="N7649" s="37"/>
      <c r="O7649" s="36"/>
      <c r="P7649" s="36"/>
      <c r="Q7649" s="36"/>
      <c r="R7649" s="37"/>
      <c r="S7649" s="36"/>
      <c r="T7649" s="36"/>
    </row>
    <row r="7650" spans="14:20" ht="14.4" x14ac:dyDescent="0.3">
      <c r="N7650" s="37"/>
      <c r="O7650" s="36"/>
      <c r="P7650" s="36"/>
      <c r="Q7650" s="36"/>
      <c r="R7650" s="37"/>
      <c r="S7650" s="36"/>
      <c r="T7650" s="36"/>
    </row>
    <row r="7651" spans="14:20" ht="14.4" x14ac:dyDescent="0.3">
      <c r="N7651" s="37"/>
      <c r="O7651" s="36"/>
      <c r="P7651" s="36"/>
      <c r="Q7651" s="36"/>
      <c r="R7651" s="37"/>
      <c r="S7651" s="36"/>
      <c r="T7651" s="36"/>
    </row>
    <row r="7652" spans="14:20" ht="14.4" x14ac:dyDescent="0.3">
      <c r="N7652" s="37"/>
      <c r="O7652" s="36"/>
      <c r="P7652" s="36"/>
      <c r="Q7652" s="36"/>
      <c r="R7652" s="37"/>
      <c r="S7652" s="36"/>
      <c r="T7652" s="36"/>
    </row>
    <row r="7653" spans="14:20" ht="14.4" x14ac:dyDescent="0.3">
      <c r="N7653" s="37"/>
      <c r="O7653" s="36"/>
      <c r="P7653" s="36"/>
      <c r="Q7653" s="36"/>
      <c r="R7653" s="37"/>
      <c r="S7653" s="36"/>
      <c r="T7653" s="36"/>
    </row>
    <row r="7654" spans="14:20" ht="14.4" x14ac:dyDescent="0.3">
      <c r="N7654" s="37"/>
      <c r="O7654" s="36"/>
      <c r="P7654" s="36"/>
      <c r="Q7654" s="36"/>
      <c r="R7654" s="37"/>
      <c r="S7654" s="36"/>
      <c r="T7654" s="36"/>
    </row>
    <row r="7655" spans="14:20" ht="14.4" x14ac:dyDescent="0.3">
      <c r="N7655" s="37"/>
      <c r="O7655" s="36"/>
      <c r="P7655" s="36"/>
      <c r="Q7655" s="36"/>
      <c r="R7655" s="37"/>
      <c r="S7655" s="36"/>
      <c r="T7655" s="36"/>
    </row>
    <row r="7656" spans="14:20" ht="14.4" x14ac:dyDescent="0.3">
      <c r="N7656" s="37"/>
      <c r="O7656" s="36"/>
      <c r="P7656" s="36"/>
      <c r="Q7656" s="36"/>
      <c r="R7656" s="37"/>
      <c r="S7656" s="36"/>
      <c r="T7656" s="36"/>
    </row>
    <row r="7657" spans="14:20" ht="14.4" x14ac:dyDescent="0.3">
      <c r="N7657" s="37"/>
      <c r="O7657" s="36"/>
      <c r="P7657" s="36"/>
      <c r="Q7657" s="36"/>
      <c r="R7657" s="37"/>
      <c r="S7657" s="36"/>
      <c r="T7657" s="36"/>
    </row>
    <row r="7658" spans="14:20" ht="14.4" x14ac:dyDescent="0.3">
      <c r="N7658" s="37"/>
      <c r="O7658" s="36"/>
      <c r="P7658" s="36"/>
      <c r="Q7658" s="36"/>
      <c r="R7658" s="37"/>
      <c r="S7658" s="36"/>
      <c r="T7658" s="36"/>
    </row>
    <row r="7659" spans="14:20" ht="14.4" x14ac:dyDescent="0.3">
      <c r="N7659" s="37"/>
      <c r="O7659" s="36"/>
      <c r="P7659" s="36"/>
      <c r="Q7659" s="36"/>
      <c r="R7659" s="37"/>
      <c r="S7659" s="36"/>
      <c r="T7659" s="36"/>
    </row>
    <row r="7660" spans="14:20" ht="14.4" x14ac:dyDescent="0.3">
      <c r="N7660" s="37"/>
      <c r="O7660" s="36"/>
      <c r="P7660" s="36"/>
      <c r="Q7660" s="36"/>
      <c r="R7660" s="37"/>
      <c r="S7660" s="36"/>
      <c r="T7660" s="36"/>
    </row>
    <row r="7661" spans="14:20" ht="14.4" x14ac:dyDescent="0.3">
      <c r="N7661" s="37"/>
      <c r="O7661" s="36"/>
      <c r="P7661" s="36"/>
      <c r="Q7661" s="36"/>
      <c r="R7661" s="37"/>
      <c r="S7661" s="36"/>
      <c r="T7661" s="36"/>
    </row>
    <row r="7662" spans="14:20" ht="14.4" x14ac:dyDescent="0.3">
      <c r="N7662" s="37"/>
      <c r="O7662" s="36"/>
      <c r="P7662" s="36"/>
      <c r="Q7662" s="36"/>
      <c r="R7662" s="37"/>
      <c r="S7662" s="36"/>
      <c r="T7662" s="36"/>
    </row>
    <row r="7663" spans="14:20" ht="14.4" x14ac:dyDescent="0.3">
      <c r="N7663" s="37"/>
      <c r="O7663" s="36"/>
      <c r="P7663" s="36"/>
      <c r="Q7663" s="36"/>
      <c r="R7663" s="37"/>
      <c r="S7663" s="36"/>
      <c r="T7663" s="36"/>
    </row>
    <row r="7664" spans="14:20" ht="14.4" x14ac:dyDescent="0.3">
      <c r="N7664" s="37"/>
      <c r="O7664" s="36"/>
      <c r="P7664" s="36"/>
      <c r="Q7664" s="36"/>
      <c r="R7664" s="37"/>
      <c r="S7664" s="36"/>
      <c r="T7664" s="36"/>
    </row>
    <row r="7665" spans="14:20" ht="14.4" x14ac:dyDescent="0.3">
      <c r="N7665" s="37"/>
      <c r="O7665" s="36"/>
      <c r="P7665" s="36"/>
      <c r="Q7665" s="36"/>
      <c r="R7665" s="37"/>
      <c r="S7665" s="36"/>
      <c r="T7665" s="36"/>
    </row>
    <row r="7666" spans="14:20" ht="14.4" x14ac:dyDescent="0.3">
      <c r="N7666" s="37"/>
      <c r="O7666" s="36"/>
      <c r="P7666" s="36"/>
      <c r="Q7666" s="36"/>
      <c r="R7666" s="37"/>
      <c r="S7666" s="36"/>
      <c r="T7666" s="36"/>
    </row>
    <row r="7667" spans="14:20" ht="14.4" x14ac:dyDescent="0.3">
      <c r="N7667" s="37"/>
      <c r="O7667" s="36"/>
      <c r="P7667" s="36"/>
      <c r="Q7667" s="36"/>
      <c r="R7667" s="37"/>
      <c r="S7667" s="36"/>
      <c r="T7667" s="36"/>
    </row>
    <row r="7668" spans="14:20" ht="14.4" x14ac:dyDescent="0.3">
      <c r="N7668" s="37"/>
      <c r="O7668" s="36"/>
      <c r="P7668" s="36"/>
      <c r="Q7668" s="36"/>
      <c r="R7668" s="37"/>
      <c r="S7668" s="36"/>
      <c r="T7668" s="36"/>
    </row>
    <row r="7669" spans="14:20" ht="14.4" x14ac:dyDescent="0.3">
      <c r="N7669" s="37"/>
      <c r="O7669" s="36"/>
      <c r="P7669" s="36"/>
      <c r="Q7669" s="36"/>
      <c r="R7669" s="37"/>
      <c r="S7669" s="36"/>
      <c r="T7669" s="36"/>
    </row>
    <row r="7670" spans="14:20" ht="14.4" x14ac:dyDescent="0.3">
      <c r="N7670" s="37"/>
      <c r="O7670" s="36"/>
      <c r="P7670" s="36"/>
      <c r="Q7670" s="36"/>
      <c r="R7670" s="37"/>
      <c r="S7670" s="36"/>
      <c r="T7670" s="36"/>
    </row>
    <row r="7671" spans="14:20" ht="14.4" x14ac:dyDescent="0.3">
      <c r="N7671" s="37"/>
      <c r="O7671" s="36"/>
      <c r="P7671" s="36"/>
      <c r="Q7671" s="36"/>
      <c r="R7671" s="37"/>
      <c r="S7671" s="36"/>
      <c r="T7671" s="36"/>
    </row>
    <row r="7672" spans="14:20" ht="14.4" x14ac:dyDescent="0.3">
      <c r="N7672" s="37"/>
      <c r="O7672" s="36"/>
      <c r="P7672" s="36"/>
      <c r="Q7672" s="36"/>
      <c r="R7672" s="37"/>
      <c r="S7672" s="36"/>
      <c r="T7672" s="36"/>
    </row>
    <row r="7673" spans="14:20" ht="14.4" x14ac:dyDescent="0.3">
      <c r="N7673" s="37"/>
      <c r="O7673" s="36"/>
      <c r="P7673" s="36"/>
      <c r="Q7673" s="36"/>
      <c r="R7673" s="37"/>
      <c r="S7673" s="36"/>
      <c r="T7673" s="36"/>
    </row>
    <row r="7674" spans="14:20" ht="14.4" x14ac:dyDescent="0.3">
      <c r="N7674" s="37"/>
      <c r="O7674" s="36"/>
      <c r="P7674" s="36"/>
      <c r="Q7674" s="36"/>
      <c r="R7674" s="37"/>
      <c r="S7674" s="36"/>
      <c r="T7674" s="36"/>
    </row>
    <row r="7675" spans="14:20" ht="14.4" x14ac:dyDescent="0.3">
      <c r="N7675" s="37"/>
      <c r="O7675" s="36"/>
      <c r="P7675" s="36"/>
      <c r="Q7675" s="36"/>
      <c r="R7675" s="37"/>
      <c r="S7675" s="36"/>
      <c r="T7675" s="36"/>
    </row>
    <row r="7676" spans="14:20" ht="14.4" x14ac:dyDescent="0.3">
      <c r="N7676" s="37"/>
      <c r="O7676" s="36"/>
      <c r="P7676" s="36"/>
      <c r="Q7676" s="36"/>
      <c r="R7676" s="37"/>
      <c r="S7676" s="36"/>
      <c r="T7676" s="36"/>
    </row>
    <row r="7677" spans="14:20" ht="14.4" x14ac:dyDescent="0.3">
      <c r="N7677" s="37"/>
      <c r="O7677" s="36"/>
      <c r="P7677" s="36"/>
      <c r="Q7677" s="36"/>
      <c r="R7677" s="37"/>
      <c r="S7677" s="36"/>
      <c r="T7677" s="36"/>
    </row>
    <row r="7678" spans="14:20" ht="14.4" x14ac:dyDescent="0.3">
      <c r="N7678" s="37"/>
      <c r="O7678" s="36"/>
      <c r="P7678" s="36"/>
      <c r="Q7678" s="36"/>
      <c r="R7678" s="37"/>
      <c r="S7678" s="36"/>
      <c r="T7678" s="36"/>
    </row>
    <row r="7679" spans="14:20" ht="14.4" x14ac:dyDescent="0.3">
      <c r="N7679" s="37"/>
      <c r="O7679" s="36"/>
      <c r="P7679" s="36"/>
      <c r="Q7679" s="36"/>
      <c r="R7679" s="37"/>
      <c r="S7679" s="36"/>
      <c r="T7679" s="36"/>
    </row>
    <row r="7680" spans="14:20" ht="14.4" x14ac:dyDescent="0.3">
      <c r="N7680" s="37"/>
      <c r="O7680" s="36"/>
      <c r="P7680" s="36"/>
      <c r="Q7680" s="36"/>
      <c r="R7680" s="37"/>
      <c r="S7680" s="36"/>
      <c r="T7680" s="36"/>
    </row>
    <row r="7681" spans="14:20" ht="14.4" x14ac:dyDescent="0.3">
      <c r="N7681" s="37"/>
      <c r="O7681" s="36"/>
      <c r="P7681" s="36"/>
      <c r="Q7681" s="36"/>
      <c r="R7681" s="37"/>
      <c r="S7681" s="36"/>
      <c r="T7681" s="36"/>
    </row>
    <row r="7682" spans="14:20" ht="14.4" x14ac:dyDescent="0.3">
      <c r="N7682" s="37"/>
      <c r="O7682" s="36"/>
      <c r="P7682" s="36"/>
      <c r="Q7682" s="36"/>
      <c r="R7682" s="37"/>
      <c r="S7682" s="36"/>
      <c r="T7682" s="36"/>
    </row>
    <row r="7683" spans="14:20" ht="14.4" x14ac:dyDescent="0.3">
      <c r="N7683" s="37"/>
      <c r="O7683" s="36"/>
      <c r="P7683" s="36"/>
      <c r="Q7683" s="36"/>
      <c r="R7683" s="37"/>
      <c r="S7683" s="36"/>
      <c r="T7683" s="36"/>
    </row>
    <row r="7684" spans="14:20" ht="14.4" x14ac:dyDescent="0.3">
      <c r="N7684" s="37"/>
      <c r="O7684" s="36"/>
      <c r="P7684" s="36"/>
      <c r="Q7684" s="36"/>
      <c r="R7684" s="37"/>
      <c r="S7684" s="36"/>
      <c r="T7684" s="36"/>
    </row>
    <row r="7685" spans="14:20" ht="14.4" x14ac:dyDescent="0.3">
      <c r="N7685" s="37"/>
      <c r="O7685" s="36"/>
      <c r="P7685" s="36"/>
      <c r="Q7685" s="36"/>
      <c r="R7685" s="37"/>
      <c r="S7685" s="36"/>
      <c r="T7685" s="36"/>
    </row>
    <row r="7686" spans="14:20" ht="14.4" x14ac:dyDescent="0.3">
      <c r="N7686" s="37"/>
      <c r="O7686" s="36"/>
      <c r="P7686" s="36"/>
      <c r="Q7686" s="36"/>
      <c r="R7686" s="37"/>
      <c r="S7686" s="36"/>
      <c r="T7686" s="36"/>
    </row>
    <row r="7687" spans="14:20" ht="14.4" x14ac:dyDescent="0.3">
      <c r="N7687" s="37"/>
      <c r="O7687" s="36"/>
      <c r="P7687" s="36"/>
      <c r="Q7687" s="36"/>
      <c r="R7687" s="37"/>
      <c r="S7687" s="36"/>
      <c r="T7687" s="36"/>
    </row>
    <row r="7688" spans="14:20" ht="14.4" x14ac:dyDescent="0.3">
      <c r="N7688" s="37"/>
      <c r="O7688" s="36"/>
      <c r="P7688" s="36"/>
      <c r="Q7688" s="36"/>
      <c r="R7688" s="37"/>
      <c r="S7688" s="36"/>
      <c r="T7688" s="36"/>
    </row>
    <row r="7689" spans="14:20" ht="14.4" x14ac:dyDescent="0.3">
      <c r="N7689" s="37"/>
      <c r="O7689" s="36"/>
      <c r="P7689" s="36"/>
      <c r="Q7689" s="36"/>
      <c r="R7689" s="37"/>
      <c r="S7689" s="36"/>
      <c r="T7689" s="36"/>
    </row>
    <row r="7690" spans="14:20" ht="14.4" x14ac:dyDescent="0.3">
      <c r="N7690" s="37"/>
      <c r="O7690" s="36"/>
      <c r="P7690" s="36"/>
      <c r="Q7690" s="36"/>
      <c r="R7690" s="37"/>
      <c r="S7690" s="36"/>
      <c r="T7690" s="36"/>
    </row>
    <row r="7691" spans="14:20" ht="14.4" x14ac:dyDescent="0.3">
      <c r="N7691" s="37"/>
      <c r="O7691" s="36"/>
      <c r="P7691" s="36"/>
      <c r="Q7691" s="36"/>
      <c r="R7691" s="37"/>
      <c r="S7691" s="36"/>
      <c r="T7691" s="36"/>
    </row>
    <row r="7692" spans="14:20" ht="14.4" x14ac:dyDescent="0.3">
      <c r="N7692" s="37"/>
      <c r="O7692" s="36"/>
      <c r="P7692" s="36"/>
      <c r="Q7692" s="36"/>
      <c r="R7692" s="37"/>
      <c r="S7692" s="36"/>
      <c r="T7692" s="36"/>
    </row>
    <row r="7693" spans="14:20" ht="14.4" x14ac:dyDescent="0.3">
      <c r="N7693" s="37"/>
      <c r="O7693" s="36"/>
      <c r="P7693" s="36"/>
      <c r="Q7693" s="36"/>
      <c r="R7693" s="37"/>
      <c r="S7693" s="36"/>
      <c r="T7693" s="36"/>
    </row>
    <row r="7694" spans="14:20" ht="14.4" x14ac:dyDescent="0.3">
      <c r="N7694" s="37"/>
      <c r="O7694" s="36"/>
      <c r="P7694" s="36"/>
      <c r="Q7694" s="36"/>
      <c r="R7694" s="37"/>
      <c r="S7694" s="36"/>
      <c r="T7694" s="36"/>
    </row>
    <row r="7695" spans="14:20" ht="14.4" x14ac:dyDescent="0.3">
      <c r="N7695" s="37"/>
      <c r="O7695" s="36"/>
      <c r="P7695" s="36"/>
      <c r="Q7695" s="36"/>
      <c r="R7695" s="37"/>
      <c r="S7695" s="36"/>
      <c r="T7695" s="36"/>
    </row>
    <row r="7696" spans="14:20" ht="14.4" x14ac:dyDescent="0.3">
      <c r="N7696" s="37"/>
      <c r="O7696" s="36"/>
      <c r="P7696" s="36"/>
      <c r="Q7696" s="36"/>
      <c r="R7696" s="37"/>
      <c r="S7696" s="36"/>
      <c r="T7696" s="36"/>
    </row>
    <row r="7697" spans="14:20" ht="14.4" x14ac:dyDescent="0.3">
      <c r="N7697" s="37"/>
      <c r="O7697" s="36"/>
      <c r="P7697" s="36"/>
      <c r="Q7697" s="36"/>
      <c r="R7697" s="37"/>
      <c r="S7697" s="36"/>
      <c r="T7697" s="36"/>
    </row>
    <row r="7698" spans="14:20" ht="14.4" x14ac:dyDescent="0.3">
      <c r="N7698" s="37"/>
      <c r="O7698" s="36"/>
      <c r="P7698" s="36"/>
      <c r="Q7698" s="36"/>
      <c r="R7698" s="37"/>
      <c r="S7698" s="36"/>
      <c r="T7698" s="36"/>
    </row>
    <row r="7699" spans="14:20" ht="14.4" x14ac:dyDescent="0.3">
      <c r="N7699" s="37"/>
      <c r="O7699" s="36"/>
      <c r="P7699" s="36"/>
      <c r="Q7699" s="36"/>
      <c r="R7699" s="37"/>
      <c r="S7699" s="36"/>
      <c r="T7699" s="36"/>
    </row>
    <row r="7700" spans="14:20" ht="14.4" x14ac:dyDescent="0.3">
      <c r="N7700" s="37"/>
      <c r="O7700" s="36"/>
      <c r="P7700" s="36"/>
      <c r="Q7700" s="36"/>
      <c r="R7700" s="37"/>
      <c r="S7700" s="36"/>
      <c r="T7700" s="36"/>
    </row>
    <row r="7701" spans="14:20" ht="14.4" x14ac:dyDescent="0.3">
      <c r="N7701" s="37"/>
      <c r="O7701" s="36"/>
      <c r="P7701" s="36"/>
      <c r="Q7701" s="36"/>
      <c r="R7701" s="37"/>
      <c r="S7701" s="36"/>
      <c r="T7701" s="36"/>
    </row>
    <row r="7702" spans="14:20" ht="14.4" x14ac:dyDescent="0.3">
      <c r="N7702" s="37"/>
      <c r="O7702" s="36"/>
      <c r="P7702" s="36"/>
      <c r="Q7702" s="36"/>
      <c r="R7702" s="37"/>
      <c r="S7702" s="36"/>
      <c r="T7702" s="36"/>
    </row>
    <row r="7703" spans="14:20" ht="14.4" x14ac:dyDescent="0.3">
      <c r="N7703" s="37"/>
      <c r="O7703" s="36"/>
      <c r="P7703" s="36"/>
      <c r="Q7703" s="36"/>
      <c r="R7703" s="37"/>
      <c r="S7703" s="36"/>
      <c r="T7703" s="36"/>
    </row>
    <row r="7704" spans="14:20" ht="14.4" x14ac:dyDescent="0.3">
      <c r="N7704" s="37"/>
      <c r="O7704" s="36"/>
      <c r="P7704" s="36"/>
      <c r="Q7704" s="36"/>
      <c r="R7704" s="37"/>
      <c r="S7704" s="36"/>
      <c r="T7704" s="36"/>
    </row>
    <row r="7705" spans="14:20" ht="14.4" x14ac:dyDescent="0.3">
      <c r="N7705" s="37"/>
      <c r="O7705" s="36"/>
      <c r="P7705" s="36"/>
      <c r="Q7705" s="36"/>
      <c r="R7705" s="37"/>
      <c r="S7705" s="36"/>
      <c r="T7705" s="36"/>
    </row>
    <row r="7706" spans="14:20" ht="14.4" x14ac:dyDescent="0.3">
      <c r="N7706" s="37"/>
      <c r="O7706" s="36"/>
      <c r="P7706" s="36"/>
      <c r="Q7706" s="36"/>
      <c r="R7706" s="37"/>
      <c r="S7706" s="36"/>
      <c r="T7706" s="36"/>
    </row>
    <row r="7707" spans="14:20" ht="14.4" x14ac:dyDescent="0.3">
      <c r="N7707" s="37"/>
      <c r="O7707" s="36"/>
      <c r="P7707" s="36"/>
      <c r="Q7707" s="36"/>
      <c r="R7707" s="37"/>
      <c r="S7707" s="36"/>
      <c r="T7707" s="36"/>
    </row>
    <row r="7708" spans="14:20" ht="14.4" x14ac:dyDescent="0.3">
      <c r="N7708" s="37"/>
      <c r="O7708" s="36"/>
      <c r="P7708" s="36"/>
      <c r="Q7708" s="36"/>
      <c r="R7708" s="37"/>
      <c r="S7708" s="36"/>
      <c r="T7708" s="36"/>
    </row>
    <row r="7709" spans="14:20" ht="14.4" x14ac:dyDescent="0.3">
      <c r="N7709" s="37"/>
      <c r="O7709" s="36"/>
      <c r="P7709" s="36"/>
      <c r="Q7709" s="36"/>
      <c r="R7709" s="37"/>
      <c r="S7709" s="36"/>
      <c r="T7709" s="36"/>
    </row>
    <row r="7710" spans="14:20" ht="14.4" x14ac:dyDescent="0.3">
      <c r="N7710" s="37"/>
      <c r="O7710" s="36"/>
      <c r="P7710" s="36"/>
      <c r="Q7710" s="36"/>
      <c r="R7710" s="37"/>
      <c r="S7710" s="36"/>
      <c r="T7710" s="36"/>
    </row>
    <row r="7711" spans="14:20" ht="14.4" x14ac:dyDescent="0.3">
      <c r="N7711" s="37"/>
      <c r="O7711" s="36"/>
      <c r="P7711" s="36"/>
      <c r="Q7711" s="36"/>
      <c r="R7711" s="37"/>
      <c r="S7711" s="36"/>
      <c r="T7711" s="36"/>
    </row>
    <row r="7712" spans="14:20" ht="14.4" x14ac:dyDescent="0.3">
      <c r="N7712" s="37"/>
      <c r="O7712" s="36"/>
      <c r="P7712" s="36"/>
      <c r="Q7712" s="36"/>
      <c r="R7712" s="37"/>
      <c r="S7712" s="36"/>
      <c r="T7712" s="36"/>
    </row>
    <row r="7713" spans="14:20" ht="14.4" x14ac:dyDescent="0.3">
      <c r="N7713" s="37"/>
      <c r="O7713" s="36"/>
      <c r="P7713" s="36"/>
      <c r="Q7713" s="36"/>
      <c r="R7713" s="37"/>
      <c r="S7713" s="36"/>
      <c r="T7713" s="36"/>
    </row>
    <row r="7714" spans="14:20" ht="14.4" x14ac:dyDescent="0.3">
      <c r="N7714" s="37"/>
      <c r="O7714" s="36"/>
      <c r="P7714" s="36"/>
      <c r="Q7714" s="36"/>
      <c r="R7714" s="37"/>
      <c r="S7714" s="36"/>
      <c r="T7714" s="36"/>
    </row>
    <row r="7715" spans="14:20" ht="14.4" x14ac:dyDescent="0.3">
      <c r="N7715" s="37"/>
      <c r="O7715" s="36"/>
      <c r="P7715" s="36"/>
      <c r="Q7715" s="36"/>
      <c r="R7715" s="37"/>
      <c r="S7715" s="36"/>
      <c r="T7715" s="36"/>
    </row>
    <row r="7716" spans="14:20" ht="14.4" x14ac:dyDescent="0.3">
      <c r="N7716" s="37"/>
      <c r="O7716" s="36"/>
      <c r="P7716" s="36"/>
      <c r="Q7716" s="36"/>
      <c r="R7716" s="37"/>
      <c r="S7716" s="36"/>
      <c r="T7716" s="36"/>
    </row>
    <row r="7717" spans="14:20" ht="14.4" x14ac:dyDescent="0.3">
      <c r="N7717" s="37"/>
      <c r="O7717" s="36"/>
      <c r="P7717" s="36"/>
      <c r="Q7717" s="36"/>
      <c r="R7717" s="37"/>
      <c r="S7717" s="36"/>
      <c r="T7717" s="36"/>
    </row>
    <row r="7718" spans="14:20" ht="14.4" x14ac:dyDescent="0.3">
      <c r="N7718" s="37"/>
      <c r="O7718" s="36"/>
      <c r="P7718" s="36"/>
      <c r="Q7718" s="36"/>
      <c r="R7718" s="37"/>
      <c r="S7718" s="36"/>
      <c r="T7718" s="36"/>
    </row>
    <row r="7719" spans="14:20" ht="14.4" x14ac:dyDescent="0.3">
      <c r="N7719" s="37"/>
      <c r="O7719" s="36"/>
      <c r="P7719" s="36"/>
      <c r="Q7719" s="36"/>
      <c r="R7719" s="37"/>
      <c r="S7719" s="36"/>
      <c r="T7719" s="36"/>
    </row>
    <row r="7720" spans="14:20" ht="14.4" x14ac:dyDescent="0.3">
      <c r="N7720" s="37"/>
      <c r="O7720" s="36"/>
      <c r="P7720" s="36"/>
      <c r="Q7720" s="36"/>
      <c r="R7720" s="37"/>
      <c r="S7720" s="36"/>
      <c r="T7720" s="36"/>
    </row>
    <row r="7721" spans="14:20" ht="14.4" x14ac:dyDescent="0.3">
      <c r="N7721" s="37"/>
      <c r="O7721" s="36"/>
      <c r="P7721" s="36"/>
      <c r="Q7721" s="36"/>
      <c r="R7721" s="37"/>
      <c r="S7721" s="36"/>
      <c r="T7721" s="36"/>
    </row>
    <row r="7722" spans="14:20" ht="14.4" x14ac:dyDescent="0.3">
      <c r="N7722" s="37"/>
      <c r="O7722" s="36"/>
      <c r="P7722" s="36"/>
      <c r="Q7722" s="36"/>
      <c r="R7722" s="37"/>
      <c r="S7722" s="36"/>
      <c r="T7722" s="36"/>
    </row>
    <row r="7723" spans="14:20" ht="14.4" x14ac:dyDescent="0.3">
      <c r="N7723" s="37"/>
      <c r="O7723" s="36"/>
      <c r="P7723" s="36"/>
      <c r="Q7723" s="36"/>
      <c r="R7723" s="37"/>
      <c r="S7723" s="36"/>
      <c r="T7723" s="36"/>
    </row>
    <row r="7724" spans="14:20" ht="14.4" x14ac:dyDescent="0.3">
      <c r="N7724" s="37"/>
      <c r="O7724" s="36"/>
      <c r="P7724" s="36"/>
      <c r="Q7724" s="36"/>
      <c r="R7724" s="37"/>
      <c r="S7724" s="36"/>
      <c r="T7724" s="36"/>
    </row>
    <row r="7725" spans="14:20" ht="14.4" x14ac:dyDescent="0.3">
      <c r="N7725" s="37"/>
      <c r="O7725" s="36"/>
      <c r="P7725" s="36"/>
      <c r="Q7725" s="36"/>
      <c r="R7725" s="37"/>
      <c r="S7725" s="36"/>
      <c r="T7725" s="36"/>
    </row>
    <row r="7726" spans="14:20" ht="14.4" x14ac:dyDescent="0.3">
      <c r="N7726" s="37"/>
      <c r="O7726" s="36"/>
      <c r="P7726" s="36"/>
      <c r="Q7726" s="36"/>
      <c r="R7726" s="37"/>
      <c r="S7726" s="36"/>
      <c r="T7726" s="36"/>
    </row>
    <row r="7727" spans="14:20" ht="14.4" x14ac:dyDescent="0.3">
      <c r="N7727" s="37"/>
      <c r="O7727" s="36"/>
      <c r="P7727" s="36"/>
      <c r="Q7727" s="36"/>
      <c r="R7727" s="37"/>
      <c r="S7727" s="36"/>
      <c r="T7727" s="36"/>
    </row>
    <row r="7728" spans="14:20" ht="14.4" x14ac:dyDescent="0.3">
      <c r="N7728" s="37"/>
      <c r="O7728" s="36"/>
      <c r="P7728" s="36"/>
      <c r="Q7728" s="36"/>
      <c r="R7728" s="37"/>
      <c r="S7728" s="36"/>
      <c r="T7728" s="36"/>
    </row>
    <row r="7729" spans="14:20" ht="14.4" x14ac:dyDescent="0.3">
      <c r="N7729" s="37"/>
      <c r="O7729" s="36"/>
      <c r="P7729" s="36"/>
      <c r="Q7729" s="36"/>
      <c r="R7729" s="37"/>
      <c r="S7729" s="36"/>
      <c r="T7729" s="36"/>
    </row>
    <row r="7730" spans="14:20" ht="14.4" x14ac:dyDescent="0.3">
      <c r="N7730" s="37"/>
      <c r="O7730" s="36"/>
      <c r="P7730" s="36"/>
      <c r="Q7730" s="36"/>
      <c r="R7730" s="37"/>
      <c r="S7730" s="36"/>
      <c r="T7730" s="36"/>
    </row>
    <row r="7731" spans="14:20" ht="14.4" x14ac:dyDescent="0.3">
      <c r="N7731" s="37"/>
      <c r="O7731" s="36"/>
      <c r="P7731" s="36"/>
      <c r="Q7731" s="36"/>
      <c r="R7731" s="37"/>
      <c r="S7731" s="36"/>
      <c r="T7731" s="36"/>
    </row>
    <row r="7732" spans="14:20" ht="14.4" x14ac:dyDescent="0.3">
      <c r="N7732" s="37"/>
      <c r="O7732" s="36"/>
      <c r="P7732" s="36"/>
      <c r="Q7732" s="36"/>
      <c r="R7732" s="37"/>
      <c r="S7732" s="36"/>
      <c r="T7732" s="36"/>
    </row>
    <row r="7733" spans="14:20" ht="14.4" x14ac:dyDescent="0.3">
      <c r="N7733" s="37"/>
      <c r="O7733" s="36"/>
      <c r="P7733" s="36"/>
      <c r="Q7733" s="36"/>
      <c r="R7733" s="37"/>
      <c r="S7733" s="36"/>
      <c r="T7733" s="36"/>
    </row>
    <row r="7734" spans="14:20" ht="14.4" x14ac:dyDescent="0.3">
      <c r="N7734" s="37"/>
      <c r="O7734" s="36"/>
      <c r="P7734" s="36"/>
      <c r="Q7734" s="36"/>
      <c r="R7734" s="37"/>
      <c r="S7734" s="36"/>
      <c r="T7734" s="36"/>
    </row>
    <row r="7735" spans="14:20" ht="14.4" x14ac:dyDescent="0.3">
      <c r="N7735" s="37"/>
      <c r="O7735" s="36"/>
      <c r="P7735" s="36"/>
      <c r="Q7735" s="36"/>
      <c r="R7735" s="37"/>
      <c r="S7735" s="36"/>
      <c r="T7735" s="36"/>
    </row>
    <row r="7736" spans="14:20" ht="14.4" x14ac:dyDescent="0.3">
      <c r="N7736" s="37"/>
      <c r="O7736" s="36"/>
      <c r="P7736" s="36"/>
      <c r="Q7736" s="36"/>
      <c r="R7736" s="37"/>
      <c r="S7736" s="36"/>
      <c r="T7736" s="36"/>
    </row>
    <row r="7737" spans="14:20" ht="14.4" x14ac:dyDescent="0.3">
      <c r="N7737" s="37"/>
      <c r="O7737" s="36"/>
      <c r="P7737" s="36"/>
      <c r="Q7737" s="36"/>
      <c r="R7737" s="37"/>
      <c r="S7737" s="36"/>
      <c r="T7737" s="36"/>
    </row>
    <row r="7738" spans="14:20" ht="14.4" x14ac:dyDescent="0.3">
      <c r="N7738" s="37"/>
      <c r="O7738" s="36"/>
      <c r="P7738" s="36"/>
      <c r="Q7738" s="36"/>
      <c r="R7738" s="37"/>
      <c r="S7738" s="36"/>
      <c r="T7738" s="36"/>
    </row>
    <row r="7739" spans="14:20" ht="14.4" x14ac:dyDescent="0.3">
      <c r="N7739" s="37"/>
      <c r="O7739" s="36"/>
      <c r="P7739" s="36"/>
      <c r="Q7739" s="36"/>
      <c r="R7739" s="37"/>
      <c r="S7739" s="36"/>
      <c r="T7739" s="36"/>
    </row>
    <row r="7740" spans="14:20" ht="14.4" x14ac:dyDescent="0.3">
      <c r="N7740" s="37"/>
      <c r="O7740" s="36"/>
      <c r="P7740" s="36"/>
      <c r="Q7740" s="36"/>
      <c r="R7740" s="37"/>
      <c r="S7740" s="36"/>
      <c r="T7740" s="36"/>
    </row>
    <row r="7741" spans="14:20" ht="14.4" x14ac:dyDescent="0.3">
      <c r="N7741" s="37"/>
      <c r="O7741" s="36"/>
      <c r="P7741" s="36"/>
      <c r="Q7741" s="36"/>
      <c r="R7741" s="37"/>
      <c r="S7741" s="36"/>
      <c r="T7741" s="36"/>
    </row>
    <row r="7742" spans="14:20" ht="14.4" x14ac:dyDescent="0.3">
      <c r="N7742" s="37"/>
      <c r="O7742" s="36"/>
      <c r="P7742" s="36"/>
      <c r="Q7742" s="36"/>
      <c r="R7742" s="37"/>
      <c r="S7742" s="36"/>
      <c r="T7742" s="36"/>
    </row>
    <row r="7743" spans="14:20" ht="14.4" x14ac:dyDescent="0.3">
      <c r="N7743" s="37"/>
      <c r="O7743" s="36"/>
      <c r="P7743" s="36"/>
      <c r="Q7743" s="36"/>
      <c r="R7743" s="37"/>
      <c r="S7743" s="36"/>
      <c r="T7743" s="36"/>
    </row>
    <row r="7744" spans="14:20" ht="14.4" x14ac:dyDescent="0.3">
      <c r="N7744" s="37"/>
      <c r="O7744" s="36"/>
      <c r="P7744" s="36"/>
      <c r="Q7744" s="36"/>
      <c r="R7744" s="37"/>
      <c r="S7744" s="36"/>
      <c r="T7744" s="36"/>
    </row>
    <row r="7745" spans="14:20" ht="14.4" x14ac:dyDescent="0.3">
      <c r="N7745" s="37"/>
      <c r="O7745" s="36"/>
      <c r="P7745" s="36"/>
      <c r="Q7745" s="36"/>
      <c r="R7745" s="37"/>
      <c r="S7745" s="36"/>
      <c r="T7745" s="36"/>
    </row>
    <row r="7746" spans="14:20" ht="14.4" x14ac:dyDescent="0.3">
      <c r="N7746" s="37"/>
      <c r="O7746" s="36"/>
      <c r="P7746" s="36"/>
      <c r="Q7746" s="36"/>
      <c r="R7746" s="37"/>
      <c r="S7746" s="36"/>
      <c r="T7746" s="36"/>
    </row>
    <row r="7747" spans="14:20" ht="14.4" x14ac:dyDescent="0.3">
      <c r="N7747" s="37"/>
      <c r="O7747" s="36"/>
      <c r="P7747" s="36"/>
      <c r="Q7747" s="36"/>
      <c r="R7747" s="37"/>
      <c r="S7747" s="36"/>
      <c r="T7747" s="36"/>
    </row>
    <row r="7748" spans="14:20" ht="14.4" x14ac:dyDescent="0.3">
      <c r="N7748" s="37"/>
      <c r="O7748" s="36"/>
      <c r="P7748" s="36"/>
      <c r="Q7748" s="36"/>
      <c r="R7748" s="37"/>
      <c r="S7748" s="36"/>
      <c r="T7748" s="36"/>
    </row>
    <row r="7749" spans="14:20" ht="14.4" x14ac:dyDescent="0.3">
      <c r="N7749" s="37"/>
      <c r="O7749" s="36"/>
      <c r="P7749" s="36"/>
      <c r="Q7749" s="36"/>
      <c r="R7749" s="37"/>
      <c r="S7749" s="36"/>
      <c r="T7749" s="36"/>
    </row>
    <row r="7750" spans="14:20" ht="14.4" x14ac:dyDescent="0.3">
      <c r="N7750" s="37"/>
      <c r="O7750" s="36"/>
      <c r="P7750" s="36"/>
      <c r="Q7750" s="36"/>
      <c r="R7750" s="37"/>
      <c r="S7750" s="36"/>
      <c r="T7750" s="36"/>
    </row>
    <row r="7751" spans="14:20" ht="14.4" x14ac:dyDescent="0.3">
      <c r="N7751" s="37"/>
      <c r="O7751" s="36"/>
      <c r="P7751" s="36"/>
      <c r="Q7751" s="36"/>
      <c r="R7751" s="37"/>
      <c r="S7751" s="36"/>
      <c r="T7751" s="36"/>
    </row>
    <row r="7752" spans="14:20" ht="14.4" x14ac:dyDescent="0.3">
      <c r="N7752" s="37"/>
      <c r="O7752" s="36"/>
      <c r="P7752" s="36"/>
      <c r="Q7752" s="36"/>
      <c r="R7752" s="37"/>
      <c r="S7752" s="36"/>
      <c r="T7752" s="36"/>
    </row>
    <row r="7753" spans="14:20" ht="14.4" x14ac:dyDescent="0.3">
      <c r="N7753" s="37"/>
      <c r="O7753" s="36"/>
      <c r="P7753" s="36"/>
      <c r="Q7753" s="36"/>
      <c r="R7753" s="37"/>
      <c r="S7753" s="36"/>
      <c r="T7753" s="36"/>
    </row>
    <row r="7754" spans="14:20" ht="14.4" x14ac:dyDescent="0.3">
      <c r="N7754" s="37"/>
      <c r="O7754" s="36"/>
      <c r="P7754" s="36"/>
      <c r="Q7754" s="36"/>
      <c r="R7754" s="37"/>
      <c r="S7754" s="36"/>
      <c r="T7754" s="36"/>
    </row>
    <row r="7755" spans="14:20" ht="14.4" x14ac:dyDescent="0.3">
      <c r="N7755" s="37"/>
      <c r="O7755" s="36"/>
      <c r="P7755" s="36"/>
      <c r="Q7755" s="36"/>
      <c r="R7755" s="37"/>
      <c r="S7755" s="36"/>
      <c r="T7755" s="36"/>
    </row>
    <row r="7756" spans="14:20" ht="14.4" x14ac:dyDescent="0.3">
      <c r="N7756" s="37"/>
      <c r="O7756" s="36"/>
      <c r="P7756" s="36"/>
      <c r="Q7756" s="36"/>
      <c r="R7756" s="37"/>
      <c r="S7756" s="36"/>
      <c r="T7756" s="36"/>
    </row>
    <row r="7757" spans="14:20" ht="14.4" x14ac:dyDescent="0.3">
      <c r="N7757" s="37"/>
      <c r="O7757" s="36"/>
      <c r="P7757" s="36"/>
      <c r="Q7757" s="36"/>
      <c r="R7757" s="37"/>
      <c r="S7757" s="36"/>
      <c r="T7757" s="36"/>
    </row>
    <row r="7758" spans="14:20" ht="14.4" x14ac:dyDescent="0.3">
      <c r="N7758" s="37"/>
      <c r="O7758" s="36"/>
      <c r="P7758" s="36"/>
      <c r="Q7758" s="36"/>
      <c r="R7758" s="37"/>
      <c r="S7758" s="36"/>
      <c r="T7758" s="36"/>
    </row>
    <row r="7759" spans="14:20" ht="14.4" x14ac:dyDescent="0.3">
      <c r="N7759" s="37"/>
      <c r="O7759" s="36"/>
      <c r="P7759" s="36"/>
      <c r="Q7759" s="36"/>
      <c r="R7759" s="37"/>
      <c r="S7759" s="36"/>
      <c r="T7759" s="36"/>
    </row>
    <row r="7760" spans="14:20" ht="14.4" x14ac:dyDescent="0.3">
      <c r="N7760" s="37"/>
      <c r="O7760" s="36"/>
      <c r="P7760" s="36"/>
      <c r="Q7760" s="36"/>
      <c r="R7760" s="37"/>
      <c r="S7760" s="36"/>
      <c r="T7760" s="36"/>
    </row>
    <row r="7761" spans="14:20" ht="14.4" x14ac:dyDescent="0.3">
      <c r="N7761" s="37"/>
      <c r="O7761" s="36"/>
      <c r="P7761" s="36"/>
      <c r="Q7761" s="36"/>
      <c r="R7761" s="37"/>
      <c r="S7761" s="36"/>
      <c r="T7761" s="36"/>
    </row>
    <row r="7762" spans="14:20" ht="14.4" x14ac:dyDescent="0.3">
      <c r="N7762" s="37"/>
      <c r="O7762" s="36"/>
      <c r="P7762" s="36"/>
      <c r="Q7762" s="36"/>
      <c r="R7762" s="37"/>
      <c r="S7762" s="36"/>
      <c r="T7762" s="36"/>
    </row>
    <row r="7763" spans="14:20" ht="14.4" x14ac:dyDescent="0.3">
      <c r="N7763" s="37"/>
      <c r="O7763" s="36"/>
      <c r="P7763" s="36"/>
      <c r="Q7763" s="36"/>
      <c r="R7763" s="37"/>
      <c r="S7763" s="36"/>
      <c r="T7763" s="36"/>
    </row>
    <row r="7764" spans="14:20" ht="14.4" x14ac:dyDescent="0.3">
      <c r="N7764" s="37"/>
      <c r="O7764" s="36"/>
      <c r="P7764" s="36"/>
      <c r="Q7764" s="36"/>
      <c r="R7764" s="37"/>
      <c r="S7764" s="36"/>
      <c r="T7764" s="36"/>
    </row>
    <row r="7765" spans="14:20" ht="14.4" x14ac:dyDescent="0.3">
      <c r="N7765" s="37"/>
      <c r="O7765" s="36"/>
      <c r="P7765" s="36"/>
      <c r="Q7765" s="36"/>
      <c r="R7765" s="37"/>
      <c r="S7765" s="36"/>
      <c r="T7765" s="36"/>
    </row>
    <row r="7766" spans="14:20" ht="14.4" x14ac:dyDescent="0.3">
      <c r="N7766" s="37"/>
      <c r="O7766" s="36"/>
      <c r="P7766" s="36"/>
      <c r="Q7766" s="36"/>
      <c r="R7766" s="37"/>
      <c r="S7766" s="36"/>
      <c r="T7766" s="36"/>
    </row>
    <row r="7767" spans="14:20" ht="14.4" x14ac:dyDescent="0.3">
      <c r="N7767" s="37"/>
      <c r="O7767" s="36"/>
      <c r="P7767" s="36"/>
      <c r="Q7767" s="36"/>
      <c r="R7767" s="37"/>
      <c r="S7767" s="36"/>
      <c r="T7767" s="36"/>
    </row>
    <row r="7768" spans="14:20" ht="14.4" x14ac:dyDescent="0.3">
      <c r="N7768" s="37"/>
      <c r="O7768" s="36"/>
      <c r="P7768" s="36"/>
      <c r="Q7768" s="36"/>
      <c r="R7768" s="37"/>
      <c r="S7768" s="36"/>
      <c r="T7768" s="36"/>
    </row>
    <row r="7769" spans="14:20" ht="14.4" x14ac:dyDescent="0.3">
      <c r="N7769" s="37"/>
      <c r="O7769" s="36"/>
      <c r="P7769" s="36"/>
      <c r="Q7769" s="36"/>
      <c r="R7769" s="37"/>
      <c r="S7769" s="36"/>
      <c r="T7769" s="36"/>
    </row>
    <row r="7770" spans="14:20" ht="14.4" x14ac:dyDescent="0.3">
      <c r="N7770" s="37"/>
      <c r="O7770" s="36"/>
      <c r="P7770" s="36"/>
      <c r="Q7770" s="36"/>
      <c r="R7770" s="37"/>
      <c r="S7770" s="36"/>
      <c r="T7770" s="36"/>
    </row>
    <row r="7771" spans="14:20" ht="14.4" x14ac:dyDescent="0.3">
      <c r="N7771" s="37"/>
      <c r="O7771" s="36"/>
      <c r="P7771" s="36"/>
      <c r="Q7771" s="36"/>
      <c r="R7771" s="37"/>
      <c r="S7771" s="36"/>
      <c r="T7771" s="36"/>
    </row>
    <row r="7772" spans="14:20" ht="14.4" x14ac:dyDescent="0.3">
      <c r="N7772" s="37"/>
      <c r="O7772" s="36"/>
      <c r="P7772" s="36"/>
      <c r="Q7772" s="36"/>
      <c r="R7772" s="37"/>
      <c r="S7772" s="36"/>
      <c r="T7772" s="36"/>
    </row>
    <row r="7773" spans="14:20" ht="14.4" x14ac:dyDescent="0.3">
      <c r="N7773" s="37"/>
      <c r="O7773" s="36"/>
      <c r="P7773" s="36"/>
      <c r="Q7773" s="36"/>
      <c r="R7773" s="37"/>
      <c r="S7773" s="36"/>
      <c r="T7773" s="36"/>
    </row>
    <row r="7774" spans="14:20" ht="14.4" x14ac:dyDescent="0.3">
      <c r="N7774" s="37"/>
      <c r="O7774" s="36"/>
      <c r="P7774" s="36"/>
      <c r="Q7774" s="36"/>
      <c r="R7774" s="37"/>
      <c r="S7774" s="36"/>
      <c r="T7774" s="36"/>
    </row>
    <row r="7775" spans="14:20" ht="14.4" x14ac:dyDescent="0.3">
      <c r="N7775" s="37"/>
      <c r="O7775" s="36"/>
      <c r="P7775" s="36"/>
      <c r="Q7775" s="36"/>
      <c r="R7775" s="37"/>
      <c r="S7775" s="36"/>
      <c r="T7775" s="36"/>
    </row>
    <row r="7776" spans="14:20" ht="14.4" x14ac:dyDescent="0.3">
      <c r="N7776" s="37"/>
      <c r="O7776" s="36"/>
      <c r="P7776" s="36"/>
      <c r="Q7776" s="36"/>
      <c r="R7776" s="37"/>
      <c r="S7776" s="36"/>
      <c r="T7776" s="36"/>
    </row>
    <row r="7777" spans="14:20" ht="14.4" x14ac:dyDescent="0.3">
      <c r="N7777" s="37"/>
      <c r="O7777" s="36"/>
      <c r="P7777" s="36"/>
      <c r="Q7777" s="36"/>
      <c r="R7777" s="37"/>
      <c r="S7777" s="36"/>
      <c r="T7777" s="36"/>
    </row>
    <row r="7778" spans="14:20" ht="14.4" x14ac:dyDescent="0.3">
      <c r="N7778" s="37"/>
      <c r="O7778" s="36"/>
      <c r="P7778" s="36"/>
      <c r="Q7778" s="36"/>
      <c r="R7778" s="37"/>
      <c r="S7778" s="36"/>
      <c r="T7778" s="36"/>
    </row>
    <row r="7779" spans="14:20" ht="14.4" x14ac:dyDescent="0.3">
      <c r="N7779" s="37"/>
      <c r="O7779" s="36"/>
      <c r="P7779" s="36"/>
      <c r="Q7779" s="36"/>
      <c r="R7779" s="37"/>
      <c r="S7779" s="36"/>
      <c r="T7779" s="36"/>
    </row>
    <row r="7780" spans="14:20" ht="14.4" x14ac:dyDescent="0.3">
      <c r="N7780" s="37"/>
      <c r="O7780" s="36"/>
      <c r="P7780" s="36"/>
      <c r="Q7780" s="36"/>
      <c r="R7780" s="37"/>
      <c r="S7780" s="36"/>
      <c r="T7780" s="36"/>
    </row>
    <row r="7781" spans="14:20" ht="14.4" x14ac:dyDescent="0.3">
      <c r="N7781" s="37"/>
      <c r="O7781" s="36"/>
      <c r="P7781" s="36"/>
      <c r="Q7781" s="36"/>
      <c r="R7781" s="37"/>
      <c r="S7781" s="36"/>
      <c r="T7781" s="36"/>
    </row>
    <row r="7782" spans="14:20" ht="14.4" x14ac:dyDescent="0.3">
      <c r="N7782" s="37"/>
      <c r="O7782" s="36"/>
      <c r="P7782" s="36"/>
      <c r="Q7782" s="36"/>
      <c r="R7782" s="37"/>
      <c r="S7782" s="36"/>
      <c r="T7782" s="36"/>
    </row>
    <row r="7783" spans="14:20" ht="14.4" x14ac:dyDescent="0.3">
      <c r="N7783" s="37"/>
      <c r="O7783" s="36"/>
      <c r="P7783" s="36"/>
      <c r="Q7783" s="36"/>
      <c r="R7783" s="37"/>
      <c r="S7783" s="36"/>
      <c r="T7783" s="36"/>
    </row>
    <row r="7784" spans="14:20" ht="14.4" x14ac:dyDescent="0.3">
      <c r="N7784" s="37"/>
      <c r="O7784" s="36"/>
      <c r="P7784" s="36"/>
      <c r="Q7784" s="36"/>
      <c r="R7784" s="37"/>
      <c r="S7784" s="36"/>
      <c r="T7784" s="36"/>
    </row>
    <row r="7785" spans="14:20" ht="14.4" x14ac:dyDescent="0.3">
      <c r="N7785" s="37"/>
      <c r="O7785" s="36"/>
      <c r="P7785" s="36"/>
      <c r="Q7785" s="36"/>
      <c r="R7785" s="37"/>
      <c r="S7785" s="36"/>
      <c r="T7785" s="36"/>
    </row>
    <row r="7786" spans="14:20" ht="14.4" x14ac:dyDescent="0.3">
      <c r="N7786" s="37"/>
      <c r="O7786" s="36"/>
      <c r="P7786" s="36"/>
      <c r="Q7786" s="36"/>
      <c r="R7786" s="37"/>
      <c r="S7786" s="36"/>
      <c r="T7786" s="36"/>
    </row>
    <row r="7787" spans="14:20" ht="14.4" x14ac:dyDescent="0.3">
      <c r="N7787" s="37"/>
      <c r="O7787" s="36"/>
      <c r="P7787" s="36"/>
      <c r="Q7787" s="36"/>
      <c r="R7787" s="37"/>
      <c r="S7787" s="36"/>
      <c r="T7787" s="36"/>
    </row>
    <row r="7788" spans="14:20" ht="14.4" x14ac:dyDescent="0.3">
      <c r="N7788" s="37"/>
      <c r="O7788" s="36"/>
      <c r="P7788" s="36"/>
      <c r="Q7788" s="36"/>
      <c r="R7788" s="37"/>
      <c r="S7788" s="36"/>
      <c r="T7788" s="36"/>
    </row>
    <row r="7789" spans="14:20" ht="14.4" x14ac:dyDescent="0.3">
      <c r="N7789" s="37"/>
      <c r="O7789" s="36"/>
      <c r="P7789" s="36"/>
      <c r="Q7789" s="36"/>
      <c r="R7789" s="37"/>
      <c r="S7789" s="36"/>
      <c r="T7789" s="36"/>
    </row>
    <row r="7790" spans="14:20" ht="14.4" x14ac:dyDescent="0.3">
      <c r="N7790" s="37"/>
      <c r="O7790" s="36"/>
      <c r="P7790" s="36"/>
      <c r="Q7790" s="36"/>
      <c r="R7790" s="37"/>
      <c r="S7790" s="36"/>
      <c r="T7790" s="36"/>
    </row>
    <row r="7791" spans="14:20" ht="14.4" x14ac:dyDescent="0.3">
      <c r="N7791" s="37"/>
      <c r="O7791" s="36"/>
      <c r="P7791" s="36"/>
      <c r="Q7791" s="36"/>
      <c r="R7791" s="37"/>
      <c r="S7791" s="36"/>
      <c r="T7791" s="36"/>
    </row>
    <row r="7792" spans="14:20" ht="14.4" x14ac:dyDescent="0.3">
      <c r="N7792" s="37"/>
      <c r="O7792" s="36"/>
      <c r="P7792" s="36"/>
      <c r="Q7792" s="36"/>
      <c r="R7792" s="37"/>
      <c r="S7792" s="36"/>
      <c r="T7792" s="36"/>
    </row>
    <row r="7793" spans="14:20" ht="14.4" x14ac:dyDescent="0.3">
      <c r="N7793" s="37"/>
      <c r="O7793" s="36"/>
      <c r="P7793" s="36"/>
      <c r="Q7793" s="36"/>
      <c r="R7793" s="37"/>
      <c r="S7793" s="36"/>
      <c r="T7793" s="36"/>
    </row>
    <row r="7794" spans="14:20" ht="14.4" x14ac:dyDescent="0.3">
      <c r="N7794" s="37"/>
      <c r="O7794" s="36"/>
      <c r="P7794" s="36"/>
      <c r="Q7794" s="36"/>
      <c r="R7794" s="37"/>
      <c r="S7794" s="36"/>
      <c r="T7794" s="36"/>
    </row>
    <row r="7795" spans="14:20" ht="14.4" x14ac:dyDescent="0.3">
      <c r="N7795" s="37"/>
      <c r="O7795" s="36"/>
      <c r="P7795" s="36"/>
      <c r="Q7795" s="36"/>
      <c r="R7795" s="37"/>
      <c r="S7795" s="36"/>
      <c r="T7795" s="36"/>
    </row>
    <row r="7796" spans="14:20" ht="14.4" x14ac:dyDescent="0.3">
      <c r="N7796" s="37"/>
      <c r="O7796" s="36"/>
      <c r="P7796" s="36"/>
      <c r="Q7796" s="36"/>
      <c r="R7796" s="37"/>
      <c r="S7796" s="36"/>
      <c r="T7796" s="36"/>
    </row>
    <row r="7797" spans="14:20" ht="14.4" x14ac:dyDescent="0.3">
      <c r="N7797" s="37"/>
      <c r="O7797" s="36"/>
      <c r="P7797" s="36"/>
      <c r="Q7797" s="36"/>
      <c r="R7797" s="37"/>
      <c r="S7797" s="36"/>
      <c r="T7797" s="36"/>
    </row>
    <row r="7798" spans="14:20" ht="14.4" x14ac:dyDescent="0.3">
      <c r="N7798" s="37"/>
      <c r="O7798" s="36"/>
      <c r="P7798" s="36"/>
      <c r="Q7798" s="36"/>
      <c r="R7798" s="37"/>
      <c r="S7798" s="36"/>
      <c r="T7798" s="36"/>
    </row>
    <row r="7799" spans="14:20" ht="14.4" x14ac:dyDescent="0.3">
      <c r="N7799" s="37"/>
      <c r="O7799" s="36"/>
      <c r="P7799" s="36"/>
      <c r="Q7799" s="36"/>
      <c r="R7799" s="37"/>
      <c r="S7799" s="36"/>
      <c r="T7799" s="36"/>
    </row>
    <row r="7800" spans="14:20" ht="14.4" x14ac:dyDescent="0.3">
      <c r="N7800" s="37"/>
      <c r="O7800" s="36"/>
      <c r="P7800" s="36"/>
      <c r="Q7800" s="36"/>
      <c r="R7800" s="37"/>
      <c r="S7800" s="36"/>
      <c r="T7800" s="36"/>
    </row>
    <row r="7801" spans="14:20" ht="14.4" x14ac:dyDescent="0.3">
      <c r="N7801" s="37"/>
      <c r="O7801" s="36"/>
      <c r="P7801" s="36"/>
      <c r="Q7801" s="36"/>
      <c r="R7801" s="37"/>
      <c r="S7801" s="36"/>
      <c r="T7801" s="36"/>
    </row>
    <row r="7802" spans="14:20" ht="14.4" x14ac:dyDescent="0.3">
      <c r="N7802" s="37"/>
      <c r="O7802" s="36"/>
      <c r="P7802" s="36"/>
      <c r="Q7802" s="36"/>
      <c r="R7802" s="37"/>
      <c r="S7802" s="36"/>
      <c r="T7802" s="36"/>
    </row>
    <row r="7803" spans="14:20" ht="14.4" x14ac:dyDescent="0.3">
      <c r="N7803" s="37"/>
      <c r="O7803" s="36"/>
      <c r="P7803" s="36"/>
      <c r="Q7803" s="36"/>
      <c r="R7803" s="37"/>
      <c r="S7803" s="36"/>
      <c r="T7803" s="36"/>
    </row>
    <row r="7804" spans="14:20" ht="14.4" x14ac:dyDescent="0.3">
      <c r="N7804" s="37"/>
      <c r="O7804" s="36"/>
      <c r="P7804" s="36"/>
      <c r="Q7804" s="36"/>
      <c r="R7804" s="37"/>
      <c r="S7804" s="36"/>
      <c r="T7804" s="36"/>
    </row>
    <row r="7805" spans="14:20" ht="14.4" x14ac:dyDescent="0.3">
      <c r="N7805" s="37"/>
      <c r="O7805" s="36"/>
      <c r="P7805" s="36"/>
      <c r="Q7805" s="36"/>
      <c r="R7805" s="37"/>
      <c r="S7805" s="36"/>
      <c r="T7805" s="36"/>
    </row>
    <row r="7806" spans="14:20" ht="14.4" x14ac:dyDescent="0.3">
      <c r="N7806" s="37"/>
      <c r="O7806" s="36"/>
      <c r="P7806" s="36"/>
      <c r="Q7806" s="36"/>
      <c r="R7806" s="37"/>
      <c r="S7806" s="36"/>
      <c r="T7806" s="36"/>
    </row>
    <row r="7807" spans="14:20" ht="14.4" x14ac:dyDescent="0.3">
      <c r="N7807" s="37"/>
      <c r="O7807" s="36"/>
      <c r="P7807" s="36"/>
      <c r="Q7807" s="36"/>
      <c r="R7807" s="37"/>
      <c r="S7807" s="36"/>
      <c r="T7807" s="36"/>
    </row>
    <row r="7808" spans="14:20" ht="14.4" x14ac:dyDescent="0.3">
      <c r="N7808" s="37"/>
      <c r="O7808" s="36"/>
      <c r="P7808" s="36"/>
      <c r="Q7808" s="36"/>
      <c r="R7808" s="37"/>
      <c r="S7808" s="36"/>
      <c r="T7808" s="36"/>
    </row>
    <row r="7809" spans="14:20" ht="14.4" x14ac:dyDescent="0.3">
      <c r="N7809" s="37"/>
      <c r="O7809" s="36"/>
      <c r="P7809" s="36"/>
      <c r="Q7809" s="36"/>
      <c r="R7809" s="37"/>
      <c r="S7809" s="36"/>
      <c r="T7809" s="36"/>
    </row>
    <row r="7810" spans="14:20" ht="14.4" x14ac:dyDescent="0.3">
      <c r="N7810" s="37"/>
      <c r="O7810" s="36"/>
      <c r="P7810" s="36"/>
      <c r="Q7810" s="36"/>
      <c r="R7810" s="37"/>
      <c r="S7810" s="36"/>
      <c r="T7810" s="36"/>
    </row>
    <row r="7811" spans="14:20" ht="14.4" x14ac:dyDescent="0.3">
      <c r="N7811" s="37"/>
      <c r="O7811" s="36"/>
      <c r="P7811" s="36"/>
      <c r="Q7811" s="36"/>
      <c r="R7811" s="37"/>
      <c r="S7811" s="36"/>
      <c r="T7811" s="36"/>
    </row>
    <row r="7812" spans="14:20" ht="14.4" x14ac:dyDescent="0.3">
      <c r="N7812" s="37"/>
      <c r="O7812" s="36"/>
      <c r="P7812" s="36"/>
      <c r="Q7812" s="36"/>
      <c r="R7812" s="37"/>
      <c r="S7812" s="36"/>
      <c r="T7812" s="36"/>
    </row>
    <row r="7813" spans="14:20" ht="14.4" x14ac:dyDescent="0.3">
      <c r="N7813" s="37"/>
      <c r="O7813" s="36"/>
      <c r="P7813" s="36"/>
      <c r="Q7813" s="36"/>
      <c r="R7813" s="37"/>
      <c r="S7813" s="36"/>
      <c r="T7813" s="36"/>
    </row>
    <row r="7814" spans="14:20" ht="14.4" x14ac:dyDescent="0.3">
      <c r="N7814" s="37"/>
      <c r="O7814" s="36"/>
      <c r="P7814" s="36"/>
      <c r="Q7814" s="36"/>
      <c r="R7814" s="37"/>
      <c r="S7814" s="36"/>
      <c r="T7814" s="36"/>
    </row>
    <row r="7815" spans="14:20" ht="14.4" x14ac:dyDescent="0.3">
      <c r="N7815" s="37"/>
      <c r="O7815" s="36"/>
      <c r="P7815" s="36"/>
      <c r="Q7815" s="36"/>
      <c r="R7815" s="37"/>
      <c r="S7815" s="36"/>
      <c r="T7815" s="36"/>
    </row>
    <row r="7816" spans="14:20" ht="14.4" x14ac:dyDescent="0.3">
      <c r="N7816" s="37"/>
      <c r="O7816" s="36"/>
      <c r="P7816" s="36"/>
      <c r="Q7816" s="36"/>
      <c r="R7816" s="37"/>
      <c r="S7816" s="36"/>
      <c r="T7816" s="36"/>
    </row>
    <row r="7817" spans="14:20" ht="14.4" x14ac:dyDescent="0.3">
      <c r="N7817" s="37"/>
      <c r="O7817" s="36"/>
      <c r="P7817" s="36"/>
      <c r="Q7817" s="36"/>
      <c r="R7817" s="37"/>
      <c r="S7817" s="36"/>
      <c r="T7817" s="36"/>
    </row>
    <row r="7818" spans="14:20" ht="14.4" x14ac:dyDescent="0.3">
      <c r="N7818" s="37"/>
      <c r="O7818" s="36"/>
      <c r="P7818" s="36"/>
      <c r="Q7818" s="36"/>
      <c r="R7818" s="37"/>
      <c r="S7818" s="36"/>
      <c r="T7818" s="36"/>
    </row>
    <row r="7819" spans="14:20" ht="14.4" x14ac:dyDescent="0.3">
      <c r="N7819" s="37"/>
      <c r="O7819" s="36"/>
      <c r="P7819" s="36"/>
      <c r="Q7819" s="36"/>
      <c r="R7819" s="37"/>
      <c r="S7819" s="36"/>
      <c r="T7819" s="36"/>
    </row>
    <row r="7820" spans="14:20" ht="14.4" x14ac:dyDescent="0.3">
      <c r="N7820" s="37"/>
      <c r="O7820" s="36"/>
      <c r="P7820" s="36"/>
      <c r="Q7820" s="36"/>
      <c r="R7820" s="37"/>
      <c r="S7820" s="36"/>
      <c r="T7820" s="36"/>
    </row>
    <row r="7821" spans="14:20" ht="14.4" x14ac:dyDescent="0.3">
      <c r="N7821" s="37"/>
      <c r="O7821" s="36"/>
      <c r="P7821" s="36"/>
      <c r="Q7821" s="36"/>
      <c r="R7821" s="37"/>
      <c r="S7821" s="36"/>
      <c r="T7821" s="36"/>
    </row>
    <row r="7822" spans="14:20" ht="14.4" x14ac:dyDescent="0.3">
      <c r="N7822" s="37"/>
      <c r="O7822" s="36"/>
      <c r="P7822" s="36"/>
      <c r="Q7822" s="36"/>
      <c r="R7822" s="37"/>
      <c r="S7822" s="36"/>
      <c r="T7822" s="36"/>
    </row>
    <row r="7823" spans="14:20" ht="14.4" x14ac:dyDescent="0.3">
      <c r="N7823" s="37"/>
      <c r="O7823" s="36"/>
      <c r="P7823" s="36"/>
      <c r="Q7823" s="36"/>
      <c r="R7823" s="37"/>
      <c r="S7823" s="36"/>
      <c r="T7823" s="36"/>
    </row>
    <row r="7824" spans="14:20" ht="14.4" x14ac:dyDescent="0.3">
      <c r="N7824" s="37"/>
      <c r="O7824" s="36"/>
      <c r="P7824" s="36"/>
      <c r="Q7824" s="36"/>
      <c r="R7824" s="37"/>
      <c r="S7824" s="36"/>
      <c r="T7824" s="36"/>
    </row>
    <row r="7825" spans="14:20" ht="14.4" x14ac:dyDescent="0.3">
      <c r="N7825" s="37"/>
      <c r="O7825" s="36"/>
      <c r="P7825" s="36"/>
      <c r="Q7825" s="36"/>
      <c r="R7825" s="37"/>
      <c r="S7825" s="36"/>
      <c r="T7825" s="36"/>
    </row>
    <row r="7826" spans="14:20" ht="14.4" x14ac:dyDescent="0.3">
      <c r="N7826" s="37"/>
      <c r="O7826" s="36"/>
      <c r="P7826" s="36"/>
      <c r="Q7826" s="36"/>
      <c r="R7826" s="37"/>
      <c r="S7826" s="36"/>
      <c r="T7826" s="36"/>
    </row>
    <row r="7827" spans="14:20" ht="14.4" x14ac:dyDescent="0.3">
      <c r="N7827" s="37"/>
      <c r="O7827" s="36"/>
      <c r="P7827" s="36"/>
      <c r="Q7827" s="36"/>
      <c r="R7827" s="37"/>
      <c r="S7827" s="36"/>
      <c r="T7827" s="36"/>
    </row>
    <row r="7828" spans="14:20" ht="14.4" x14ac:dyDescent="0.3">
      <c r="N7828" s="37"/>
      <c r="O7828" s="36"/>
      <c r="P7828" s="36"/>
      <c r="Q7828" s="36"/>
      <c r="R7828" s="37"/>
      <c r="S7828" s="36"/>
      <c r="T7828" s="36"/>
    </row>
    <row r="7829" spans="14:20" ht="14.4" x14ac:dyDescent="0.3">
      <c r="N7829" s="37"/>
      <c r="O7829" s="36"/>
      <c r="P7829" s="36"/>
      <c r="Q7829" s="36"/>
      <c r="R7829" s="37"/>
      <c r="S7829" s="36"/>
      <c r="T7829" s="36"/>
    </row>
    <row r="7830" spans="14:20" ht="14.4" x14ac:dyDescent="0.3">
      <c r="N7830" s="37"/>
      <c r="O7830" s="36"/>
      <c r="P7830" s="36"/>
      <c r="Q7830" s="36"/>
      <c r="R7830" s="37"/>
      <c r="S7830" s="36"/>
      <c r="T7830" s="36"/>
    </row>
    <row r="7831" spans="14:20" ht="14.4" x14ac:dyDescent="0.3">
      <c r="N7831" s="37"/>
      <c r="O7831" s="36"/>
      <c r="P7831" s="36"/>
      <c r="Q7831" s="36"/>
      <c r="R7831" s="37"/>
      <c r="S7831" s="36"/>
      <c r="T7831" s="36"/>
    </row>
    <row r="7832" spans="14:20" ht="14.4" x14ac:dyDescent="0.3">
      <c r="N7832" s="37"/>
      <c r="O7832" s="36"/>
      <c r="P7832" s="36"/>
      <c r="Q7832" s="36"/>
      <c r="R7832" s="37"/>
      <c r="S7832" s="36"/>
      <c r="T7832" s="36"/>
    </row>
    <row r="7833" spans="14:20" ht="14.4" x14ac:dyDescent="0.3">
      <c r="N7833" s="37"/>
      <c r="O7833" s="36"/>
      <c r="P7833" s="36"/>
      <c r="Q7833" s="36"/>
      <c r="R7833" s="37"/>
      <c r="S7833" s="36"/>
      <c r="T7833" s="36"/>
    </row>
    <row r="7834" spans="14:20" ht="14.4" x14ac:dyDescent="0.3">
      <c r="N7834" s="37"/>
      <c r="O7834" s="36"/>
      <c r="P7834" s="36"/>
      <c r="Q7834" s="36"/>
      <c r="R7834" s="37"/>
      <c r="S7834" s="36"/>
      <c r="T7834" s="36"/>
    </row>
    <row r="7835" spans="14:20" ht="14.4" x14ac:dyDescent="0.3">
      <c r="N7835" s="37"/>
      <c r="O7835" s="36"/>
      <c r="P7835" s="36"/>
      <c r="Q7835" s="36"/>
      <c r="R7835" s="37"/>
      <c r="S7835" s="36"/>
      <c r="T7835" s="36"/>
    </row>
    <row r="7836" spans="14:20" ht="14.4" x14ac:dyDescent="0.3">
      <c r="N7836" s="37"/>
      <c r="O7836" s="36"/>
      <c r="P7836" s="36"/>
      <c r="Q7836" s="36"/>
      <c r="R7836" s="37"/>
      <c r="S7836" s="36"/>
      <c r="T7836" s="36"/>
    </row>
    <row r="7837" spans="14:20" ht="14.4" x14ac:dyDescent="0.3">
      <c r="N7837" s="37"/>
      <c r="O7837" s="36"/>
      <c r="P7837" s="36"/>
      <c r="Q7837" s="36"/>
      <c r="R7837" s="37"/>
      <c r="S7837" s="36"/>
      <c r="T7837" s="36"/>
    </row>
    <row r="7838" spans="14:20" ht="14.4" x14ac:dyDescent="0.3">
      <c r="N7838" s="37"/>
      <c r="O7838" s="36"/>
      <c r="P7838" s="36"/>
      <c r="Q7838" s="36"/>
      <c r="R7838" s="37"/>
      <c r="S7838" s="36"/>
      <c r="T7838" s="36"/>
    </row>
    <row r="7839" spans="14:20" ht="14.4" x14ac:dyDescent="0.3">
      <c r="N7839" s="37"/>
      <c r="O7839" s="36"/>
      <c r="P7839" s="36"/>
      <c r="Q7839" s="36"/>
      <c r="R7839" s="37"/>
      <c r="S7839" s="36"/>
      <c r="T7839" s="36"/>
    </row>
    <row r="7840" spans="14:20" ht="14.4" x14ac:dyDescent="0.3">
      <c r="N7840" s="37"/>
      <c r="O7840" s="36"/>
      <c r="P7840" s="36"/>
      <c r="Q7840" s="36"/>
      <c r="R7840" s="37"/>
      <c r="S7840" s="36"/>
      <c r="T7840" s="36"/>
    </row>
    <row r="7841" spans="14:20" ht="14.4" x14ac:dyDescent="0.3">
      <c r="N7841" s="37"/>
      <c r="O7841" s="36"/>
      <c r="P7841" s="36"/>
      <c r="Q7841" s="36"/>
      <c r="R7841" s="37"/>
      <c r="S7841" s="36"/>
      <c r="T7841" s="36"/>
    </row>
    <row r="7842" spans="14:20" ht="14.4" x14ac:dyDescent="0.3">
      <c r="N7842" s="37"/>
      <c r="O7842" s="36"/>
      <c r="P7842" s="36"/>
      <c r="Q7842" s="36"/>
      <c r="R7842" s="37"/>
      <c r="S7842" s="36"/>
      <c r="T7842" s="36"/>
    </row>
    <row r="7843" spans="14:20" ht="14.4" x14ac:dyDescent="0.3">
      <c r="N7843" s="37"/>
      <c r="O7843" s="36"/>
      <c r="P7843" s="36"/>
      <c r="Q7843" s="36"/>
      <c r="R7843" s="37"/>
      <c r="S7843" s="36"/>
      <c r="T7843" s="36"/>
    </row>
    <row r="7844" spans="14:20" ht="14.4" x14ac:dyDescent="0.3">
      <c r="N7844" s="37"/>
      <c r="O7844" s="36"/>
      <c r="P7844" s="36"/>
      <c r="Q7844" s="36"/>
      <c r="R7844" s="37"/>
      <c r="S7844" s="36"/>
      <c r="T7844" s="36"/>
    </row>
    <row r="7845" spans="14:20" ht="14.4" x14ac:dyDescent="0.3">
      <c r="N7845" s="37"/>
      <c r="O7845" s="36"/>
      <c r="P7845" s="36"/>
      <c r="Q7845" s="36"/>
      <c r="R7845" s="37"/>
      <c r="S7845" s="36"/>
      <c r="T7845" s="36"/>
    </row>
    <row r="7846" spans="14:20" ht="14.4" x14ac:dyDescent="0.3">
      <c r="N7846" s="37"/>
      <c r="O7846" s="36"/>
      <c r="P7846" s="36"/>
      <c r="Q7846" s="36"/>
      <c r="R7846" s="37"/>
      <c r="S7846" s="36"/>
      <c r="T7846" s="36"/>
    </row>
    <row r="7847" spans="14:20" ht="14.4" x14ac:dyDescent="0.3">
      <c r="N7847" s="37"/>
      <c r="O7847" s="36"/>
      <c r="P7847" s="36"/>
      <c r="Q7847" s="36"/>
      <c r="R7847" s="37"/>
      <c r="S7847" s="36"/>
      <c r="T7847" s="36"/>
    </row>
    <row r="7848" spans="14:20" ht="14.4" x14ac:dyDescent="0.3">
      <c r="N7848" s="37"/>
      <c r="O7848" s="36"/>
      <c r="P7848" s="36"/>
      <c r="Q7848" s="36"/>
      <c r="R7848" s="37"/>
      <c r="S7848" s="36"/>
      <c r="T7848" s="36"/>
    </row>
    <row r="7849" spans="14:20" ht="14.4" x14ac:dyDescent="0.3">
      <c r="N7849" s="37"/>
      <c r="O7849" s="36"/>
      <c r="P7849" s="36"/>
      <c r="Q7849" s="36"/>
      <c r="R7849" s="37"/>
      <c r="S7849" s="36"/>
      <c r="T7849" s="36"/>
    </row>
    <row r="7850" spans="14:20" ht="14.4" x14ac:dyDescent="0.3">
      <c r="N7850" s="37"/>
      <c r="O7850" s="36"/>
      <c r="P7850" s="36"/>
      <c r="Q7850" s="36"/>
      <c r="R7850" s="37"/>
      <c r="S7850" s="36"/>
      <c r="T7850" s="36"/>
    </row>
    <row r="7851" spans="14:20" ht="14.4" x14ac:dyDescent="0.3">
      <c r="N7851" s="37"/>
      <c r="O7851" s="36"/>
      <c r="P7851" s="36"/>
      <c r="Q7851" s="36"/>
      <c r="R7851" s="37"/>
      <c r="S7851" s="36"/>
      <c r="T7851" s="36"/>
    </row>
    <row r="7852" spans="14:20" ht="14.4" x14ac:dyDescent="0.3">
      <c r="N7852" s="37"/>
      <c r="O7852" s="36"/>
      <c r="P7852" s="36"/>
      <c r="Q7852" s="36"/>
      <c r="R7852" s="37"/>
      <c r="S7852" s="36"/>
      <c r="T7852" s="36"/>
    </row>
    <row r="7853" spans="14:20" ht="14.4" x14ac:dyDescent="0.3">
      <c r="N7853" s="37"/>
      <c r="O7853" s="36"/>
      <c r="P7853" s="36"/>
      <c r="Q7853" s="36"/>
      <c r="R7853" s="37"/>
      <c r="S7853" s="36"/>
      <c r="T7853" s="36"/>
    </row>
    <row r="7854" spans="14:20" ht="14.4" x14ac:dyDescent="0.3">
      <c r="N7854" s="37"/>
      <c r="O7854" s="36"/>
      <c r="P7854" s="36"/>
      <c r="Q7854" s="36"/>
      <c r="R7854" s="37"/>
      <c r="S7854" s="36"/>
      <c r="T7854" s="36"/>
    </row>
    <row r="7855" spans="14:20" ht="14.4" x14ac:dyDescent="0.3">
      <c r="N7855" s="37"/>
      <c r="O7855" s="36"/>
      <c r="P7855" s="36"/>
      <c r="Q7855" s="36"/>
      <c r="R7855" s="37"/>
      <c r="S7855" s="36"/>
      <c r="T7855" s="36"/>
    </row>
    <row r="7856" spans="14:20" ht="14.4" x14ac:dyDescent="0.3">
      <c r="N7856" s="37"/>
      <c r="O7856" s="36"/>
      <c r="P7856" s="36"/>
      <c r="Q7856" s="36"/>
      <c r="R7856" s="37"/>
      <c r="S7856" s="36"/>
      <c r="T7856" s="36"/>
    </row>
    <row r="7857" spans="14:20" ht="14.4" x14ac:dyDescent="0.3">
      <c r="N7857" s="37"/>
      <c r="O7857" s="36"/>
      <c r="P7857" s="36"/>
      <c r="Q7857" s="36"/>
      <c r="R7857" s="37"/>
      <c r="S7857" s="36"/>
      <c r="T7857" s="36"/>
    </row>
    <row r="7858" spans="14:20" ht="14.4" x14ac:dyDescent="0.3">
      <c r="N7858" s="37"/>
      <c r="O7858" s="36"/>
      <c r="P7858" s="36"/>
      <c r="Q7858" s="36"/>
      <c r="R7858" s="37"/>
      <c r="S7858" s="36"/>
      <c r="T7858" s="36"/>
    </row>
    <row r="7859" spans="14:20" ht="14.4" x14ac:dyDescent="0.3">
      <c r="N7859" s="37"/>
      <c r="O7859" s="36"/>
      <c r="P7859" s="36"/>
      <c r="Q7859" s="36"/>
      <c r="R7859" s="37"/>
      <c r="S7859" s="36"/>
      <c r="T7859" s="36"/>
    </row>
    <row r="7860" spans="14:20" ht="14.4" x14ac:dyDescent="0.3">
      <c r="N7860" s="37"/>
      <c r="O7860" s="36"/>
      <c r="P7860" s="36"/>
      <c r="Q7860" s="36"/>
      <c r="R7860" s="37"/>
      <c r="S7860" s="36"/>
      <c r="T7860" s="36"/>
    </row>
    <row r="7861" spans="14:20" ht="14.4" x14ac:dyDescent="0.3">
      <c r="N7861" s="37"/>
      <c r="O7861" s="36"/>
      <c r="P7861" s="36"/>
      <c r="Q7861" s="36"/>
      <c r="R7861" s="37"/>
      <c r="S7861" s="36"/>
      <c r="T7861" s="36"/>
    </row>
    <row r="7862" spans="14:20" ht="14.4" x14ac:dyDescent="0.3">
      <c r="N7862" s="37"/>
      <c r="O7862" s="36"/>
      <c r="P7862" s="36"/>
      <c r="Q7862" s="36"/>
      <c r="R7862" s="37"/>
      <c r="S7862" s="36"/>
      <c r="T7862" s="36"/>
    </row>
    <row r="7863" spans="14:20" ht="14.4" x14ac:dyDescent="0.3">
      <c r="N7863" s="37"/>
      <c r="O7863" s="36"/>
      <c r="P7863" s="36"/>
      <c r="Q7863" s="36"/>
      <c r="R7863" s="37"/>
      <c r="S7863" s="36"/>
      <c r="T7863" s="36"/>
    </row>
    <row r="7864" spans="14:20" ht="14.4" x14ac:dyDescent="0.3">
      <c r="N7864" s="37"/>
      <c r="O7864" s="36"/>
      <c r="P7864" s="36"/>
      <c r="Q7864" s="36"/>
      <c r="R7864" s="37"/>
      <c r="S7864" s="36"/>
      <c r="T7864" s="36"/>
    </row>
    <row r="7865" spans="14:20" ht="14.4" x14ac:dyDescent="0.3">
      <c r="N7865" s="37"/>
      <c r="O7865" s="36"/>
      <c r="P7865" s="36"/>
      <c r="Q7865" s="36"/>
      <c r="R7865" s="37"/>
      <c r="S7865" s="36"/>
      <c r="T7865" s="36"/>
    </row>
    <row r="7866" spans="14:20" ht="14.4" x14ac:dyDescent="0.3">
      <c r="N7866" s="37"/>
      <c r="O7866" s="36"/>
      <c r="P7866" s="36"/>
      <c r="Q7866" s="36"/>
      <c r="R7866" s="37"/>
      <c r="S7866" s="36"/>
      <c r="T7866" s="36"/>
    </row>
    <row r="7867" spans="14:20" ht="14.4" x14ac:dyDescent="0.3">
      <c r="N7867" s="37"/>
      <c r="O7867" s="36"/>
      <c r="P7867" s="36"/>
      <c r="Q7867" s="36"/>
      <c r="R7867" s="37"/>
      <c r="S7867" s="36"/>
      <c r="T7867" s="36"/>
    </row>
    <row r="7868" spans="14:20" ht="14.4" x14ac:dyDescent="0.3">
      <c r="N7868" s="37"/>
      <c r="O7868" s="36"/>
      <c r="P7868" s="36"/>
      <c r="Q7868" s="36"/>
      <c r="R7868" s="37"/>
      <c r="S7868" s="36"/>
      <c r="T7868" s="36"/>
    </row>
    <row r="7869" spans="14:20" ht="14.4" x14ac:dyDescent="0.3">
      <c r="N7869" s="37"/>
      <c r="O7869" s="36"/>
      <c r="P7869" s="36"/>
      <c r="Q7869" s="36"/>
      <c r="R7869" s="37"/>
      <c r="S7869" s="36"/>
      <c r="T7869" s="36"/>
    </row>
    <row r="7870" spans="14:20" ht="14.4" x14ac:dyDescent="0.3">
      <c r="N7870" s="37"/>
      <c r="O7870" s="36"/>
      <c r="P7870" s="36"/>
      <c r="Q7870" s="36"/>
      <c r="R7870" s="37"/>
      <c r="S7870" s="36"/>
      <c r="T7870" s="36"/>
    </row>
    <row r="7871" spans="14:20" ht="14.4" x14ac:dyDescent="0.3">
      <c r="N7871" s="37"/>
      <c r="O7871" s="36"/>
      <c r="P7871" s="36"/>
      <c r="Q7871" s="36"/>
      <c r="R7871" s="37"/>
      <c r="S7871" s="36"/>
      <c r="T7871" s="36"/>
    </row>
    <row r="7872" spans="14:20" ht="14.4" x14ac:dyDescent="0.3">
      <c r="N7872" s="37"/>
      <c r="O7872" s="36"/>
      <c r="P7872" s="36"/>
      <c r="Q7872" s="36"/>
      <c r="R7872" s="37"/>
      <c r="S7872" s="36"/>
      <c r="T7872" s="36"/>
    </row>
    <row r="7873" spans="14:20" ht="14.4" x14ac:dyDescent="0.3">
      <c r="N7873" s="37"/>
      <c r="O7873" s="36"/>
      <c r="P7873" s="36"/>
      <c r="Q7873" s="36"/>
      <c r="R7873" s="37"/>
      <c r="S7873" s="36"/>
      <c r="T7873" s="36"/>
    </row>
    <row r="7874" spans="14:20" ht="14.4" x14ac:dyDescent="0.3">
      <c r="N7874" s="37"/>
      <c r="O7874" s="36"/>
      <c r="P7874" s="36"/>
      <c r="Q7874" s="36"/>
      <c r="R7874" s="37"/>
      <c r="S7874" s="36"/>
      <c r="T7874" s="36"/>
    </row>
    <row r="7875" spans="14:20" ht="14.4" x14ac:dyDescent="0.3">
      <c r="N7875" s="37"/>
      <c r="O7875" s="36"/>
      <c r="P7875" s="36"/>
      <c r="Q7875" s="36"/>
      <c r="R7875" s="37"/>
      <c r="S7875" s="36"/>
      <c r="T7875" s="36"/>
    </row>
    <row r="7876" spans="14:20" ht="14.4" x14ac:dyDescent="0.3">
      <c r="N7876" s="37"/>
      <c r="O7876" s="36"/>
      <c r="P7876" s="36"/>
      <c r="Q7876" s="36"/>
      <c r="R7876" s="37"/>
      <c r="S7876" s="36"/>
      <c r="T7876" s="36"/>
    </row>
    <row r="7877" spans="14:20" ht="14.4" x14ac:dyDescent="0.3">
      <c r="N7877" s="37"/>
      <c r="O7877" s="36"/>
      <c r="P7877" s="36"/>
      <c r="Q7877" s="36"/>
      <c r="R7877" s="37"/>
      <c r="S7877" s="36"/>
      <c r="T7877" s="36"/>
    </row>
    <row r="7878" spans="14:20" ht="14.4" x14ac:dyDescent="0.3">
      <c r="N7878" s="37"/>
      <c r="O7878" s="36"/>
      <c r="P7878" s="36"/>
      <c r="Q7878" s="36"/>
      <c r="R7878" s="37"/>
      <c r="S7878" s="36"/>
      <c r="T7878" s="36"/>
    </row>
    <row r="7879" spans="14:20" ht="14.4" x14ac:dyDescent="0.3">
      <c r="N7879" s="37"/>
      <c r="O7879" s="36"/>
      <c r="P7879" s="36"/>
      <c r="Q7879" s="36"/>
      <c r="R7879" s="37"/>
      <c r="S7879" s="36"/>
      <c r="T7879" s="36"/>
    </row>
    <row r="7880" spans="14:20" ht="14.4" x14ac:dyDescent="0.3">
      <c r="N7880" s="37"/>
      <c r="O7880" s="36"/>
      <c r="P7880" s="36"/>
      <c r="Q7880" s="36"/>
      <c r="R7880" s="37"/>
      <c r="S7880" s="36"/>
      <c r="T7880" s="36"/>
    </row>
    <row r="7881" spans="14:20" ht="14.4" x14ac:dyDescent="0.3">
      <c r="N7881" s="37"/>
      <c r="O7881" s="36"/>
      <c r="P7881" s="36"/>
      <c r="Q7881" s="36"/>
      <c r="R7881" s="37"/>
      <c r="S7881" s="36"/>
      <c r="T7881" s="36"/>
    </row>
    <row r="7882" spans="14:20" ht="14.4" x14ac:dyDescent="0.3">
      <c r="N7882" s="37"/>
      <c r="O7882" s="36"/>
      <c r="P7882" s="36"/>
      <c r="Q7882" s="36"/>
      <c r="R7882" s="37"/>
      <c r="S7882" s="36"/>
      <c r="T7882" s="36"/>
    </row>
    <row r="7883" spans="14:20" ht="14.4" x14ac:dyDescent="0.3">
      <c r="N7883" s="37"/>
      <c r="O7883" s="36"/>
      <c r="P7883" s="36"/>
      <c r="Q7883" s="36"/>
      <c r="R7883" s="37"/>
      <c r="S7883" s="36"/>
      <c r="T7883" s="36"/>
    </row>
    <row r="7884" spans="14:20" ht="14.4" x14ac:dyDescent="0.3">
      <c r="N7884" s="37"/>
      <c r="O7884" s="36"/>
      <c r="P7884" s="36"/>
      <c r="Q7884" s="36"/>
      <c r="R7884" s="37"/>
      <c r="S7884" s="36"/>
      <c r="T7884" s="36"/>
    </row>
    <row r="7885" spans="14:20" ht="14.4" x14ac:dyDescent="0.3">
      <c r="N7885" s="37"/>
      <c r="O7885" s="36"/>
      <c r="P7885" s="36"/>
      <c r="Q7885" s="36"/>
      <c r="R7885" s="37"/>
      <c r="S7885" s="36"/>
      <c r="T7885" s="36"/>
    </row>
    <row r="7886" spans="14:20" ht="14.4" x14ac:dyDescent="0.3">
      <c r="N7886" s="37"/>
      <c r="O7886" s="36"/>
      <c r="P7886" s="36"/>
      <c r="Q7886" s="36"/>
      <c r="R7886" s="37"/>
      <c r="S7886" s="36"/>
      <c r="T7886" s="36"/>
    </row>
    <row r="7887" spans="14:20" ht="14.4" x14ac:dyDescent="0.3">
      <c r="N7887" s="37"/>
      <c r="O7887" s="36"/>
      <c r="P7887" s="36"/>
      <c r="Q7887" s="36"/>
      <c r="R7887" s="37"/>
      <c r="S7887" s="36"/>
      <c r="T7887" s="36"/>
    </row>
    <row r="7888" spans="14:20" ht="14.4" x14ac:dyDescent="0.3">
      <c r="N7888" s="37"/>
      <c r="O7888" s="36"/>
      <c r="P7888" s="36"/>
      <c r="Q7888" s="36"/>
      <c r="R7888" s="37"/>
      <c r="S7888" s="36"/>
      <c r="T7888" s="36"/>
    </row>
    <row r="7889" spans="14:20" ht="14.4" x14ac:dyDescent="0.3">
      <c r="N7889" s="37"/>
      <c r="O7889" s="36"/>
      <c r="P7889" s="36"/>
      <c r="Q7889" s="36"/>
      <c r="R7889" s="37"/>
      <c r="S7889" s="36"/>
      <c r="T7889" s="36"/>
    </row>
    <row r="7890" spans="14:20" ht="14.4" x14ac:dyDescent="0.3">
      <c r="N7890" s="37"/>
      <c r="O7890" s="36"/>
      <c r="P7890" s="36"/>
      <c r="Q7890" s="36"/>
      <c r="R7890" s="37"/>
      <c r="S7890" s="36"/>
      <c r="T7890" s="36"/>
    </row>
    <row r="7891" spans="14:20" ht="14.4" x14ac:dyDescent="0.3">
      <c r="N7891" s="37"/>
      <c r="O7891" s="36"/>
      <c r="P7891" s="36"/>
      <c r="Q7891" s="36"/>
      <c r="R7891" s="37"/>
      <c r="S7891" s="36"/>
      <c r="T7891" s="36"/>
    </row>
    <row r="7892" spans="14:20" ht="14.4" x14ac:dyDescent="0.3">
      <c r="N7892" s="37"/>
      <c r="O7892" s="36"/>
      <c r="P7892" s="36"/>
      <c r="Q7892" s="36"/>
      <c r="R7892" s="37"/>
      <c r="S7892" s="36"/>
      <c r="T7892" s="36"/>
    </row>
    <row r="7893" spans="14:20" ht="14.4" x14ac:dyDescent="0.3">
      <c r="N7893" s="37"/>
      <c r="O7893" s="36"/>
      <c r="P7893" s="36"/>
      <c r="Q7893" s="36"/>
      <c r="R7893" s="37"/>
      <c r="S7893" s="36"/>
      <c r="T7893" s="36"/>
    </row>
    <row r="7894" spans="14:20" ht="14.4" x14ac:dyDescent="0.3">
      <c r="N7894" s="37"/>
      <c r="O7894" s="36"/>
      <c r="P7894" s="36"/>
      <c r="Q7894" s="36"/>
      <c r="R7894" s="37"/>
      <c r="S7894" s="36"/>
      <c r="T7894" s="36"/>
    </row>
    <row r="7895" spans="14:20" ht="14.4" x14ac:dyDescent="0.3">
      <c r="N7895" s="37"/>
      <c r="O7895" s="36"/>
      <c r="P7895" s="36"/>
      <c r="Q7895" s="36"/>
      <c r="R7895" s="37"/>
      <c r="S7895" s="36"/>
      <c r="T7895" s="36"/>
    </row>
    <row r="7896" spans="14:20" ht="14.4" x14ac:dyDescent="0.3">
      <c r="N7896" s="37"/>
      <c r="O7896" s="36"/>
      <c r="P7896" s="36"/>
      <c r="Q7896" s="36"/>
      <c r="R7896" s="37"/>
      <c r="S7896" s="36"/>
      <c r="T7896" s="36"/>
    </row>
    <row r="7897" spans="14:20" ht="14.4" x14ac:dyDescent="0.3">
      <c r="N7897" s="37"/>
      <c r="O7897" s="36"/>
      <c r="P7897" s="36"/>
      <c r="Q7897" s="36"/>
      <c r="R7897" s="37"/>
      <c r="S7897" s="36"/>
      <c r="T7897" s="36"/>
    </row>
    <row r="7898" spans="14:20" ht="14.4" x14ac:dyDescent="0.3">
      <c r="N7898" s="37"/>
      <c r="O7898" s="36"/>
      <c r="P7898" s="36"/>
      <c r="Q7898" s="36"/>
      <c r="R7898" s="37"/>
      <c r="S7898" s="36"/>
      <c r="T7898" s="36"/>
    </row>
    <row r="7899" spans="14:20" ht="14.4" x14ac:dyDescent="0.3">
      <c r="N7899" s="37"/>
      <c r="O7899" s="36"/>
      <c r="P7899" s="36"/>
      <c r="Q7899" s="36"/>
      <c r="R7899" s="37"/>
      <c r="S7899" s="36"/>
      <c r="T7899" s="36"/>
    </row>
    <row r="7900" spans="14:20" ht="14.4" x14ac:dyDescent="0.3">
      <c r="N7900" s="37"/>
      <c r="O7900" s="36"/>
      <c r="P7900" s="36"/>
      <c r="Q7900" s="36"/>
      <c r="R7900" s="37"/>
      <c r="S7900" s="36"/>
      <c r="T7900" s="36"/>
    </row>
    <row r="7901" spans="14:20" ht="14.4" x14ac:dyDescent="0.3">
      <c r="N7901" s="37"/>
      <c r="O7901" s="36"/>
      <c r="P7901" s="36"/>
      <c r="Q7901" s="36"/>
      <c r="R7901" s="37"/>
      <c r="S7901" s="36"/>
      <c r="T7901" s="36"/>
    </row>
    <row r="7902" spans="14:20" ht="14.4" x14ac:dyDescent="0.3">
      <c r="N7902" s="37"/>
      <c r="O7902" s="36"/>
      <c r="P7902" s="36"/>
      <c r="Q7902" s="36"/>
      <c r="R7902" s="37"/>
      <c r="S7902" s="36"/>
      <c r="T7902" s="36"/>
    </row>
    <row r="7903" spans="14:20" ht="14.4" x14ac:dyDescent="0.3">
      <c r="N7903" s="37"/>
      <c r="O7903" s="36"/>
      <c r="P7903" s="36"/>
      <c r="Q7903" s="36"/>
      <c r="R7903" s="37"/>
      <c r="S7903" s="36"/>
      <c r="T7903" s="36"/>
    </row>
    <row r="7904" spans="14:20" ht="14.4" x14ac:dyDescent="0.3">
      <c r="N7904" s="37"/>
      <c r="O7904" s="36"/>
      <c r="P7904" s="36"/>
      <c r="Q7904" s="36"/>
      <c r="R7904" s="37"/>
      <c r="S7904" s="36"/>
      <c r="T7904" s="36"/>
    </row>
    <row r="7905" spans="14:20" ht="14.4" x14ac:dyDescent="0.3">
      <c r="N7905" s="37"/>
      <c r="O7905" s="36"/>
      <c r="P7905" s="36"/>
      <c r="Q7905" s="36"/>
      <c r="R7905" s="37"/>
      <c r="S7905" s="36"/>
      <c r="T7905" s="36"/>
    </row>
    <row r="7906" spans="14:20" ht="14.4" x14ac:dyDescent="0.3">
      <c r="N7906" s="37"/>
      <c r="O7906" s="36"/>
      <c r="P7906" s="36"/>
      <c r="Q7906" s="36"/>
      <c r="R7906" s="37"/>
      <c r="S7906" s="36"/>
      <c r="T7906" s="36"/>
    </row>
    <row r="7907" spans="14:20" ht="14.4" x14ac:dyDescent="0.3">
      <c r="N7907" s="37"/>
      <c r="O7907" s="36"/>
      <c r="P7907" s="36"/>
      <c r="Q7907" s="36"/>
      <c r="R7907" s="37"/>
      <c r="S7907" s="36"/>
      <c r="T7907" s="36"/>
    </row>
    <row r="7908" spans="14:20" ht="14.4" x14ac:dyDescent="0.3">
      <c r="N7908" s="37"/>
      <c r="O7908" s="36"/>
      <c r="P7908" s="36"/>
      <c r="Q7908" s="36"/>
      <c r="R7908" s="37"/>
      <c r="S7908" s="36"/>
      <c r="T7908" s="36"/>
    </row>
    <row r="7909" spans="14:20" ht="14.4" x14ac:dyDescent="0.3">
      <c r="N7909" s="37"/>
      <c r="O7909" s="36"/>
      <c r="P7909" s="36"/>
      <c r="Q7909" s="36"/>
      <c r="R7909" s="37"/>
      <c r="S7909" s="36"/>
      <c r="T7909" s="36"/>
    </row>
    <row r="7910" spans="14:20" ht="14.4" x14ac:dyDescent="0.3">
      <c r="N7910" s="37"/>
      <c r="O7910" s="36"/>
      <c r="P7910" s="36"/>
      <c r="Q7910" s="36"/>
      <c r="R7910" s="37"/>
      <c r="S7910" s="36"/>
      <c r="T7910" s="36"/>
    </row>
    <row r="7911" spans="14:20" ht="14.4" x14ac:dyDescent="0.3">
      <c r="N7911" s="37"/>
      <c r="O7911" s="36"/>
      <c r="P7911" s="36"/>
      <c r="Q7911" s="36"/>
      <c r="R7911" s="37"/>
      <c r="S7911" s="36"/>
      <c r="T7911" s="36"/>
    </row>
    <row r="7912" spans="14:20" ht="14.4" x14ac:dyDescent="0.3">
      <c r="N7912" s="37"/>
      <c r="O7912" s="36"/>
      <c r="P7912" s="36"/>
      <c r="Q7912" s="36"/>
      <c r="R7912" s="37"/>
      <c r="S7912" s="36"/>
      <c r="T7912" s="36"/>
    </row>
    <row r="7913" spans="14:20" ht="14.4" x14ac:dyDescent="0.3">
      <c r="N7913" s="37"/>
      <c r="O7913" s="36"/>
      <c r="P7913" s="36"/>
      <c r="Q7913" s="36"/>
      <c r="R7913" s="37"/>
      <c r="S7913" s="36"/>
      <c r="T7913" s="36"/>
    </row>
    <row r="7914" spans="14:20" ht="14.4" x14ac:dyDescent="0.3">
      <c r="N7914" s="37"/>
      <c r="O7914" s="36"/>
      <c r="P7914" s="36"/>
      <c r="Q7914" s="36"/>
      <c r="R7914" s="37"/>
      <c r="S7914" s="36"/>
      <c r="T7914" s="36"/>
    </row>
    <row r="7915" spans="14:20" ht="14.4" x14ac:dyDescent="0.3">
      <c r="N7915" s="37"/>
      <c r="O7915" s="36"/>
      <c r="P7915" s="36"/>
      <c r="Q7915" s="36"/>
      <c r="R7915" s="37"/>
      <c r="S7915" s="36"/>
      <c r="T7915" s="36"/>
    </row>
    <row r="7916" spans="14:20" ht="14.4" x14ac:dyDescent="0.3">
      <c r="N7916" s="37"/>
      <c r="O7916" s="36"/>
      <c r="P7916" s="36"/>
      <c r="Q7916" s="36"/>
      <c r="R7916" s="37"/>
      <c r="S7916" s="36"/>
      <c r="T7916" s="36"/>
    </row>
    <row r="7917" spans="14:20" ht="14.4" x14ac:dyDescent="0.3">
      <c r="N7917" s="37"/>
      <c r="O7917" s="36"/>
      <c r="P7917" s="36"/>
      <c r="Q7917" s="36"/>
      <c r="R7917" s="37"/>
      <c r="S7917" s="36"/>
      <c r="T7917" s="36"/>
    </row>
    <row r="7918" spans="14:20" ht="14.4" x14ac:dyDescent="0.3">
      <c r="N7918" s="37"/>
      <c r="O7918" s="36"/>
      <c r="P7918" s="36"/>
      <c r="Q7918" s="36"/>
      <c r="R7918" s="37"/>
      <c r="S7918" s="36"/>
      <c r="T7918" s="36"/>
    </row>
    <row r="7919" spans="14:20" ht="14.4" x14ac:dyDescent="0.3">
      <c r="N7919" s="37"/>
      <c r="O7919" s="36"/>
      <c r="P7919" s="36"/>
      <c r="Q7919" s="36"/>
      <c r="R7919" s="37"/>
      <c r="S7919" s="36"/>
      <c r="T7919" s="36"/>
    </row>
    <row r="7920" spans="14:20" ht="14.4" x14ac:dyDescent="0.3">
      <c r="N7920" s="37"/>
      <c r="O7920" s="36"/>
      <c r="P7920" s="36"/>
      <c r="Q7920" s="36"/>
      <c r="R7920" s="37"/>
      <c r="S7920" s="36"/>
      <c r="T7920" s="36"/>
    </row>
    <row r="7921" spans="14:20" ht="14.4" x14ac:dyDescent="0.3">
      <c r="N7921" s="37"/>
      <c r="O7921" s="36"/>
      <c r="P7921" s="36"/>
      <c r="Q7921" s="36"/>
      <c r="R7921" s="37"/>
      <c r="S7921" s="36"/>
      <c r="T7921" s="36"/>
    </row>
    <row r="7922" spans="14:20" ht="14.4" x14ac:dyDescent="0.3">
      <c r="N7922" s="37"/>
      <c r="O7922" s="36"/>
      <c r="P7922" s="36"/>
      <c r="Q7922" s="36"/>
      <c r="R7922" s="37"/>
      <c r="S7922" s="36"/>
      <c r="T7922" s="36"/>
    </row>
    <row r="7923" spans="14:20" ht="14.4" x14ac:dyDescent="0.3">
      <c r="N7923" s="37"/>
      <c r="O7923" s="36"/>
      <c r="P7923" s="36"/>
      <c r="Q7923" s="36"/>
      <c r="R7923" s="37"/>
      <c r="S7923" s="36"/>
      <c r="T7923" s="36"/>
    </row>
    <row r="7924" spans="14:20" ht="14.4" x14ac:dyDescent="0.3">
      <c r="N7924" s="37"/>
      <c r="O7924" s="36"/>
      <c r="P7924" s="36"/>
      <c r="Q7924" s="36"/>
      <c r="R7924" s="37"/>
      <c r="S7924" s="36"/>
      <c r="T7924" s="36"/>
    </row>
    <row r="7925" spans="14:20" ht="14.4" x14ac:dyDescent="0.3">
      <c r="N7925" s="37"/>
      <c r="O7925" s="36"/>
      <c r="P7925" s="36"/>
      <c r="Q7925" s="36"/>
      <c r="R7925" s="37"/>
      <c r="S7925" s="36"/>
      <c r="T7925" s="36"/>
    </row>
    <row r="7926" spans="14:20" ht="14.4" x14ac:dyDescent="0.3">
      <c r="N7926" s="37"/>
      <c r="O7926" s="36"/>
      <c r="P7926" s="36"/>
      <c r="Q7926" s="36"/>
      <c r="R7926" s="37"/>
      <c r="S7926" s="36"/>
      <c r="T7926" s="36"/>
    </row>
    <row r="7927" spans="14:20" ht="14.4" x14ac:dyDescent="0.3">
      <c r="N7927" s="37"/>
      <c r="O7927" s="36"/>
      <c r="P7927" s="36"/>
      <c r="Q7927" s="36"/>
      <c r="R7927" s="37"/>
      <c r="S7927" s="36"/>
      <c r="T7927" s="36"/>
    </row>
    <row r="7928" spans="14:20" ht="14.4" x14ac:dyDescent="0.3">
      <c r="N7928" s="37"/>
      <c r="O7928" s="36"/>
      <c r="P7928" s="36"/>
      <c r="Q7928" s="36"/>
      <c r="R7928" s="37"/>
      <c r="S7928" s="36"/>
      <c r="T7928" s="36"/>
    </row>
    <row r="7929" spans="14:20" ht="14.4" x14ac:dyDescent="0.3">
      <c r="N7929" s="37"/>
      <c r="O7929" s="36"/>
      <c r="P7929" s="36"/>
      <c r="Q7929" s="36"/>
      <c r="R7929" s="37"/>
      <c r="S7929" s="36"/>
      <c r="T7929" s="36"/>
    </row>
    <row r="7930" spans="14:20" ht="14.4" x14ac:dyDescent="0.3">
      <c r="N7930" s="37"/>
      <c r="O7930" s="36"/>
      <c r="P7930" s="36"/>
      <c r="Q7930" s="36"/>
      <c r="R7930" s="37"/>
      <c r="S7930" s="36"/>
      <c r="T7930" s="36"/>
    </row>
    <row r="7931" spans="14:20" ht="14.4" x14ac:dyDescent="0.3">
      <c r="N7931" s="37"/>
      <c r="O7931" s="36"/>
      <c r="P7931" s="36"/>
      <c r="Q7931" s="36"/>
      <c r="R7931" s="37"/>
      <c r="S7931" s="36"/>
      <c r="T7931" s="36"/>
    </row>
    <row r="7932" spans="14:20" ht="14.4" x14ac:dyDescent="0.3">
      <c r="N7932" s="37"/>
      <c r="O7932" s="36"/>
      <c r="P7932" s="36"/>
      <c r="Q7932" s="36"/>
      <c r="R7932" s="37"/>
      <c r="S7932" s="36"/>
      <c r="T7932" s="36"/>
    </row>
    <row r="7933" spans="14:20" ht="14.4" x14ac:dyDescent="0.3">
      <c r="N7933" s="37"/>
      <c r="O7933" s="36"/>
      <c r="P7933" s="36"/>
      <c r="Q7933" s="36"/>
      <c r="R7933" s="37"/>
      <c r="S7933" s="36"/>
      <c r="T7933" s="36"/>
    </row>
    <row r="7934" spans="14:20" ht="14.4" x14ac:dyDescent="0.3">
      <c r="N7934" s="37"/>
      <c r="O7934" s="36"/>
      <c r="P7934" s="36"/>
      <c r="Q7934" s="36"/>
      <c r="R7934" s="37"/>
      <c r="S7934" s="36"/>
      <c r="T7934" s="36"/>
    </row>
    <row r="7935" spans="14:20" ht="14.4" x14ac:dyDescent="0.3">
      <c r="N7935" s="37"/>
      <c r="O7935" s="36"/>
      <c r="P7935" s="36"/>
      <c r="Q7935" s="36"/>
      <c r="R7935" s="37"/>
      <c r="S7935" s="36"/>
      <c r="T7935" s="36"/>
    </row>
    <row r="7936" spans="14:20" ht="14.4" x14ac:dyDescent="0.3">
      <c r="N7936" s="37"/>
      <c r="O7936" s="36"/>
      <c r="P7936" s="36"/>
      <c r="Q7936" s="36"/>
      <c r="R7936" s="37"/>
      <c r="S7936" s="36"/>
      <c r="T7936" s="36"/>
    </row>
    <row r="7937" spans="14:20" ht="14.4" x14ac:dyDescent="0.3">
      <c r="N7937" s="37"/>
      <c r="O7937" s="36"/>
      <c r="P7937" s="36"/>
      <c r="Q7937" s="36"/>
      <c r="R7937" s="37"/>
      <c r="S7937" s="36"/>
      <c r="T7937" s="36"/>
    </row>
    <row r="7938" spans="14:20" ht="14.4" x14ac:dyDescent="0.3">
      <c r="N7938" s="37"/>
      <c r="O7938" s="36"/>
      <c r="P7938" s="36"/>
      <c r="Q7938" s="36"/>
      <c r="R7938" s="37"/>
      <c r="S7938" s="36"/>
      <c r="T7938" s="36"/>
    </row>
    <row r="7939" spans="14:20" ht="14.4" x14ac:dyDescent="0.3">
      <c r="N7939" s="37"/>
      <c r="O7939" s="36"/>
      <c r="P7939" s="36"/>
      <c r="Q7939" s="36"/>
      <c r="R7939" s="37"/>
      <c r="S7939" s="36"/>
      <c r="T7939" s="36"/>
    </row>
    <row r="7940" spans="14:20" ht="14.4" x14ac:dyDescent="0.3">
      <c r="N7940" s="37"/>
      <c r="O7940" s="36"/>
      <c r="P7940" s="36"/>
      <c r="Q7940" s="36"/>
      <c r="R7940" s="37"/>
      <c r="S7940" s="36"/>
      <c r="T7940" s="36"/>
    </row>
    <row r="7941" spans="14:20" ht="14.4" x14ac:dyDescent="0.3">
      <c r="N7941" s="37"/>
      <c r="O7941" s="36"/>
      <c r="P7941" s="36"/>
      <c r="Q7941" s="36"/>
      <c r="R7941" s="37"/>
      <c r="S7941" s="36"/>
      <c r="T7941" s="36"/>
    </row>
    <row r="7942" spans="14:20" ht="14.4" x14ac:dyDescent="0.3">
      <c r="N7942" s="37"/>
      <c r="O7942" s="36"/>
      <c r="P7942" s="36"/>
      <c r="Q7942" s="36"/>
      <c r="R7942" s="37"/>
      <c r="S7942" s="36"/>
      <c r="T7942" s="36"/>
    </row>
    <row r="7943" spans="14:20" ht="14.4" x14ac:dyDescent="0.3">
      <c r="N7943" s="37"/>
      <c r="O7943" s="36"/>
      <c r="P7943" s="36"/>
      <c r="Q7943" s="36"/>
      <c r="R7943" s="37"/>
      <c r="S7943" s="36"/>
      <c r="T7943" s="36"/>
    </row>
    <row r="7944" spans="14:20" ht="14.4" x14ac:dyDescent="0.3">
      <c r="N7944" s="37"/>
      <c r="O7944" s="36"/>
      <c r="P7944" s="36"/>
      <c r="Q7944" s="36"/>
      <c r="R7944" s="37"/>
      <c r="S7944" s="36"/>
      <c r="T7944" s="36"/>
    </row>
    <row r="7945" spans="14:20" ht="14.4" x14ac:dyDescent="0.3">
      <c r="N7945" s="37"/>
      <c r="O7945" s="36"/>
      <c r="P7945" s="36"/>
      <c r="Q7945" s="36"/>
      <c r="R7945" s="37"/>
      <c r="S7945" s="36"/>
      <c r="T7945" s="36"/>
    </row>
    <row r="7946" spans="14:20" ht="14.4" x14ac:dyDescent="0.3">
      <c r="N7946" s="37"/>
      <c r="O7946" s="36"/>
      <c r="P7946" s="36"/>
      <c r="Q7946" s="36"/>
      <c r="R7946" s="37"/>
      <c r="S7946" s="36"/>
      <c r="T7946" s="36"/>
    </row>
    <row r="7947" spans="14:20" ht="14.4" x14ac:dyDescent="0.3">
      <c r="N7947" s="37"/>
      <c r="O7947" s="36"/>
      <c r="P7947" s="36"/>
      <c r="Q7947" s="36"/>
      <c r="R7947" s="37"/>
      <c r="S7947" s="36"/>
      <c r="T7947" s="36"/>
    </row>
    <row r="7948" spans="14:20" ht="14.4" x14ac:dyDescent="0.3">
      <c r="N7948" s="37"/>
      <c r="O7948" s="36"/>
      <c r="P7948" s="36"/>
      <c r="Q7948" s="36"/>
      <c r="R7948" s="37"/>
      <c r="S7948" s="36"/>
      <c r="T7948" s="36"/>
    </row>
    <row r="7949" spans="14:20" ht="14.4" x14ac:dyDescent="0.3">
      <c r="N7949" s="37"/>
      <c r="O7949" s="36"/>
      <c r="P7949" s="36"/>
      <c r="Q7949" s="36"/>
      <c r="R7949" s="37"/>
      <c r="S7949" s="36"/>
      <c r="T7949" s="36"/>
    </row>
    <row r="7950" spans="14:20" ht="14.4" x14ac:dyDescent="0.3">
      <c r="N7950" s="37"/>
      <c r="O7950" s="36"/>
      <c r="P7950" s="36"/>
      <c r="Q7950" s="36"/>
      <c r="R7950" s="37"/>
      <c r="S7950" s="36"/>
      <c r="T7950" s="36"/>
    </row>
    <row r="7951" spans="14:20" ht="14.4" x14ac:dyDescent="0.3">
      <c r="N7951" s="37"/>
      <c r="O7951" s="36"/>
      <c r="P7951" s="36"/>
      <c r="Q7951" s="36"/>
      <c r="R7951" s="37"/>
      <c r="S7951" s="36"/>
      <c r="T7951" s="36"/>
    </row>
    <row r="7952" spans="14:20" ht="14.4" x14ac:dyDescent="0.3">
      <c r="N7952" s="37"/>
      <c r="O7952" s="36"/>
      <c r="P7952" s="36"/>
      <c r="Q7952" s="36"/>
      <c r="R7952" s="37"/>
      <c r="S7952" s="36"/>
      <c r="T7952" s="36"/>
    </row>
    <row r="7953" spans="14:20" ht="14.4" x14ac:dyDescent="0.3">
      <c r="N7953" s="37"/>
      <c r="O7953" s="36"/>
      <c r="P7953" s="36"/>
      <c r="Q7953" s="36"/>
      <c r="R7953" s="37"/>
      <c r="S7953" s="36"/>
      <c r="T7953" s="36"/>
    </row>
    <row r="7954" spans="14:20" ht="14.4" x14ac:dyDescent="0.3">
      <c r="N7954" s="37"/>
      <c r="O7954" s="36"/>
      <c r="P7954" s="36"/>
      <c r="Q7954" s="36"/>
      <c r="R7954" s="37"/>
      <c r="S7954" s="36"/>
      <c r="T7954" s="36"/>
    </row>
    <row r="7955" spans="14:20" ht="14.4" x14ac:dyDescent="0.3">
      <c r="N7955" s="37"/>
      <c r="O7955" s="36"/>
      <c r="P7955" s="36"/>
      <c r="Q7955" s="36"/>
      <c r="R7955" s="37"/>
      <c r="S7955" s="36"/>
      <c r="T7955" s="36"/>
    </row>
    <row r="7956" spans="14:20" ht="14.4" x14ac:dyDescent="0.3">
      <c r="N7956" s="37"/>
      <c r="O7956" s="36"/>
      <c r="P7956" s="36"/>
      <c r="Q7956" s="36"/>
      <c r="R7956" s="37"/>
      <c r="S7956" s="36"/>
      <c r="T7956" s="36"/>
    </row>
    <row r="7957" spans="14:20" ht="14.4" x14ac:dyDescent="0.3">
      <c r="N7957" s="37"/>
      <c r="O7957" s="36"/>
      <c r="P7957" s="36"/>
      <c r="Q7957" s="36"/>
      <c r="R7957" s="37"/>
      <c r="S7957" s="36"/>
      <c r="T7957" s="36"/>
    </row>
    <row r="7958" spans="14:20" ht="14.4" x14ac:dyDescent="0.3">
      <c r="N7958" s="37"/>
      <c r="O7958" s="36"/>
      <c r="P7958" s="36"/>
      <c r="Q7958" s="36"/>
      <c r="R7958" s="37"/>
      <c r="S7958" s="36"/>
      <c r="T7958" s="36"/>
    </row>
    <row r="7959" spans="14:20" ht="14.4" x14ac:dyDescent="0.3">
      <c r="N7959" s="37"/>
      <c r="O7959" s="36"/>
      <c r="P7959" s="36"/>
      <c r="Q7959" s="36"/>
      <c r="R7959" s="37"/>
      <c r="S7959" s="36"/>
      <c r="T7959" s="36"/>
    </row>
    <row r="7960" spans="14:20" ht="14.4" x14ac:dyDescent="0.3">
      <c r="N7960" s="37"/>
      <c r="O7960" s="36"/>
      <c r="P7960" s="36"/>
      <c r="Q7960" s="36"/>
      <c r="R7960" s="37"/>
      <c r="S7960" s="36"/>
      <c r="T7960" s="36"/>
    </row>
    <row r="7961" spans="14:20" ht="14.4" x14ac:dyDescent="0.3">
      <c r="N7961" s="37"/>
      <c r="O7961" s="36"/>
      <c r="P7961" s="36"/>
      <c r="Q7961" s="36"/>
      <c r="R7961" s="37"/>
      <c r="S7961" s="36"/>
      <c r="T7961" s="36"/>
    </row>
    <row r="7962" spans="14:20" ht="14.4" x14ac:dyDescent="0.3">
      <c r="N7962" s="37"/>
      <c r="O7962" s="36"/>
      <c r="P7962" s="36"/>
      <c r="Q7962" s="36"/>
      <c r="R7962" s="37"/>
      <c r="S7962" s="36"/>
      <c r="T7962" s="36"/>
    </row>
    <row r="7963" spans="14:20" ht="14.4" x14ac:dyDescent="0.3">
      <c r="N7963" s="37"/>
      <c r="O7963" s="36"/>
      <c r="P7963" s="36"/>
      <c r="Q7963" s="36"/>
      <c r="R7963" s="37"/>
      <c r="S7963" s="36"/>
      <c r="T7963" s="36"/>
    </row>
    <row r="7964" spans="14:20" ht="14.4" x14ac:dyDescent="0.3">
      <c r="N7964" s="37"/>
      <c r="O7964" s="36"/>
      <c r="P7964" s="36"/>
      <c r="Q7964" s="36"/>
      <c r="R7964" s="37"/>
      <c r="S7964" s="36"/>
      <c r="T7964" s="36"/>
    </row>
    <row r="7965" spans="14:20" ht="14.4" x14ac:dyDescent="0.3">
      <c r="N7965" s="37"/>
      <c r="O7965" s="36"/>
      <c r="P7965" s="36"/>
      <c r="Q7965" s="36"/>
      <c r="R7965" s="37"/>
      <c r="S7965" s="36"/>
      <c r="T7965" s="36"/>
    </row>
    <row r="7966" spans="14:20" ht="14.4" x14ac:dyDescent="0.3">
      <c r="N7966" s="37"/>
      <c r="O7966" s="36"/>
      <c r="P7966" s="36"/>
      <c r="Q7966" s="36"/>
      <c r="R7966" s="37"/>
      <c r="S7966" s="36"/>
      <c r="T7966" s="36"/>
    </row>
    <row r="7967" spans="14:20" ht="14.4" x14ac:dyDescent="0.3">
      <c r="N7967" s="37"/>
      <c r="O7967" s="36"/>
      <c r="P7967" s="36"/>
      <c r="Q7967" s="36"/>
      <c r="R7967" s="37"/>
      <c r="S7967" s="36"/>
      <c r="T7967" s="36"/>
    </row>
    <row r="7968" spans="14:20" ht="14.4" x14ac:dyDescent="0.3">
      <c r="N7968" s="37"/>
      <c r="O7968" s="36"/>
      <c r="P7968" s="36"/>
      <c r="Q7968" s="36"/>
      <c r="R7968" s="37"/>
      <c r="S7968" s="36"/>
      <c r="T7968" s="36"/>
    </row>
    <row r="7969" spans="14:20" ht="14.4" x14ac:dyDescent="0.3">
      <c r="N7969" s="37"/>
      <c r="O7969" s="36"/>
      <c r="P7969" s="36"/>
      <c r="Q7969" s="36"/>
      <c r="R7969" s="37"/>
      <c r="S7969" s="36"/>
      <c r="T7969" s="36"/>
    </row>
    <row r="7970" spans="14:20" ht="14.4" x14ac:dyDescent="0.3">
      <c r="N7970" s="37"/>
      <c r="O7970" s="36"/>
      <c r="P7970" s="36"/>
      <c r="Q7970" s="36"/>
      <c r="R7970" s="37"/>
      <c r="S7970" s="36"/>
      <c r="T7970" s="36"/>
    </row>
    <row r="7971" spans="14:20" ht="14.4" x14ac:dyDescent="0.3">
      <c r="N7971" s="37"/>
      <c r="O7971" s="36"/>
      <c r="P7971" s="36"/>
      <c r="Q7971" s="36"/>
      <c r="R7971" s="37"/>
      <c r="S7971" s="36"/>
      <c r="T7971" s="36"/>
    </row>
    <row r="7972" spans="14:20" ht="14.4" x14ac:dyDescent="0.3">
      <c r="N7972" s="37"/>
      <c r="O7972" s="36"/>
      <c r="P7972" s="36"/>
      <c r="Q7972" s="36"/>
      <c r="R7972" s="37"/>
      <c r="S7972" s="36"/>
      <c r="T7972" s="36"/>
    </row>
    <row r="7973" spans="14:20" ht="14.4" x14ac:dyDescent="0.3">
      <c r="N7973" s="37"/>
      <c r="O7973" s="36"/>
      <c r="P7973" s="36"/>
      <c r="Q7973" s="36"/>
      <c r="R7973" s="37"/>
      <c r="S7973" s="36"/>
      <c r="T7973" s="36"/>
    </row>
    <row r="7974" spans="14:20" ht="14.4" x14ac:dyDescent="0.3">
      <c r="N7974" s="37"/>
      <c r="O7974" s="36"/>
      <c r="P7974" s="36"/>
      <c r="Q7974" s="36"/>
      <c r="R7974" s="37"/>
      <c r="S7974" s="36"/>
      <c r="T7974" s="36"/>
    </row>
    <row r="7975" spans="14:20" ht="14.4" x14ac:dyDescent="0.3">
      <c r="N7975" s="37"/>
      <c r="O7975" s="36"/>
      <c r="P7975" s="36"/>
      <c r="Q7975" s="36"/>
      <c r="R7975" s="37"/>
      <c r="S7975" s="36"/>
      <c r="T7975" s="36"/>
    </row>
    <row r="7976" spans="14:20" ht="14.4" x14ac:dyDescent="0.3">
      <c r="N7976" s="37"/>
      <c r="O7976" s="36"/>
      <c r="P7976" s="36"/>
      <c r="Q7976" s="36"/>
      <c r="R7976" s="37"/>
      <c r="S7976" s="36"/>
      <c r="T7976" s="36"/>
    </row>
    <row r="7977" spans="14:20" ht="14.4" x14ac:dyDescent="0.3">
      <c r="N7977" s="37"/>
      <c r="O7977" s="36"/>
      <c r="P7977" s="36"/>
      <c r="Q7977" s="36"/>
      <c r="R7977" s="37"/>
      <c r="S7977" s="36"/>
      <c r="T7977" s="36"/>
    </row>
    <row r="7978" spans="14:20" ht="14.4" x14ac:dyDescent="0.3">
      <c r="N7978" s="37"/>
      <c r="O7978" s="36"/>
      <c r="P7978" s="36"/>
      <c r="Q7978" s="36"/>
      <c r="R7978" s="37"/>
      <c r="S7978" s="36"/>
      <c r="T7978" s="36"/>
    </row>
    <row r="7979" spans="14:20" ht="14.4" x14ac:dyDescent="0.3">
      <c r="N7979" s="37"/>
      <c r="O7979" s="36"/>
      <c r="P7979" s="36"/>
      <c r="Q7979" s="36"/>
      <c r="R7979" s="37"/>
      <c r="S7979" s="36"/>
      <c r="T7979" s="36"/>
    </row>
    <row r="7980" spans="14:20" ht="14.4" x14ac:dyDescent="0.3">
      <c r="N7980" s="37"/>
      <c r="O7980" s="36"/>
      <c r="P7980" s="36"/>
      <c r="Q7980" s="36"/>
      <c r="R7980" s="37"/>
      <c r="S7980" s="36"/>
      <c r="T7980" s="36"/>
    </row>
    <row r="7981" spans="14:20" ht="14.4" x14ac:dyDescent="0.3">
      <c r="N7981" s="37"/>
      <c r="O7981" s="36"/>
      <c r="P7981" s="36"/>
      <c r="Q7981" s="36"/>
      <c r="R7981" s="37"/>
      <c r="S7981" s="36"/>
      <c r="T7981" s="36"/>
    </row>
    <row r="7982" spans="14:20" ht="14.4" x14ac:dyDescent="0.3">
      <c r="N7982" s="37"/>
      <c r="O7982" s="36"/>
      <c r="P7982" s="36"/>
      <c r="Q7982" s="36"/>
      <c r="R7982" s="37"/>
      <c r="S7982" s="36"/>
      <c r="T7982" s="36"/>
    </row>
    <row r="7983" spans="14:20" ht="14.4" x14ac:dyDescent="0.3">
      <c r="N7983" s="37"/>
      <c r="O7983" s="36"/>
      <c r="P7983" s="36"/>
      <c r="Q7983" s="36"/>
      <c r="R7983" s="37"/>
      <c r="S7983" s="36"/>
      <c r="T7983" s="36"/>
    </row>
    <row r="7984" spans="14:20" ht="14.4" x14ac:dyDescent="0.3">
      <c r="N7984" s="37"/>
      <c r="O7984" s="36"/>
      <c r="P7984" s="36"/>
      <c r="Q7984" s="36"/>
      <c r="R7984" s="37"/>
      <c r="S7984" s="36"/>
      <c r="T7984" s="36"/>
    </row>
    <row r="7985" spans="14:20" ht="14.4" x14ac:dyDescent="0.3">
      <c r="N7985" s="37"/>
      <c r="O7985" s="36"/>
      <c r="P7985" s="36"/>
      <c r="Q7985" s="36"/>
      <c r="R7985" s="37"/>
      <c r="S7985" s="36"/>
      <c r="T7985" s="36"/>
    </row>
    <row r="7986" spans="14:20" ht="14.4" x14ac:dyDescent="0.3">
      <c r="N7986" s="37"/>
      <c r="O7986" s="36"/>
      <c r="P7986" s="36"/>
      <c r="Q7986" s="36"/>
      <c r="R7986" s="37"/>
      <c r="S7986" s="36"/>
      <c r="T7986" s="36"/>
    </row>
    <row r="7987" spans="14:20" ht="14.4" x14ac:dyDescent="0.3">
      <c r="N7987" s="37"/>
      <c r="O7987" s="36"/>
      <c r="P7987" s="36"/>
      <c r="Q7987" s="36"/>
      <c r="R7987" s="37"/>
      <c r="S7987" s="36"/>
      <c r="T7987" s="36"/>
    </row>
    <row r="7988" spans="14:20" ht="14.4" x14ac:dyDescent="0.3">
      <c r="N7988" s="37"/>
      <c r="O7988" s="36"/>
      <c r="P7988" s="36"/>
      <c r="Q7988" s="36"/>
      <c r="R7988" s="37"/>
      <c r="S7988" s="36"/>
      <c r="T7988" s="36"/>
    </row>
    <row r="7989" spans="14:20" ht="14.4" x14ac:dyDescent="0.3">
      <c r="N7989" s="37"/>
      <c r="O7989" s="36"/>
      <c r="P7989" s="36"/>
      <c r="Q7989" s="36"/>
      <c r="R7989" s="37"/>
      <c r="S7989" s="36"/>
      <c r="T7989" s="36"/>
    </row>
    <row r="7990" spans="14:20" ht="14.4" x14ac:dyDescent="0.3">
      <c r="N7990" s="37"/>
      <c r="O7990" s="36"/>
      <c r="P7990" s="36"/>
      <c r="Q7990" s="36"/>
      <c r="R7990" s="37"/>
      <c r="S7990" s="36"/>
      <c r="T7990" s="36"/>
    </row>
    <row r="7991" spans="14:20" ht="14.4" x14ac:dyDescent="0.3">
      <c r="N7991" s="37"/>
      <c r="O7991" s="36"/>
      <c r="P7991" s="36"/>
      <c r="Q7991" s="36"/>
      <c r="R7991" s="37"/>
      <c r="S7991" s="36"/>
      <c r="T7991" s="36"/>
    </row>
    <row r="7992" spans="14:20" ht="14.4" x14ac:dyDescent="0.3">
      <c r="N7992" s="37"/>
      <c r="O7992" s="36"/>
      <c r="P7992" s="36"/>
      <c r="Q7992" s="36"/>
      <c r="R7992" s="37"/>
      <c r="S7992" s="36"/>
      <c r="T7992" s="36"/>
    </row>
    <row r="7993" spans="14:20" ht="14.4" x14ac:dyDescent="0.3">
      <c r="N7993" s="37"/>
      <c r="O7993" s="36"/>
      <c r="P7993" s="36"/>
      <c r="Q7993" s="36"/>
      <c r="R7993" s="37"/>
      <c r="S7993" s="36"/>
      <c r="T7993" s="36"/>
    </row>
    <row r="7994" spans="14:20" ht="14.4" x14ac:dyDescent="0.3">
      <c r="N7994" s="37"/>
      <c r="O7994" s="36"/>
      <c r="P7994" s="36"/>
      <c r="Q7994" s="36"/>
      <c r="R7994" s="37"/>
      <c r="S7994" s="36"/>
      <c r="T7994" s="36"/>
    </row>
    <row r="7995" spans="14:20" ht="14.4" x14ac:dyDescent="0.3">
      <c r="N7995" s="37"/>
      <c r="O7995" s="36"/>
      <c r="P7995" s="36"/>
      <c r="Q7995" s="36"/>
      <c r="R7995" s="37"/>
      <c r="S7995" s="36"/>
      <c r="T7995" s="36"/>
    </row>
    <row r="7996" spans="14:20" ht="14.4" x14ac:dyDescent="0.3">
      <c r="N7996" s="37"/>
      <c r="O7996" s="36"/>
      <c r="P7996" s="36"/>
      <c r="Q7996" s="36"/>
      <c r="R7996" s="37"/>
      <c r="S7996" s="36"/>
      <c r="T7996" s="36"/>
    </row>
    <row r="7997" spans="14:20" ht="14.4" x14ac:dyDescent="0.3">
      <c r="N7997" s="37"/>
      <c r="O7997" s="36"/>
      <c r="P7997" s="36"/>
      <c r="Q7997" s="36"/>
      <c r="R7997" s="37"/>
      <c r="S7997" s="36"/>
      <c r="T7997" s="36"/>
    </row>
    <row r="7998" spans="14:20" ht="14.4" x14ac:dyDescent="0.3">
      <c r="N7998" s="37"/>
      <c r="O7998" s="36"/>
      <c r="P7998" s="36"/>
      <c r="Q7998" s="36"/>
      <c r="R7998" s="37"/>
      <c r="S7998" s="36"/>
      <c r="T7998" s="36"/>
    </row>
    <row r="7999" spans="14:20" ht="14.4" x14ac:dyDescent="0.3">
      <c r="N7999" s="37"/>
      <c r="O7999" s="36"/>
      <c r="P7999" s="36"/>
      <c r="Q7999" s="36"/>
      <c r="R7999" s="37"/>
      <c r="S7999" s="36"/>
      <c r="T7999" s="36"/>
    </row>
    <row r="8000" spans="14:20" ht="14.4" x14ac:dyDescent="0.3">
      <c r="N8000" s="37"/>
      <c r="O8000" s="36"/>
      <c r="P8000" s="36"/>
      <c r="Q8000" s="36"/>
      <c r="R8000" s="37"/>
      <c r="S8000" s="36"/>
      <c r="T8000" s="36"/>
    </row>
    <row r="8001" spans="14:20" ht="14.4" x14ac:dyDescent="0.3">
      <c r="N8001" s="37"/>
      <c r="O8001" s="36"/>
      <c r="P8001" s="36"/>
      <c r="Q8001" s="36"/>
      <c r="R8001" s="37"/>
      <c r="S8001" s="36"/>
      <c r="T8001" s="36"/>
    </row>
    <row r="8002" spans="14:20" ht="14.4" x14ac:dyDescent="0.3">
      <c r="N8002" s="37"/>
      <c r="O8002" s="36"/>
      <c r="P8002" s="36"/>
      <c r="Q8002" s="36"/>
      <c r="R8002" s="37"/>
      <c r="S8002" s="36"/>
      <c r="T8002" s="36"/>
    </row>
    <row r="8003" spans="14:20" ht="14.4" x14ac:dyDescent="0.3">
      <c r="N8003" s="37"/>
      <c r="O8003" s="36"/>
      <c r="P8003" s="36"/>
      <c r="Q8003" s="36"/>
      <c r="R8003" s="37"/>
      <c r="S8003" s="36"/>
      <c r="T8003" s="36"/>
    </row>
    <row r="8004" spans="14:20" ht="14.4" x14ac:dyDescent="0.3">
      <c r="N8004" s="37"/>
      <c r="O8004" s="36"/>
      <c r="P8004" s="36"/>
      <c r="Q8004" s="36"/>
      <c r="R8004" s="37"/>
      <c r="S8004" s="36"/>
      <c r="T8004" s="36"/>
    </row>
    <row r="8005" spans="14:20" ht="14.4" x14ac:dyDescent="0.3">
      <c r="N8005" s="37"/>
      <c r="O8005" s="36"/>
      <c r="P8005" s="36"/>
      <c r="Q8005" s="36"/>
      <c r="R8005" s="37"/>
      <c r="S8005" s="36"/>
      <c r="T8005" s="36"/>
    </row>
    <row r="8006" spans="14:20" ht="14.4" x14ac:dyDescent="0.3">
      <c r="N8006" s="37"/>
      <c r="O8006" s="36"/>
      <c r="P8006" s="36"/>
      <c r="Q8006" s="36"/>
      <c r="R8006" s="37"/>
      <c r="S8006" s="36"/>
      <c r="T8006" s="36"/>
    </row>
    <row r="8007" spans="14:20" ht="14.4" x14ac:dyDescent="0.3">
      <c r="N8007" s="37"/>
      <c r="O8007" s="36"/>
      <c r="P8007" s="36"/>
      <c r="Q8007" s="36"/>
      <c r="R8007" s="37"/>
      <c r="S8007" s="36"/>
      <c r="T8007" s="36"/>
    </row>
    <row r="8008" spans="14:20" ht="14.4" x14ac:dyDescent="0.3">
      <c r="N8008" s="37"/>
      <c r="O8008" s="36"/>
      <c r="P8008" s="36"/>
      <c r="Q8008" s="36"/>
      <c r="R8008" s="37"/>
      <c r="S8008" s="36"/>
      <c r="T8008" s="36"/>
    </row>
    <row r="8009" spans="14:20" ht="14.4" x14ac:dyDescent="0.3">
      <c r="N8009" s="37"/>
      <c r="O8009" s="36"/>
      <c r="P8009" s="36"/>
      <c r="Q8009" s="36"/>
      <c r="R8009" s="37"/>
      <c r="S8009" s="36"/>
      <c r="T8009" s="36"/>
    </row>
    <row r="8010" spans="14:20" ht="14.4" x14ac:dyDescent="0.3">
      <c r="N8010" s="37"/>
      <c r="O8010" s="36"/>
      <c r="P8010" s="36"/>
      <c r="Q8010" s="36"/>
      <c r="R8010" s="37"/>
      <c r="S8010" s="36"/>
      <c r="T8010" s="36"/>
    </row>
    <row r="8011" spans="14:20" ht="14.4" x14ac:dyDescent="0.3">
      <c r="N8011" s="37"/>
      <c r="O8011" s="36"/>
      <c r="P8011" s="36"/>
      <c r="Q8011" s="36"/>
      <c r="R8011" s="37"/>
      <c r="S8011" s="36"/>
      <c r="T8011" s="36"/>
    </row>
    <row r="8012" spans="14:20" ht="14.4" x14ac:dyDescent="0.3">
      <c r="N8012" s="37"/>
      <c r="O8012" s="36"/>
      <c r="P8012" s="36"/>
      <c r="Q8012" s="36"/>
      <c r="R8012" s="37"/>
      <c r="S8012" s="36"/>
      <c r="T8012" s="36"/>
    </row>
    <row r="8013" spans="14:20" ht="14.4" x14ac:dyDescent="0.3">
      <c r="N8013" s="37"/>
      <c r="O8013" s="36"/>
      <c r="P8013" s="36"/>
      <c r="Q8013" s="36"/>
      <c r="R8013" s="37"/>
      <c r="S8013" s="36"/>
      <c r="T8013" s="36"/>
    </row>
    <row r="8014" spans="14:20" ht="14.4" x14ac:dyDescent="0.3">
      <c r="N8014" s="37"/>
      <c r="O8014" s="36"/>
      <c r="P8014" s="36"/>
      <c r="Q8014" s="36"/>
      <c r="R8014" s="37"/>
      <c r="S8014" s="36"/>
      <c r="T8014" s="36"/>
    </row>
    <row r="8015" spans="14:20" ht="14.4" x14ac:dyDescent="0.3">
      <c r="N8015" s="37"/>
      <c r="O8015" s="36"/>
      <c r="P8015" s="36"/>
      <c r="Q8015" s="36"/>
      <c r="R8015" s="37"/>
      <c r="S8015" s="36"/>
      <c r="T8015" s="36"/>
    </row>
    <row r="8016" spans="14:20" ht="14.4" x14ac:dyDescent="0.3">
      <c r="N8016" s="37"/>
      <c r="O8016" s="36"/>
      <c r="P8016" s="36"/>
      <c r="Q8016" s="36"/>
      <c r="R8016" s="37"/>
      <c r="S8016" s="36"/>
      <c r="T8016" s="36"/>
    </row>
    <row r="8017" spans="14:20" ht="14.4" x14ac:dyDescent="0.3">
      <c r="N8017" s="37"/>
      <c r="O8017" s="36"/>
      <c r="P8017" s="36"/>
      <c r="Q8017" s="36"/>
      <c r="R8017" s="37"/>
      <c r="S8017" s="36"/>
      <c r="T8017" s="36"/>
    </row>
    <row r="8018" spans="14:20" ht="14.4" x14ac:dyDescent="0.3">
      <c r="N8018" s="37"/>
      <c r="O8018" s="36"/>
      <c r="P8018" s="36"/>
      <c r="Q8018" s="36"/>
      <c r="R8018" s="37"/>
      <c r="S8018" s="36"/>
      <c r="T8018" s="36"/>
    </row>
    <row r="8019" spans="14:20" ht="14.4" x14ac:dyDescent="0.3">
      <c r="N8019" s="37"/>
      <c r="O8019" s="36"/>
      <c r="P8019" s="36"/>
      <c r="Q8019" s="36"/>
      <c r="R8019" s="37"/>
      <c r="S8019" s="36"/>
      <c r="T8019" s="36"/>
    </row>
    <row r="8020" spans="14:20" ht="14.4" x14ac:dyDescent="0.3">
      <c r="N8020" s="37"/>
      <c r="O8020" s="36"/>
      <c r="P8020" s="36"/>
      <c r="Q8020" s="36"/>
      <c r="R8020" s="37"/>
      <c r="S8020" s="36"/>
      <c r="T8020" s="36"/>
    </row>
    <row r="8021" spans="14:20" ht="14.4" x14ac:dyDescent="0.3">
      <c r="N8021" s="37"/>
      <c r="O8021" s="36"/>
      <c r="P8021" s="36"/>
      <c r="Q8021" s="36"/>
      <c r="R8021" s="37"/>
      <c r="S8021" s="36"/>
      <c r="T8021" s="36"/>
    </row>
    <row r="8022" spans="14:20" ht="14.4" x14ac:dyDescent="0.3">
      <c r="N8022" s="37"/>
      <c r="O8022" s="36"/>
      <c r="P8022" s="36"/>
      <c r="Q8022" s="36"/>
      <c r="R8022" s="37"/>
      <c r="S8022" s="36"/>
      <c r="T8022" s="36"/>
    </row>
    <row r="8023" spans="14:20" ht="14.4" x14ac:dyDescent="0.3">
      <c r="N8023" s="37"/>
      <c r="O8023" s="36"/>
      <c r="P8023" s="36"/>
      <c r="Q8023" s="36"/>
      <c r="R8023" s="37"/>
      <c r="S8023" s="36"/>
      <c r="T8023" s="36"/>
    </row>
    <row r="8024" spans="14:20" ht="14.4" x14ac:dyDescent="0.3">
      <c r="N8024" s="37"/>
      <c r="O8024" s="36"/>
      <c r="P8024" s="36"/>
      <c r="Q8024" s="36"/>
      <c r="R8024" s="37"/>
      <c r="S8024" s="36"/>
      <c r="T8024" s="36"/>
    </row>
    <row r="8025" spans="14:20" ht="14.4" x14ac:dyDescent="0.3">
      <c r="N8025" s="37"/>
      <c r="O8025" s="36"/>
      <c r="P8025" s="36"/>
      <c r="Q8025" s="36"/>
      <c r="R8025" s="37"/>
      <c r="S8025" s="36"/>
      <c r="T8025" s="36"/>
    </row>
    <row r="8026" spans="14:20" ht="14.4" x14ac:dyDescent="0.3">
      <c r="N8026" s="37"/>
      <c r="O8026" s="36"/>
      <c r="P8026" s="36"/>
      <c r="Q8026" s="36"/>
      <c r="R8026" s="37"/>
      <c r="S8026" s="36"/>
      <c r="T8026" s="36"/>
    </row>
    <row r="8027" spans="14:20" ht="14.4" x14ac:dyDescent="0.3">
      <c r="N8027" s="37"/>
      <c r="O8027" s="36"/>
      <c r="P8027" s="36"/>
      <c r="Q8027" s="36"/>
      <c r="R8027" s="37"/>
      <c r="S8027" s="36"/>
      <c r="T8027" s="36"/>
    </row>
    <row r="8028" spans="14:20" ht="14.4" x14ac:dyDescent="0.3">
      <c r="N8028" s="37"/>
      <c r="O8028" s="36"/>
      <c r="P8028" s="36"/>
      <c r="Q8028" s="36"/>
      <c r="R8028" s="37"/>
      <c r="S8028" s="36"/>
      <c r="T8028" s="36"/>
    </row>
    <row r="8029" spans="14:20" ht="14.4" x14ac:dyDescent="0.3">
      <c r="N8029" s="37"/>
      <c r="O8029" s="36"/>
      <c r="P8029" s="36"/>
      <c r="Q8029" s="36"/>
      <c r="R8029" s="37"/>
      <c r="S8029" s="36"/>
      <c r="T8029" s="36"/>
    </row>
    <row r="8030" spans="14:20" ht="14.4" x14ac:dyDescent="0.3">
      <c r="N8030" s="37"/>
      <c r="O8030" s="36"/>
      <c r="P8030" s="36"/>
      <c r="Q8030" s="36"/>
      <c r="R8030" s="37"/>
      <c r="S8030" s="36"/>
      <c r="T8030" s="36"/>
    </row>
    <row r="8031" spans="14:20" ht="14.4" x14ac:dyDescent="0.3">
      <c r="N8031" s="37"/>
      <c r="O8031" s="36"/>
      <c r="P8031" s="36"/>
      <c r="Q8031" s="36"/>
      <c r="R8031" s="37"/>
      <c r="S8031" s="36"/>
      <c r="T8031" s="36"/>
    </row>
    <row r="8032" spans="14:20" ht="14.4" x14ac:dyDescent="0.3">
      <c r="N8032" s="37"/>
      <c r="O8032" s="36"/>
      <c r="P8032" s="36"/>
      <c r="Q8032" s="36"/>
      <c r="R8032" s="37"/>
      <c r="S8032" s="36"/>
      <c r="T8032" s="36"/>
    </row>
    <row r="8033" spans="14:20" ht="14.4" x14ac:dyDescent="0.3">
      <c r="N8033" s="37"/>
      <c r="O8033" s="36"/>
      <c r="P8033" s="36"/>
      <c r="Q8033" s="36"/>
      <c r="R8033" s="37"/>
      <c r="S8033" s="36"/>
      <c r="T8033" s="36"/>
    </row>
    <row r="8034" spans="14:20" ht="14.4" x14ac:dyDescent="0.3">
      <c r="N8034" s="37"/>
      <c r="O8034" s="36"/>
      <c r="P8034" s="36"/>
      <c r="Q8034" s="36"/>
      <c r="R8034" s="37"/>
      <c r="S8034" s="36"/>
      <c r="T8034" s="36"/>
    </row>
    <row r="8035" spans="14:20" ht="14.4" x14ac:dyDescent="0.3">
      <c r="N8035" s="37"/>
      <c r="O8035" s="36"/>
      <c r="P8035" s="36"/>
      <c r="Q8035" s="36"/>
      <c r="R8035" s="37"/>
      <c r="S8035" s="36"/>
      <c r="T8035" s="36"/>
    </row>
    <row r="8036" spans="14:20" ht="14.4" x14ac:dyDescent="0.3">
      <c r="N8036" s="37"/>
      <c r="O8036" s="36"/>
      <c r="P8036" s="36"/>
      <c r="Q8036" s="36"/>
      <c r="R8036" s="37"/>
      <c r="S8036" s="36"/>
      <c r="T8036" s="36"/>
    </row>
    <row r="8037" spans="14:20" ht="14.4" x14ac:dyDescent="0.3">
      <c r="N8037" s="37"/>
      <c r="O8037" s="36"/>
      <c r="P8037" s="36"/>
      <c r="Q8037" s="36"/>
      <c r="R8037" s="37"/>
      <c r="S8037" s="36"/>
      <c r="T8037" s="36"/>
    </row>
    <row r="8038" spans="14:20" ht="14.4" x14ac:dyDescent="0.3">
      <c r="N8038" s="37"/>
      <c r="O8038" s="36"/>
      <c r="P8038" s="36"/>
      <c r="Q8038" s="36"/>
      <c r="R8038" s="37"/>
      <c r="S8038" s="36"/>
      <c r="T8038" s="36"/>
    </row>
    <row r="8039" spans="14:20" ht="14.4" x14ac:dyDescent="0.3">
      <c r="N8039" s="37"/>
      <c r="O8039" s="36"/>
      <c r="P8039" s="36"/>
      <c r="Q8039" s="36"/>
      <c r="R8039" s="37"/>
      <c r="S8039" s="36"/>
      <c r="T8039" s="36"/>
    </row>
    <row r="8040" spans="14:20" ht="14.4" x14ac:dyDescent="0.3">
      <c r="N8040" s="37"/>
      <c r="O8040" s="36"/>
      <c r="P8040" s="36"/>
      <c r="Q8040" s="36"/>
      <c r="R8040" s="37"/>
      <c r="S8040" s="36"/>
      <c r="T8040" s="36"/>
    </row>
    <row r="8041" spans="14:20" ht="14.4" x14ac:dyDescent="0.3">
      <c r="N8041" s="37"/>
      <c r="O8041" s="36"/>
      <c r="P8041" s="36"/>
      <c r="Q8041" s="36"/>
      <c r="R8041" s="37"/>
      <c r="S8041" s="36"/>
      <c r="T8041" s="36"/>
    </row>
    <row r="8042" spans="14:20" ht="14.4" x14ac:dyDescent="0.3">
      <c r="N8042" s="37"/>
      <c r="O8042" s="36"/>
      <c r="P8042" s="36"/>
      <c r="Q8042" s="36"/>
      <c r="R8042" s="37"/>
      <c r="S8042" s="36"/>
      <c r="T8042" s="36"/>
    </row>
    <row r="8043" spans="14:20" ht="14.4" x14ac:dyDescent="0.3">
      <c r="N8043" s="37"/>
      <c r="O8043" s="36"/>
      <c r="P8043" s="36"/>
      <c r="Q8043" s="36"/>
      <c r="R8043" s="37"/>
      <c r="S8043" s="36"/>
      <c r="T8043" s="36"/>
    </row>
    <row r="8044" spans="14:20" ht="14.4" x14ac:dyDescent="0.3">
      <c r="N8044" s="37"/>
      <c r="O8044" s="36"/>
      <c r="P8044" s="36"/>
      <c r="Q8044" s="36"/>
      <c r="R8044" s="37"/>
      <c r="S8044" s="36"/>
      <c r="T8044" s="36"/>
    </row>
    <row r="8045" spans="14:20" ht="14.4" x14ac:dyDescent="0.3">
      <c r="N8045" s="37"/>
      <c r="O8045" s="36"/>
      <c r="P8045" s="36"/>
      <c r="Q8045" s="36"/>
      <c r="R8045" s="37"/>
      <c r="S8045" s="36"/>
      <c r="T8045" s="36"/>
    </row>
    <row r="8046" spans="14:20" ht="14.4" x14ac:dyDescent="0.3">
      <c r="N8046" s="37"/>
      <c r="O8046" s="36"/>
      <c r="P8046" s="36"/>
      <c r="Q8046" s="36"/>
      <c r="R8046" s="37"/>
      <c r="S8046" s="36"/>
      <c r="T8046" s="36"/>
    </row>
    <row r="8047" spans="14:20" ht="14.4" x14ac:dyDescent="0.3">
      <c r="N8047" s="37"/>
      <c r="O8047" s="36"/>
      <c r="P8047" s="36"/>
      <c r="Q8047" s="36"/>
      <c r="R8047" s="37"/>
      <c r="S8047" s="36"/>
      <c r="T8047" s="36"/>
    </row>
    <row r="8048" spans="14:20" ht="14.4" x14ac:dyDescent="0.3">
      <c r="N8048" s="37"/>
      <c r="O8048" s="36"/>
      <c r="P8048" s="36"/>
      <c r="Q8048" s="36"/>
      <c r="R8048" s="37"/>
      <c r="S8048" s="36"/>
      <c r="T8048" s="36"/>
    </row>
    <row r="8049" spans="14:20" ht="14.4" x14ac:dyDescent="0.3">
      <c r="N8049" s="37"/>
      <c r="O8049" s="36"/>
      <c r="P8049" s="36"/>
      <c r="Q8049" s="36"/>
      <c r="R8049" s="37"/>
      <c r="S8049" s="36"/>
      <c r="T8049" s="36"/>
    </row>
    <row r="8050" spans="14:20" ht="14.4" x14ac:dyDescent="0.3">
      <c r="N8050" s="37"/>
      <c r="O8050" s="36"/>
      <c r="P8050" s="36"/>
      <c r="Q8050" s="36"/>
      <c r="R8050" s="37"/>
      <c r="S8050" s="36"/>
      <c r="T8050" s="36"/>
    </row>
    <row r="8051" spans="14:20" ht="14.4" x14ac:dyDescent="0.3">
      <c r="N8051" s="37"/>
      <c r="O8051" s="36"/>
      <c r="P8051" s="36"/>
      <c r="Q8051" s="36"/>
      <c r="R8051" s="37"/>
      <c r="S8051" s="36"/>
      <c r="T8051" s="36"/>
    </row>
    <row r="8052" spans="14:20" ht="14.4" x14ac:dyDescent="0.3">
      <c r="N8052" s="37"/>
      <c r="O8052" s="36"/>
      <c r="P8052" s="36"/>
      <c r="Q8052" s="36"/>
      <c r="R8052" s="37"/>
      <c r="S8052" s="36"/>
      <c r="T8052" s="36"/>
    </row>
    <row r="8053" spans="14:20" ht="14.4" x14ac:dyDescent="0.3">
      <c r="N8053" s="37"/>
      <c r="O8053" s="36"/>
      <c r="P8053" s="36"/>
      <c r="Q8053" s="36"/>
      <c r="R8053" s="37"/>
      <c r="S8053" s="36"/>
      <c r="T8053" s="36"/>
    </row>
    <row r="8054" spans="14:20" ht="14.4" x14ac:dyDescent="0.3">
      <c r="N8054" s="37"/>
      <c r="O8054" s="36"/>
      <c r="P8054" s="36"/>
      <c r="Q8054" s="36"/>
      <c r="R8054" s="37"/>
      <c r="S8054" s="36"/>
      <c r="T8054" s="36"/>
    </row>
    <row r="8055" spans="14:20" ht="14.4" x14ac:dyDescent="0.3">
      <c r="N8055" s="37"/>
      <c r="O8055" s="36"/>
      <c r="P8055" s="36"/>
      <c r="Q8055" s="36"/>
      <c r="R8055" s="37"/>
      <c r="S8055" s="36"/>
      <c r="T8055" s="36"/>
    </row>
    <row r="8056" spans="14:20" ht="14.4" x14ac:dyDescent="0.3">
      <c r="N8056" s="37"/>
      <c r="O8056" s="36"/>
      <c r="P8056" s="36"/>
      <c r="Q8056" s="36"/>
      <c r="R8056" s="37"/>
      <c r="S8056" s="36"/>
      <c r="T8056" s="36"/>
    </row>
    <row r="8057" spans="14:20" ht="14.4" x14ac:dyDescent="0.3">
      <c r="N8057" s="37"/>
      <c r="O8057" s="36"/>
      <c r="P8057" s="36"/>
      <c r="Q8057" s="36"/>
      <c r="R8057" s="37"/>
      <c r="S8057" s="36"/>
      <c r="T8057" s="36"/>
    </row>
    <row r="8058" spans="14:20" ht="14.4" x14ac:dyDescent="0.3">
      <c r="N8058" s="37"/>
      <c r="O8058" s="36"/>
      <c r="P8058" s="36"/>
      <c r="Q8058" s="36"/>
      <c r="R8058" s="37"/>
      <c r="S8058" s="36"/>
      <c r="T8058" s="36"/>
    </row>
    <row r="8059" spans="14:20" ht="14.4" x14ac:dyDescent="0.3">
      <c r="N8059" s="37"/>
      <c r="O8059" s="36"/>
      <c r="P8059" s="36"/>
      <c r="Q8059" s="36"/>
      <c r="R8059" s="37"/>
      <c r="S8059" s="36"/>
      <c r="T8059" s="36"/>
    </row>
    <row r="8060" spans="14:20" ht="14.4" x14ac:dyDescent="0.3">
      <c r="N8060" s="37"/>
      <c r="O8060" s="36"/>
      <c r="P8060" s="36"/>
      <c r="Q8060" s="36"/>
      <c r="R8060" s="37"/>
      <c r="S8060" s="36"/>
      <c r="T8060" s="36"/>
    </row>
    <row r="8061" spans="14:20" ht="14.4" x14ac:dyDescent="0.3">
      <c r="N8061" s="37"/>
      <c r="O8061" s="36"/>
      <c r="P8061" s="36"/>
      <c r="Q8061" s="36"/>
      <c r="R8061" s="37"/>
      <c r="S8061" s="36"/>
      <c r="T8061" s="36"/>
    </row>
    <row r="8062" spans="14:20" ht="14.4" x14ac:dyDescent="0.3">
      <c r="N8062" s="37"/>
      <c r="O8062" s="36"/>
      <c r="P8062" s="36"/>
      <c r="Q8062" s="36"/>
      <c r="R8062" s="37"/>
      <c r="S8062" s="36"/>
      <c r="T8062" s="36"/>
    </row>
    <row r="8063" spans="14:20" ht="14.4" x14ac:dyDescent="0.3">
      <c r="N8063" s="37"/>
      <c r="O8063" s="36"/>
      <c r="P8063" s="36"/>
      <c r="Q8063" s="36"/>
      <c r="R8063" s="37"/>
      <c r="S8063" s="36"/>
      <c r="T8063" s="36"/>
    </row>
    <row r="8064" spans="14:20" ht="14.4" x14ac:dyDescent="0.3">
      <c r="N8064" s="37"/>
      <c r="O8064" s="36"/>
      <c r="P8064" s="36"/>
      <c r="Q8064" s="36"/>
      <c r="R8064" s="37"/>
      <c r="S8064" s="36"/>
      <c r="T8064" s="36"/>
    </row>
    <row r="8065" spans="14:20" ht="14.4" x14ac:dyDescent="0.3">
      <c r="N8065" s="37"/>
      <c r="O8065" s="36"/>
      <c r="P8065" s="36"/>
      <c r="Q8065" s="36"/>
      <c r="R8065" s="37"/>
      <c r="S8065" s="36"/>
      <c r="T8065" s="36"/>
    </row>
    <row r="8066" spans="14:20" ht="14.4" x14ac:dyDescent="0.3">
      <c r="N8066" s="37"/>
      <c r="O8066" s="36"/>
      <c r="P8066" s="36"/>
      <c r="Q8066" s="36"/>
      <c r="R8066" s="37"/>
      <c r="S8066" s="36"/>
      <c r="T8066" s="36"/>
    </row>
    <row r="8067" spans="14:20" ht="14.4" x14ac:dyDescent="0.3">
      <c r="N8067" s="37"/>
      <c r="O8067" s="36"/>
      <c r="P8067" s="36"/>
      <c r="Q8067" s="36"/>
      <c r="R8067" s="37"/>
      <c r="S8067" s="36"/>
      <c r="T8067" s="36"/>
    </row>
    <row r="8068" spans="14:20" ht="14.4" x14ac:dyDescent="0.3">
      <c r="N8068" s="37"/>
      <c r="O8068" s="36"/>
      <c r="P8068" s="36"/>
      <c r="Q8068" s="36"/>
      <c r="R8068" s="37"/>
      <c r="S8068" s="36"/>
      <c r="T8068" s="36"/>
    </row>
    <row r="8069" spans="14:20" ht="14.4" x14ac:dyDescent="0.3">
      <c r="N8069" s="37"/>
      <c r="O8069" s="36"/>
      <c r="P8069" s="36"/>
      <c r="Q8069" s="36"/>
      <c r="R8069" s="37"/>
      <c r="S8069" s="36"/>
      <c r="T8069" s="36"/>
    </row>
    <row r="8070" spans="14:20" ht="14.4" x14ac:dyDescent="0.3">
      <c r="N8070" s="37"/>
      <c r="O8070" s="36"/>
      <c r="P8070" s="36"/>
      <c r="Q8070" s="36"/>
      <c r="R8070" s="37"/>
      <c r="S8070" s="36"/>
      <c r="T8070" s="36"/>
    </row>
    <row r="8071" spans="14:20" ht="14.4" x14ac:dyDescent="0.3">
      <c r="N8071" s="37"/>
      <c r="O8071" s="36"/>
      <c r="P8071" s="36"/>
      <c r="Q8071" s="36"/>
      <c r="R8071" s="37"/>
      <c r="S8071" s="36"/>
      <c r="T8071" s="36"/>
    </row>
    <row r="8072" spans="14:20" ht="14.4" x14ac:dyDescent="0.3">
      <c r="N8072" s="37"/>
      <c r="O8072" s="36"/>
      <c r="P8072" s="36"/>
      <c r="Q8072" s="36"/>
      <c r="R8072" s="37"/>
      <c r="S8072" s="36"/>
      <c r="T8072" s="36"/>
    </row>
    <row r="8073" spans="14:20" ht="14.4" x14ac:dyDescent="0.3">
      <c r="N8073" s="37"/>
      <c r="O8073" s="36"/>
      <c r="P8073" s="36"/>
      <c r="Q8073" s="36"/>
      <c r="R8073" s="37"/>
      <c r="S8073" s="36"/>
      <c r="T8073" s="36"/>
    </row>
    <row r="8074" spans="14:20" ht="14.4" x14ac:dyDescent="0.3">
      <c r="N8074" s="37"/>
      <c r="O8074" s="36"/>
      <c r="P8074" s="36"/>
      <c r="Q8074" s="36"/>
      <c r="R8074" s="37"/>
      <c r="S8074" s="36"/>
      <c r="T8074" s="36"/>
    </row>
    <row r="8075" spans="14:20" ht="14.4" x14ac:dyDescent="0.3">
      <c r="N8075" s="37"/>
      <c r="O8075" s="36"/>
      <c r="P8075" s="36"/>
      <c r="Q8075" s="36"/>
      <c r="R8075" s="37"/>
      <c r="S8075" s="36"/>
      <c r="T8075" s="36"/>
    </row>
    <row r="8076" spans="14:20" ht="14.4" x14ac:dyDescent="0.3">
      <c r="N8076" s="37"/>
      <c r="O8076" s="36"/>
      <c r="P8076" s="36"/>
      <c r="Q8076" s="36"/>
      <c r="R8076" s="37"/>
      <c r="S8076" s="36"/>
      <c r="T8076" s="36"/>
    </row>
    <row r="8077" spans="14:20" ht="14.4" x14ac:dyDescent="0.3">
      <c r="N8077" s="37"/>
      <c r="O8077" s="36"/>
      <c r="P8077" s="36"/>
      <c r="Q8077" s="36"/>
      <c r="R8077" s="37"/>
      <c r="S8077" s="36"/>
      <c r="T8077" s="36"/>
    </row>
    <row r="8078" spans="14:20" ht="14.4" x14ac:dyDescent="0.3">
      <c r="N8078" s="37"/>
      <c r="O8078" s="36"/>
      <c r="P8078" s="36"/>
      <c r="Q8078" s="36"/>
      <c r="R8078" s="37"/>
      <c r="S8078" s="36"/>
      <c r="T8078" s="36"/>
    </row>
    <row r="8079" spans="14:20" ht="14.4" x14ac:dyDescent="0.3">
      <c r="N8079" s="37"/>
      <c r="O8079" s="36"/>
      <c r="P8079" s="36"/>
      <c r="Q8079" s="36"/>
      <c r="R8079" s="37"/>
      <c r="S8079" s="36"/>
      <c r="T8079" s="36"/>
    </row>
    <row r="8080" spans="14:20" ht="14.4" x14ac:dyDescent="0.3">
      <c r="N8080" s="37"/>
      <c r="O8080" s="36"/>
      <c r="P8080" s="36"/>
      <c r="Q8080" s="36"/>
      <c r="R8080" s="37"/>
      <c r="S8080" s="36"/>
      <c r="T8080" s="36"/>
    </row>
    <row r="8081" spans="14:20" ht="14.4" x14ac:dyDescent="0.3">
      <c r="N8081" s="37"/>
      <c r="O8081" s="36"/>
      <c r="P8081" s="36"/>
      <c r="Q8081" s="36"/>
      <c r="R8081" s="37"/>
      <c r="S8081" s="36"/>
      <c r="T8081" s="36"/>
    </row>
    <row r="8082" spans="14:20" ht="14.4" x14ac:dyDescent="0.3">
      <c r="N8082" s="37"/>
      <c r="O8082" s="36"/>
      <c r="P8082" s="36"/>
      <c r="Q8082" s="36"/>
      <c r="R8082" s="37"/>
      <c r="S8082" s="36"/>
      <c r="T8082" s="36"/>
    </row>
    <row r="8083" spans="14:20" ht="14.4" x14ac:dyDescent="0.3">
      <c r="N8083" s="37"/>
      <c r="O8083" s="36"/>
      <c r="P8083" s="36"/>
      <c r="Q8083" s="36"/>
      <c r="R8083" s="37"/>
      <c r="S8083" s="36"/>
      <c r="T8083" s="36"/>
    </row>
    <row r="8084" spans="14:20" ht="14.4" x14ac:dyDescent="0.3">
      <c r="N8084" s="37"/>
      <c r="O8084" s="36"/>
      <c r="P8084" s="36"/>
      <c r="Q8084" s="36"/>
      <c r="R8084" s="37"/>
      <c r="S8084" s="36"/>
      <c r="T8084" s="36"/>
    </row>
    <row r="8085" spans="14:20" ht="14.4" x14ac:dyDescent="0.3">
      <c r="N8085" s="37"/>
      <c r="O8085" s="36"/>
      <c r="P8085" s="36"/>
      <c r="Q8085" s="36"/>
      <c r="R8085" s="37"/>
      <c r="S8085" s="36"/>
      <c r="T8085" s="36"/>
    </row>
    <row r="8086" spans="14:20" ht="14.4" x14ac:dyDescent="0.3">
      <c r="N8086" s="37"/>
      <c r="O8086" s="36"/>
      <c r="P8086" s="36"/>
      <c r="Q8086" s="36"/>
      <c r="R8086" s="37"/>
      <c r="S8086" s="36"/>
      <c r="T8086" s="36"/>
    </row>
    <row r="8087" spans="14:20" ht="14.4" x14ac:dyDescent="0.3">
      <c r="N8087" s="37"/>
      <c r="O8087" s="36"/>
      <c r="P8087" s="36"/>
      <c r="Q8087" s="36"/>
      <c r="R8087" s="37"/>
      <c r="S8087" s="36"/>
      <c r="T8087" s="36"/>
    </row>
    <row r="8088" spans="14:20" ht="14.4" x14ac:dyDescent="0.3">
      <c r="N8088" s="37"/>
      <c r="O8088" s="36"/>
      <c r="P8088" s="36"/>
      <c r="Q8088" s="36"/>
      <c r="R8088" s="37"/>
      <c r="S8088" s="36"/>
      <c r="T8088" s="36"/>
    </row>
    <row r="8089" spans="14:20" ht="14.4" x14ac:dyDescent="0.3">
      <c r="N8089" s="37"/>
      <c r="O8089" s="36"/>
      <c r="P8089" s="36"/>
      <c r="Q8089" s="36"/>
      <c r="R8089" s="37"/>
      <c r="S8089" s="36"/>
      <c r="T8089" s="36"/>
    </row>
    <row r="8090" spans="14:20" ht="14.4" x14ac:dyDescent="0.3">
      <c r="N8090" s="37"/>
      <c r="O8090" s="36"/>
      <c r="P8090" s="36"/>
      <c r="Q8090" s="36"/>
      <c r="R8090" s="37"/>
      <c r="S8090" s="36"/>
      <c r="T8090" s="36"/>
    </row>
    <row r="8091" spans="14:20" ht="14.4" x14ac:dyDescent="0.3">
      <c r="N8091" s="37"/>
      <c r="O8091" s="36"/>
      <c r="P8091" s="36"/>
      <c r="Q8091" s="36"/>
      <c r="R8091" s="37"/>
      <c r="S8091" s="36"/>
      <c r="T8091" s="36"/>
    </row>
    <row r="8092" spans="14:20" ht="14.4" x14ac:dyDescent="0.3">
      <c r="N8092" s="37"/>
      <c r="O8092" s="36"/>
      <c r="P8092" s="36"/>
      <c r="Q8092" s="36"/>
      <c r="R8092" s="37"/>
      <c r="S8092" s="36"/>
      <c r="T8092" s="36"/>
    </row>
    <row r="8093" spans="14:20" ht="14.4" x14ac:dyDescent="0.3">
      <c r="N8093" s="37"/>
      <c r="O8093" s="36"/>
      <c r="P8093" s="36"/>
      <c r="Q8093" s="36"/>
      <c r="R8093" s="37"/>
      <c r="S8093" s="36"/>
      <c r="T8093" s="36"/>
    </row>
    <row r="8094" spans="14:20" ht="14.4" x14ac:dyDescent="0.3">
      <c r="N8094" s="37"/>
      <c r="O8094" s="36"/>
      <c r="P8094" s="36"/>
      <c r="Q8094" s="36"/>
      <c r="R8094" s="37"/>
      <c r="S8094" s="36"/>
      <c r="T8094" s="36"/>
    </row>
    <row r="8095" spans="14:20" ht="14.4" x14ac:dyDescent="0.3">
      <c r="N8095" s="37"/>
      <c r="O8095" s="36"/>
      <c r="P8095" s="36"/>
      <c r="Q8095" s="36"/>
      <c r="R8095" s="37"/>
      <c r="S8095" s="36"/>
      <c r="T8095" s="36"/>
    </row>
    <row r="8096" spans="14:20" ht="14.4" x14ac:dyDescent="0.3">
      <c r="N8096" s="37"/>
      <c r="O8096" s="36"/>
      <c r="P8096" s="36"/>
      <c r="Q8096" s="36"/>
      <c r="R8096" s="37"/>
      <c r="S8096" s="36"/>
      <c r="T8096" s="36"/>
    </row>
    <row r="8097" spans="14:20" ht="14.4" x14ac:dyDescent="0.3">
      <c r="N8097" s="37"/>
      <c r="O8097" s="36"/>
      <c r="P8097" s="36"/>
      <c r="Q8097" s="36"/>
      <c r="R8097" s="37"/>
      <c r="S8097" s="36"/>
      <c r="T8097" s="36"/>
    </row>
    <row r="8098" spans="14:20" ht="14.4" x14ac:dyDescent="0.3">
      <c r="N8098" s="37"/>
      <c r="O8098" s="36"/>
      <c r="P8098" s="36"/>
      <c r="Q8098" s="36"/>
      <c r="R8098" s="37"/>
      <c r="S8098" s="36"/>
      <c r="T8098" s="36"/>
    </row>
    <row r="8099" spans="14:20" ht="14.4" x14ac:dyDescent="0.3">
      <c r="N8099" s="37"/>
      <c r="O8099" s="36"/>
      <c r="P8099" s="36"/>
      <c r="Q8099" s="36"/>
      <c r="R8099" s="37"/>
      <c r="S8099" s="36"/>
      <c r="T8099" s="36"/>
    </row>
    <row r="8100" spans="14:20" ht="14.4" x14ac:dyDescent="0.3">
      <c r="N8100" s="37"/>
      <c r="O8100" s="36"/>
      <c r="P8100" s="36"/>
      <c r="Q8100" s="36"/>
      <c r="R8100" s="37"/>
      <c r="S8100" s="36"/>
      <c r="T8100" s="36"/>
    </row>
    <row r="8101" spans="14:20" ht="14.4" x14ac:dyDescent="0.3">
      <c r="N8101" s="37"/>
      <c r="O8101" s="36"/>
      <c r="P8101" s="36"/>
      <c r="Q8101" s="36"/>
      <c r="R8101" s="37"/>
      <c r="S8101" s="36"/>
      <c r="T8101" s="36"/>
    </row>
    <row r="8102" spans="14:20" ht="14.4" x14ac:dyDescent="0.3">
      <c r="N8102" s="37"/>
      <c r="O8102" s="36"/>
      <c r="P8102" s="36"/>
      <c r="Q8102" s="36"/>
      <c r="R8102" s="37"/>
      <c r="S8102" s="36"/>
      <c r="T8102" s="36"/>
    </row>
    <row r="8103" spans="14:20" ht="14.4" x14ac:dyDescent="0.3">
      <c r="N8103" s="37"/>
      <c r="O8103" s="36"/>
      <c r="P8103" s="36"/>
      <c r="Q8103" s="36"/>
      <c r="R8103" s="37"/>
      <c r="S8103" s="36"/>
      <c r="T8103" s="36"/>
    </row>
    <row r="8104" spans="14:20" ht="14.4" x14ac:dyDescent="0.3">
      <c r="N8104" s="37"/>
      <c r="O8104" s="36"/>
      <c r="P8104" s="36"/>
      <c r="Q8104" s="36"/>
      <c r="R8104" s="37"/>
      <c r="S8104" s="36"/>
      <c r="T8104" s="36"/>
    </row>
    <row r="8105" spans="14:20" ht="14.4" x14ac:dyDescent="0.3">
      <c r="N8105" s="37"/>
      <c r="O8105" s="36"/>
      <c r="P8105" s="36"/>
      <c r="Q8105" s="36"/>
      <c r="R8105" s="37"/>
      <c r="S8105" s="36"/>
      <c r="T8105" s="36"/>
    </row>
    <row r="8106" spans="14:20" ht="14.4" x14ac:dyDescent="0.3">
      <c r="N8106" s="37"/>
      <c r="O8106" s="36"/>
      <c r="P8106" s="36"/>
      <c r="Q8106" s="36"/>
      <c r="R8106" s="37"/>
      <c r="S8106" s="36"/>
      <c r="T8106" s="36"/>
    </row>
    <row r="8107" spans="14:20" ht="14.4" x14ac:dyDescent="0.3">
      <c r="N8107" s="37"/>
      <c r="O8107" s="36"/>
      <c r="P8107" s="36"/>
      <c r="Q8107" s="36"/>
      <c r="R8107" s="37"/>
      <c r="S8107" s="36"/>
      <c r="T8107" s="36"/>
    </row>
    <row r="8108" spans="14:20" ht="14.4" x14ac:dyDescent="0.3">
      <c r="N8108" s="37"/>
      <c r="O8108" s="36"/>
      <c r="P8108" s="36"/>
      <c r="Q8108" s="36"/>
      <c r="R8108" s="37"/>
      <c r="S8108" s="36"/>
      <c r="T8108" s="36"/>
    </row>
    <row r="8109" spans="14:20" ht="14.4" x14ac:dyDescent="0.3">
      <c r="N8109" s="37"/>
      <c r="O8109" s="36"/>
      <c r="P8109" s="36"/>
      <c r="Q8109" s="36"/>
      <c r="R8109" s="37"/>
      <c r="S8109" s="36"/>
      <c r="T8109" s="36"/>
    </row>
    <row r="8110" spans="14:20" ht="14.4" x14ac:dyDescent="0.3">
      <c r="N8110" s="37"/>
      <c r="O8110" s="36"/>
      <c r="P8110" s="36"/>
      <c r="Q8110" s="36"/>
      <c r="R8110" s="37"/>
      <c r="S8110" s="36"/>
      <c r="T8110" s="36"/>
    </row>
    <row r="8111" spans="14:20" ht="14.4" x14ac:dyDescent="0.3">
      <c r="N8111" s="37"/>
      <c r="O8111" s="36"/>
      <c r="P8111" s="36"/>
      <c r="Q8111" s="36"/>
      <c r="R8111" s="37"/>
      <c r="S8111" s="36"/>
      <c r="T8111" s="36"/>
    </row>
    <row r="8112" spans="14:20" ht="14.4" x14ac:dyDescent="0.3">
      <c r="N8112" s="37"/>
      <c r="O8112" s="36"/>
      <c r="P8112" s="36"/>
      <c r="Q8112" s="36"/>
      <c r="R8112" s="37"/>
      <c r="S8112" s="36"/>
      <c r="T8112" s="36"/>
    </row>
    <row r="8113" spans="14:20" ht="14.4" x14ac:dyDescent="0.3">
      <c r="N8113" s="37"/>
      <c r="O8113" s="36"/>
      <c r="P8113" s="36"/>
      <c r="Q8113" s="36"/>
      <c r="R8113" s="37"/>
      <c r="S8113" s="36"/>
      <c r="T8113" s="36"/>
    </row>
    <row r="8114" spans="14:20" ht="14.4" x14ac:dyDescent="0.3">
      <c r="N8114" s="37"/>
      <c r="O8114" s="36"/>
      <c r="P8114" s="36"/>
      <c r="Q8114" s="36"/>
      <c r="R8114" s="37"/>
      <c r="S8114" s="36"/>
      <c r="T8114" s="36"/>
    </row>
    <row r="8115" spans="14:20" ht="14.4" x14ac:dyDescent="0.3">
      <c r="N8115" s="37"/>
      <c r="O8115" s="36"/>
      <c r="P8115" s="36"/>
      <c r="Q8115" s="36"/>
      <c r="R8115" s="37"/>
      <c r="S8115" s="36"/>
      <c r="T8115" s="36"/>
    </row>
    <row r="8116" spans="14:20" ht="14.4" x14ac:dyDescent="0.3">
      <c r="N8116" s="37"/>
      <c r="O8116" s="36"/>
      <c r="P8116" s="36"/>
      <c r="Q8116" s="36"/>
      <c r="R8116" s="37"/>
      <c r="S8116" s="36"/>
      <c r="T8116" s="36"/>
    </row>
    <row r="8117" spans="14:20" ht="14.4" x14ac:dyDescent="0.3">
      <c r="N8117" s="37"/>
      <c r="O8117" s="36"/>
      <c r="P8117" s="36"/>
      <c r="Q8117" s="36"/>
      <c r="R8117" s="37"/>
      <c r="S8117" s="36"/>
      <c r="T8117" s="36"/>
    </row>
    <row r="8118" spans="14:20" ht="14.4" x14ac:dyDescent="0.3">
      <c r="N8118" s="37"/>
      <c r="O8118" s="36"/>
      <c r="P8118" s="36"/>
      <c r="Q8118" s="36"/>
      <c r="R8118" s="37"/>
      <c r="S8118" s="36"/>
      <c r="T8118" s="36"/>
    </row>
    <row r="8119" spans="14:20" ht="14.4" x14ac:dyDescent="0.3">
      <c r="N8119" s="37"/>
      <c r="O8119" s="36"/>
      <c r="P8119" s="36"/>
      <c r="Q8119" s="36"/>
      <c r="R8119" s="37"/>
      <c r="S8119" s="36"/>
      <c r="T8119" s="36"/>
    </row>
    <row r="8120" spans="14:20" ht="14.4" x14ac:dyDescent="0.3">
      <c r="N8120" s="37"/>
      <c r="O8120" s="36"/>
      <c r="P8120" s="36"/>
      <c r="Q8120" s="36"/>
      <c r="R8120" s="37"/>
      <c r="S8120" s="36"/>
      <c r="T8120" s="36"/>
    </row>
    <row r="8121" spans="14:20" ht="14.4" x14ac:dyDescent="0.3">
      <c r="N8121" s="37"/>
      <c r="O8121" s="36"/>
      <c r="P8121" s="36"/>
      <c r="Q8121" s="36"/>
      <c r="R8121" s="37"/>
      <c r="S8121" s="36"/>
      <c r="T8121" s="36"/>
    </row>
    <row r="8122" spans="14:20" ht="14.4" x14ac:dyDescent="0.3">
      <c r="N8122" s="37"/>
      <c r="O8122" s="36"/>
      <c r="P8122" s="36"/>
      <c r="Q8122" s="36"/>
      <c r="R8122" s="37"/>
      <c r="S8122" s="36"/>
      <c r="T8122" s="36"/>
    </row>
    <row r="8123" spans="14:20" ht="14.4" x14ac:dyDescent="0.3">
      <c r="N8123" s="37"/>
      <c r="O8123" s="36"/>
      <c r="P8123" s="36"/>
      <c r="Q8123" s="36"/>
      <c r="R8123" s="37"/>
      <c r="S8123" s="36"/>
      <c r="T8123" s="36"/>
    </row>
    <row r="8124" spans="14:20" ht="14.4" x14ac:dyDescent="0.3">
      <c r="N8124" s="37"/>
      <c r="O8124" s="36"/>
      <c r="P8124" s="36"/>
      <c r="Q8124" s="36"/>
      <c r="R8124" s="37"/>
      <c r="S8124" s="36"/>
      <c r="T8124" s="36"/>
    </row>
    <row r="8125" spans="14:20" ht="14.4" x14ac:dyDescent="0.3">
      <c r="N8125" s="37"/>
      <c r="O8125" s="36"/>
      <c r="P8125" s="36"/>
      <c r="Q8125" s="36"/>
      <c r="R8125" s="37"/>
      <c r="S8125" s="36"/>
      <c r="T8125" s="36"/>
    </row>
    <row r="8126" spans="14:20" ht="14.4" x14ac:dyDescent="0.3">
      <c r="N8126" s="37"/>
      <c r="O8126" s="36"/>
      <c r="P8126" s="36"/>
      <c r="Q8126" s="36"/>
      <c r="R8126" s="37"/>
      <c r="S8126" s="36"/>
      <c r="T8126" s="36"/>
    </row>
    <row r="8127" spans="14:20" ht="14.4" x14ac:dyDescent="0.3">
      <c r="N8127" s="37"/>
      <c r="O8127" s="36"/>
      <c r="P8127" s="36"/>
      <c r="Q8127" s="36"/>
      <c r="R8127" s="37"/>
      <c r="S8127" s="36"/>
      <c r="T8127" s="36"/>
    </row>
    <row r="8128" spans="14:20" ht="14.4" x14ac:dyDescent="0.3">
      <c r="N8128" s="37"/>
      <c r="O8128" s="36"/>
      <c r="P8128" s="36"/>
      <c r="Q8128" s="36"/>
      <c r="R8128" s="37"/>
      <c r="S8128" s="36"/>
      <c r="T8128" s="36"/>
    </row>
    <row r="8129" spans="14:20" ht="14.4" x14ac:dyDescent="0.3">
      <c r="N8129" s="37"/>
      <c r="O8129" s="36"/>
      <c r="P8129" s="36"/>
      <c r="Q8129" s="36"/>
      <c r="R8129" s="37"/>
      <c r="S8129" s="36"/>
      <c r="T8129" s="36"/>
    </row>
    <row r="8130" spans="14:20" ht="14.4" x14ac:dyDescent="0.3">
      <c r="N8130" s="37"/>
      <c r="O8130" s="36"/>
      <c r="P8130" s="36"/>
      <c r="Q8130" s="36"/>
      <c r="R8130" s="37"/>
      <c r="S8130" s="36"/>
      <c r="T8130" s="36"/>
    </row>
    <row r="8131" spans="14:20" ht="14.4" x14ac:dyDescent="0.3">
      <c r="N8131" s="37"/>
      <c r="O8131" s="36"/>
      <c r="P8131" s="36"/>
      <c r="Q8131" s="36"/>
      <c r="R8131" s="37"/>
      <c r="S8131" s="36"/>
      <c r="T8131" s="36"/>
    </row>
    <row r="8132" spans="14:20" ht="14.4" x14ac:dyDescent="0.3">
      <c r="N8132" s="37"/>
      <c r="O8132" s="36"/>
      <c r="P8132" s="36"/>
      <c r="Q8132" s="36"/>
      <c r="R8132" s="37"/>
      <c r="S8132" s="36"/>
      <c r="T8132" s="36"/>
    </row>
    <row r="8133" spans="14:20" ht="14.4" x14ac:dyDescent="0.3">
      <c r="N8133" s="37"/>
      <c r="O8133" s="36"/>
      <c r="P8133" s="36"/>
      <c r="Q8133" s="36"/>
      <c r="R8133" s="37"/>
      <c r="S8133" s="36"/>
      <c r="T8133" s="36"/>
    </row>
    <row r="8134" spans="14:20" ht="14.4" x14ac:dyDescent="0.3">
      <c r="N8134" s="37"/>
      <c r="O8134" s="36"/>
      <c r="P8134" s="36"/>
      <c r="Q8134" s="36"/>
      <c r="R8134" s="37"/>
      <c r="S8134" s="36"/>
      <c r="T8134" s="36"/>
    </row>
    <row r="8135" spans="14:20" ht="14.4" x14ac:dyDescent="0.3">
      <c r="N8135" s="37"/>
      <c r="O8135" s="36"/>
      <c r="P8135" s="36"/>
      <c r="Q8135" s="36"/>
      <c r="R8135" s="37"/>
      <c r="S8135" s="36"/>
      <c r="T8135" s="36"/>
    </row>
    <row r="8136" spans="14:20" ht="14.4" x14ac:dyDescent="0.3">
      <c r="N8136" s="37"/>
      <c r="O8136" s="36"/>
      <c r="P8136" s="36"/>
      <c r="Q8136" s="36"/>
      <c r="R8136" s="37"/>
      <c r="S8136" s="36"/>
      <c r="T8136" s="36"/>
    </row>
    <row r="8137" spans="14:20" ht="14.4" x14ac:dyDescent="0.3">
      <c r="N8137" s="37"/>
      <c r="O8137" s="36"/>
      <c r="P8137" s="36"/>
      <c r="Q8137" s="36"/>
      <c r="R8137" s="37"/>
      <c r="S8137" s="36"/>
      <c r="T8137" s="36"/>
    </row>
    <row r="8138" spans="14:20" ht="14.4" x14ac:dyDescent="0.3">
      <c r="N8138" s="37"/>
      <c r="O8138" s="36"/>
      <c r="P8138" s="36"/>
      <c r="Q8138" s="36"/>
      <c r="R8138" s="37"/>
      <c r="S8138" s="36"/>
      <c r="T8138" s="36"/>
    </row>
    <row r="8139" spans="14:20" ht="14.4" x14ac:dyDescent="0.3">
      <c r="N8139" s="37"/>
      <c r="O8139" s="36"/>
      <c r="P8139" s="36"/>
      <c r="Q8139" s="36"/>
      <c r="R8139" s="37"/>
      <c r="S8139" s="36"/>
      <c r="T8139" s="36"/>
    </row>
    <row r="8140" spans="14:20" ht="14.4" x14ac:dyDescent="0.3">
      <c r="N8140" s="37"/>
      <c r="O8140" s="36"/>
      <c r="P8140" s="36"/>
      <c r="Q8140" s="36"/>
      <c r="R8140" s="37"/>
      <c r="S8140" s="36"/>
      <c r="T8140" s="36"/>
    </row>
    <row r="8141" spans="14:20" ht="14.4" x14ac:dyDescent="0.3">
      <c r="N8141" s="37"/>
      <c r="O8141" s="36"/>
      <c r="P8141" s="36"/>
      <c r="Q8141" s="36"/>
      <c r="R8141" s="37"/>
      <c r="S8141" s="36"/>
      <c r="T8141" s="36"/>
    </row>
    <row r="8142" spans="14:20" ht="14.4" x14ac:dyDescent="0.3">
      <c r="N8142" s="37"/>
      <c r="O8142" s="36"/>
      <c r="P8142" s="36"/>
      <c r="Q8142" s="36"/>
      <c r="R8142" s="37"/>
      <c r="S8142" s="36"/>
      <c r="T8142" s="36"/>
    </row>
    <row r="8143" spans="14:20" ht="14.4" x14ac:dyDescent="0.3">
      <c r="N8143" s="37"/>
      <c r="O8143" s="36"/>
      <c r="P8143" s="36"/>
      <c r="Q8143" s="36"/>
      <c r="R8143" s="37"/>
      <c r="S8143" s="36"/>
      <c r="T8143" s="36"/>
    </row>
    <row r="8144" spans="14:20" ht="14.4" x14ac:dyDescent="0.3">
      <c r="N8144" s="37"/>
      <c r="O8144" s="36"/>
      <c r="P8144" s="36"/>
      <c r="Q8144" s="36"/>
      <c r="R8144" s="37"/>
      <c r="S8144" s="36"/>
      <c r="T8144" s="36"/>
    </row>
    <row r="8145" spans="14:20" ht="14.4" x14ac:dyDescent="0.3">
      <c r="N8145" s="37"/>
      <c r="O8145" s="36"/>
      <c r="P8145" s="36"/>
      <c r="Q8145" s="36"/>
      <c r="R8145" s="37"/>
      <c r="S8145" s="36"/>
      <c r="T8145" s="36"/>
    </row>
    <row r="8146" spans="14:20" ht="14.4" x14ac:dyDescent="0.3">
      <c r="N8146" s="37"/>
      <c r="O8146" s="36"/>
      <c r="P8146" s="36"/>
      <c r="Q8146" s="36"/>
      <c r="R8146" s="37"/>
      <c r="S8146" s="36"/>
      <c r="T8146" s="36"/>
    </row>
    <row r="8147" spans="14:20" ht="14.4" x14ac:dyDescent="0.3">
      <c r="N8147" s="37"/>
      <c r="O8147" s="36"/>
      <c r="P8147" s="36"/>
      <c r="Q8147" s="36"/>
      <c r="R8147" s="37"/>
      <c r="S8147" s="36"/>
      <c r="T8147" s="36"/>
    </row>
    <row r="8148" spans="14:20" ht="14.4" x14ac:dyDescent="0.3">
      <c r="N8148" s="37"/>
      <c r="O8148" s="36"/>
      <c r="P8148" s="36"/>
      <c r="Q8148" s="36"/>
      <c r="R8148" s="37"/>
      <c r="S8148" s="36"/>
      <c r="T8148" s="36"/>
    </row>
    <row r="8149" spans="14:20" ht="14.4" x14ac:dyDescent="0.3">
      <c r="N8149" s="37"/>
      <c r="O8149" s="36"/>
      <c r="P8149" s="36"/>
      <c r="Q8149" s="36"/>
      <c r="R8149" s="37"/>
      <c r="S8149" s="36"/>
      <c r="T8149" s="36"/>
    </row>
    <row r="8150" spans="14:20" ht="14.4" x14ac:dyDescent="0.3">
      <c r="N8150" s="37"/>
      <c r="O8150" s="36"/>
      <c r="P8150" s="36"/>
      <c r="Q8150" s="36"/>
      <c r="R8150" s="37"/>
      <c r="S8150" s="36"/>
      <c r="T8150" s="36"/>
    </row>
    <row r="8151" spans="14:20" ht="14.4" x14ac:dyDescent="0.3">
      <c r="N8151" s="37"/>
      <c r="O8151" s="36"/>
      <c r="P8151" s="36"/>
      <c r="Q8151" s="36"/>
      <c r="R8151" s="37"/>
      <c r="S8151" s="36"/>
      <c r="T8151" s="36"/>
    </row>
    <row r="8152" spans="14:20" ht="14.4" x14ac:dyDescent="0.3">
      <c r="N8152" s="37"/>
      <c r="O8152" s="36"/>
      <c r="P8152" s="36"/>
      <c r="Q8152" s="36"/>
      <c r="R8152" s="37"/>
      <c r="S8152" s="36"/>
      <c r="T8152" s="36"/>
    </row>
    <row r="8153" spans="14:20" ht="14.4" x14ac:dyDescent="0.3">
      <c r="N8153" s="37"/>
      <c r="O8153" s="36"/>
      <c r="P8153" s="36"/>
      <c r="Q8153" s="36"/>
      <c r="R8153" s="37"/>
      <c r="S8153" s="36"/>
      <c r="T8153" s="36"/>
    </row>
    <row r="8154" spans="14:20" ht="14.4" x14ac:dyDescent="0.3">
      <c r="N8154" s="37"/>
      <c r="O8154" s="36"/>
      <c r="P8154" s="36"/>
      <c r="Q8154" s="36"/>
      <c r="R8154" s="37"/>
      <c r="S8154" s="36"/>
      <c r="T8154" s="36"/>
    </row>
    <row r="8155" spans="14:20" ht="14.4" x14ac:dyDescent="0.3">
      <c r="N8155" s="37"/>
      <c r="O8155" s="36"/>
      <c r="P8155" s="36"/>
      <c r="Q8155" s="36"/>
      <c r="R8155" s="37"/>
      <c r="S8155" s="36"/>
      <c r="T8155" s="36"/>
    </row>
    <row r="8156" spans="14:20" ht="14.4" x14ac:dyDescent="0.3">
      <c r="N8156" s="37"/>
      <c r="O8156" s="36"/>
      <c r="P8156" s="36"/>
      <c r="Q8156" s="36"/>
      <c r="R8156" s="37"/>
      <c r="S8156" s="36"/>
      <c r="T8156" s="36"/>
    </row>
    <row r="8157" spans="14:20" ht="14.4" x14ac:dyDescent="0.3">
      <c r="N8157" s="37"/>
      <c r="O8157" s="36"/>
      <c r="P8157" s="36"/>
      <c r="Q8157" s="36"/>
      <c r="R8157" s="37"/>
      <c r="S8157" s="36"/>
      <c r="T8157" s="36"/>
    </row>
    <row r="8158" spans="14:20" ht="14.4" x14ac:dyDescent="0.3">
      <c r="N8158" s="37"/>
      <c r="O8158" s="36"/>
      <c r="P8158" s="36"/>
      <c r="Q8158" s="36"/>
      <c r="R8158" s="37"/>
      <c r="S8158" s="36"/>
      <c r="T8158" s="36"/>
    </row>
    <row r="8159" spans="14:20" ht="14.4" x14ac:dyDescent="0.3">
      <c r="N8159" s="37"/>
      <c r="O8159" s="36"/>
      <c r="P8159" s="36"/>
      <c r="Q8159" s="36"/>
      <c r="R8159" s="37"/>
      <c r="S8159" s="36"/>
      <c r="T8159" s="36"/>
    </row>
    <row r="8160" spans="14:20" ht="14.4" x14ac:dyDescent="0.3">
      <c r="N8160" s="37"/>
      <c r="O8160" s="36"/>
      <c r="P8160" s="36"/>
      <c r="Q8160" s="36"/>
      <c r="R8160" s="37"/>
      <c r="S8160" s="36"/>
      <c r="T8160" s="36"/>
    </row>
    <row r="8161" spans="14:20" ht="14.4" x14ac:dyDescent="0.3">
      <c r="N8161" s="37"/>
      <c r="O8161" s="36"/>
      <c r="P8161" s="36"/>
      <c r="Q8161" s="36"/>
      <c r="R8161" s="37"/>
      <c r="S8161" s="36"/>
      <c r="T8161" s="36"/>
    </row>
    <row r="8162" spans="14:20" ht="14.4" x14ac:dyDescent="0.3">
      <c r="N8162" s="37"/>
      <c r="O8162" s="36"/>
      <c r="P8162" s="36"/>
      <c r="Q8162" s="36"/>
      <c r="R8162" s="37"/>
      <c r="S8162" s="36"/>
      <c r="T8162" s="36"/>
    </row>
    <row r="8163" spans="14:20" ht="14.4" x14ac:dyDescent="0.3">
      <c r="N8163" s="37"/>
      <c r="O8163" s="36"/>
      <c r="P8163" s="36"/>
      <c r="Q8163" s="36"/>
      <c r="R8163" s="37"/>
      <c r="S8163" s="36"/>
      <c r="T8163" s="36"/>
    </row>
    <row r="8164" spans="14:20" ht="14.4" x14ac:dyDescent="0.3">
      <c r="N8164" s="37"/>
      <c r="O8164" s="36"/>
      <c r="P8164" s="36"/>
      <c r="Q8164" s="36"/>
      <c r="R8164" s="37"/>
      <c r="S8164" s="36"/>
      <c r="T8164" s="36"/>
    </row>
    <row r="8165" spans="14:20" ht="14.4" x14ac:dyDescent="0.3">
      <c r="N8165" s="37"/>
      <c r="O8165" s="36"/>
      <c r="P8165" s="36"/>
      <c r="Q8165" s="36"/>
      <c r="R8165" s="37"/>
      <c r="S8165" s="36"/>
      <c r="T8165" s="36"/>
    </row>
    <row r="8166" spans="14:20" ht="14.4" x14ac:dyDescent="0.3">
      <c r="N8166" s="37"/>
      <c r="O8166" s="36"/>
      <c r="P8166" s="36"/>
      <c r="Q8166" s="36"/>
      <c r="R8166" s="37"/>
      <c r="S8166" s="36"/>
      <c r="T8166" s="36"/>
    </row>
    <row r="8167" spans="14:20" ht="14.4" x14ac:dyDescent="0.3">
      <c r="N8167" s="37"/>
      <c r="O8167" s="36"/>
      <c r="P8167" s="36"/>
      <c r="Q8167" s="36"/>
      <c r="R8167" s="37"/>
      <c r="S8167" s="36"/>
      <c r="T8167" s="36"/>
    </row>
    <row r="8168" spans="14:20" ht="14.4" x14ac:dyDescent="0.3">
      <c r="N8168" s="37"/>
      <c r="O8168" s="36"/>
      <c r="P8168" s="36"/>
      <c r="Q8168" s="36"/>
      <c r="R8168" s="37"/>
      <c r="S8168" s="36"/>
      <c r="T8168" s="36"/>
    </row>
    <row r="8169" spans="14:20" ht="14.4" x14ac:dyDescent="0.3">
      <c r="N8169" s="37"/>
      <c r="O8169" s="36"/>
      <c r="P8169" s="36"/>
      <c r="Q8169" s="36"/>
      <c r="R8169" s="37"/>
      <c r="S8169" s="36"/>
      <c r="T8169" s="36"/>
    </row>
    <row r="8170" spans="14:20" ht="14.4" x14ac:dyDescent="0.3">
      <c r="N8170" s="37"/>
      <c r="O8170" s="36"/>
      <c r="P8170" s="36"/>
      <c r="Q8170" s="36"/>
      <c r="R8170" s="37"/>
      <c r="S8170" s="36"/>
      <c r="T8170" s="36"/>
    </row>
    <row r="8171" spans="14:20" ht="14.4" x14ac:dyDescent="0.3">
      <c r="N8171" s="37"/>
      <c r="O8171" s="36"/>
      <c r="P8171" s="36"/>
      <c r="Q8171" s="36"/>
      <c r="R8171" s="37"/>
      <c r="S8171" s="36"/>
      <c r="T8171" s="36"/>
    </row>
    <row r="8172" spans="14:20" ht="14.4" x14ac:dyDescent="0.3">
      <c r="N8172" s="37"/>
      <c r="O8172" s="36"/>
      <c r="P8172" s="36"/>
      <c r="Q8172" s="36"/>
      <c r="R8172" s="37"/>
      <c r="S8172" s="36"/>
      <c r="T8172" s="36"/>
    </row>
    <row r="8173" spans="14:20" ht="14.4" x14ac:dyDescent="0.3">
      <c r="N8173" s="37"/>
      <c r="O8173" s="36"/>
      <c r="P8173" s="36"/>
      <c r="Q8173" s="36"/>
      <c r="R8173" s="37"/>
      <c r="S8173" s="36"/>
      <c r="T8173" s="36"/>
    </row>
    <row r="8174" spans="14:20" ht="14.4" x14ac:dyDescent="0.3">
      <c r="N8174" s="37"/>
      <c r="O8174" s="36"/>
      <c r="P8174" s="36"/>
      <c r="Q8174" s="36"/>
      <c r="R8174" s="37"/>
      <c r="S8174" s="36"/>
      <c r="T8174" s="36"/>
    </row>
    <row r="8175" spans="14:20" ht="14.4" x14ac:dyDescent="0.3">
      <c r="N8175" s="37"/>
      <c r="O8175" s="36"/>
      <c r="P8175" s="36"/>
      <c r="Q8175" s="36"/>
      <c r="R8175" s="37"/>
      <c r="S8175" s="36"/>
      <c r="T8175" s="36"/>
    </row>
    <row r="8176" spans="14:20" ht="14.4" x14ac:dyDescent="0.3">
      <c r="N8176" s="37"/>
      <c r="O8176" s="36"/>
      <c r="P8176" s="36"/>
      <c r="Q8176" s="36"/>
      <c r="R8176" s="37"/>
      <c r="S8176" s="36"/>
      <c r="T8176" s="36"/>
    </row>
    <row r="8177" spans="14:20" ht="14.4" x14ac:dyDescent="0.3">
      <c r="N8177" s="37"/>
      <c r="O8177" s="36"/>
      <c r="P8177" s="36"/>
      <c r="Q8177" s="36"/>
      <c r="R8177" s="37"/>
      <c r="S8177" s="36"/>
      <c r="T8177" s="36"/>
    </row>
    <row r="8178" spans="14:20" ht="14.4" x14ac:dyDescent="0.3">
      <c r="N8178" s="37"/>
      <c r="O8178" s="36"/>
      <c r="P8178" s="36"/>
      <c r="Q8178" s="36"/>
      <c r="R8178" s="37"/>
      <c r="S8178" s="36"/>
      <c r="T8178" s="36"/>
    </row>
    <row r="8179" spans="14:20" ht="14.4" x14ac:dyDescent="0.3">
      <c r="N8179" s="37"/>
      <c r="O8179" s="36"/>
      <c r="P8179" s="36"/>
      <c r="Q8179" s="36"/>
      <c r="R8179" s="37"/>
      <c r="S8179" s="36"/>
      <c r="T8179" s="36"/>
    </row>
    <row r="8180" spans="14:20" ht="14.4" x14ac:dyDescent="0.3">
      <c r="N8180" s="37"/>
      <c r="O8180" s="36"/>
      <c r="P8180" s="36"/>
      <c r="Q8180" s="36"/>
      <c r="R8180" s="37"/>
      <c r="S8180" s="36"/>
      <c r="T8180" s="36"/>
    </row>
    <row r="8181" spans="14:20" ht="14.4" x14ac:dyDescent="0.3">
      <c r="N8181" s="37"/>
      <c r="O8181" s="36"/>
      <c r="P8181" s="36"/>
      <c r="Q8181" s="36"/>
      <c r="R8181" s="37"/>
      <c r="S8181" s="36"/>
      <c r="T8181" s="36"/>
    </row>
    <row r="8182" spans="14:20" ht="14.4" x14ac:dyDescent="0.3">
      <c r="N8182" s="37"/>
      <c r="O8182" s="36"/>
      <c r="P8182" s="36"/>
      <c r="Q8182" s="36"/>
      <c r="R8182" s="37"/>
      <c r="S8182" s="36"/>
      <c r="T8182" s="36"/>
    </row>
    <row r="8183" spans="14:20" ht="14.4" x14ac:dyDescent="0.3">
      <c r="N8183" s="37"/>
      <c r="O8183" s="36"/>
      <c r="P8183" s="36"/>
      <c r="Q8183" s="36"/>
      <c r="R8183" s="37"/>
      <c r="S8183" s="36"/>
      <c r="T8183" s="36"/>
    </row>
    <row r="8184" spans="14:20" ht="14.4" x14ac:dyDescent="0.3">
      <c r="N8184" s="37"/>
      <c r="O8184" s="36"/>
      <c r="P8184" s="36"/>
      <c r="Q8184" s="36"/>
      <c r="R8184" s="37"/>
      <c r="S8184" s="36"/>
      <c r="T8184" s="36"/>
    </row>
    <row r="8185" spans="14:20" ht="14.4" x14ac:dyDescent="0.3">
      <c r="N8185" s="37"/>
      <c r="O8185" s="36"/>
      <c r="P8185" s="36"/>
      <c r="Q8185" s="36"/>
      <c r="R8185" s="37"/>
      <c r="S8185" s="36"/>
      <c r="T8185" s="36"/>
    </row>
    <row r="8186" spans="14:20" ht="14.4" x14ac:dyDescent="0.3">
      <c r="N8186" s="37"/>
      <c r="O8186" s="36"/>
      <c r="P8186" s="36"/>
      <c r="Q8186" s="36"/>
      <c r="R8186" s="37"/>
      <c r="S8186" s="36"/>
      <c r="T8186" s="36"/>
    </row>
    <row r="8187" spans="14:20" ht="14.4" x14ac:dyDescent="0.3">
      <c r="N8187" s="37"/>
      <c r="O8187" s="36"/>
      <c r="P8187" s="36"/>
      <c r="Q8187" s="36"/>
      <c r="R8187" s="37"/>
      <c r="S8187" s="36"/>
      <c r="T8187" s="36"/>
    </row>
    <row r="8188" spans="14:20" ht="14.4" x14ac:dyDescent="0.3">
      <c r="N8188" s="37"/>
      <c r="O8188" s="36"/>
      <c r="P8188" s="36"/>
      <c r="Q8188" s="36"/>
      <c r="R8188" s="37"/>
      <c r="S8188" s="36"/>
      <c r="T8188" s="36"/>
    </row>
    <row r="8189" spans="14:20" ht="14.4" x14ac:dyDescent="0.3">
      <c r="N8189" s="37"/>
      <c r="O8189" s="36"/>
      <c r="P8189" s="36"/>
      <c r="Q8189" s="36"/>
      <c r="R8189" s="37"/>
      <c r="S8189" s="36"/>
      <c r="T8189" s="36"/>
    </row>
    <row r="8190" spans="14:20" ht="14.4" x14ac:dyDescent="0.3">
      <c r="N8190" s="37"/>
      <c r="O8190" s="36"/>
      <c r="P8190" s="36"/>
      <c r="Q8190" s="36"/>
      <c r="R8190" s="37"/>
      <c r="S8190" s="36"/>
      <c r="T8190" s="36"/>
    </row>
    <row r="8191" spans="14:20" ht="14.4" x14ac:dyDescent="0.3">
      <c r="N8191" s="37"/>
      <c r="O8191" s="36"/>
      <c r="P8191" s="36"/>
      <c r="Q8191" s="36"/>
      <c r="R8191" s="37"/>
      <c r="S8191" s="36"/>
      <c r="T8191" s="36"/>
    </row>
    <row r="8192" spans="14:20" ht="14.4" x14ac:dyDescent="0.3">
      <c r="N8192" s="37"/>
      <c r="O8192" s="36"/>
      <c r="P8192" s="36"/>
      <c r="Q8192" s="36"/>
      <c r="R8192" s="37"/>
      <c r="S8192" s="36"/>
      <c r="T8192" s="36"/>
    </row>
    <row r="8193" spans="14:20" ht="14.4" x14ac:dyDescent="0.3">
      <c r="N8193" s="37"/>
      <c r="O8193" s="36"/>
      <c r="P8193" s="36"/>
      <c r="Q8193" s="36"/>
      <c r="R8193" s="37"/>
      <c r="S8193" s="36"/>
      <c r="T8193" s="36"/>
    </row>
    <row r="8194" spans="14:20" ht="14.4" x14ac:dyDescent="0.3">
      <c r="N8194" s="37"/>
      <c r="O8194" s="36"/>
      <c r="P8194" s="36"/>
      <c r="Q8194" s="36"/>
      <c r="R8194" s="37"/>
      <c r="S8194" s="36"/>
      <c r="T8194" s="36"/>
    </row>
    <row r="8195" spans="14:20" ht="14.4" x14ac:dyDescent="0.3">
      <c r="N8195" s="37"/>
      <c r="O8195" s="36"/>
      <c r="P8195" s="36"/>
      <c r="Q8195" s="36"/>
      <c r="R8195" s="37"/>
      <c r="S8195" s="36"/>
      <c r="T8195" s="36"/>
    </row>
    <row r="8196" spans="14:20" ht="14.4" x14ac:dyDescent="0.3">
      <c r="N8196" s="37"/>
      <c r="O8196" s="36"/>
      <c r="P8196" s="36"/>
      <c r="Q8196" s="36"/>
      <c r="R8196" s="37"/>
      <c r="S8196" s="36"/>
      <c r="T8196" s="36"/>
    </row>
    <row r="8197" spans="14:20" ht="14.4" x14ac:dyDescent="0.3">
      <c r="N8197" s="37"/>
      <c r="O8197" s="36"/>
      <c r="P8197" s="36"/>
      <c r="Q8197" s="36"/>
      <c r="R8197" s="37"/>
      <c r="S8197" s="36"/>
      <c r="T8197" s="36"/>
    </row>
    <row r="8198" spans="14:20" ht="14.4" x14ac:dyDescent="0.3">
      <c r="N8198" s="37"/>
      <c r="O8198" s="36"/>
      <c r="P8198" s="36"/>
      <c r="Q8198" s="36"/>
      <c r="R8198" s="37"/>
      <c r="S8198" s="36"/>
      <c r="T8198" s="36"/>
    </row>
    <row r="8199" spans="14:20" ht="14.4" x14ac:dyDescent="0.3">
      <c r="N8199" s="37"/>
      <c r="O8199" s="36"/>
      <c r="P8199" s="36"/>
      <c r="Q8199" s="36"/>
      <c r="R8199" s="37"/>
      <c r="S8199" s="36"/>
      <c r="T8199" s="36"/>
    </row>
    <row r="8200" spans="14:20" ht="14.4" x14ac:dyDescent="0.3">
      <c r="N8200" s="37"/>
      <c r="O8200" s="36"/>
      <c r="P8200" s="36"/>
      <c r="Q8200" s="36"/>
      <c r="R8200" s="37"/>
      <c r="S8200" s="36"/>
      <c r="T8200" s="36"/>
    </row>
    <row r="8201" spans="14:20" ht="14.4" x14ac:dyDescent="0.3">
      <c r="N8201" s="37"/>
      <c r="O8201" s="36"/>
      <c r="P8201" s="36"/>
      <c r="Q8201" s="36"/>
      <c r="R8201" s="37"/>
      <c r="S8201" s="36"/>
      <c r="T8201" s="36"/>
    </row>
    <row r="8202" spans="14:20" ht="14.4" x14ac:dyDescent="0.3">
      <c r="N8202" s="37"/>
      <c r="O8202" s="36"/>
      <c r="P8202" s="36"/>
      <c r="Q8202" s="36"/>
      <c r="R8202" s="37"/>
      <c r="S8202" s="36"/>
      <c r="T8202" s="36"/>
    </row>
    <row r="8203" spans="14:20" ht="14.4" x14ac:dyDescent="0.3">
      <c r="N8203" s="37"/>
      <c r="O8203" s="36"/>
      <c r="P8203" s="36"/>
      <c r="Q8203" s="36"/>
      <c r="R8203" s="37"/>
      <c r="S8203" s="36"/>
      <c r="T8203" s="36"/>
    </row>
    <row r="8204" spans="14:20" ht="14.4" x14ac:dyDescent="0.3">
      <c r="N8204" s="37"/>
      <c r="O8204" s="36"/>
      <c r="P8204" s="36"/>
      <c r="Q8204" s="36"/>
      <c r="R8204" s="37"/>
      <c r="S8204" s="36"/>
      <c r="T8204" s="36"/>
    </row>
    <row r="8205" spans="14:20" ht="14.4" x14ac:dyDescent="0.3">
      <c r="N8205" s="37"/>
      <c r="O8205" s="36"/>
      <c r="P8205" s="36"/>
      <c r="Q8205" s="36"/>
      <c r="R8205" s="37"/>
      <c r="S8205" s="36"/>
      <c r="T8205" s="36"/>
    </row>
    <row r="8206" spans="14:20" ht="14.4" x14ac:dyDescent="0.3">
      <c r="N8206" s="37"/>
      <c r="O8206" s="36"/>
      <c r="P8206" s="36"/>
      <c r="Q8206" s="36"/>
      <c r="R8206" s="37"/>
      <c r="S8206" s="36"/>
      <c r="T8206" s="36"/>
    </row>
    <row r="8207" spans="14:20" ht="14.4" x14ac:dyDescent="0.3">
      <c r="N8207" s="37"/>
      <c r="O8207" s="36"/>
      <c r="P8207" s="36"/>
      <c r="Q8207" s="36"/>
      <c r="R8207" s="37"/>
      <c r="S8207" s="36"/>
      <c r="T8207" s="36"/>
    </row>
    <row r="8208" spans="14:20" ht="14.4" x14ac:dyDescent="0.3">
      <c r="N8208" s="37"/>
      <c r="O8208" s="36"/>
      <c r="P8208" s="36"/>
      <c r="Q8208" s="36"/>
      <c r="R8208" s="37"/>
      <c r="S8208" s="36"/>
      <c r="T8208" s="36"/>
    </row>
    <row r="8209" spans="14:20" ht="14.4" x14ac:dyDescent="0.3">
      <c r="N8209" s="37"/>
      <c r="O8209" s="36"/>
      <c r="P8209" s="36"/>
      <c r="Q8209" s="36"/>
      <c r="R8209" s="37"/>
      <c r="S8209" s="36"/>
      <c r="T8209" s="36"/>
    </row>
    <row r="8210" spans="14:20" ht="14.4" x14ac:dyDescent="0.3">
      <c r="N8210" s="37"/>
      <c r="O8210" s="36"/>
      <c r="P8210" s="36"/>
      <c r="Q8210" s="36"/>
      <c r="R8210" s="37"/>
      <c r="S8210" s="36"/>
      <c r="T8210" s="36"/>
    </row>
    <row r="8211" spans="14:20" ht="14.4" x14ac:dyDescent="0.3">
      <c r="N8211" s="37"/>
      <c r="O8211" s="36"/>
      <c r="P8211" s="36"/>
      <c r="Q8211" s="36"/>
      <c r="R8211" s="37"/>
      <c r="S8211" s="36"/>
      <c r="T8211" s="36"/>
    </row>
    <row r="8212" spans="14:20" ht="14.4" x14ac:dyDescent="0.3">
      <c r="N8212" s="37"/>
      <c r="O8212" s="36"/>
      <c r="P8212" s="36"/>
      <c r="Q8212" s="36"/>
      <c r="R8212" s="37"/>
      <c r="S8212" s="36"/>
      <c r="T8212" s="36"/>
    </row>
    <row r="8213" spans="14:20" ht="14.4" x14ac:dyDescent="0.3">
      <c r="N8213" s="37"/>
      <c r="O8213" s="36"/>
      <c r="P8213" s="36"/>
      <c r="Q8213" s="36"/>
      <c r="R8213" s="37"/>
      <c r="S8213" s="36"/>
      <c r="T8213" s="36"/>
    </row>
    <row r="8214" spans="14:20" ht="14.4" x14ac:dyDescent="0.3">
      <c r="N8214" s="37"/>
      <c r="O8214" s="36"/>
      <c r="P8214" s="36"/>
      <c r="Q8214" s="36"/>
      <c r="R8214" s="37"/>
      <c r="S8214" s="36"/>
      <c r="T8214" s="36"/>
    </row>
    <row r="8215" spans="14:20" ht="14.4" x14ac:dyDescent="0.3">
      <c r="N8215" s="37"/>
      <c r="O8215" s="36"/>
      <c r="P8215" s="36"/>
      <c r="Q8215" s="36"/>
      <c r="R8215" s="37"/>
      <c r="S8215" s="36"/>
      <c r="T8215" s="36"/>
    </row>
    <row r="8216" spans="14:20" ht="14.4" x14ac:dyDescent="0.3">
      <c r="N8216" s="37"/>
      <c r="O8216" s="36"/>
      <c r="P8216" s="36"/>
      <c r="Q8216" s="36"/>
      <c r="R8216" s="37"/>
      <c r="S8216" s="36"/>
      <c r="T8216" s="36"/>
    </row>
    <row r="8217" spans="14:20" ht="14.4" x14ac:dyDescent="0.3">
      <c r="N8217" s="37"/>
      <c r="O8217" s="36"/>
      <c r="P8217" s="36"/>
      <c r="Q8217" s="36"/>
      <c r="R8217" s="37"/>
      <c r="S8217" s="36"/>
      <c r="T8217" s="36"/>
    </row>
    <row r="8218" spans="14:20" ht="14.4" x14ac:dyDescent="0.3">
      <c r="N8218" s="37"/>
      <c r="O8218" s="36"/>
      <c r="P8218" s="36"/>
      <c r="Q8218" s="36"/>
      <c r="R8218" s="37"/>
      <c r="S8218" s="36"/>
      <c r="T8218" s="36"/>
    </row>
    <row r="8219" spans="14:20" ht="14.4" x14ac:dyDescent="0.3">
      <c r="N8219" s="37"/>
      <c r="O8219" s="36"/>
      <c r="P8219" s="36"/>
      <c r="Q8219" s="36"/>
      <c r="R8219" s="37"/>
      <c r="S8219" s="36"/>
      <c r="T8219" s="36"/>
    </row>
    <row r="8220" spans="14:20" ht="14.4" x14ac:dyDescent="0.3">
      <c r="N8220" s="37"/>
      <c r="O8220" s="36"/>
      <c r="P8220" s="36"/>
      <c r="Q8220" s="36"/>
      <c r="R8220" s="37"/>
      <c r="S8220" s="36"/>
      <c r="T8220" s="36"/>
    </row>
    <row r="8221" spans="14:20" ht="14.4" x14ac:dyDescent="0.3">
      <c r="N8221" s="37"/>
      <c r="O8221" s="36"/>
      <c r="P8221" s="36"/>
      <c r="Q8221" s="36"/>
      <c r="R8221" s="37"/>
      <c r="S8221" s="36"/>
      <c r="T8221" s="36"/>
    </row>
    <row r="8222" spans="14:20" ht="14.4" x14ac:dyDescent="0.3">
      <c r="N8222" s="37"/>
      <c r="O8222" s="36"/>
      <c r="P8222" s="36"/>
      <c r="Q8222" s="36"/>
      <c r="R8222" s="37"/>
      <c r="S8222" s="36"/>
      <c r="T8222" s="36"/>
    </row>
    <row r="8223" spans="14:20" ht="14.4" x14ac:dyDescent="0.3">
      <c r="N8223" s="37"/>
      <c r="O8223" s="36"/>
      <c r="P8223" s="36"/>
      <c r="Q8223" s="36"/>
      <c r="R8223" s="37"/>
      <c r="S8223" s="36"/>
      <c r="T8223" s="36"/>
    </row>
    <row r="8224" spans="14:20" ht="14.4" x14ac:dyDescent="0.3">
      <c r="N8224" s="37"/>
      <c r="O8224" s="36"/>
      <c r="P8224" s="36"/>
      <c r="Q8224" s="36"/>
      <c r="R8224" s="37"/>
      <c r="S8224" s="36"/>
      <c r="T8224" s="36"/>
    </row>
    <row r="8225" spans="14:20" ht="14.4" x14ac:dyDescent="0.3">
      <c r="N8225" s="37"/>
      <c r="O8225" s="36"/>
      <c r="P8225" s="36"/>
      <c r="Q8225" s="36"/>
      <c r="R8225" s="37"/>
      <c r="S8225" s="36"/>
      <c r="T8225" s="36"/>
    </row>
    <row r="8226" spans="14:20" ht="14.4" x14ac:dyDescent="0.3">
      <c r="N8226" s="37"/>
      <c r="O8226" s="36"/>
      <c r="P8226" s="36"/>
      <c r="Q8226" s="36"/>
      <c r="R8226" s="37"/>
      <c r="S8226" s="36"/>
      <c r="T8226" s="36"/>
    </row>
    <row r="8227" spans="14:20" ht="14.4" x14ac:dyDescent="0.3">
      <c r="N8227" s="37"/>
      <c r="O8227" s="36"/>
      <c r="P8227" s="36"/>
      <c r="Q8227" s="36"/>
      <c r="R8227" s="37"/>
      <c r="S8227" s="36"/>
      <c r="T8227" s="36"/>
    </row>
    <row r="8228" spans="14:20" ht="14.4" x14ac:dyDescent="0.3">
      <c r="N8228" s="37"/>
      <c r="O8228" s="36"/>
      <c r="P8228" s="36"/>
      <c r="Q8228" s="36"/>
      <c r="R8228" s="37"/>
      <c r="S8228" s="36"/>
      <c r="T8228" s="36"/>
    </row>
    <row r="8229" spans="14:20" ht="14.4" x14ac:dyDescent="0.3">
      <c r="N8229" s="37"/>
      <c r="O8229" s="36"/>
      <c r="P8229" s="36"/>
      <c r="Q8229" s="36"/>
      <c r="R8229" s="37"/>
      <c r="S8229" s="36"/>
      <c r="T8229" s="36"/>
    </row>
    <row r="8230" spans="14:20" ht="14.4" x14ac:dyDescent="0.3">
      <c r="N8230" s="37"/>
      <c r="O8230" s="36"/>
      <c r="P8230" s="36"/>
      <c r="Q8230" s="36"/>
      <c r="R8230" s="37"/>
      <c r="S8230" s="36"/>
      <c r="T8230" s="36"/>
    </row>
    <row r="8231" spans="14:20" ht="14.4" x14ac:dyDescent="0.3">
      <c r="N8231" s="37"/>
      <c r="O8231" s="36"/>
      <c r="P8231" s="36"/>
      <c r="Q8231" s="36"/>
      <c r="R8231" s="37"/>
      <c r="S8231" s="36"/>
      <c r="T8231" s="36"/>
    </row>
    <row r="8232" spans="14:20" ht="14.4" x14ac:dyDescent="0.3">
      <c r="N8232" s="37"/>
      <c r="O8232" s="36"/>
      <c r="P8232" s="36"/>
      <c r="Q8232" s="36"/>
      <c r="R8232" s="37"/>
      <c r="S8232" s="36"/>
      <c r="T8232" s="36"/>
    </row>
    <row r="8233" spans="14:20" ht="14.4" x14ac:dyDescent="0.3">
      <c r="N8233" s="37"/>
      <c r="O8233" s="36"/>
      <c r="P8233" s="36"/>
      <c r="Q8233" s="36"/>
      <c r="R8233" s="37"/>
      <c r="S8233" s="36"/>
      <c r="T8233" s="36"/>
    </row>
    <row r="8234" spans="14:20" ht="14.4" x14ac:dyDescent="0.3">
      <c r="N8234" s="37"/>
      <c r="O8234" s="36"/>
      <c r="P8234" s="36"/>
      <c r="Q8234" s="36"/>
      <c r="R8234" s="37"/>
      <c r="S8234" s="36"/>
      <c r="T8234" s="36"/>
    </row>
    <row r="8235" spans="14:20" ht="14.4" x14ac:dyDescent="0.3">
      <c r="N8235" s="37"/>
      <c r="O8235" s="36"/>
      <c r="P8235" s="36"/>
      <c r="Q8235" s="36"/>
      <c r="R8235" s="37"/>
      <c r="S8235" s="36"/>
      <c r="T8235" s="36"/>
    </row>
    <row r="8236" spans="14:20" ht="14.4" x14ac:dyDescent="0.3">
      <c r="N8236" s="37"/>
      <c r="O8236" s="36"/>
      <c r="P8236" s="36"/>
      <c r="Q8236" s="36"/>
      <c r="R8236" s="37"/>
      <c r="S8236" s="36"/>
      <c r="T8236" s="36"/>
    </row>
    <row r="8237" spans="14:20" ht="14.4" x14ac:dyDescent="0.3">
      <c r="N8237" s="37"/>
      <c r="O8237" s="36"/>
      <c r="P8237" s="36"/>
      <c r="Q8237" s="36"/>
      <c r="R8237" s="37"/>
      <c r="S8237" s="36"/>
      <c r="T8237" s="36"/>
    </row>
    <row r="8238" spans="14:20" ht="14.4" x14ac:dyDescent="0.3">
      <c r="N8238" s="37"/>
      <c r="O8238" s="36"/>
      <c r="P8238" s="36"/>
      <c r="Q8238" s="36"/>
      <c r="R8238" s="37"/>
      <c r="S8238" s="36"/>
      <c r="T8238" s="36"/>
    </row>
    <row r="8239" spans="14:20" ht="14.4" x14ac:dyDescent="0.3">
      <c r="N8239" s="37"/>
      <c r="O8239" s="36"/>
      <c r="P8239" s="36"/>
      <c r="Q8239" s="36"/>
      <c r="R8239" s="37"/>
      <c r="S8239" s="36"/>
      <c r="T8239" s="36"/>
    </row>
    <row r="8240" spans="14:20" ht="14.4" x14ac:dyDescent="0.3">
      <c r="N8240" s="37"/>
      <c r="O8240" s="36"/>
      <c r="P8240" s="36"/>
      <c r="Q8240" s="36"/>
      <c r="R8240" s="37"/>
      <c r="S8240" s="36"/>
      <c r="T8240" s="36"/>
    </row>
    <row r="8241" spans="14:20" ht="14.4" x14ac:dyDescent="0.3">
      <c r="N8241" s="37"/>
      <c r="O8241" s="36"/>
      <c r="P8241" s="36"/>
      <c r="Q8241" s="36"/>
      <c r="R8241" s="37"/>
      <c r="S8241" s="36"/>
      <c r="T8241" s="36"/>
    </row>
    <row r="8242" spans="14:20" ht="14.4" x14ac:dyDescent="0.3">
      <c r="N8242" s="39"/>
      <c r="O8242" s="36"/>
      <c r="P8242" s="36"/>
      <c r="Q8242" s="36"/>
      <c r="R8242" s="39"/>
      <c r="S8242" s="36"/>
      <c r="T8242" s="36"/>
    </row>
    <row r="8243" spans="14:20" ht="14.4" x14ac:dyDescent="0.3">
      <c r="N8243" s="37"/>
      <c r="O8243" s="36"/>
      <c r="P8243" s="36"/>
      <c r="Q8243" s="36"/>
      <c r="R8243" s="37"/>
      <c r="S8243" s="36"/>
      <c r="T8243" s="36"/>
    </row>
    <row r="8244" spans="14:20" ht="14.4" x14ac:dyDescent="0.3">
      <c r="N8244" s="37"/>
      <c r="O8244" s="36"/>
      <c r="P8244" s="36"/>
      <c r="Q8244" s="36"/>
      <c r="R8244" s="37"/>
      <c r="S8244" s="36"/>
      <c r="T8244" s="36"/>
    </row>
    <row r="8245" spans="14:20" ht="14.4" x14ac:dyDescent="0.3">
      <c r="N8245" s="37"/>
      <c r="O8245" s="36"/>
      <c r="P8245" s="36"/>
      <c r="Q8245" s="36"/>
      <c r="R8245" s="37"/>
      <c r="S8245" s="36"/>
      <c r="T8245" s="36"/>
    </row>
    <row r="8246" spans="14:20" ht="14.4" x14ac:dyDescent="0.3">
      <c r="N8246" s="37"/>
      <c r="O8246" s="36"/>
      <c r="P8246" s="36"/>
      <c r="Q8246" s="36"/>
      <c r="R8246" s="37"/>
      <c r="S8246" s="36"/>
      <c r="T8246" s="36"/>
    </row>
    <row r="8247" spans="14:20" ht="14.4" x14ac:dyDescent="0.3">
      <c r="N8247" s="37"/>
      <c r="O8247" s="36"/>
      <c r="P8247" s="36"/>
      <c r="Q8247" s="36"/>
      <c r="R8247" s="37"/>
      <c r="S8247" s="36"/>
      <c r="T8247" s="36"/>
    </row>
    <row r="8248" spans="14:20" ht="14.4" x14ac:dyDescent="0.3">
      <c r="N8248" s="37"/>
      <c r="O8248" s="36"/>
      <c r="P8248" s="36"/>
      <c r="Q8248" s="36"/>
      <c r="R8248" s="37"/>
      <c r="S8248" s="36"/>
      <c r="T8248" s="36"/>
    </row>
    <row r="8249" spans="14:20" ht="14.4" x14ac:dyDescent="0.3">
      <c r="N8249" s="37"/>
      <c r="O8249" s="36"/>
      <c r="P8249" s="36"/>
      <c r="Q8249" s="36"/>
      <c r="R8249" s="37"/>
      <c r="S8249" s="36"/>
      <c r="T8249" s="36"/>
    </row>
    <row r="8250" spans="14:20" ht="14.4" x14ac:dyDescent="0.3">
      <c r="N8250" s="37"/>
      <c r="O8250" s="36"/>
      <c r="P8250" s="36"/>
      <c r="Q8250" s="36"/>
      <c r="R8250" s="37"/>
      <c r="S8250" s="36"/>
      <c r="T8250" s="36"/>
    </row>
    <row r="8251" spans="14:20" ht="14.4" x14ac:dyDescent="0.3">
      <c r="N8251" s="37"/>
      <c r="O8251" s="36"/>
      <c r="P8251" s="36"/>
      <c r="Q8251" s="36"/>
      <c r="R8251" s="37"/>
      <c r="S8251" s="36"/>
      <c r="T8251" s="36"/>
    </row>
    <row r="8252" spans="14:20" ht="14.4" x14ac:dyDescent="0.3">
      <c r="N8252" s="37"/>
      <c r="O8252" s="36"/>
      <c r="P8252" s="36"/>
      <c r="Q8252" s="36"/>
      <c r="R8252" s="37"/>
      <c r="S8252" s="36"/>
      <c r="T8252" s="36"/>
    </row>
    <row r="8253" spans="14:20" ht="14.4" x14ac:dyDescent="0.3">
      <c r="N8253" s="37"/>
      <c r="O8253" s="36"/>
      <c r="P8253" s="36"/>
      <c r="Q8253" s="36"/>
      <c r="R8253" s="37"/>
      <c r="S8253" s="36"/>
      <c r="T8253" s="36"/>
    </row>
    <row r="8254" spans="14:20" ht="14.4" x14ac:dyDescent="0.3">
      <c r="N8254" s="37"/>
      <c r="O8254" s="36"/>
      <c r="P8254" s="36"/>
      <c r="Q8254" s="36"/>
      <c r="R8254" s="37"/>
      <c r="S8254" s="36"/>
      <c r="T8254" s="36"/>
    </row>
    <row r="8255" spans="14:20" ht="14.4" x14ac:dyDescent="0.3">
      <c r="N8255" s="37"/>
      <c r="O8255" s="36"/>
      <c r="P8255" s="36"/>
      <c r="Q8255" s="36"/>
      <c r="R8255" s="37"/>
      <c r="S8255" s="36"/>
      <c r="T8255" s="36"/>
    </row>
    <row r="8256" spans="14:20" ht="14.4" x14ac:dyDescent="0.3">
      <c r="N8256" s="37"/>
      <c r="O8256" s="36"/>
      <c r="P8256" s="36"/>
      <c r="Q8256" s="36"/>
      <c r="R8256" s="37"/>
      <c r="S8256" s="36"/>
      <c r="T8256" s="36"/>
    </row>
    <row r="8257" spans="14:20" ht="14.4" x14ac:dyDescent="0.3">
      <c r="N8257" s="37"/>
      <c r="O8257" s="36"/>
      <c r="P8257" s="36"/>
      <c r="Q8257" s="36"/>
      <c r="R8257" s="37"/>
      <c r="S8257" s="36"/>
      <c r="T8257" s="36"/>
    </row>
    <row r="8258" spans="14:20" ht="14.4" x14ac:dyDescent="0.3">
      <c r="N8258" s="37"/>
      <c r="O8258" s="36"/>
      <c r="P8258" s="36"/>
      <c r="Q8258" s="36"/>
      <c r="R8258" s="37"/>
      <c r="S8258" s="36"/>
      <c r="T8258" s="36"/>
    </row>
    <row r="8259" spans="14:20" ht="14.4" x14ac:dyDescent="0.3">
      <c r="N8259" s="37"/>
      <c r="O8259" s="36"/>
      <c r="P8259" s="36"/>
      <c r="Q8259" s="36"/>
      <c r="R8259" s="37"/>
      <c r="S8259" s="36"/>
      <c r="T8259" s="36"/>
    </row>
    <row r="8260" spans="14:20" ht="14.4" x14ac:dyDescent="0.3">
      <c r="N8260" s="37"/>
      <c r="O8260" s="36"/>
      <c r="P8260" s="36"/>
      <c r="Q8260" s="36"/>
      <c r="R8260" s="37"/>
      <c r="S8260" s="36"/>
      <c r="T8260" s="36"/>
    </row>
    <row r="8261" spans="14:20" ht="14.4" x14ac:dyDescent="0.3">
      <c r="N8261" s="37"/>
      <c r="O8261" s="36"/>
      <c r="P8261" s="36"/>
      <c r="Q8261" s="36"/>
      <c r="R8261" s="37"/>
      <c r="S8261" s="36"/>
      <c r="T8261" s="36"/>
    </row>
    <row r="8262" spans="14:20" ht="14.4" x14ac:dyDescent="0.3">
      <c r="N8262" s="37"/>
      <c r="O8262" s="36"/>
      <c r="P8262" s="36"/>
      <c r="Q8262" s="36"/>
      <c r="R8262" s="37"/>
      <c r="S8262" s="36"/>
      <c r="T8262" s="36"/>
    </row>
    <row r="8263" spans="14:20" ht="14.4" x14ac:dyDescent="0.3">
      <c r="N8263" s="37"/>
      <c r="O8263" s="36"/>
      <c r="P8263" s="36"/>
      <c r="Q8263" s="36"/>
      <c r="R8263" s="37"/>
      <c r="S8263" s="36"/>
      <c r="T8263" s="36"/>
    </row>
    <row r="8264" spans="14:20" ht="14.4" x14ac:dyDescent="0.3">
      <c r="N8264" s="37"/>
      <c r="O8264" s="36"/>
      <c r="P8264" s="36"/>
      <c r="Q8264" s="36"/>
      <c r="R8264" s="37"/>
      <c r="S8264" s="36"/>
      <c r="T8264" s="36"/>
    </row>
    <row r="8265" spans="14:20" ht="14.4" x14ac:dyDescent="0.3">
      <c r="N8265" s="37"/>
      <c r="O8265" s="36"/>
      <c r="P8265" s="36"/>
      <c r="Q8265" s="36"/>
      <c r="R8265" s="37"/>
      <c r="S8265" s="36"/>
      <c r="T8265" s="36"/>
    </row>
    <row r="8266" spans="14:20" ht="14.4" x14ac:dyDescent="0.3">
      <c r="N8266" s="37"/>
      <c r="O8266" s="36"/>
      <c r="P8266" s="36"/>
      <c r="Q8266" s="36"/>
      <c r="R8266" s="37"/>
      <c r="S8266" s="36"/>
      <c r="T8266" s="36"/>
    </row>
    <row r="8267" spans="14:20" ht="14.4" x14ac:dyDescent="0.3">
      <c r="N8267" s="37"/>
      <c r="O8267" s="36"/>
      <c r="P8267" s="36"/>
      <c r="Q8267" s="36"/>
      <c r="R8267" s="37"/>
      <c r="S8267" s="36"/>
      <c r="T8267" s="36"/>
    </row>
    <row r="8268" spans="14:20" ht="14.4" x14ac:dyDescent="0.3">
      <c r="N8268" s="37"/>
      <c r="O8268" s="36"/>
      <c r="P8268" s="36"/>
      <c r="Q8268" s="36"/>
      <c r="R8268" s="37"/>
      <c r="S8268" s="36"/>
      <c r="T8268" s="36"/>
    </row>
    <row r="8269" spans="14:20" ht="14.4" x14ac:dyDescent="0.3">
      <c r="N8269" s="37"/>
      <c r="O8269" s="36"/>
      <c r="P8269" s="36"/>
      <c r="Q8269" s="36"/>
      <c r="R8269" s="37"/>
      <c r="S8269" s="36"/>
      <c r="T8269" s="36"/>
    </row>
    <row r="8270" spans="14:20" ht="14.4" x14ac:dyDescent="0.3">
      <c r="N8270" s="37"/>
      <c r="O8270" s="36"/>
      <c r="P8270" s="36"/>
      <c r="Q8270" s="36"/>
      <c r="R8270" s="37"/>
      <c r="S8270" s="36"/>
      <c r="T8270" s="36"/>
    </row>
    <row r="8271" spans="14:20" ht="14.4" x14ac:dyDescent="0.3">
      <c r="N8271" s="37"/>
      <c r="O8271" s="36"/>
      <c r="P8271" s="36"/>
      <c r="Q8271" s="36"/>
      <c r="R8271" s="37"/>
      <c r="S8271" s="36"/>
      <c r="T8271" s="36"/>
    </row>
    <row r="8272" spans="14:20" ht="14.4" x14ac:dyDescent="0.3">
      <c r="N8272" s="37"/>
      <c r="O8272" s="36"/>
      <c r="P8272" s="36"/>
      <c r="Q8272" s="36"/>
      <c r="R8272" s="37"/>
      <c r="S8272" s="36"/>
      <c r="T8272" s="36"/>
    </row>
    <row r="8273" spans="14:20" ht="14.4" x14ac:dyDescent="0.3">
      <c r="N8273" s="37"/>
      <c r="O8273" s="36"/>
      <c r="P8273" s="36"/>
      <c r="Q8273" s="36"/>
      <c r="R8273" s="37"/>
      <c r="S8273" s="36"/>
      <c r="T8273" s="36"/>
    </row>
    <row r="8274" spans="14:20" ht="14.4" x14ac:dyDescent="0.3">
      <c r="N8274" s="37"/>
      <c r="O8274" s="36"/>
      <c r="P8274" s="36"/>
      <c r="Q8274" s="36"/>
      <c r="R8274" s="37"/>
      <c r="S8274" s="36"/>
      <c r="T8274" s="36"/>
    </row>
    <row r="8275" spans="14:20" ht="14.4" x14ac:dyDescent="0.3">
      <c r="N8275" s="37"/>
      <c r="O8275" s="36"/>
      <c r="P8275" s="36"/>
      <c r="Q8275" s="36"/>
      <c r="R8275" s="37"/>
      <c r="S8275" s="36"/>
      <c r="T8275" s="36"/>
    </row>
    <row r="8276" spans="14:20" ht="14.4" x14ac:dyDescent="0.3">
      <c r="N8276" s="37"/>
      <c r="O8276" s="36"/>
      <c r="P8276" s="36"/>
      <c r="Q8276" s="36"/>
      <c r="R8276" s="37"/>
      <c r="S8276" s="36"/>
      <c r="T8276" s="36"/>
    </row>
    <row r="8277" spans="14:20" ht="14.4" x14ac:dyDescent="0.3">
      <c r="N8277" s="37"/>
      <c r="O8277" s="36"/>
      <c r="P8277" s="36"/>
      <c r="Q8277" s="36"/>
      <c r="R8277" s="37"/>
      <c r="S8277" s="36"/>
      <c r="T8277" s="36"/>
    </row>
    <row r="8278" spans="14:20" ht="14.4" x14ac:dyDescent="0.3">
      <c r="N8278" s="37"/>
      <c r="O8278" s="36"/>
      <c r="P8278" s="36"/>
      <c r="Q8278" s="36"/>
      <c r="R8278" s="37"/>
      <c r="S8278" s="36"/>
      <c r="T8278" s="36"/>
    </row>
    <row r="8279" spans="14:20" ht="14.4" x14ac:dyDescent="0.3">
      <c r="N8279" s="37"/>
      <c r="O8279" s="36"/>
      <c r="P8279" s="36"/>
      <c r="Q8279" s="36"/>
      <c r="R8279" s="37"/>
      <c r="S8279" s="36"/>
      <c r="T8279" s="36"/>
    </row>
    <row r="8280" spans="14:20" ht="14.4" x14ac:dyDescent="0.3">
      <c r="N8280" s="37"/>
      <c r="O8280" s="36"/>
      <c r="P8280" s="36"/>
      <c r="Q8280" s="36"/>
      <c r="R8280" s="37"/>
      <c r="S8280" s="36"/>
      <c r="T8280" s="36"/>
    </row>
    <row r="8281" spans="14:20" ht="14.4" x14ac:dyDescent="0.3">
      <c r="N8281" s="37"/>
      <c r="O8281" s="36"/>
      <c r="P8281" s="36"/>
      <c r="Q8281" s="36"/>
      <c r="R8281" s="37"/>
      <c r="S8281" s="36"/>
      <c r="T8281" s="36"/>
    </row>
    <row r="8282" spans="14:20" ht="14.4" x14ac:dyDescent="0.3">
      <c r="N8282" s="37"/>
      <c r="O8282" s="36"/>
      <c r="P8282" s="36"/>
      <c r="Q8282" s="36"/>
      <c r="R8282" s="37"/>
      <c r="S8282" s="36"/>
      <c r="T8282" s="36"/>
    </row>
    <row r="8283" spans="14:20" ht="14.4" x14ac:dyDescent="0.3">
      <c r="N8283" s="37"/>
      <c r="O8283" s="36"/>
      <c r="P8283" s="36"/>
      <c r="Q8283" s="36"/>
      <c r="R8283" s="37"/>
      <c r="S8283" s="36"/>
      <c r="T8283" s="36"/>
    </row>
    <row r="8284" spans="14:20" ht="14.4" x14ac:dyDescent="0.3">
      <c r="N8284" s="37"/>
      <c r="O8284" s="36"/>
      <c r="P8284" s="36"/>
      <c r="Q8284" s="36"/>
      <c r="R8284" s="37"/>
      <c r="S8284" s="36"/>
      <c r="T8284" s="36"/>
    </row>
    <row r="8285" spans="14:20" ht="14.4" x14ac:dyDescent="0.3">
      <c r="N8285" s="37"/>
      <c r="O8285" s="36"/>
      <c r="P8285" s="36"/>
      <c r="Q8285" s="36"/>
      <c r="R8285" s="37"/>
      <c r="S8285" s="36"/>
      <c r="T8285" s="36"/>
    </row>
    <row r="8286" spans="14:20" ht="14.4" x14ac:dyDescent="0.3">
      <c r="N8286" s="37"/>
      <c r="O8286" s="36"/>
      <c r="P8286" s="36"/>
      <c r="Q8286" s="36"/>
      <c r="R8286" s="37"/>
      <c r="S8286" s="36"/>
      <c r="T8286" s="36"/>
    </row>
    <row r="8287" spans="14:20" ht="14.4" x14ac:dyDescent="0.3">
      <c r="N8287" s="37"/>
      <c r="O8287" s="36"/>
      <c r="P8287" s="36"/>
      <c r="Q8287" s="36"/>
      <c r="R8287" s="37"/>
      <c r="S8287" s="36"/>
      <c r="T8287" s="36"/>
    </row>
    <row r="8288" spans="14:20" ht="14.4" x14ac:dyDescent="0.3">
      <c r="N8288" s="37"/>
      <c r="O8288" s="36"/>
      <c r="P8288" s="36"/>
      <c r="Q8288" s="36"/>
      <c r="R8288" s="37"/>
      <c r="S8288" s="36"/>
      <c r="T8288" s="36"/>
    </row>
    <row r="8289" spans="14:20" ht="14.4" x14ac:dyDescent="0.3">
      <c r="N8289" s="37"/>
      <c r="O8289" s="36"/>
      <c r="P8289" s="36"/>
      <c r="Q8289" s="36"/>
      <c r="R8289" s="37"/>
      <c r="S8289" s="36"/>
      <c r="T8289" s="36"/>
    </row>
    <row r="8290" spans="14:20" ht="14.4" x14ac:dyDescent="0.3">
      <c r="N8290" s="37"/>
      <c r="O8290" s="36"/>
      <c r="P8290" s="36"/>
      <c r="Q8290" s="36"/>
      <c r="R8290" s="37"/>
      <c r="S8290" s="36"/>
      <c r="T8290" s="36"/>
    </row>
    <row r="8291" spans="14:20" ht="14.4" x14ac:dyDescent="0.3">
      <c r="N8291" s="37"/>
      <c r="O8291" s="36"/>
      <c r="P8291" s="36"/>
      <c r="Q8291" s="36"/>
      <c r="R8291" s="37"/>
      <c r="S8291" s="36"/>
      <c r="T8291" s="36"/>
    </row>
    <row r="8292" spans="14:20" ht="14.4" x14ac:dyDescent="0.3">
      <c r="N8292" s="37"/>
      <c r="O8292" s="36"/>
      <c r="P8292" s="36"/>
      <c r="Q8292" s="36"/>
      <c r="R8292" s="37"/>
      <c r="S8292" s="36"/>
      <c r="T8292" s="36"/>
    </row>
    <row r="8293" spans="14:20" ht="14.4" x14ac:dyDescent="0.3">
      <c r="N8293" s="37"/>
      <c r="O8293" s="36"/>
      <c r="P8293" s="36"/>
      <c r="Q8293" s="36"/>
      <c r="R8293" s="37"/>
      <c r="S8293" s="36"/>
      <c r="T8293" s="36"/>
    </row>
    <row r="8294" spans="14:20" ht="14.4" x14ac:dyDescent="0.3">
      <c r="N8294" s="37"/>
      <c r="O8294" s="36"/>
      <c r="P8294" s="36"/>
      <c r="Q8294" s="36"/>
      <c r="R8294" s="37"/>
      <c r="S8294" s="36"/>
      <c r="T8294" s="36"/>
    </row>
    <row r="8295" spans="14:20" ht="14.4" x14ac:dyDescent="0.3">
      <c r="N8295" s="37"/>
      <c r="O8295" s="36"/>
      <c r="P8295" s="36"/>
      <c r="Q8295" s="36"/>
      <c r="R8295" s="37"/>
      <c r="S8295" s="36"/>
      <c r="T8295" s="36"/>
    </row>
    <row r="8296" spans="14:20" ht="14.4" x14ac:dyDescent="0.3">
      <c r="N8296" s="37"/>
      <c r="O8296" s="36"/>
      <c r="P8296" s="36"/>
      <c r="Q8296" s="36"/>
      <c r="R8296" s="37"/>
      <c r="S8296" s="36"/>
      <c r="T8296" s="36"/>
    </row>
    <row r="8297" spans="14:20" ht="14.4" x14ac:dyDescent="0.3">
      <c r="N8297" s="37"/>
      <c r="O8297" s="36"/>
      <c r="P8297" s="36"/>
      <c r="Q8297" s="36"/>
      <c r="R8297" s="37"/>
      <c r="S8297" s="36"/>
      <c r="T8297" s="36"/>
    </row>
    <row r="8298" spans="14:20" ht="14.4" x14ac:dyDescent="0.3">
      <c r="N8298" s="37"/>
      <c r="O8298" s="36"/>
      <c r="P8298" s="36"/>
      <c r="Q8298" s="36"/>
      <c r="R8298" s="37"/>
      <c r="S8298" s="36"/>
      <c r="T8298" s="36"/>
    </row>
    <row r="8299" spans="14:20" ht="14.4" x14ac:dyDescent="0.3">
      <c r="N8299" s="37"/>
      <c r="O8299" s="36"/>
      <c r="P8299" s="36"/>
      <c r="Q8299" s="36"/>
      <c r="R8299" s="37"/>
      <c r="S8299" s="36"/>
      <c r="T8299" s="36"/>
    </row>
    <row r="8300" spans="14:20" ht="14.4" x14ac:dyDescent="0.3">
      <c r="N8300" s="37"/>
      <c r="O8300" s="36"/>
      <c r="P8300" s="36"/>
      <c r="Q8300" s="36"/>
      <c r="R8300" s="37"/>
      <c r="S8300" s="36"/>
      <c r="T8300" s="36"/>
    </row>
    <row r="8301" spans="14:20" ht="14.4" x14ac:dyDescent="0.3">
      <c r="N8301" s="37"/>
      <c r="O8301" s="36"/>
      <c r="P8301" s="36"/>
      <c r="Q8301" s="36"/>
      <c r="R8301" s="37"/>
      <c r="S8301" s="36"/>
      <c r="T8301" s="36"/>
    </row>
    <row r="8302" spans="14:20" ht="14.4" x14ac:dyDescent="0.3">
      <c r="N8302" s="37"/>
      <c r="O8302" s="36"/>
      <c r="P8302" s="36"/>
      <c r="Q8302" s="36"/>
      <c r="R8302" s="37"/>
      <c r="S8302" s="36"/>
      <c r="T8302" s="36"/>
    </row>
    <row r="8303" spans="14:20" ht="14.4" x14ac:dyDescent="0.3">
      <c r="N8303" s="37"/>
      <c r="O8303" s="36"/>
      <c r="P8303" s="36"/>
      <c r="Q8303" s="36"/>
      <c r="R8303" s="37"/>
      <c r="S8303" s="36"/>
      <c r="T8303" s="36"/>
    </row>
    <row r="8304" spans="14:20" ht="14.4" x14ac:dyDescent="0.3">
      <c r="N8304" s="37"/>
      <c r="O8304" s="36"/>
      <c r="P8304" s="36"/>
      <c r="Q8304" s="36"/>
      <c r="R8304" s="37"/>
      <c r="S8304" s="36"/>
      <c r="T8304" s="36"/>
    </row>
    <row r="8305" spans="14:20" ht="14.4" x14ac:dyDescent="0.3">
      <c r="N8305" s="37"/>
      <c r="O8305" s="36"/>
      <c r="P8305" s="36"/>
      <c r="Q8305" s="36"/>
      <c r="R8305" s="37"/>
      <c r="S8305" s="36"/>
      <c r="T8305" s="36"/>
    </row>
    <row r="8306" spans="14:20" ht="14.4" x14ac:dyDescent="0.3">
      <c r="N8306" s="37"/>
      <c r="O8306" s="36"/>
      <c r="P8306" s="36"/>
      <c r="Q8306" s="36"/>
      <c r="R8306" s="37"/>
      <c r="S8306" s="36"/>
      <c r="T8306" s="36"/>
    </row>
    <row r="8307" spans="14:20" ht="14.4" x14ac:dyDescent="0.3">
      <c r="N8307" s="37"/>
      <c r="O8307" s="36"/>
      <c r="P8307" s="36"/>
      <c r="Q8307" s="36"/>
      <c r="R8307" s="37"/>
      <c r="S8307" s="36"/>
      <c r="T8307" s="36"/>
    </row>
    <row r="8308" spans="14:20" ht="14.4" x14ac:dyDescent="0.3">
      <c r="N8308" s="37"/>
      <c r="O8308" s="36"/>
      <c r="P8308" s="36"/>
      <c r="Q8308" s="36"/>
      <c r="R8308" s="37"/>
      <c r="S8308" s="36"/>
      <c r="T8308" s="36"/>
    </row>
    <row r="8309" spans="14:20" ht="14.4" x14ac:dyDescent="0.3">
      <c r="N8309" s="37"/>
      <c r="O8309" s="36"/>
      <c r="P8309" s="36"/>
      <c r="Q8309" s="36"/>
      <c r="R8309" s="37"/>
      <c r="S8309" s="36"/>
      <c r="T8309" s="36"/>
    </row>
    <row r="8310" spans="14:20" ht="14.4" x14ac:dyDescent="0.3">
      <c r="N8310" s="37"/>
      <c r="O8310" s="36"/>
      <c r="P8310" s="36"/>
      <c r="Q8310" s="36"/>
      <c r="R8310" s="37"/>
      <c r="S8310" s="36"/>
      <c r="T8310" s="36"/>
    </row>
    <row r="8311" spans="14:20" ht="14.4" x14ac:dyDescent="0.3">
      <c r="N8311" s="37"/>
      <c r="O8311" s="36"/>
      <c r="P8311" s="36"/>
      <c r="Q8311" s="36"/>
      <c r="R8311" s="37"/>
      <c r="S8311" s="36"/>
      <c r="T8311" s="36"/>
    </row>
    <row r="8312" spans="14:20" ht="14.4" x14ac:dyDescent="0.3">
      <c r="N8312" s="37"/>
      <c r="O8312" s="36"/>
      <c r="P8312" s="36"/>
      <c r="Q8312" s="36"/>
      <c r="R8312" s="37"/>
      <c r="S8312" s="36"/>
      <c r="T8312" s="36"/>
    </row>
    <row r="8313" spans="14:20" ht="14.4" x14ac:dyDescent="0.3">
      <c r="N8313" s="37"/>
      <c r="O8313" s="36"/>
      <c r="P8313" s="36"/>
      <c r="Q8313" s="36"/>
      <c r="R8313" s="37"/>
      <c r="S8313" s="36"/>
      <c r="T8313" s="36"/>
    </row>
    <row r="8314" spans="14:20" ht="14.4" x14ac:dyDescent="0.3">
      <c r="N8314" s="37"/>
      <c r="O8314" s="36"/>
      <c r="P8314" s="36"/>
      <c r="Q8314" s="36"/>
      <c r="R8314" s="37"/>
      <c r="S8314" s="36"/>
      <c r="T8314" s="36"/>
    </row>
    <row r="8315" spans="14:20" ht="14.4" x14ac:dyDescent="0.3">
      <c r="N8315" s="39"/>
      <c r="O8315" s="36"/>
      <c r="P8315" s="36"/>
      <c r="Q8315" s="36"/>
      <c r="R8315" s="39"/>
      <c r="S8315" s="36"/>
      <c r="T8315" s="36"/>
    </row>
    <row r="8316" spans="14:20" ht="14.4" x14ac:dyDescent="0.3">
      <c r="N8316" s="37"/>
      <c r="O8316" s="36"/>
      <c r="P8316" s="36"/>
      <c r="Q8316" s="36"/>
      <c r="R8316" s="37"/>
      <c r="S8316" s="36"/>
      <c r="T8316" s="36"/>
    </row>
    <row r="8317" spans="14:20" ht="14.4" x14ac:dyDescent="0.3">
      <c r="N8317" s="37"/>
      <c r="O8317" s="36"/>
      <c r="P8317" s="36"/>
      <c r="Q8317" s="36"/>
      <c r="R8317" s="37"/>
      <c r="S8317" s="36"/>
      <c r="T8317" s="36"/>
    </row>
    <row r="8318" spans="14:20" ht="14.4" x14ac:dyDescent="0.3">
      <c r="N8318" s="37"/>
      <c r="O8318" s="36"/>
      <c r="P8318" s="36"/>
      <c r="Q8318" s="36"/>
      <c r="R8318" s="37"/>
      <c r="S8318" s="36"/>
      <c r="T8318" s="36"/>
    </row>
    <row r="8319" spans="14:20" ht="14.4" x14ac:dyDescent="0.3">
      <c r="N8319" s="37"/>
      <c r="O8319" s="36"/>
      <c r="P8319" s="36"/>
      <c r="Q8319" s="36"/>
      <c r="R8319" s="37"/>
      <c r="S8319" s="36"/>
      <c r="T8319" s="36"/>
    </row>
    <row r="8320" spans="14:20" ht="14.4" x14ac:dyDescent="0.3">
      <c r="N8320" s="37"/>
      <c r="O8320" s="36"/>
      <c r="P8320" s="36"/>
      <c r="Q8320" s="36"/>
      <c r="R8320" s="37"/>
      <c r="S8320" s="36"/>
      <c r="T8320" s="36"/>
    </row>
    <row r="8321" spans="14:20" ht="14.4" x14ac:dyDescent="0.3">
      <c r="N8321" s="37"/>
      <c r="O8321" s="36"/>
      <c r="P8321" s="36"/>
      <c r="Q8321" s="36"/>
      <c r="R8321" s="37"/>
      <c r="S8321" s="36"/>
      <c r="T8321" s="36"/>
    </row>
    <row r="8322" spans="14:20" ht="14.4" x14ac:dyDescent="0.3">
      <c r="N8322" s="37"/>
      <c r="O8322" s="36"/>
      <c r="P8322" s="36"/>
      <c r="Q8322" s="36"/>
      <c r="R8322" s="37"/>
      <c r="S8322" s="36"/>
      <c r="T8322" s="36"/>
    </row>
    <row r="8323" spans="14:20" ht="14.4" x14ac:dyDescent="0.3">
      <c r="N8323" s="37"/>
      <c r="O8323" s="36"/>
      <c r="P8323" s="36"/>
      <c r="Q8323" s="36"/>
      <c r="R8323" s="37"/>
      <c r="S8323" s="36"/>
      <c r="T8323" s="36"/>
    </row>
    <row r="8324" spans="14:20" ht="14.4" x14ac:dyDescent="0.3">
      <c r="N8324" s="37"/>
      <c r="O8324" s="36"/>
      <c r="P8324" s="36"/>
      <c r="Q8324" s="36"/>
      <c r="R8324" s="37"/>
      <c r="S8324" s="36"/>
      <c r="T8324" s="36"/>
    </row>
    <row r="8325" spans="14:20" ht="14.4" x14ac:dyDescent="0.3">
      <c r="N8325" s="37"/>
      <c r="O8325" s="36"/>
      <c r="P8325" s="36"/>
      <c r="Q8325" s="36"/>
      <c r="R8325" s="37"/>
      <c r="S8325" s="36"/>
      <c r="T8325" s="36"/>
    </row>
    <row r="8326" spans="14:20" ht="14.4" x14ac:dyDescent="0.3">
      <c r="N8326" s="37"/>
      <c r="O8326" s="36"/>
      <c r="P8326" s="36"/>
      <c r="Q8326" s="36"/>
      <c r="R8326" s="37"/>
      <c r="S8326" s="36"/>
      <c r="T8326" s="36"/>
    </row>
    <row r="8327" spans="14:20" ht="14.4" x14ac:dyDescent="0.3">
      <c r="N8327" s="37"/>
      <c r="O8327" s="36"/>
      <c r="P8327" s="36"/>
      <c r="Q8327" s="36"/>
      <c r="R8327" s="37"/>
      <c r="S8327" s="36"/>
      <c r="T8327" s="36"/>
    </row>
    <row r="8328" spans="14:20" ht="14.4" x14ac:dyDescent="0.3">
      <c r="N8328" s="37"/>
      <c r="O8328" s="36"/>
      <c r="P8328" s="36"/>
      <c r="Q8328" s="36"/>
      <c r="R8328" s="37"/>
      <c r="S8328" s="36"/>
      <c r="T8328" s="36"/>
    </row>
    <row r="8329" spans="14:20" ht="14.4" x14ac:dyDescent="0.3">
      <c r="N8329" s="37"/>
      <c r="O8329" s="36"/>
      <c r="P8329" s="36"/>
      <c r="Q8329" s="36"/>
      <c r="R8329" s="37"/>
      <c r="S8329" s="36"/>
      <c r="T8329" s="36"/>
    </row>
    <row r="8330" spans="14:20" ht="14.4" x14ac:dyDescent="0.3">
      <c r="N8330" s="37"/>
      <c r="O8330" s="36"/>
      <c r="P8330" s="36"/>
      <c r="Q8330" s="36"/>
      <c r="R8330" s="37"/>
      <c r="S8330" s="36"/>
      <c r="T8330" s="36"/>
    </row>
    <row r="8331" spans="14:20" ht="14.4" x14ac:dyDescent="0.3">
      <c r="N8331" s="37"/>
      <c r="O8331" s="36"/>
      <c r="P8331" s="36"/>
      <c r="Q8331" s="36"/>
      <c r="R8331" s="37"/>
      <c r="S8331" s="36"/>
      <c r="T8331" s="36"/>
    </row>
    <row r="8332" spans="14:20" ht="14.4" x14ac:dyDescent="0.3">
      <c r="N8332" s="37"/>
      <c r="O8332" s="36"/>
      <c r="P8332" s="36"/>
      <c r="Q8332" s="36"/>
      <c r="R8332" s="37"/>
      <c r="S8332" s="36"/>
      <c r="T8332" s="36"/>
    </row>
    <row r="8333" spans="14:20" ht="14.4" x14ac:dyDescent="0.3">
      <c r="N8333" s="37"/>
      <c r="O8333" s="36"/>
      <c r="P8333" s="36"/>
      <c r="Q8333" s="36"/>
      <c r="R8333" s="37"/>
      <c r="S8333" s="36"/>
      <c r="T8333" s="36"/>
    </row>
    <row r="8334" spans="14:20" ht="14.4" x14ac:dyDescent="0.3">
      <c r="N8334" s="37"/>
      <c r="O8334" s="36"/>
      <c r="P8334" s="36"/>
      <c r="Q8334" s="36"/>
      <c r="R8334" s="37"/>
      <c r="S8334" s="36"/>
      <c r="T8334" s="36"/>
    </row>
    <row r="8335" spans="14:20" ht="14.4" x14ac:dyDescent="0.3">
      <c r="N8335" s="37"/>
      <c r="O8335" s="36"/>
      <c r="P8335" s="36"/>
      <c r="Q8335" s="36"/>
      <c r="R8335" s="37"/>
      <c r="S8335" s="36"/>
      <c r="T8335" s="36"/>
    </row>
    <row r="8336" spans="14:20" ht="14.4" x14ac:dyDescent="0.3">
      <c r="N8336" s="37"/>
      <c r="O8336" s="36"/>
      <c r="P8336" s="36"/>
      <c r="Q8336" s="36"/>
      <c r="R8336" s="37"/>
      <c r="S8336" s="36"/>
      <c r="T8336" s="36"/>
    </row>
    <row r="8337" spans="14:20" ht="14.4" x14ac:dyDescent="0.3">
      <c r="N8337" s="37"/>
      <c r="O8337" s="36"/>
      <c r="P8337" s="36"/>
      <c r="Q8337" s="36"/>
      <c r="R8337" s="37"/>
      <c r="S8337" s="36"/>
      <c r="T8337" s="36"/>
    </row>
    <row r="8338" spans="14:20" ht="14.4" x14ac:dyDescent="0.3">
      <c r="N8338" s="37"/>
      <c r="O8338" s="36"/>
      <c r="P8338" s="36"/>
      <c r="Q8338" s="36"/>
      <c r="R8338" s="37"/>
      <c r="S8338" s="36"/>
      <c r="T8338" s="36"/>
    </row>
    <row r="8339" spans="14:20" ht="14.4" x14ac:dyDescent="0.3">
      <c r="N8339" s="37"/>
      <c r="O8339" s="36"/>
      <c r="P8339" s="36"/>
      <c r="Q8339" s="36"/>
      <c r="R8339" s="37"/>
      <c r="S8339" s="36"/>
      <c r="T8339" s="36"/>
    </row>
    <row r="8340" spans="14:20" ht="14.4" x14ac:dyDescent="0.3">
      <c r="N8340" s="37"/>
      <c r="O8340" s="36"/>
      <c r="P8340" s="36"/>
      <c r="Q8340" s="36"/>
      <c r="R8340" s="37"/>
      <c r="S8340" s="36"/>
      <c r="T8340" s="36"/>
    </row>
    <row r="8341" spans="14:20" ht="14.4" x14ac:dyDescent="0.3">
      <c r="N8341" s="37"/>
      <c r="O8341" s="36"/>
      <c r="P8341" s="36"/>
      <c r="Q8341" s="36"/>
      <c r="R8341" s="37"/>
      <c r="S8341" s="36"/>
      <c r="T8341" s="36"/>
    </row>
    <row r="8342" spans="14:20" ht="14.4" x14ac:dyDescent="0.3">
      <c r="N8342" s="37"/>
      <c r="O8342" s="36"/>
      <c r="P8342" s="36"/>
      <c r="Q8342" s="36"/>
      <c r="R8342" s="37"/>
      <c r="S8342" s="36"/>
      <c r="T8342" s="36"/>
    </row>
    <row r="8343" spans="14:20" ht="14.4" x14ac:dyDescent="0.3">
      <c r="N8343" s="37"/>
      <c r="O8343" s="36"/>
      <c r="P8343" s="36"/>
      <c r="Q8343" s="36"/>
      <c r="R8343" s="37"/>
      <c r="S8343" s="36"/>
      <c r="T8343" s="36"/>
    </row>
    <row r="8344" spans="14:20" ht="14.4" x14ac:dyDescent="0.3">
      <c r="N8344" s="37"/>
      <c r="O8344" s="36"/>
      <c r="P8344" s="36"/>
      <c r="Q8344" s="36"/>
      <c r="R8344" s="37"/>
      <c r="S8344" s="36"/>
      <c r="T8344" s="36"/>
    </row>
    <row r="8345" spans="14:20" ht="14.4" x14ac:dyDescent="0.3">
      <c r="N8345" s="37"/>
      <c r="O8345" s="36"/>
      <c r="P8345" s="36"/>
      <c r="Q8345" s="36"/>
      <c r="R8345" s="37"/>
      <c r="S8345" s="36"/>
      <c r="T8345" s="36"/>
    </row>
    <row r="8346" spans="14:20" ht="14.4" x14ac:dyDescent="0.3">
      <c r="N8346" s="37"/>
      <c r="O8346" s="36"/>
      <c r="P8346" s="36"/>
      <c r="Q8346" s="36"/>
      <c r="R8346" s="37"/>
      <c r="S8346" s="36"/>
      <c r="T8346" s="36"/>
    </row>
    <row r="8347" spans="14:20" ht="14.4" x14ac:dyDescent="0.3">
      <c r="N8347" s="37"/>
      <c r="O8347" s="36"/>
      <c r="P8347" s="36"/>
      <c r="Q8347" s="36"/>
      <c r="R8347" s="37"/>
      <c r="S8347" s="36"/>
      <c r="T8347" s="36"/>
    </row>
    <row r="8348" spans="14:20" ht="14.4" x14ac:dyDescent="0.3">
      <c r="N8348" s="37"/>
      <c r="O8348" s="36"/>
      <c r="P8348" s="36"/>
      <c r="Q8348" s="36"/>
      <c r="R8348" s="37"/>
      <c r="S8348" s="36"/>
      <c r="T8348" s="36"/>
    </row>
    <row r="8349" spans="14:20" ht="14.4" x14ac:dyDescent="0.3">
      <c r="N8349" s="37"/>
      <c r="O8349" s="36"/>
      <c r="P8349" s="36"/>
      <c r="Q8349" s="36"/>
      <c r="R8349" s="37"/>
      <c r="S8349" s="36"/>
      <c r="T8349" s="36"/>
    </row>
    <row r="8350" spans="14:20" ht="14.4" x14ac:dyDescent="0.3">
      <c r="N8350" s="37"/>
      <c r="O8350" s="36"/>
      <c r="P8350" s="36"/>
      <c r="Q8350" s="36"/>
      <c r="R8350" s="37"/>
      <c r="S8350" s="36"/>
      <c r="T8350" s="36"/>
    </row>
    <row r="8351" spans="14:20" ht="14.4" x14ac:dyDescent="0.3">
      <c r="N8351" s="37"/>
      <c r="O8351" s="36"/>
      <c r="P8351" s="36"/>
      <c r="Q8351" s="36"/>
      <c r="R8351" s="37"/>
      <c r="S8351" s="36"/>
      <c r="T8351" s="36"/>
    </row>
    <row r="8352" spans="14:20" ht="14.4" x14ac:dyDescent="0.3">
      <c r="N8352" s="37"/>
      <c r="O8352" s="36"/>
      <c r="P8352" s="36"/>
      <c r="Q8352" s="36"/>
      <c r="R8352" s="37"/>
      <c r="S8352" s="36"/>
      <c r="T8352" s="36"/>
    </row>
    <row r="8353" spans="14:20" ht="14.4" x14ac:dyDescent="0.3">
      <c r="N8353" s="37"/>
      <c r="O8353" s="36"/>
      <c r="P8353" s="36"/>
      <c r="Q8353" s="36"/>
      <c r="R8353" s="37"/>
      <c r="S8353" s="36"/>
      <c r="T8353" s="36"/>
    </row>
    <row r="8354" spans="14:20" ht="14.4" x14ac:dyDescent="0.3">
      <c r="N8354" s="37"/>
      <c r="O8354" s="36"/>
      <c r="P8354" s="36"/>
      <c r="Q8354" s="36"/>
      <c r="R8354" s="37"/>
      <c r="S8354" s="36"/>
      <c r="T8354" s="36"/>
    </row>
    <row r="8355" spans="14:20" ht="14.4" x14ac:dyDescent="0.3">
      <c r="N8355" s="37"/>
      <c r="O8355" s="36"/>
      <c r="P8355" s="36"/>
      <c r="Q8355" s="36"/>
      <c r="R8355" s="37"/>
      <c r="S8355" s="36"/>
      <c r="T8355" s="36"/>
    </row>
    <row r="8356" spans="14:20" ht="14.4" x14ac:dyDescent="0.3">
      <c r="N8356" s="37"/>
      <c r="O8356" s="36"/>
      <c r="P8356" s="36"/>
      <c r="Q8356" s="36"/>
      <c r="R8356" s="37"/>
      <c r="S8356" s="36"/>
      <c r="T8356" s="36"/>
    </row>
    <row r="8357" spans="14:20" ht="14.4" x14ac:dyDescent="0.3">
      <c r="N8357" s="37"/>
      <c r="O8357" s="36"/>
      <c r="P8357" s="36"/>
      <c r="Q8357" s="36"/>
      <c r="R8357" s="37"/>
      <c r="S8357" s="36"/>
      <c r="T8357" s="36"/>
    </row>
    <row r="8358" spans="14:20" ht="14.4" x14ac:dyDescent="0.3">
      <c r="N8358" s="37"/>
      <c r="O8358" s="36"/>
      <c r="P8358" s="36"/>
      <c r="Q8358" s="36"/>
      <c r="R8358" s="37"/>
      <c r="S8358" s="36"/>
      <c r="T8358" s="36"/>
    </row>
    <row r="8359" spans="14:20" ht="14.4" x14ac:dyDescent="0.3">
      <c r="N8359" s="37"/>
      <c r="O8359" s="36"/>
      <c r="P8359" s="36"/>
      <c r="Q8359" s="36"/>
      <c r="R8359" s="37"/>
      <c r="S8359" s="36"/>
      <c r="T8359" s="36"/>
    </row>
    <row r="8360" spans="14:20" ht="14.4" x14ac:dyDescent="0.3">
      <c r="N8360" s="37"/>
      <c r="O8360" s="36"/>
      <c r="P8360" s="36"/>
      <c r="Q8360" s="36"/>
      <c r="R8360" s="37"/>
      <c r="S8360" s="36"/>
      <c r="T8360" s="36"/>
    </row>
    <row r="8361" spans="14:20" ht="14.4" x14ac:dyDescent="0.3">
      <c r="N8361" s="37"/>
      <c r="O8361" s="36"/>
      <c r="P8361" s="36"/>
      <c r="Q8361" s="36"/>
      <c r="R8361" s="37"/>
      <c r="S8361" s="36"/>
      <c r="T8361" s="36"/>
    </row>
    <row r="8362" spans="14:20" ht="14.4" x14ac:dyDescent="0.3">
      <c r="N8362" s="37"/>
      <c r="O8362" s="36"/>
      <c r="P8362" s="36"/>
      <c r="Q8362" s="36"/>
      <c r="R8362" s="37"/>
      <c r="S8362" s="36"/>
      <c r="T8362" s="36"/>
    </row>
    <row r="8363" spans="14:20" ht="14.4" x14ac:dyDescent="0.3">
      <c r="N8363" s="37"/>
      <c r="O8363" s="36"/>
      <c r="P8363" s="36"/>
      <c r="Q8363" s="36"/>
      <c r="R8363" s="37"/>
      <c r="S8363" s="36"/>
      <c r="T8363" s="36"/>
    </row>
    <row r="8364" spans="14:20" ht="14.4" x14ac:dyDescent="0.3">
      <c r="N8364" s="37"/>
      <c r="O8364" s="36"/>
      <c r="P8364" s="36"/>
      <c r="Q8364" s="36"/>
      <c r="R8364" s="37"/>
      <c r="S8364" s="36"/>
      <c r="T8364" s="36"/>
    </row>
    <row r="8365" spans="14:20" ht="14.4" x14ac:dyDescent="0.3">
      <c r="N8365" s="37"/>
      <c r="O8365" s="36"/>
      <c r="P8365" s="36"/>
      <c r="Q8365" s="36"/>
      <c r="R8365" s="37"/>
      <c r="S8365" s="36"/>
      <c r="T8365" s="36"/>
    </row>
    <row r="8366" spans="14:20" ht="14.4" x14ac:dyDescent="0.3">
      <c r="N8366" s="37"/>
      <c r="O8366" s="36"/>
      <c r="P8366" s="36"/>
      <c r="Q8366" s="36"/>
      <c r="R8366" s="37"/>
      <c r="S8366" s="36"/>
      <c r="T8366" s="36"/>
    </row>
    <row r="8367" spans="14:20" ht="14.4" x14ac:dyDescent="0.3">
      <c r="N8367" s="37"/>
      <c r="O8367" s="36"/>
      <c r="P8367" s="36"/>
      <c r="Q8367" s="36"/>
      <c r="R8367" s="37"/>
      <c r="S8367" s="36"/>
      <c r="T8367" s="36"/>
    </row>
    <row r="8368" spans="14:20" ht="14.4" x14ac:dyDescent="0.3">
      <c r="N8368" s="37"/>
      <c r="O8368" s="36"/>
      <c r="P8368" s="36"/>
      <c r="Q8368" s="36"/>
      <c r="R8368" s="37"/>
      <c r="S8368" s="36"/>
      <c r="T8368" s="36"/>
    </row>
    <row r="8369" spans="14:20" ht="14.4" x14ac:dyDescent="0.3">
      <c r="N8369" s="37"/>
      <c r="O8369" s="36"/>
      <c r="P8369" s="36"/>
      <c r="Q8369" s="36"/>
      <c r="R8369" s="37"/>
      <c r="S8369" s="36"/>
      <c r="T8369" s="36"/>
    </row>
    <row r="8370" spans="14:20" ht="14.4" x14ac:dyDescent="0.3">
      <c r="N8370" s="37"/>
      <c r="O8370" s="36"/>
      <c r="P8370" s="36"/>
      <c r="Q8370" s="36"/>
      <c r="R8370" s="37"/>
      <c r="S8370" s="36"/>
      <c r="T8370" s="36"/>
    </row>
    <row r="8371" spans="14:20" ht="14.4" x14ac:dyDescent="0.3">
      <c r="N8371" s="37"/>
      <c r="O8371" s="36"/>
      <c r="P8371" s="36"/>
      <c r="Q8371" s="36"/>
      <c r="R8371" s="37"/>
      <c r="S8371" s="36"/>
      <c r="T8371" s="36"/>
    </row>
    <row r="8372" spans="14:20" ht="14.4" x14ac:dyDescent="0.3">
      <c r="N8372" s="37"/>
      <c r="O8372" s="36"/>
      <c r="P8372" s="36"/>
      <c r="Q8372" s="36"/>
      <c r="R8372" s="37"/>
      <c r="S8372" s="36"/>
      <c r="T8372" s="36"/>
    </row>
    <row r="8373" spans="14:20" ht="14.4" x14ac:dyDescent="0.3">
      <c r="N8373" s="37"/>
      <c r="O8373" s="36"/>
      <c r="P8373" s="36"/>
      <c r="Q8373" s="36"/>
      <c r="R8373" s="37"/>
      <c r="S8373" s="36"/>
      <c r="T8373" s="36"/>
    </row>
    <row r="8374" spans="14:20" ht="14.4" x14ac:dyDescent="0.3">
      <c r="N8374" s="37"/>
      <c r="O8374" s="36"/>
      <c r="P8374" s="36"/>
      <c r="Q8374" s="36"/>
      <c r="R8374" s="37"/>
      <c r="S8374" s="36"/>
      <c r="T8374" s="36"/>
    </row>
    <row r="8375" spans="14:20" ht="14.4" x14ac:dyDescent="0.3">
      <c r="N8375" s="37"/>
      <c r="O8375" s="36"/>
      <c r="P8375" s="36"/>
      <c r="Q8375" s="36"/>
      <c r="R8375" s="37"/>
      <c r="S8375" s="36"/>
      <c r="T8375" s="36"/>
    </row>
    <row r="8376" spans="14:20" ht="14.4" x14ac:dyDescent="0.3">
      <c r="N8376" s="37"/>
      <c r="O8376" s="36"/>
      <c r="P8376" s="36"/>
      <c r="Q8376" s="36"/>
      <c r="R8376" s="37"/>
      <c r="S8376" s="36"/>
      <c r="T8376" s="36"/>
    </row>
    <row r="8377" spans="14:20" ht="14.4" x14ac:dyDescent="0.3">
      <c r="N8377" s="37"/>
      <c r="O8377" s="36"/>
      <c r="P8377" s="36"/>
      <c r="Q8377" s="36"/>
      <c r="R8377" s="37"/>
      <c r="S8377" s="36"/>
      <c r="T8377" s="36"/>
    </row>
    <row r="8378" spans="14:20" ht="14.4" x14ac:dyDescent="0.3">
      <c r="N8378" s="37"/>
      <c r="O8378" s="36"/>
      <c r="P8378" s="36"/>
      <c r="Q8378" s="36"/>
      <c r="R8378" s="37"/>
      <c r="S8378" s="36"/>
      <c r="T8378" s="36"/>
    </row>
    <row r="8379" spans="14:20" ht="14.4" x14ac:dyDescent="0.3">
      <c r="N8379" s="37"/>
      <c r="O8379" s="36"/>
      <c r="P8379" s="36"/>
      <c r="Q8379" s="36"/>
      <c r="R8379" s="37"/>
      <c r="S8379" s="36"/>
      <c r="T8379" s="36"/>
    </row>
    <row r="8380" spans="14:20" ht="14.4" x14ac:dyDescent="0.3">
      <c r="N8380" s="37"/>
      <c r="O8380" s="36"/>
      <c r="P8380" s="36"/>
      <c r="Q8380" s="36"/>
      <c r="R8380" s="37"/>
      <c r="S8380" s="36"/>
      <c r="T8380" s="36"/>
    </row>
    <row r="8381" spans="14:20" ht="14.4" x14ac:dyDescent="0.3">
      <c r="N8381" s="37"/>
      <c r="O8381" s="36"/>
      <c r="P8381" s="36"/>
      <c r="Q8381" s="36"/>
      <c r="R8381" s="37"/>
      <c r="S8381" s="36"/>
      <c r="T8381" s="36"/>
    </row>
    <row r="8382" spans="14:20" ht="14.4" x14ac:dyDescent="0.3">
      <c r="N8382" s="37"/>
      <c r="O8382" s="36"/>
      <c r="P8382" s="36"/>
      <c r="Q8382" s="36"/>
      <c r="R8382" s="37"/>
      <c r="S8382" s="36"/>
      <c r="T8382" s="36"/>
    </row>
    <row r="8383" spans="14:20" ht="14.4" x14ac:dyDescent="0.3">
      <c r="N8383" s="37"/>
      <c r="O8383" s="36"/>
      <c r="P8383" s="36"/>
      <c r="Q8383" s="36"/>
      <c r="R8383" s="37"/>
      <c r="S8383" s="36"/>
      <c r="T8383" s="36"/>
    </row>
    <row r="8384" spans="14:20" ht="14.4" x14ac:dyDescent="0.3">
      <c r="N8384" s="37"/>
      <c r="O8384" s="36"/>
      <c r="P8384" s="36"/>
      <c r="Q8384" s="36"/>
      <c r="R8384" s="37"/>
      <c r="S8384" s="36"/>
      <c r="T8384" s="36"/>
    </row>
    <row r="8385" spans="14:20" ht="14.4" x14ac:dyDescent="0.3">
      <c r="N8385" s="37"/>
      <c r="O8385" s="36"/>
      <c r="P8385" s="36"/>
      <c r="Q8385" s="36"/>
      <c r="R8385" s="37"/>
      <c r="S8385" s="36"/>
      <c r="T8385" s="36"/>
    </row>
    <row r="8386" spans="14:20" ht="14.4" x14ac:dyDescent="0.3">
      <c r="N8386" s="37"/>
      <c r="O8386" s="36"/>
      <c r="P8386" s="36"/>
      <c r="Q8386" s="36"/>
      <c r="R8386" s="37"/>
      <c r="S8386" s="36"/>
      <c r="T8386" s="36"/>
    </row>
    <row r="8387" spans="14:20" ht="14.4" x14ac:dyDescent="0.3">
      <c r="N8387" s="37"/>
      <c r="O8387" s="36"/>
      <c r="P8387" s="36"/>
      <c r="Q8387" s="36"/>
      <c r="R8387" s="37"/>
      <c r="S8387" s="36"/>
      <c r="T8387" s="36"/>
    </row>
    <row r="8388" spans="14:20" ht="14.4" x14ac:dyDescent="0.3">
      <c r="N8388" s="37"/>
      <c r="O8388" s="36"/>
      <c r="P8388" s="36"/>
      <c r="Q8388" s="36"/>
      <c r="R8388" s="37"/>
      <c r="S8388" s="36"/>
      <c r="T8388" s="36"/>
    </row>
    <row r="8389" spans="14:20" ht="14.4" x14ac:dyDescent="0.3">
      <c r="N8389" s="37"/>
      <c r="O8389" s="36"/>
      <c r="P8389" s="36"/>
      <c r="Q8389" s="36"/>
      <c r="R8389" s="37"/>
      <c r="S8389" s="36"/>
      <c r="T8389" s="36"/>
    </row>
    <row r="8390" spans="14:20" ht="14.4" x14ac:dyDescent="0.3">
      <c r="N8390" s="37"/>
      <c r="O8390" s="36"/>
      <c r="P8390" s="36"/>
      <c r="Q8390" s="36"/>
      <c r="R8390" s="37"/>
      <c r="S8390" s="36"/>
      <c r="T8390" s="36"/>
    </row>
    <row r="8391" spans="14:20" ht="14.4" x14ac:dyDescent="0.3">
      <c r="N8391" s="37"/>
      <c r="O8391" s="36"/>
      <c r="P8391" s="36"/>
      <c r="Q8391" s="36"/>
      <c r="R8391" s="37"/>
      <c r="S8391" s="36"/>
      <c r="T8391" s="36"/>
    </row>
    <row r="8392" spans="14:20" ht="14.4" x14ac:dyDescent="0.3">
      <c r="N8392" s="37"/>
      <c r="O8392" s="36"/>
      <c r="P8392" s="36"/>
      <c r="Q8392" s="36"/>
      <c r="R8392" s="37"/>
      <c r="S8392" s="36"/>
      <c r="T8392" s="36"/>
    </row>
    <row r="8393" spans="14:20" ht="14.4" x14ac:dyDescent="0.3">
      <c r="N8393" s="37"/>
      <c r="O8393" s="36"/>
      <c r="P8393" s="36"/>
      <c r="Q8393" s="36"/>
      <c r="R8393" s="37"/>
      <c r="S8393" s="36"/>
      <c r="T8393" s="36"/>
    </row>
    <row r="8394" spans="14:20" ht="14.4" x14ac:dyDescent="0.3">
      <c r="N8394" s="37"/>
      <c r="O8394" s="36"/>
      <c r="P8394" s="36"/>
      <c r="Q8394" s="36"/>
      <c r="R8394" s="37"/>
      <c r="S8394" s="36"/>
      <c r="T8394" s="36"/>
    </row>
    <row r="8395" spans="14:20" ht="14.4" x14ac:dyDescent="0.3">
      <c r="N8395" s="37"/>
      <c r="O8395" s="36"/>
      <c r="P8395" s="36"/>
      <c r="Q8395" s="36"/>
      <c r="R8395" s="37"/>
      <c r="S8395" s="36"/>
      <c r="T8395" s="36"/>
    </row>
    <row r="8396" spans="14:20" ht="14.4" x14ac:dyDescent="0.3">
      <c r="N8396" s="37"/>
      <c r="O8396" s="36"/>
      <c r="P8396" s="36"/>
      <c r="Q8396" s="36"/>
      <c r="R8396" s="37"/>
      <c r="S8396" s="36"/>
      <c r="T8396" s="36"/>
    </row>
    <row r="8397" spans="14:20" ht="14.4" x14ac:dyDescent="0.3">
      <c r="N8397" s="37"/>
      <c r="O8397" s="36"/>
      <c r="P8397" s="36"/>
      <c r="Q8397" s="36"/>
      <c r="R8397" s="37"/>
      <c r="S8397" s="36"/>
      <c r="T8397" s="36"/>
    </row>
    <row r="8398" spans="14:20" ht="14.4" x14ac:dyDescent="0.3">
      <c r="N8398" s="37"/>
      <c r="O8398" s="36"/>
      <c r="P8398" s="36"/>
      <c r="Q8398" s="36"/>
      <c r="R8398" s="37"/>
      <c r="S8398" s="36"/>
      <c r="T8398" s="36"/>
    </row>
    <row r="8399" spans="14:20" ht="14.4" x14ac:dyDescent="0.3">
      <c r="N8399" s="37"/>
      <c r="O8399" s="36"/>
      <c r="P8399" s="36"/>
      <c r="Q8399" s="36"/>
      <c r="R8399" s="37"/>
      <c r="S8399" s="36"/>
      <c r="T8399" s="36"/>
    </row>
    <row r="8400" spans="14:20" ht="14.4" x14ac:dyDescent="0.3">
      <c r="N8400" s="37"/>
      <c r="O8400" s="36"/>
      <c r="P8400" s="36"/>
      <c r="Q8400" s="36"/>
      <c r="R8400" s="37"/>
      <c r="S8400" s="36"/>
      <c r="T8400" s="36"/>
    </row>
    <row r="8401" spans="14:20" ht="14.4" x14ac:dyDescent="0.3">
      <c r="N8401" s="37"/>
      <c r="O8401" s="36"/>
      <c r="P8401" s="36"/>
      <c r="Q8401" s="36"/>
      <c r="R8401" s="37"/>
      <c r="S8401" s="36"/>
      <c r="T8401" s="36"/>
    </row>
    <row r="8402" spans="14:20" ht="14.4" x14ac:dyDescent="0.3">
      <c r="N8402" s="37"/>
      <c r="O8402" s="36"/>
      <c r="P8402" s="36"/>
      <c r="Q8402" s="36"/>
      <c r="R8402" s="37"/>
      <c r="S8402" s="36"/>
      <c r="T8402" s="36"/>
    </row>
    <row r="8403" spans="14:20" ht="14.4" x14ac:dyDescent="0.3">
      <c r="N8403" s="37"/>
      <c r="O8403" s="36"/>
      <c r="P8403" s="36"/>
      <c r="Q8403" s="36"/>
      <c r="R8403" s="37"/>
      <c r="S8403" s="36"/>
      <c r="T8403" s="36"/>
    </row>
    <row r="8404" spans="14:20" ht="14.4" x14ac:dyDescent="0.3">
      <c r="N8404" s="37"/>
      <c r="O8404" s="36"/>
      <c r="P8404" s="36"/>
      <c r="Q8404" s="36"/>
      <c r="R8404" s="37"/>
      <c r="S8404" s="36"/>
      <c r="T8404" s="36"/>
    </row>
    <row r="8405" spans="14:20" ht="14.4" x14ac:dyDescent="0.3">
      <c r="N8405" s="37"/>
      <c r="O8405" s="36"/>
      <c r="P8405" s="36"/>
      <c r="Q8405" s="36"/>
      <c r="R8405" s="37"/>
      <c r="S8405" s="36"/>
      <c r="T8405" s="36"/>
    </row>
    <row r="8406" spans="14:20" ht="14.4" x14ac:dyDescent="0.3">
      <c r="N8406" s="37"/>
      <c r="O8406" s="36"/>
      <c r="P8406" s="36"/>
      <c r="Q8406" s="36"/>
      <c r="R8406" s="37"/>
      <c r="S8406" s="36"/>
      <c r="T8406" s="36"/>
    </row>
    <row r="8407" spans="14:20" ht="14.4" x14ac:dyDescent="0.3">
      <c r="N8407" s="37"/>
      <c r="O8407" s="36"/>
      <c r="P8407" s="36"/>
      <c r="Q8407" s="36"/>
      <c r="R8407" s="37"/>
      <c r="S8407" s="36"/>
      <c r="T8407" s="36"/>
    </row>
    <row r="8408" spans="14:20" ht="14.4" x14ac:dyDescent="0.3">
      <c r="N8408" s="37"/>
      <c r="O8408" s="36"/>
      <c r="P8408" s="36"/>
      <c r="Q8408" s="36"/>
      <c r="R8408" s="37"/>
      <c r="S8408" s="36"/>
      <c r="T8408" s="36"/>
    </row>
    <row r="8409" spans="14:20" ht="14.4" x14ac:dyDescent="0.3">
      <c r="N8409" s="37"/>
      <c r="O8409" s="36"/>
      <c r="P8409" s="36"/>
      <c r="Q8409" s="36"/>
      <c r="R8409" s="37"/>
      <c r="S8409" s="36"/>
      <c r="T8409" s="36"/>
    </row>
    <row r="8410" spans="14:20" ht="14.4" x14ac:dyDescent="0.3">
      <c r="N8410" s="37"/>
      <c r="O8410" s="36"/>
      <c r="P8410" s="36"/>
      <c r="Q8410" s="36"/>
      <c r="R8410" s="37"/>
      <c r="S8410" s="36"/>
      <c r="T8410" s="36"/>
    </row>
    <row r="8411" spans="14:20" ht="14.4" x14ac:dyDescent="0.3">
      <c r="N8411" s="37"/>
      <c r="O8411" s="36"/>
      <c r="P8411" s="36"/>
      <c r="Q8411" s="36"/>
      <c r="R8411" s="37"/>
      <c r="S8411" s="36"/>
      <c r="T8411" s="36"/>
    </row>
    <row r="8412" spans="14:20" ht="14.4" x14ac:dyDescent="0.3">
      <c r="N8412" s="37"/>
      <c r="O8412" s="36"/>
      <c r="P8412" s="36"/>
      <c r="Q8412" s="36"/>
      <c r="R8412" s="37"/>
      <c r="S8412" s="36"/>
      <c r="T8412" s="36"/>
    </row>
    <row r="8413" spans="14:20" ht="14.4" x14ac:dyDescent="0.3">
      <c r="N8413" s="37"/>
      <c r="O8413" s="36"/>
      <c r="P8413" s="36"/>
      <c r="Q8413" s="36"/>
      <c r="R8413" s="37"/>
      <c r="S8413" s="36"/>
      <c r="T8413" s="36"/>
    </row>
    <row r="8414" spans="14:20" ht="14.4" x14ac:dyDescent="0.3">
      <c r="N8414" s="37"/>
      <c r="O8414" s="36"/>
      <c r="P8414" s="36"/>
      <c r="Q8414" s="36"/>
      <c r="R8414" s="37"/>
      <c r="S8414" s="36"/>
      <c r="T8414" s="36"/>
    </row>
    <row r="8415" spans="14:20" ht="14.4" x14ac:dyDescent="0.3">
      <c r="N8415" s="37"/>
      <c r="O8415" s="36"/>
      <c r="P8415" s="36"/>
      <c r="Q8415" s="36"/>
      <c r="R8415" s="37"/>
      <c r="S8415" s="36"/>
      <c r="T8415" s="36"/>
    </row>
    <row r="8416" spans="14:20" ht="14.4" x14ac:dyDescent="0.3">
      <c r="N8416" s="37"/>
      <c r="O8416" s="36"/>
      <c r="P8416" s="36"/>
      <c r="Q8416" s="36"/>
      <c r="R8416" s="37"/>
      <c r="S8416" s="36"/>
      <c r="T8416" s="36"/>
    </row>
    <row r="8417" spans="14:20" ht="14.4" x14ac:dyDescent="0.3">
      <c r="N8417" s="37"/>
      <c r="O8417" s="36"/>
      <c r="P8417" s="36"/>
      <c r="Q8417" s="36"/>
      <c r="R8417" s="37"/>
      <c r="S8417" s="36"/>
      <c r="T8417" s="36"/>
    </row>
    <row r="8418" spans="14:20" ht="14.4" x14ac:dyDescent="0.3">
      <c r="N8418" s="37"/>
      <c r="O8418" s="36"/>
      <c r="P8418" s="36"/>
      <c r="Q8418" s="36"/>
      <c r="R8418" s="37"/>
      <c r="S8418" s="36"/>
      <c r="T8418" s="36"/>
    </row>
    <row r="8419" spans="14:20" ht="14.4" x14ac:dyDescent="0.3">
      <c r="N8419" s="37"/>
      <c r="O8419" s="36"/>
      <c r="P8419" s="36"/>
      <c r="Q8419" s="36"/>
      <c r="R8419" s="37"/>
      <c r="S8419" s="36"/>
      <c r="T8419" s="36"/>
    </row>
    <row r="8420" spans="14:20" ht="14.4" x14ac:dyDescent="0.3">
      <c r="N8420" s="37"/>
      <c r="O8420" s="36"/>
      <c r="P8420" s="36"/>
      <c r="Q8420" s="36"/>
      <c r="R8420" s="37"/>
      <c r="S8420" s="36"/>
      <c r="T8420" s="36"/>
    </row>
    <row r="8421" spans="14:20" ht="14.4" x14ac:dyDescent="0.3">
      <c r="N8421" s="37"/>
      <c r="O8421" s="36"/>
      <c r="P8421" s="36"/>
      <c r="Q8421" s="36"/>
      <c r="R8421" s="37"/>
      <c r="S8421" s="36"/>
      <c r="T8421" s="36"/>
    </row>
    <row r="8422" spans="14:20" ht="14.4" x14ac:dyDescent="0.3">
      <c r="N8422" s="37"/>
      <c r="O8422" s="36"/>
      <c r="P8422" s="36"/>
      <c r="Q8422" s="36"/>
      <c r="R8422" s="37"/>
      <c r="S8422" s="36"/>
      <c r="T8422" s="36"/>
    </row>
    <row r="8423" spans="14:20" ht="14.4" x14ac:dyDescent="0.3">
      <c r="N8423" s="37"/>
      <c r="O8423" s="36"/>
      <c r="P8423" s="36"/>
      <c r="Q8423" s="36"/>
      <c r="R8423" s="37"/>
      <c r="S8423" s="36"/>
      <c r="T8423" s="36"/>
    </row>
    <row r="8424" spans="14:20" ht="14.4" x14ac:dyDescent="0.3">
      <c r="N8424" s="37"/>
      <c r="O8424" s="36"/>
      <c r="P8424" s="36"/>
      <c r="Q8424" s="36"/>
      <c r="R8424" s="37"/>
      <c r="S8424" s="36"/>
      <c r="T8424" s="36"/>
    </row>
    <row r="8425" spans="14:20" ht="14.4" x14ac:dyDescent="0.3">
      <c r="N8425" s="37"/>
      <c r="O8425" s="36"/>
      <c r="P8425" s="36"/>
      <c r="Q8425" s="36"/>
      <c r="R8425" s="37"/>
      <c r="S8425" s="36"/>
      <c r="T8425" s="36"/>
    </row>
    <row r="8426" spans="14:20" ht="14.4" x14ac:dyDescent="0.3">
      <c r="N8426" s="37"/>
      <c r="O8426" s="36"/>
      <c r="P8426" s="36"/>
      <c r="Q8426" s="36"/>
      <c r="R8426" s="37"/>
      <c r="S8426" s="36"/>
      <c r="T8426" s="36"/>
    </row>
    <row r="8427" spans="14:20" ht="14.4" x14ac:dyDescent="0.3">
      <c r="N8427" s="37"/>
      <c r="O8427" s="36"/>
      <c r="P8427" s="36"/>
      <c r="Q8427" s="36"/>
      <c r="R8427" s="37"/>
      <c r="S8427" s="36"/>
      <c r="T8427" s="36"/>
    </row>
    <row r="8428" spans="14:20" ht="14.4" x14ac:dyDescent="0.3">
      <c r="N8428" s="37"/>
      <c r="O8428" s="36"/>
      <c r="P8428" s="36"/>
      <c r="Q8428" s="36"/>
      <c r="R8428" s="37"/>
      <c r="S8428" s="36"/>
      <c r="T8428" s="36"/>
    </row>
    <row r="8429" spans="14:20" ht="14.4" x14ac:dyDescent="0.3">
      <c r="N8429" s="37"/>
      <c r="O8429" s="36"/>
      <c r="P8429" s="36"/>
      <c r="Q8429" s="36"/>
      <c r="R8429" s="37"/>
      <c r="S8429" s="36"/>
      <c r="T8429" s="36"/>
    </row>
    <row r="8430" spans="14:20" ht="14.4" x14ac:dyDescent="0.3">
      <c r="N8430" s="37"/>
      <c r="O8430" s="36"/>
      <c r="P8430" s="36"/>
      <c r="Q8430" s="36"/>
      <c r="R8430" s="37"/>
      <c r="S8430" s="36"/>
      <c r="T8430" s="36"/>
    </row>
    <row r="8431" spans="14:20" ht="14.4" x14ac:dyDescent="0.3">
      <c r="N8431" s="37"/>
      <c r="O8431" s="36"/>
      <c r="P8431" s="36"/>
      <c r="Q8431" s="36"/>
      <c r="R8431" s="37"/>
      <c r="S8431" s="36"/>
      <c r="T8431" s="36"/>
    </row>
    <row r="8432" spans="14:20" ht="14.4" x14ac:dyDescent="0.3">
      <c r="N8432" s="37"/>
      <c r="O8432" s="36"/>
      <c r="P8432" s="36"/>
      <c r="Q8432" s="36"/>
      <c r="R8432" s="37"/>
      <c r="S8432" s="36"/>
      <c r="T8432" s="36"/>
    </row>
    <row r="8433" spans="14:20" ht="14.4" x14ac:dyDescent="0.3">
      <c r="N8433" s="37"/>
      <c r="O8433" s="36"/>
      <c r="P8433" s="36"/>
      <c r="Q8433" s="36"/>
      <c r="R8433" s="37"/>
      <c r="S8433" s="36"/>
      <c r="T8433" s="36"/>
    </row>
    <row r="8434" spans="14:20" ht="14.4" x14ac:dyDescent="0.3">
      <c r="N8434" s="37"/>
      <c r="O8434" s="36"/>
      <c r="P8434" s="36"/>
      <c r="Q8434" s="36"/>
      <c r="R8434" s="37"/>
      <c r="S8434" s="36"/>
      <c r="T8434" s="36"/>
    </row>
    <row r="8435" spans="14:20" ht="14.4" x14ac:dyDescent="0.3">
      <c r="N8435" s="37"/>
      <c r="O8435" s="36"/>
      <c r="P8435" s="36"/>
      <c r="Q8435" s="36"/>
      <c r="R8435" s="37"/>
      <c r="S8435" s="36"/>
      <c r="T8435" s="36"/>
    </row>
    <row r="8436" spans="14:20" ht="14.4" x14ac:dyDescent="0.3">
      <c r="N8436" s="37"/>
      <c r="O8436" s="36"/>
      <c r="P8436" s="36"/>
      <c r="Q8436" s="36"/>
      <c r="R8436" s="37"/>
      <c r="S8436" s="36"/>
      <c r="T8436" s="36"/>
    </row>
    <row r="8437" spans="14:20" ht="14.4" x14ac:dyDescent="0.3">
      <c r="N8437" s="37"/>
      <c r="O8437" s="36"/>
      <c r="P8437" s="36"/>
      <c r="Q8437" s="36"/>
      <c r="R8437" s="37"/>
      <c r="S8437" s="36"/>
      <c r="T8437" s="36"/>
    </row>
    <row r="8438" spans="14:20" ht="14.4" x14ac:dyDescent="0.3">
      <c r="N8438" s="37"/>
      <c r="O8438" s="36"/>
      <c r="P8438" s="36"/>
      <c r="Q8438" s="36"/>
      <c r="R8438" s="37"/>
      <c r="S8438" s="36"/>
      <c r="T8438" s="36"/>
    </row>
    <row r="8439" spans="14:20" ht="14.4" x14ac:dyDescent="0.3">
      <c r="N8439" s="37"/>
      <c r="O8439" s="36"/>
      <c r="P8439" s="36"/>
      <c r="Q8439" s="36"/>
      <c r="R8439" s="37"/>
      <c r="S8439" s="36"/>
      <c r="T8439" s="36"/>
    </row>
    <row r="8440" spans="14:20" ht="14.4" x14ac:dyDescent="0.3">
      <c r="N8440" s="37"/>
      <c r="O8440" s="36"/>
      <c r="P8440" s="36"/>
      <c r="Q8440" s="36"/>
      <c r="R8440" s="37"/>
      <c r="S8440" s="36"/>
      <c r="T8440" s="36"/>
    </row>
    <row r="8441" spans="14:20" ht="14.4" x14ac:dyDescent="0.3">
      <c r="N8441" s="37"/>
      <c r="O8441" s="36"/>
      <c r="P8441" s="36"/>
      <c r="Q8441" s="36"/>
      <c r="R8441" s="37"/>
      <c r="S8441" s="36"/>
      <c r="T8441" s="36"/>
    </row>
    <row r="8442" spans="14:20" ht="14.4" x14ac:dyDescent="0.3">
      <c r="N8442" s="37"/>
      <c r="O8442" s="36"/>
      <c r="P8442" s="36"/>
      <c r="Q8442" s="36"/>
      <c r="R8442" s="37"/>
      <c r="S8442" s="36"/>
      <c r="T8442" s="36"/>
    </row>
    <row r="8443" spans="14:20" ht="14.4" x14ac:dyDescent="0.3">
      <c r="N8443" s="37"/>
      <c r="O8443" s="36"/>
      <c r="P8443" s="36"/>
      <c r="Q8443" s="36"/>
      <c r="R8443" s="37"/>
      <c r="S8443" s="36"/>
      <c r="T8443" s="36"/>
    </row>
    <row r="8444" spans="14:20" ht="14.4" x14ac:dyDescent="0.3">
      <c r="N8444" s="37"/>
      <c r="O8444" s="36"/>
      <c r="P8444" s="36"/>
      <c r="Q8444" s="36"/>
      <c r="R8444" s="37"/>
      <c r="S8444" s="36"/>
      <c r="T8444" s="36"/>
    </row>
    <row r="8445" spans="14:20" ht="14.4" x14ac:dyDescent="0.3">
      <c r="N8445" s="37"/>
      <c r="O8445" s="36"/>
      <c r="P8445" s="36"/>
      <c r="Q8445" s="36"/>
      <c r="R8445" s="37"/>
      <c r="S8445" s="36"/>
      <c r="T8445" s="36"/>
    </row>
    <row r="8446" spans="14:20" ht="14.4" x14ac:dyDescent="0.3">
      <c r="N8446" s="37"/>
      <c r="O8446" s="36"/>
      <c r="P8446" s="36"/>
      <c r="Q8446" s="36"/>
      <c r="R8446" s="37"/>
      <c r="S8446" s="36"/>
      <c r="T8446" s="36"/>
    </row>
    <row r="8447" spans="14:20" ht="14.4" x14ac:dyDescent="0.3">
      <c r="N8447" s="37"/>
      <c r="O8447" s="36"/>
      <c r="P8447" s="36"/>
      <c r="Q8447" s="36"/>
      <c r="R8447" s="37"/>
      <c r="S8447" s="36"/>
      <c r="T8447" s="36"/>
    </row>
    <row r="8448" spans="14:20" ht="14.4" x14ac:dyDescent="0.3">
      <c r="N8448" s="37"/>
      <c r="O8448" s="36"/>
      <c r="P8448" s="36"/>
      <c r="Q8448" s="36"/>
      <c r="R8448" s="37"/>
      <c r="S8448" s="36"/>
      <c r="T8448" s="36"/>
    </row>
    <row r="8449" spans="14:20" ht="14.4" x14ac:dyDescent="0.3">
      <c r="N8449" s="37"/>
      <c r="O8449" s="36"/>
      <c r="P8449" s="36"/>
      <c r="Q8449" s="36"/>
      <c r="R8449" s="37"/>
      <c r="S8449" s="36"/>
      <c r="T8449" s="36"/>
    </row>
    <row r="8450" spans="14:20" ht="14.4" x14ac:dyDescent="0.3">
      <c r="N8450" s="37"/>
      <c r="O8450" s="36"/>
      <c r="P8450" s="36"/>
      <c r="Q8450" s="36"/>
      <c r="R8450" s="37"/>
      <c r="S8450" s="36"/>
      <c r="T8450" s="36"/>
    </row>
    <row r="8451" spans="14:20" ht="14.4" x14ac:dyDescent="0.3">
      <c r="N8451" s="37"/>
      <c r="O8451" s="36"/>
      <c r="P8451" s="36"/>
      <c r="Q8451" s="36"/>
      <c r="R8451" s="37"/>
      <c r="S8451" s="36"/>
      <c r="T8451" s="36"/>
    </row>
    <row r="8452" spans="14:20" ht="14.4" x14ac:dyDescent="0.3">
      <c r="N8452" s="37"/>
      <c r="O8452" s="36"/>
      <c r="P8452" s="36"/>
      <c r="Q8452" s="36"/>
      <c r="R8452" s="37"/>
      <c r="S8452" s="36"/>
      <c r="T8452" s="36"/>
    </row>
    <row r="8453" spans="14:20" ht="14.4" x14ac:dyDescent="0.3">
      <c r="N8453" s="37"/>
      <c r="O8453" s="36"/>
      <c r="P8453" s="36"/>
      <c r="Q8453" s="36"/>
      <c r="R8453" s="37"/>
      <c r="S8453" s="36"/>
      <c r="T8453" s="36"/>
    </row>
    <row r="8454" spans="14:20" ht="14.4" x14ac:dyDescent="0.3">
      <c r="N8454" s="37"/>
      <c r="O8454" s="36"/>
      <c r="P8454" s="36"/>
      <c r="Q8454" s="36"/>
      <c r="R8454" s="37"/>
      <c r="S8454" s="36"/>
      <c r="T8454" s="36"/>
    </row>
    <row r="8455" spans="14:20" ht="14.4" x14ac:dyDescent="0.3">
      <c r="N8455" s="37"/>
      <c r="O8455" s="36"/>
      <c r="P8455" s="36"/>
      <c r="Q8455" s="36"/>
      <c r="R8455" s="37"/>
      <c r="S8455" s="36"/>
      <c r="T8455" s="36"/>
    </row>
    <row r="8456" spans="14:20" ht="14.4" x14ac:dyDescent="0.3">
      <c r="N8456" s="37"/>
      <c r="O8456" s="36"/>
      <c r="P8456" s="36"/>
      <c r="Q8456" s="36"/>
      <c r="R8456" s="37"/>
      <c r="S8456" s="36"/>
      <c r="T8456" s="36"/>
    </row>
    <row r="8457" spans="14:20" ht="14.4" x14ac:dyDescent="0.3">
      <c r="N8457" s="37"/>
      <c r="O8457" s="36"/>
      <c r="P8457" s="36"/>
      <c r="Q8457" s="36"/>
      <c r="R8457" s="37"/>
      <c r="S8457" s="36"/>
      <c r="T8457" s="36"/>
    </row>
    <row r="8458" spans="14:20" ht="14.4" x14ac:dyDescent="0.3">
      <c r="N8458" s="37"/>
      <c r="O8458" s="36"/>
      <c r="P8458" s="36"/>
      <c r="Q8458" s="36"/>
      <c r="R8458" s="37"/>
      <c r="S8458" s="36"/>
      <c r="T8458" s="36"/>
    </row>
    <row r="8459" spans="14:20" ht="14.4" x14ac:dyDescent="0.3">
      <c r="N8459" s="37"/>
      <c r="O8459" s="36"/>
      <c r="P8459" s="36"/>
      <c r="Q8459" s="36"/>
      <c r="R8459" s="37"/>
      <c r="S8459" s="36"/>
      <c r="T8459" s="36"/>
    </row>
    <row r="8460" spans="14:20" ht="14.4" x14ac:dyDescent="0.3">
      <c r="N8460" s="37"/>
      <c r="O8460" s="36"/>
      <c r="P8460" s="36"/>
      <c r="Q8460" s="36"/>
      <c r="R8460" s="37"/>
      <c r="S8460" s="36"/>
      <c r="T8460" s="36"/>
    </row>
    <row r="8461" spans="14:20" ht="14.4" x14ac:dyDescent="0.3">
      <c r="N8461" s="37"/>
      <c r="O8461" s="36"/>
      <c r="P8461" s="36"/>
      <c r="Q8461" s="36"/>
      <c r="R8461" s="37"/>
      <c r="S8461" s="36"/>
      <c r="T8461" s="36"/>
    </row>
    <row r="8462" spans="14:20" ht="14.4" x14ac:dyDescent="0.3">
      <c r="N8462" s="37"/>
      <c r="O8462" s="36"/>
      <c r="P8462" s="36"/>
      <c r="Q8462" s="36"/>
      <c r="R8462" s="37"/>
      <c r="S8462" s="36"/>
      <c r="T8462" s="36"/>
    </row>
    <row r="8463" spans="14:20" ht="14.4" x14ac:dyDescent="0.3">
      <c r="N8463" s="37"/>
      <c r="O8463" s="36"/>
      <c r="P8463" s="36"/>
      <c r="Q8463" s="36"/>
      <c r="R8463" s="37"/>
      <c r="S8463" s="36"/>
      <c r="T8463" s="36"/>
    </row>
    <row r="8464" spans="14:20" ht="14.4" x14ac:dyDescent="0.3">
      <c r="N8464" s="37"/>
      <c r="O8464" s="36"/>
      <c r="P8464" s="36"/>
      <c r="Q8464" s="36"/>
      <c r="R8464" s="37"/>
      <c r="S8464" s="36"/>
      <c r="T8464" s="36"/>
    </row>
    <row r="8465" spans="14:20" ht="14.4" x14ac:dyDescent="0.3">
      <c r="N8465" s="37"/>
      <c r="O8465" s="36"/>
      <c r="P8465" s="36"/>
      <c r="Q8465" s="36"/>
      <c r="R8465" s="37"/>
      <c r="S8465" s="36"/>
      <c r="T8465" s="36"/>
    </row>
    <row r="8466" spans="14:20" ht="14.4" x14ac:dyDescent="0.3">
      <c r="N8466" s="37"/>
      <c r="O8466" s="36"/>
      <c r="P8466" s="36"/>
      <c r="Q8466" s="36"/>
      <c r="R8466" s="37"/>
      <c r="S8466" s="36"/>
      <c r="T8466" s="36"/>
    </row>
    <row r="8467" spans="14:20" ht="14.4" x14ac:dyDescent="0.3">
      <c r="N8467" s="37"/>
      <c r="O8467" s="36"/>
      <c r="P8467" s="36"/>
      <c r="Q8467" s="36"/>
      <c r="R8467" s="37"/>
      <c r="S8467" s="36"/>
      <c r="T8467" s="36"/>
    </row>
    <row r="8468" spans="14:20" ht="14.4" x14ac:dyDescent="0.3">
      <c r="N8468" s="37"/>
      <c r="O8468" s="36"/>
      <c r="P8468" s="36"/>
      <c r="Q8468" s="36"/>
      <c r="R8468" s="37"/>
      <c r="S8468" s="36"/>
      <c r="T8468" s="36"/>
    </row>
    <row r="8469" spans="14:20" ht="14.4" x14ac:dyDescent="0.3">
      <c r="N8469" s="37"/>
      <c r="O8469" s="36"/>
      <c r="P8469" s="36"/>
      <c r="Q8469" s="36"/>
      <c r="R8469" s="37"/>
      <c r="S8469" s="36"/>
      <c r="T8469" s="36"/>
    </row>
    <row r="8470" spans="14:20" ht="14.4" x14ac:dyDescent="0.3">
      <c r="N8470" s="37"/>
      <c r="O8470" s="36"/>
      <c r="P8470" s="36"/>
      <c r="Q8470" s="36"/>
      <c r="R8470" s="37"/>
      <c r="S8470" s="36"/>
      <c r="T8470" s="36"/>
    </row>
    <row r="8471" spans="14:20" ht="14.4" x14ac:dyDescent="0.3">
      <c r="N8471" s="37"/>
      <c r="O8471" s="36"/>
      <c r="P8471" s="36"/>
      <c r="Q8471" s="36"/>
      <c r="R8471" s="37"/>
      <c r="S8471" s="36"/>
      <c r="T8471" s="36"/>
    </row>
    <row r="8472" spans="14:20" ht="14.4" x14ac:dyDescent="0.3">
      <c r="N8472" s="37"/>
      <c r="O8472" s="36"/>
      <c r="P8472" s="36"/>
      <c r="Q8472" s="36"/>
      <c r="R8472" s="37"/>
      <c r="S8472" s="36"/>
      <c r="T8472" s="36"/>
    </row>
    <row r="8473" spans="14:20" ht="14.4" x14ac:dyDescent="0.3">
      <c r="N8473" s="37"/>
      <c r="O8473" s="36"/>
      <c r="P8473" s="36"/>
      <c r="Q8473" s="36"/>
      <c r="R8473" s="37"/>
      <c r="S8473" s="36"/>
      <c r="T8473" s="36"/>
    </row>
    <row r="8474" spans="14:20" ht="14.4" x14ac:dyDescent="0.3">
      <c r="N8474" s="37"/>
      <c r="O8474" s="36"/>
      <c r="P8474" s="36"/>
      <c r="Q8474" s="36"/>
      <c r="R8474" s="37"/>
      <c r="S8474" s="36"/>
      <c r="T8474" s="36"/>
    </row>
    <row r="8475" spans="14:20" ht="14.4" x14ac:dyDescent="0.3">
      <c r="N8475" s="37"/>
      <c r="O8475" s="36"/>
      <c r="P8475" s="36"/>
      <c r="Q8475" s="36"/>
      <c r="R8475" s="37"/>
      <c r="S8475" s="36"/>
      <c r="T8475" s="36"/>
    </row>
    <row r="8476" spans="14:20" ht="14.4" x14ac:dyDescent="0.3">
      <c r="N8476" s="37"/>
      <c r="O8476" s="36"/>
      <c r="P8476" s="36"/>
      <c r="Q8476" s="36"/>
      <c r="R8476" s="37"/>
      <c r="S8476" s="36"/>
      <c r="T8476" s="36"/>
    </row>
    <row r="8477" spans="14:20" ht="14.4" x14ac:dyDescent="0.3">
      <c r="N8477" s="37"/>
      <c r="O8477" s="36"/>
      <c r="P8477" s="36"/>
      <c r="Q8477" s="36"/>
      <c r="R8477" s="37"/>
      <c r="S8477" s="36"/>
      <c r="T8477" s="36"/>
    </row>
    <row r="8478" spans="14:20" ht="14.4" x14ac:dyDescent="0.3">
      <c r="N8478" s="37"/>
      <c r="O8478" s="36"/>
      <c r="P8478" s="36"/>
      <c r="Q8478" s="36"/>
      <c r="R8478" s="37"/>
      <c r="S8478" s="36"/>
      <c r="T8478" s="36"/>
    </row>
    <row r="8479" spans="14:20" ht="14.4" x14ac:dyDescent="0.3">
      <c r="N8479" s="37"/>
      <c r="O8479" s="36"/>
      <c r="P8479" s="36"/>
      <c r="Q8479" s="36"/>
      <c r="R8479" s="37"/>
      <c r="S8479" s="36"/>
      <c r="T8479" s="36"/>
    </row>
    <row r="8480" spans="14:20" ht="14.4" x14ac:dyDescent="0.3">
      <c r="N8480" s="37"/>
      <c r="O8480" s="36"/>
      <c r="P8480" s="36"/>
      <c r="Q8480" s="36"/>
      <c r="R8480" s="37"/>
      <c r="S8480" s="36"/>
      <c r="T8480" s="36"/>
    </row>
    <row r="8481" spans="14:20" ht="14.4" x14ac:dyDescent="0.3">
      <c r="N8481" s="37"/>
      <c r="O8481" s="36"/>
      <c r="P8481" s="36"/>
      <c r="Q8481" s="36"/>
      <c r="R8481" s="37"/>
      <c r="S8481" s="36"/>
      <c r="T8481" s="36"/>
    </row>
    <row r="8482" spans="14:20" ht="14.4" x14ac:dyDescent="0.3">
      <c r="N8482" s="37"/>
      <c r="O8482" s="36"/>
      <c r="P8482" s="36"/>
      <c r="Q8482" s="36"/>
      <c r="R8482" s="37"/>
      <c r="S8482" s="36"/>
      <c r="T8482" s="36"/>
    </row>
    <row r="8483" spans="14:20" ht="14.4" x14ac:dyDescent="0.3">
      <c r="N8483" s="37"/>
      <c r="O8483" s="36"/>
      <c r="P8483" s="36"/>
      <c r="Q8483" s="36"/>
      <c r="R8483" s="37"/>
      <c r="S8483" s="36"/>
      <c r="T8483" s="36"/>
    </row>
    <row r="8484" spans="14:20" ht="14.4" x14ac:dyDescent="0.3">
      <c r="N8484" s="37"/>
      <c r="O8484" s="36"/>
      <c r="P8484" s="36"/>
      <c r="Q8484" s="36"/>
      <c r="R8484" s="37"/>
      <c r="S8484" s="36"/>
      <c r="T8484" s="36"/>
    </row>
    <row r="8485" spans="14:20" ht="14.4" x14ac:dyDescent="0.3">
      <c r="N8485" s="37"/>
      <c r="O8485" s="36"/>
      <c r="P8485" s="36"/>
      <c r="Q8485" s="36"/>
      <c r="R8485" s="37"/>
      <c r="S8485" s="36"/>
      <c r="T8485" s="36"/>
    </row>
    <row r="8486" spans="14:20" ht="14.4" x14ac:dyDescent="0.3">
      <c r="N8486" s="37"/>
      <c r="O8486" s="36"/>
      <c r="P8486" s="36"/>
      <c r="Q8486" s="36"/>
      <c r="R8486" s="37"/>
      <c r="S8486" s="36"/>
      <c r="T8486" s="36"/>
    </row>
    <row r="8487" spans="14:20" ht="14.4" x14ac:dyDescent="0.3">
      <c r="N8487" s="37"/>
      <c r="O8487" s="36"/>
      <c r="P8487" s="36"/>
      <c r="Q8487" s="36"/>
      <c r="R8487" s="37"/>
      <c r="S8487" s="36"/>
      <c r="T8487" s="36"/>
    </row>
    <row r="8488" spans="14:20" ht="14.4" x14ac:dyDescent="0.3">
      <c r="N8488" s="37"/>
      <c r="O8488" s="36"/>
      <c r="P8488" s="36"/>
      <c r="Q8488" s="36"/>
      <c r="R8488" s="37"/>
      <c r="S8488" s="36"/>
      <c r="T8488" s="36"/>
    </row>
    <row r="8489" spans="14:20" ht="14.4" x14ac:dyDescent="0.3">
      <c r="N8489" s="37"/>
      <c r="O8489" s="36"/>
      <c r="P8489" s="36"/>
      <c r="Q8489" s="36"/>
      <c r="R8489" s="37"/>
      <c r="S8489" s="36"/>
      <c r="T8489" s="36"/>
    </row>
    <row r="8490" spans="14:20" ht="14.4" x14ac:dyDescent="0.3">
      <c r="N8490" s="37"/>
      <c r="O8490" s="36"/>
      <c r="P8490" s="36"/>
      <c r="Q8490" s="36"/>
      <c r="R8490" s="37"/>
      <c r="S8490" s="36"/>
      <c r="T8490" s="36"/>
    </row>
    <row r="8491" spans="14:20" ht="14.4" x14ac:dyDescent="0.3">
      <c r="N8491" s="37"/>
      <c r="O8491" s="36"/>
      <c r="P8491" s="36"/>
      <c r="Q8491" s="36"/>
      <c r="R8491" s="37"/>
      <c r="S8491" s="36"/>
      <c r="T8491" s="36"/>
    </row>
    <row r="8492" spans="14:20" ht="14.4" x14ac:dyDescent="0.3">
      <c r="N8492" s="37"/>
      <c r="O8492" s="36"/>
      <c r="P8492" s="36"/>
      <c r="Q8492" s="36"/>
      <c r="R8492" s="37"/>
      <c r="S8492" s="36"/>
      <c r="T8492" s="36"/>
    </row>
    <row r="8493" spans="14:20" ht="14.4" x14ac:dyDescent="0.3">
      <c r="N8493" s="37"/>
      <c r="O8493" s="36"/>
      <c r="P8493" s="36"/>
      <c r="Q8493" s="36"/>
      <c r="R8493" s="37"/>
      <c r="S8493" s="36"/>
      <c r="T8493" s="36"/>
    </row>
    <row r="8494" spans="14:20" ht="14.4" x14ac:dyDescent="0.3">
      <c r="N8494" s="37"/>
      <c r="O8494" s="36"/>
      <c r="P8494" s="36"/>
      <c r="Q8494" s="36"/>
      <c r="R8494" s="37"/>
      <c r="S8494" s="36"/>
      <c r="T8494" s="36"/>
    </row>
    <row r="8495" spans="14:20" ht="14.4" x14ac:dyDescent="0.3">
      <c r="N8495" s="37"/>
      <c r="O8495" s="36"/>
      <c r="P8495" s="36"/>
      <c r="Q8495" s="36"/>
      <c r="R8495" s="37"/>
      <c r="S8495" s="36"/>
      <c r="T8495" s="36"/>
    </row>
    <row r="8496" spans="14:20" ht="14.4" x14ac:dyDescent="0.3">
      <c r="N8496" s="37"/>
      <c r="O8496" s="36"/>
      <c r="P8496" s="36"/>
      <c r="Q8496" s="36"/>
      <c r="R8496" s="37"/>
      <c r="S8496" s="36"/>
      <c r="T8496" s="36"/>
    </row>
    <row r="8497" spans="14:20" ht="14.4" x14ac:dyDescent="0.3">
      <c r="N8497" s="37"/>
      <c r="O8497" s="36"/>
      <c r="P8497" s="36"/>
      <c r="Q8497" s="36"/>
      <c r="R8497" s="37"/>
      <c r="S8497" s="36"/>
      <c r="T8497" s="36"/>
    </row>
    <row r="8498" spans="14:20" ht="14.4" x14ac:dyDescent="0.3">
      <c r="N8498" s="37"/>
      <c r="O8498" s="36"/>
      <c r="P8498" s="36"/>
      <c r="Q8498" s="36"/>
      <c r="R8498" s="37"/>
      <c r="S8498" s="36"/>
      <c r="T8498" s="36"/>
    </row>
    <row r="8499" spans="14:20" ht="14.4" x14ac:dyDescent="0.3">
      <c r="N8499" s="37"/>
      <c r="O8499" s="36"/>
      <c r="P8499" s="36"/>
      <c r="Q8499" s="36"/>
      <c r="R8499" s="37"/>
      <c r="S8499" s="36"/>
      <c r="T8499" s="36"/>
    </row>
    <row r="8500" spans="14:20" ht="14.4" x14ac:dyDescent="0.3">
      <c r="N8500" s="37"/>
      <c r="O8500" s="36"/>
      <c r="P8500" s="36"/>
      <c r="Q8500" s="36"/>
      <c r="R8500" s="37"/>
      <c r="S8500" s="36"/>
      <c r="T8500" s="36"/>
    </row>
    <row r="8501" spans="14:20" ht="14.4" x14ac:dyDescent="0.3">
      <c r="N8501" s="37"/>
      <c r="O8501" s="36"/>
      <c r="P8501" s="36"/>
      <c r="Q8501" s="36"/>
      <c r="R8501" s="37"/>
      <c r="S8501" s="36"/>
      <c r="T8501" s="36"/>
    </row>
    <row r="8502" spans="14:20" ht="14.4" x14ac:dyDescent="0.3">
      <c r="N8502" s="37"/>
      <c r="O8502" s="36"/>
      <c r="P8502" s="36"/>
      <c r="Q8502" s="36"/>
      <c r="R8502" s="37"/>
      <c r="S8502" s="36"/>
      <c r="T8502" s="36"/>
    </row>
    <row r="8503" spans="14:20" ht="14.4" x14ac:dyDescent="0.3">
      <c r="N8503" s="37"/>
      <c r="O8503" s="36"/>
      <c r="P8503" s="36"/>
      <c r="Q8503" s="36"/>
      <c r="R8503" s="37"/>
      <c r="S8503" s="36"/>
      <c r="T8503" s="36"/>
    </row>
    <row r="8504" spans="14:20" ht="14.4" x14ac:dyDescent="0.3">
      <c r="N8504" s="37"/>
      <c r="O8504" s="36"/>
      <c r="P8504" s="36"/>
      <c r="Q8504" s="36"/>
      <c r="R8504" s="37"/>
      <c r="S8504" s="36"/>
      <c r="T8504" s="36"/>
    </row>
    <row r="8505" spans="14:20" ht="14.4" x14ac:dyDescent="0.3">
      <c r="N8505" s="37"/>
      <c r="O8505" s="36"/>
      <c r="P8505" s="36"/>
      <c r="Q8505" s="36"/>
      <c r="R8505" s="37"/>
      <c r="S8505" s="36"/>
      <c r="T8505" s="36"/>
    </row>
    <row r="8506" spans="14:20" ht="14.4" x14ac:dyDescent="0.3">
      <c r="N8506" s="37"/>
      <c r="O8506" s="36"/>
      <c r="P8506" s="36"/>
      <c r="Q8506" s="36"/>
      <c r="R8506" s="37"/>
      <c r="S8506" s="36"/>
      <c r="T8506" s="36"/>
    </row>
    <row r="8507" spans="14:20" ht="14.4" x14ac:dyDescent="0.3">
      <c r="N8507" s="37"/>
      <c r="O8507" s="36"/>
      <c r="P8507" s="36"/>
      <c r="Q8507" s="36"/>
      <c r="R8507" s="37"/>
      <c r="S8507" s="36"/>
      <c r="T8507" s="36"/>
    </row>
    <row r="8508" spans="14:20" ht="14.4" x14ac:dyDescent="0.3">
      <c r="N8508" s="37"/>
      <c r="O8508" s="36"/>
      <c r="P8508" s="36"/>
      <c r="Q8508" s="36"/>
      <c r="R8508" s="37"/>
      <c r="S8508" s="36"/>
      <c r="T8508" s="36"/>
    </row>
    <row r="8509" spans="14:20" ht="14.4" x14ac:dyDescent="0.3">
      <c r="N8509" s="37"/>
      <c r="O8509" s="36"/>
      <c r="P8509" s="36"/>
      <c r="Q8509" s="36"/>
      <c r="R8509" s="37"/>
      <c r="S8509" s="36"/>
      <c r="T8509" s="36"/>
    </row>
    <row r="8510" spans="14:20" ht="14.4" x14ac:dyDescent="0.3">
      <c r="N8510" s="37"/>
      <c r="O8510" s="36"/>
      <c r="P8510" s="36"/>
      <c r="Q8510" s="36"/>
      <c r="R8510" s="37"/>
      <c r="S8510" s="36"/>
      <c r="T8510" s="36"/>
    </row>
    <row r="8511" spans="14:20" ht="14.4" x14ac:dyDescent="0.3">
      <c r="N8511" s="37"/>
      <c r="O8511" s="36"/>
      <c r="P8511" s="36"/>
      <c r="Q8511" s="36"/>
      <c r="R8511" s="37"/>
      <c r="S8511" s="36"/>
      <c r="T8511" s="36"/>
    </row>
    <row r="8512" spans="14:20" ht="14.4" x14ac:dyDescent="0.3">
      <c r="N8512" s="37"/>
      <c r="O8512" s="36"/>
      <c r="P8512" s="36"/>
      <c r="Q8512" s="36"/>
      <c r="R8512" s="37"/>
      <c r="S8512" s="36"/>
      <c r="T8512" s="36"/>
    </row>
    <row r="8513" spans="14:20" ht="14.4" x14ac:dyDescent="0.3">
      <c r="N8513" s="37"/>
      <c r="O8513" s="36"/>
      <c r="P8513" s="36"/>
      <c r="Q8513" s="36"/>
      <c r="R8513" s="37"/>
      <c r="S8513" s="36"/>
      <c r="T8513" s="36"/>
    </row>
    <row r="8514" spans="14:20" ht="14.4" x14ac:dyDescent="0.3">
      <c r="N8514" s="37"/>
      <c r="O8514" s="36"/>
      <c r="P8514" s="36"/>
      <c r="Q8514" s="36"/>
      <c r="R8514" s="37"/>
      <c r="S8514" s="36"/>
      <c r="T8514" s="36"/>
    </row>
    <row r="8515" spans="14:20" ht="14.4" x14ac:dyDescent="0.3">
      <c r="N8515" s="37"/>
      <c r="O8515" s="36"/>
      <c r="P8515" s="36"/>
      <c r="Q8515" s="36"/>
      <c r="R8515" s="37"/>
      <c r="S8515" s="36"/>
      <c r="T8515" s="36"/>
    </row>
    <row r="8516" spans="14:20" ht="14.4" x14ac:dyDescent="0.3">
      <c r="N8516" s="37"/>
      <c r="O8516" s="36"/>
      <c r="P8516" s="36"/>
      <c r="Q8516" s="36"/>
      <c r="R8516" s="37"/>
      <c r="S8516" s="36"/>
      <c r="T8516" s="36"/>
    </row>
    <row r="8517" spans="14:20" ht="14.4" x14ac:dyDescent="0.3">
      <c r="N8517" s="37"/>
      <c r="O8517" s="36"/>
      <c r="P8517" s="36"/>
      <c r="Q8517" s="36"/>
      <c r="R8517" s="37"/>
      <c r="S8517" s="36"/>
      <c r="T8517" s="36"/>
    </row>
    <row r="8518" spans="14:20" ht="14.4" x14ac:dyDescent="0.3">
      <c r="N8518" s="37"/>
      <c r="O8518" s="36"/>
      <c r="P8518" s="36"/>
      <c r="Q8518" s="36"/>
      <c r="R8518" s="37"/>
      <c r="S8518" s="36"/>
      <c r="T8518" s="36"/>
    </row>
    <row r="8519" spans="14:20" ht="14.4" x14ac:dyDescent="0.3">
      <c r="N8519" s="37"/>
      <c r="O8519" s="36"/>
      <c r="P8519" s="36"/>
      <c r="Q8519" s="36"/>
      <c r="R8519" s="37"/>
      <c r="S8519" s="36"/>
      <c r="T8519" s="36"/>
    </row>
    <row r="8520" spans="14:20" ht="14.4" x14ac:dyDescent="0.3">
      <c r="N8520" s="37"/>
      <c r="O8520" s="36"/>
      <c r="P8520" s="36"/>
      <c r="Q8520" s="36"/>
      <c r="R8520" s="37"/>
      <c r="S8520" s="36"/>
      <c r="T8520" s="36"/>
    </row>
    <row r="8521" spans="14:20" ht="14.4" x14ac:dyDescent="0.3">
      <c r="N8521" s="37"/>
      <c r="O8521" s="36"/>
      <c r="P8521" s="36"/>
      <c r="Q8521" s="36"/>
      <c r="R8521" s="37"/>
      <c r="S8521" s="36"/>
      <c r="T8521" s="36"/>
    </row>
    <row r="8522" spans="14:20" ht="14.4" x14ac:dyDescent="0.3">
      <c r="N8522" s="37"/>
      <c r="O8522" s="36"/>
      <c r="P8522" s="36"/>
      <c r="Q8522" s="36"/>
      <c r="R8522" s="37"/>
      <c r="S8522" s="36"/>
      <c r="T8522" s="36"/>
    </row>
    <row r="8523" spans="14:20" ht="14.4" x14ac:dyDescent="0.3">
      <c r="N8523" s="37"/>
      <c r="O8523" s="36"/>
      <c r="P8523" s="36"/>
      <c r="Q8523" s="36"/>
      <c r="R8523" s="37"/>
      <c r="S8523" s="36"/>
      <c r="T8523" s="36"/>
    </row>
    <row r="8524" spans="14:20" ht="14.4" x14ac:dyDescent="0.3">
      <c r="N8524" s="37"/>
      <c r="O8524" s="36"/>
      <c r="P8524" s="36"/>
      <c r="Q8524" s="36"/>
      <c r="R8524" s="37"/>
      <c r="S8524" s="36"/>
      <c r="T8524" s="36"/>
    </row>
    <row r="8525" spans="14:20" ht="14.4" x14ac:dyDescent="0.3">
      <c r="N8525" s="37"/>
      <c r="O8525" s="36"/>
      <c r="P8525" s="36"/>
      <c r="Q8525" s="36"/>
      <c r="R8525" s="37"/>
      <c r="S8525" s="36"/>
      <c r="T8525" s="36"/>
    </row>
    <row r="8526" spans="14:20" ht="14.4" x14ac:dyDescent="0.3">
      <c r="N8526" s="37"/>
      <c r="O8526" s="36"/>
      <c r="P8526" s="36"/>
      <c r="Q8526" s="36"/>
      <c r="R8526" s="37"/>
      <c r="S8526" s="36"/>
      <c r="T8526" s="36"/>
    </row>
    <row r="8527" spans="14:20" ht="14.4" x14ac:dyDescent="0.3">
      <c r="N8527" s="37"/>
      <c r="O8527" s="36"/>
      <c r="P8527" s="36"/>
      <c r="Q8527" s="36"/>
      <c r="R8527" s="37"/>
      <c r="S8527" s="36"/>
      <c r="T8527" s="36"/>
    </row>
    <row r="8528" spans="14:20" ht="14.4" x14ac:dyDescent="0.3">
      <c r="N8528" s="37"/>
      <c r="O8528" s="36"/>
      <c r="P8528" s="36"/>
      <c r="Q8528" s="36"/>
      <c r="R8528" s="37"/>
      <c r="S8528" s="36"/>
      <c r="T8528" s="36"/>
    </row>
    <row r="8529" spans="14:20" ht="14.4" x14ac:dyDescent="0.3">
      <c r="N8529" s="37"/>
      <c r="O8529" s="36"/>
      <c r="P8529" s="36"/>
      <c r="Q8529" s="36"/>
      <c r="R8529" s="37"/>
      <c r="S8529" s="36"/>
      <c r="T8529" s="36"/>
    </row>
    <row r="8530" spans="14:20" ht="14.4" x14ac:dyDescent="0.3">
      <c r="N8530" s="37"/>
      <c r="O8530" s="36"/>
      <c r="P8530" s="36"/>
      <c r="Q8530" s="36"/>
      <c r="R8530" s="37"/>
      <c r="S8530" s="36"/>
      <c r="T8530" s="36"/>
    </row>
    <row r="8531" spans="14:20" ht="14.4" x14ac:dyDescent="0.3">
      <c r="N8531" s="37"/>
      <c r="O8531" s="36"/>
      <c r="P8531" s="36"/>
      <c r="Q8531" s="36"/>
      <c r="R8531" s="37"/>
      <c r="S8531" s="36"/>
      <c r="T8531" s="36"/>
    </row>
    <row r="8532" spans="14:20" ht="14.4" x14ac:dyDescent="0.3">
      <c r="N8532" s="37"/>
      <c r="O8532" s="36"/>
      <c r="P8532" s="36"/>
      <c r="Q8532" s="36"/>
      <c r="R8532" s="37"/>
      <c r="S8532" s="36"/>
      <c r="T8532" s="36"/>
    </row>
    <row r="8533" spans="14:20" ht="14.4" x14ac:dyDescent="0.3">
      <c r="N8533" s="37"/>
      <c r="O8533" s="36"/>
      <c r="P8533" s="36"/>
      <c r="Q8533" s="36"/>
      <c r="R8533" s="37"/>
      <c r="S8533" s="36"/>
      <c r="T8533" s="36"/>
    </row>
    <row r="8534" spans="14:20" ht="14.4" x14ac:dyDescent="0.3">
      <c r="N8534" s="37"/>
      <c r="O8534" s="36"/>
      <c r="P8534" s="36"/>
      <c r="Q8534" s="36"/>
      <c r="R8534" s="37"/>
      <c r="S8534" s="36"/>
      <c r="T8534" s="36"/>
    </row>
    <row r="8535" spans="14:20" ht="14.4" x14ac:dyDescent="0.3">
      <c r="N8535" s="37"/>
      <c r="O8535" s="36"/>
      <c r="P8535" s="36"/>
      <c r="Q8535" s="36"/>
      <c r="R8535" s="37"/>
      <c r="S8535" s="36"/>
      <c r="T8535" s="36"/>
    </row>
    <row r="8536" spans="14:20" ht="14.4" x14ac:dyDescent="0.3">
      <c r="N8536" s="37"/>
      <c r="O8536" s="36"/>
      <c r="P8536" s="36"/>
      <c r="Q8536" s="36"/>
      <c r="R8536" s="37"/>
      <c r="S8536" s="36"/>
      <c r="T8536" s="36"/>
    </row>
    <row r="8537" spans="14:20" ht="14.4" x14ac:dyDescent="0.3">
      <c r="N8537" s="37"/>
      <c r="O8537" s="36"/>
      <c r="P8537" s="36"/>
      <c r="Q8537" s="36"/>
      <c r="R8537" s="37"/>
      <c r="S8537" s="36"/>
      <c r="T8537" s="36"/>
    </row>
    <row r="8538" spans="14:20" ht="14.4" x14ac:dyDescent="0.3">
      <c r="N8538" s="37"/>
      <c r="O8538" s="36"/>
      <c r="P8538" s="36"/>
      <c r="Q8538" s="36"/>
      <c r="R8538" s="37"/>
      <c r="S8538" s="36"/>
      <c r="T8538" s="36"/>
    </row>
    <row r="8539" spans="14:20" ht="14.4" x14ac:dyDescent="0.3">
      <c r="N8539" s="37"/>
      <c r="O8539" s="36"/>
      <c r="P8539" s="36"/>
      <c r="Q8539" s="36"/>
      <c r="R8539" s="37"/>
      <c r="S8539" s="36"/>
      <c r="T8539" s="36"/>
    </row>
    <row r="8540" spans="14:20" ht="14.4" x14ac:dyDescent="0.3">
      <c r="N8540" s="37"/>
      <c r="O8540" s="36"/>
      <c r="P8540" s="36"/>
      <c r="Q8540" s="36"/>
      <c r="R8540" s="37"/>
      <c r="S8540" s="36"/>
      <c r="T8540" s="36"/>
    </row>
    <row r="8541" spans="14:20" ht="14.4" x14ac:dyDescent="0.3">
      <c r="N8541" s="37"/>
      <c r="O8541" s="36"/>
      <c r="P8541" s="36"/>
      <c r="Q8541" s="36"/>
      <c r="R8541" s="37"/>
      <c r="S8541" s="36"/>
      <c r="T8541" s="36"/>
    </row>
    <row r="8542" spans="14:20" ht="14.4" x14ac:dyDescent="0.3">
      <c r="N8542" s="37"/>
      <c r="O8542" s="36"/>
      <c r="P8542" s="36"/>
      <c r="Q8542" s="36"/>
      <c r="R8542" s="37"/>
      <c r="S8542" s="36"/>
      <c r="T8542" s="36"/>
    </row>
    <row r="8543" spans="14:20" ht="14.4" x14ac:dyDescent="0.3">
      <c r="N8543" s="37"/>
      <c r="O8543" s="36"/>
      <c r="P8543" s="36"/>
      <c r="Q8543" s="36"/>
      <c r="R8543" s="37"/>
      <c r="S8543" s="36"/>
      <c r="T8543" s="36"/>
    </row>
    <row r="8544" spans="14:20" ht="14.4" x14ac:dyDescent="0.3">
      <c r="N8544" s="37"/>
      <c r="O8544" s="36"/>
      <c r="P8544" s="36"/>
      <c r="Q8544" s="36"/>
      <c r="R8544" s="37"/>
      <c r="S8544" s="36"/>
      <c r="T8544" s="36"/>
    </row>
    <row r="8545" spans="14:20" ht="14.4" x14ac:dyDescent="0.3">
      <c r="N8545" s="37"/>
      <c r="O8545" s="36"/>
      <c r="P8545" s="36"/>
      <c r="Q8545" s="36"/>
      <c r="R8545" s="37"/>
      <c r="S8545" s="36"/>
      <c r="T8545" s="36"/>
    </row>
    <row r="8546" spans="14:20" ht="14.4" x14ac:dyDescent="0.3">
      <c r="N8546" s="37"/>
      <c r="O8546" s="36"/>
      <c r="P8546" s="36"/>
      <c r="Q8546" s="36"/>
      <c r="R8546" s="37"/>
      <c r="S8546" s="36"/>
      <c r="T8546" s="36"/>
    </row>
    <row r="8547" spans="14:20" ht="14.4" x14ac:dyDescent="0.3">
      <c r="N8547" s="37"/>
      <c r="O8547" s="36"/>
      <c r="P8547" s="36"/>
      <c r="Q8547" s="36"/>
      <c r="R8547" s="37"/>
      <c r="S8547" s="36"/>
      <c r="T8547" s="36"/>
    </row>
    <row r="8548" spans="14:20" ht="14.4" x14ac:dyDescent="0.3">
      <c r="N8548" s="37"/>
      <c r="O8548" s="36"/>
      <c r="P8548" s="36"/>
      <c r="Q8548" s="36"/>
      <c r="R8548" s="37"/>
      <c r="S8548" s="36"/>
      <c r="T8548" s="36"/>
    </row>
    <row r="8549" spans="14:20" ht="14.4" x14ac:dyDescent="0.3">
      <c r="N8549" s="37"/>
      <c r="O8549" s="36"/>
      <c r="P8549" s="36"/>
      <c r="Q8549" s="36"/>
      <c r="R8549" s="37"/>
      <c r="S8549" s="36"/>
      <c r="T8549" s="36"/>
    </row>
    <row r="8550" spans="14:20" ht="14.4" x14ac:dyDescent="0.3">
      <c r="N8550" s="37"/>
      <c r="O8550" s="36"/>
      <c r="P8550" s="36"/>
      <c r="Q8550" s="36"/>
      <c r="R8550" s="37"/>
      <c r="S8550" s="36"/>
      <c r="T8550" s="36"/>
    </row>
    <row r="8551" spans="14:20" ht="14.4" x14ac:dyDescent="0.3">
      <c r="N8551" s="37"/>
      <c r="O8551" s="36"/>
      <c r="P8551" s="36"/>
      <c r="Q8551" s="36"/>
      <c r="R8551" s="37"/>
      <c r="S8551" s="36"/>
      <c r="T8551" s="36"/>
    </row>
    <row r="8552" spans="14:20" ht="14.4" x14ac:dyDescent="0.3">
      <c r="N8552" s="37"/>
      <c r="O8552" s="36"/>
      <c r="P8552" s="36"/>
      <c r="Q8552" s="36"/>
      <c r="R8552" s="37"/>
      <c r="S8552" s="36"/>
      <c r="T8552" s="36"/>
    </row>
    <row r="8553" spans="14:20" ht="14.4" x14ac:dyDescent="0.3">
      <c r="N8553" s="37"/>
      <c r="O8553" s="36"/>
      <c r="P8553" s="36"/>
      <c r="Q8553" s="36"/>
      <c r="R8553" s="37"/>
      <c r="S8553" s="36"/>
      <c r="T8553" s="36"/>
    </row>
    <row r="8554" spans="14:20" ht="14.4" x14ac:dyDescent="0.3">
      <c r="N8554" s="37"/>
      <c r="O8554" s="36"/>
      <c r="P8554" s="36"/>
      <c r="Q8554" s="36"/>
      <c r="R8554" s="37"/>
      <c r="S8554" s="36"/>
      <c r="T8554" s="36"/>
    </row>
    <row r="8555" spans="14:20" ht="14.4" x14ac:dyDescent="0.3">
      <c r="N8555" s="37"/>
      <c r="O8555" s="36"/>
      <c r="P8555" s="36"/>
      <c r="Q8555" s="36"/>
      <c r="R8555" s="37"/>
      <c r="S8555" s="36"/>
      <c r="T8555" s="36"/>
    </row>
    <row r="8556" spans="14:20" ht="14.4" x14ac:dyDescent="0.3">
      <c r="N8556" s="37"/>
      <c r="O8556" s="36"/>
      <c r="P8556" s="36"/>
      <c r="Q8556" s="36"/>
      <c r="R8556" s="37"/>
      <c r="S8556" s="36"/>
      <c r="T8556" s="36"/>
    </row>
    <row r="8557" spans="14:20" ht="14.4" x14ac:dyDescent="0.3">
      <c r="N8557" s="37"/>
      <c r="O8557" s="36"/>
      <c r="P8557" s="36"/>
      <c r="Q8557" s="36"/>
      <c r="R8557" s="37"/>
      <c r="S8557" s="36"/>
      <c r="T8557" s="36"/>
    </row>
    <row r="8558" spans="14:20" ht="14.4" x14ac:dyDescent="0.3">
      <c r="N8558" s="37"/>
      <c r="O8558" s="36"/>
      <c r="P8558" s="36"/>
      <c r="Q8558" s="36"/>
      <c r="R8558" s="37"/>
      <c r="S8558" s="36"/>
      <c r="T8558" s="36"/>
    </row>
    <row r="8559" spans="14:20" ht="14.4" x14ac:dyDescent="0.3">
      <c r="N8559" s="37"/>
      <c r="O8559" s="36"/>
      <c r="P8559" s="36"/>
      <c r="Q8559" s="36"/>
      <c r="R8559" s="37"/>
      <c r="S8559" s="36"/>
      <c r="T8559" s="36"/>
    </row>
    <row r="8560" spans="14:20" ht="14.4" x14ac:dyDescent="0.3">
      <c r="N8560" s="37"/>
      <c r="O8560" s="36"/>
      <c r="P8560" s="36"/>
      <c r="Q8560" s="36"/>
      <c r="R8560" s="37"/>
      <c r="S8560" s="36"/>
      <c r="T8560" s="36"/>
    </row>
    <row r="8561" spans="14:20" ht="14.4" x14ac:dyDescent="0.3">
      <c r="N8561" s="37"/>
      <c r="O8561" s="36"/>
      <c r="P8561" s="36"/>
      <c r="Q8561" s="36"/>
      <c r="R8561" s="37"/>
      <c r="S8561" s="36"/>
      <c r="T8561" s="36"/>
    </row>
    <row r="8562" spans="14:20" ht="14.4" x14ac:dyDescent="0.3">
      <c r="N8562" s="37"/>
      <c r="O8562" s="36"/>
      <c r="P8562" s="36"/>
      <c r="Q8562" s="36"/>
      <c r="R8562" s="37"/>
      <c r="S8562" s="36"/>
      <c r="T8562" s="36"/>
    </row>
    <row r="8563" spans="14:20" ht="14.4" x14ac:dyDescent="0.3">
      <c r="N8563" s="37"/>
      <c r="O8563" s="36"/>
      <c r="P8563" s="36"/>
      <c r="Q8563" s="36"/>
      <c r="R8563" s="37"/>
      <c r="S8563" s="36"/>
      <c r="T8563" s="36"/>
    </row>
    <row r="8564" spans="14:20" ht="14.4" x14ac:dyDescent="0.3">
      <c r="N8564" s="37"/>
      <c r="O8564" s="36"/>
      <c r="P8564" s="36"/>
      <c r="Q8564" s="36"/>
      <c r="R8564" s="37"/>
      <c r="S8564" s="36"/>
      <c r="T8564" s="36"/>
    </row>
    <row r="8565" spans="14:20" ht="14.4" x14ac:dyDescent="0.3">
      <c r="N8565" s="37"/>
      <c r="O8565" s="36"/>
      <c r="P8565" s="36"/>
      <c r="Q8565" s="36"/>
      <c r="R8565" s="37"/>
      <c r="S8565" s="36"/>
      <c r="T8565" s="36"/>
    </row>
    <row r="8566" spans="14:20" ht="14.4" x14ac:dyDescent="0.3">
      <c r="N8566" s="37"/>
      <c r="O8566" s="36"/>
      <c r="P8566" s="36"/>
      <c r="Q8566" s="36"/>
      <c r="R8566" s="37"/>
      <c r="S8566" s="36"/>
      <c r="T8566" s="36"/>
    </row>
    <row r="8567" spans="14:20" ht="14.4" x14ac:dyDescent="0.3">
      <c r="N8567" s="37"/>
      <c r="O8567" s="36"/>
      <c r="P8567" s="36"/>
      <c r="Q8567" s="36"/>
      <c r="R8567" s="37"/>
      <c r="S8567" s="36"/>
      <c r="T8567" s="36"/>
    </row>
    <row r="8568" spans="14:20" ht="14.4" x14ac:dyDescent="0.3">
      <c r="N8568" s="37"/>
      <c r="O8568" s="36"/>
      <c r="P8568" s="36"/>
      <c r="Q8568" s="36"/>
      <c r="R8568" s="37"/>
      <c r="S8568" s="36"/>
      <c r="T8568" s="36"/>
    </row>
    <row r="8569" spans="14:20" ht="14.4" x14ac:dyDescent="0.3">
      <c r="N8569" s="37"/>
      <c r="O8569" s="36"/>
      <c r="P8569" s="36"/>
      <c r="Q8569" s="36"/>
      <c r="R8569" s="37"/>
      <c r="S8569" s="36"/>
      <c r="T8569" s="36"/>
    </row>
    <row r="8570" spans="14:20" ht="14.4" x14ac:dyDescent="0.3">
      <c r="N8570" s="37"/>
      <c r="O8570" s="36"/>
      <c r="P8570" s="36"/>
      <c r="Q8570" s="36"/>
      <c r="R8570" s="37"/>
      <c r="S8570" s="36"/>
      <c r="T8570" s="36"/>
    </row>
    <row r="8571" spans="14:20" ht="14.4" x14ac:dyDescent="0.3">
      <c r="N8571" s="37"/>
      <c r="O8571" s="36"/>
      <c r="P8571" s="36"/>
      <c r="Q8571" s="36"/>
      <c r="R8571" s="37"/>
      <c r="S8571" s="36"/>
      <c r="T8571" s="36"/>
    </row>
    <row r="8572" spans="14:20" ht="14.4" x14ac:dyDescent="0.3">
      <c r="N8572" s="37"/>
      <c r="O8572" s="36"/>
      <c r="P8572" s="36"/>
      <c r="Q8572" s="36"/>
      <c r="R8572" s="37"/>
      <c r="S8572" s="36"/>
      <c r="T8572" s="36"/>
    </row>
    <row r="8573" spans="14:20" ht="14.4" x14ac:dyDescent="0.3">
      <c r="N8573" s="37"/>
      <c r="O8573" s="36"/>
      <c r="P8573" s="36"/>
      <c r="Q8573" s="36"/>
      <c r="R8573" s="37"/>
      <c r="S8573" s="36"/>
      <c r="T8573" s="36"/>
    </row>
    <row r="8574" spans="14:20" ht="14.4" x14ac:dyDescent="0.3">
      <c r="N8574" s="37"/>
      <c r="O8574" s="36"/>
      <c r="P8574" s="36"/>
      <c r="Q8574" s="36"/>
      <c r="R8574" s="37"/>
      <c r="S8574" s="36"/>
      <c r="T8574" s="36"/>
    </row>
    <row r="8575" spans="14:20" ht="14.4" x14ac:dyDescent="0.3">
      <c r="N8575" s="37"/>
      <c r="O8575" s="36"/>
      <c r="P8575" s="36"/>
      <c r="Q8575" s="36"/>
      <c r="R8575" s="37"/>
      <c r="S8575" s="36"/>
      <c r="T8575" s="36"/>
    </row>
    <row r="8576" spans="14:20" ht="14.4" x14ac:dyDescent="0.3">
      <c r="N8576" s="37"/>
      <c r="O8576" s="36"/>
      <c r="P8576" s="36"/>
      <c r="Q8576" s="36"/>
      <c r="R8576" s="37"/>
      <c r="S8576" s="36"/>
      <c r="T8576" s="36"/>
    </row>
    <row r="8577" spans="14:20" ht="14.4" x14ac:dyDescent="0.3">
      <c r="N8577" s="37"/>
      <c r="O8577" s="36"/>
      <c r="P8577" s="36"/>
      <c r="Q8577" s="36"/>
      <c r="R8577" s="37"/>
      <c r="S8577" s="36"/>
      <c r="T8577" s="36"/>
    </row>
    <row r="8578" spans="14:20" ht="14.4" x14ac:dyDescent="0.3">
      <c r="N8578" s="37"/>
      <c r="O8578" s="36"/>
      <c r="P8578" s="36"/>
      <c r="Q8578" s="36"/>
      <c r="R8578" s="37"/>
      <c r="S8578" s="36"/>
      <c r="T8578" s="36"/>
    </row>
    <row r="8579" spans="14:20" ht="14.4" x14ac:dyDescent="0.3">
      <c r="N8579" s="37"/>
      <c r="O8579" s="36"/>
      <c r="P8579" s="36"/>
      <c r="Q8579" s="36"/>
      <c r="R8579" s="37"/>
      <c r="S8579" s="36"/>
      <c r="T8579" s="36"/>
    </row>
    <row r="8580" spans="14:20" ht="14.4" x14ac:dyDescent="0.3">
      <c r="N8580" s="37"/>
      <c r="O8580" s="36"/>
      <c r="P8580" s="36"/>
      <c r="Q8580" s="36"/>
      <c r="R8580" s="37"/>
      <c r="S8580" s="36"/>
      <c r="T8580" s="36"/>
    </row>
    <row r="8581" spans="14:20" ht="14.4" x14ac:dyDescent="0.3">
      <c r="N8581" s="37"/>
      <c r="O8581" s="36"/>
      <c r="P8581" s="36"/>
      <c r="Q8581" s="36"/>
      <c r="R8581" s="37"/>
      <c r="S8581" s="36"/>
      <c r="T8581" s="36"/>
    </row>
    <row r="8582" spans="14:20" ht="14.4" x14ac:dyDescent="0.3">
      <c r="N8582" s="37"/>
      <c r="O8582" s="36"/>
      <c r="P8582" s="36"/>
      <c r="Q8582" s="36"/>
      <c r="R8582" s="37"/>
      <c r="S8582" s="36"/>
      <c r="T8582" s="36"/>
    </row>
    <row r="8583" spans="14:20" ht="14.4" x14ac:dyDescent="0.3">
      <c r="N8583" s="37"/>
      <c r="O8583" s="36"/>
      <c r="P8583" s="36"/>
      <c r="Q8583" s="36"/>
      <c r="R8583" s="37"/>
      <c r="S8583" s="36"/>
      <c r="T8583" s="36"/>
    </row>
    <row r="8584" spans="14:20" ht="14.4" x14ac:dyDescent="0.3">
      <c r="N8584" s="37"/>
      <c r="O8584" s="36"/>
      <c r="P8584" s="36"/>
      <c r="Q8584" s="36"/>
      <c r="R8584" s="37"/>
      <c r="S8584" s="36"/>
      <c r="T8584" s="36"/>
    </row>
    <row r="8585" spans="14:20" ht="14.4" x14ac:dyDescent="0.3">
      <c r="N8585" s="37"/>
      <c r="O8585" s="36"/>
      <c r="P8585" s="36"/>
      <c r="Q8585" s="36"/>
      <c r="R8585" s="37"/>
      <c r="S8585" s="36"/>
      <c r="T8585" s="36"/>
    </row>
    <row r="8586" spans="14:20" ht="14.4" x14ac:dyDescent="0.3">
      <c r="N8586" s="37"/>
      <c r="O8586" s="36"/>
      <c r="P8586" s="36"/>
      <c r="Q8586" s="36"/>
      <c r="R8586" s="37"/>
      <c r="S8586" s="36"/>
      <c r="T8586" s="36"/>
    </row>
    <row r="8587" spans="14:20" ht="14.4" x14ac:dyDescent="0.3">
      <c r="N8587" s="37"/>
      <c r="O8587" s="36"/>
      <c r="P8587" s="36"/>
      <c r="Q8587" s="36"/>
      <c r="R8587" s="37"/>
      <c r="S8587" s="36"/>
      <c r="T8587" s="36"/>
    </row>
    <row r="8588" spans="14:20" ht="14.4" x14ac:dyDescent="0.3">
      <c r="N8588" s="37"/>
      <c r="O8588" s="36"/>
      <c r="P8588" s="36"/>
      <c r="Q8588" s="36"/>
      <c r="R8588" s="37"/>
      <c r="S8588" s="36"/>
      <c r="T8588" s="36"/>
    </row>
    <row r="8589" spans="14:20" ht="14.4" x14ac:dyDescent="0.3">
      <c r="N8589" s="37"/>
      <c r="O8589" s="36"/>
      <c r="P8589" s="36"/>
      <c r="Q8589" s="36"/>
      <c r="R8589" s="37"/>
      <c r="S8589" s="36"/>
      <c r="T8589" s="36"/>
    </row>
    <row r="8590" spans="14:20" ht="14.4" x14ac:dyDescent="0.3">
      <c r="N8590" s="37"/>
      <c r="O8590" s="36"/>
      <c r="P8590" s="36"/>
      <c r="Q8590" s="36"/>
      <c r="R8590" s="37"/>
      <c r="S8590" s="36"/>
      <c r="T8590" s="36"/>
    </row>
    <row r="8591" spans="14:20" ht="14.4" x14ac:dyDescent="0.3">
      <c r="N8591" s="37"/>
      <c r="O8591" s="36"/>
      <c r="P8591" s="36"/>
      <c r="Q8591" s="36"/>
      <c r="R8591" s="37"/>
      <c r="S8591" s="36"/>
      <c r="T8591" s="36"/>
    </row>
    <row r="8592" spans="14:20" ht="14.4" x14ac:dyDescent="0.3">
      <c r="N8592" s="37"/>
      <c r="O8592" s="36"/>
      <c r="P8592" s="36"/>
      <c r="Q8592" s="36"/>
      <c r="R8592" s="37"/>
      <c r="S8592" s="36"/>
      <c r="T8592" s="36"/>
    </row>
    <row r="8593" spans="14:20" ht="14.4" x14ac:dyDescent="0.3">
      <c r="N8593" s="37"/>
      <c r="O8593" s="36"/>
      <c r="P8593" s="36"/>
      <c r="Q8593" s="36"/>
      <c r="R8593" s="37"/>
      <c r="S8593" s="36"/>
      <c r="T8593" s="36"/>
    </row>
    <row r="8594" spans="14:20" ht="14.4" x14ac:dyDescent="0.3">
      <c r="N8594" s="37"/>
      <c r="O8594" s="36"/>
      <c r="P8594" s="36"/>
      <c r="Q8594" s="36"/>
      <c r="R8594" s="37"/>
      <c r="S8594" s="36"/>
      <c r="T8594" s="36"/>
    </row>
    <row r="8595" spans="14:20" ht="14.4" x14ac:dyDescent="0.3">
      <c r="N8595" s="37"/>
      <c r="O8595" s="36"/>
      <c r="P8595" s="36"/>
      <c r="Q8595" s="36"/>
      <c r="R8595" s="37"/>
      <c r="S8595" s="36"/>
      <c r="T8595" s="36"/>
    </row>
    <row r="8596" spans="14:20" ht="14.4" x14ac:dyDescent="0.3">
      <c r="N8596" s="37"/>
      <c r="O8596" s="36"/>
      <c r="P8596" s="36"/>
      <c r="Q8596" s="36"/>
      <c r="R8596" s="37"/>
      <c r="S8596" s="36"/>
      <c r="T8596" s="36"/>
    </row>
    <row r="8597" spans="14:20" ht="14.4" x14ac:dyDescent="0.3">
      <c r="N8597" s="37"/>
      <c r="O8597" s="36"/>
      <c r="P8597" s="36"/>
      <c r="Q8597" s="36"/>
      <c r="R8597" s="37"/>
      <c r="S8597" s="36"/>
      <c r="T8597" s="36"/>
    </row>
    <row r="8598" spans="14:20" ht="14.4" x14ac:dyDescent="0.3">
      <c r="N8598" s="37"/>
      <c r="O8598" s="36"/>
      <c r="P8598" s="36"/>
      <c r="Q8598" s="36"/>
      <c r="R8598" s="37"/>
      <c r="S8598" s="36"/>
      <c r="T8598" s="36"/>
    </row>
    <row r="8599" spans="14:20" ht="14.4" x14ac:dyDescent="0.3">
      <c r="N8599" s="37"/>
      <c r="O8599" s="36"/>
      <c r="P8599" s="36"/>
      <c r="Q8599" s="36"/>
      <c r="R8599" s="37"/>
      <c r="S8599" s="36"/>
      <c r="T8599" s="36"/>
    </row>
    <row r="8600" spans="14:20" ht="14.4" x14ac:dyDescent="0.3">
      <c r="N8600" s="37"/>
      <c r="O8600" s="36"/>
      <c r="P8600" s="36"/>
      <c r="Q8600" s="36"/>
      <c r="R8600" s="37"/>
      <c r="S8600" s="36"/>
      <c r="T8600" s="36"/>
    </row>
    <row r="8601" spans="14:20" ht="14.4" x14ac:dyDescent="0.3">
      <c r="N8601" s="37"/>
      <c r="O8601" s="36"/>
      <c r="P8601" s="36"/>
      <c r="Q8601" s="36"/>
      <c r="R8601" s="37"/>
      <c r="S8601" s="36"/>
      <c r="T8601" s="36"/>
    </row>
    <row r="8602" spans="14:20" ht="14.4" x14ac:dyDescent="0.3">
      <c r="N8602" s="37"/>
      <c r="O8602" s="36"/>
      <c r="P8602" s="36"/>
      <c r="Q8602" s="36"/>
      <c r="R8602" s="37"/>
      <c r="S8602" s="36"/>
      <c r="T8602" s="36"/>
    </row>
    <row r="8603" spans="14:20" ht="14.4" x14ac:dyDescent="0.3">
      <c r="N8603" s="37"/>
      <c r="O8603" s="36"/>
      <c r="P8603" s="36"/>
      <c r="Q8603" s="36"/>
      <c r="R8603" s="37"/>
      <c r="S8603" s="36"/>
      <c r="T8603" s="36"/>
    </row>
    <row r="8604" spans="14:20" ht="14.4" x14ac:dyDescent="0.3">
      <c r="N8604" s="37"/>
      <c r="O8604" s="36"/>
      <c r="P8604" s="36"/>
      <c r="Q8604" s="36"/>
      <c r="R8604" s="37"/>
      <c r="S8604" s="36"/>
      <c r="T8604" s="36"/>
    </row>
    <row r="8605" spans="14:20" ht="14.4" x14ac:dyDescent="0.3">
      <c r="N8605" s="37"/>
      <c r="O8605" s="36"/>
      <c r="P8605" s="36"/>
      <c r="Q8605" s="36"/>
      <c r="R8605" s="37"/>
      <c r="S8605" s="36"/>
      <c r="T8605" s="36"/>
    </row>
    <row r="8606" spans="14:20" ht="14.4" x14ac:dyDescent="0.3">
      <c r="N8606" s="37"/>
      <c r="O8606" s="36"/>
      <c r="P8606" s="36"/>
      <c r="Q8606" s="36"/>
      <c r="R8606" s="37"/>
      <c r="S8606" s="36"/>
      <c r="T8606" s="36"/>
    </row>
    <row r="8607" spans="14:20" ht="14.4" x14ac:dyDescent="0.3">
      <c r="N8607" s="37"/>
      <c r="O8607" s="36"/>
      <c r="P8607" s="36"/>
      <c r="Q8607" s="36"/>
      <c r="R8607" s="37"/>
      <c r="S8607" s="36"/>
      <c r="T8607" s="36"/>
    </row>
    <row r="8608" spans="14:20" ht="14.4" x14ac:dyDescent="0.3">
      <c r="N8608" s="37"/>
      <c r="O8608" s="36"/>
      <c r="P8608" s="36"/>
      <c r="Q8608" s="36"/>
      <c r="R8608" s="37"/>
      <c r="S8608" s="36"/>
      <c r="T8608" s="36"/>
    </row>
    <row r="8609" spans="14:20" ht="14.4" x14ac:dyDescent="0.3">
      <c r="N8609" s="37"/>
      <c r="O8609" s="36"/>
      <c r="P8609" s="36"/>
      <c r="Q8609" s="36"/>
      <c r="R8609" s="37"/>
      <c r="S8609" s="36"/>
      <c r="T8609" s="36"/>
    </row>
    <row r="8610" spans="14:20" ht="14.4" x14ac:dyDescent="0.3">
      <c r="N8610" s="37"/>
      <c r="O8610" s="36"/>
      <c r="P8610" s="36"/>
      <c r="Q8610" s="36"/>
      <c r="R8610" s="37"/>
      <c r="S8610" s="36"/>
      <c r="T8610" s="36"/>
    </row>
    <row r="8611" spans="14:20" ht="14.4" x14ac:dyDescent="0.3">
      <c r="N8611" s="37"/>
      <c r="O8611" s="36"/>
      <c r="P8611" s="36"/>
      <c r="Q8611" s="36"/>
      <c r="R8611" s="37"/>
      <c r="S8611" s="36"/>
      <c r="T8611" s="36"/>
    </row>
    <row r="8612" spans="14:20" ht="14.4" x14ac:dyDescent="0.3">
      <c r="N8612" s="37"/>
      <c r="O8612" s="36"/>
      <c r="P8612" s="36"/>
      <c r="Q8612" s="36"/>
      <c r="R8612" s="37"/>
      <c r="S8612" s="36"/>
      <c r="T8612" s="36"/>
    </row>
    <row r="8613" spans="14:20" ht="14.4" x14ac:dyDescent="0.3">
      <c r="N8613" s="37"/>
      <c r="O8613" s="36"/>
      <c r="P8613" s="36"/>
      <c r="Q8613" s="36"/>
      <c r="R8613" s="37"/>
      <c r="S8613" s="36"/>
      <c r="T8613" s="36"/>
    </row>
    <row r="8614" spans="14:20" ht="14.4" x14ac:dyDescent="0.3">
      <c r="N8614" s="37"/>
      <c r="O8614" s="36"/>
      <c r="P8614" s="36"/>
      <c r="Q8614" s="36"/>
      <c r="R8614" s="37"/>
      <c r="S8614" s="36"/>
      <c r="T8614" s="36"/>
    </row>
    <row r="8615" spans="14:20" ht="14.4" x14ac:dyDescent="0.3">
      <c r="N8615" s="37"/>
      <c r="O8615" s="36"/>
      <c r="P8615" s="36"/>
      <c r="Q8615" s="36"/>
      <c r="R8615" s="37"/>
      <c r="S8615" s="36"/>
      <c r="T8615" s="36"/>
    </row>
    <row r="8616" spans="14:20" ht="14.4" x14ac:dyDescent="0.3">
      <c r="N8616" s="37"/>
      <c r="O8616" s="36"/>
      <c r="P8616" s="36"/>
      <c r="Q8616" s="36"/>
      <c r="R8616" s="37"/>
      <c r="S8616" s="36"/>
      <c r="T8616" s="36"/>
    </row>
    <row r="8617" spans="14:20" ht="14.4" x14ac:dyDescent="0.3">
      <c r="N8617" s="37"/>
      <c r="O8617" s="36"/>
      <c r="P8617" s="36"/>
      <c r="Q8617" s="36"/>
      <c r="R8617" s="37"/>
      <c r="S8617" s="36"/>
      <c r="T8617" s="36"/>
    </row>
    <row r="8618" spans="14:20" ht="14.4" x14ac:dyDescent="0.3">
      <c r="N8618" s="37"/>
      <c r="O8618" s="36"/>
      <c r="P8618" s="36"/>
      <c r="Q8618" s="36"/>
      <c r="R8618" s="37"/>
      <c r="S8618" s="36"/>
      <c r="T8618" s="36"/>
    </row>
    <row r="8619" spans="14:20" ht="14.4" x14ac:dyDescent="0.3">
      <c r="N8619" s="37"/>
      <c r="O8619" s="36"/>
      <c r="P8619" s="36"/>
      <c r="Q8619" s="36"/>
      <c r="R8619" s="37"/>
      <c r="S8619" s="36"/>
      <c r="T8619" s="36"/>
    </row>
    <row r="8620" spans="14:20" ht="14.4" x14ac:dyDescent="0.3">
      <c r="N8620" s="37"/>
      <c r="O8620" s="36"/>
      <c r="P8620" s="36"/>
      <c r="Q8620" s="36"/>
      <c r="R8620" s="37"/>
      <c r="S8620" s="36"/>
      <c r="T8620" s="36"/>
    </row>
    <row r="8621" spans="14:20" ht="14.4" x14ac:dyDescent="0.3">
      <c r="N8621" s="37"/>
      <c r="O8621" s="36"/>
      <c r="P8621" s="36"/>
      <c r="Q8621" s="36"/>
      <c r="R8621" s="37"/>
      <c r="S8621" s="36"/>
      <c r="T8621" s="36"/>
    </row>
    <row r="8622" spans="14:20" ht="14.4" x14ac:dyDescent="0.3">
      <c r="N8622" s="37"/>
      <c r="O8622" s="36"/>
      <c r="P8622" s="36"/>
      <c r="Q8622" s="36"/>
      <c r="R8622" s="37"/>
      <c r="S8622" s="36"/>
      <c r="T8622" s="36"/>
    </row>
    <row r="8623" spans="14:20" ht="14.4" x14ac:dyDescent="0.3">
      <c r="N8623" s="37"/>
      <c r="O8623" s="36"/>
      <c r="P8623" s="36"/>
      <c r="Q8623" s="36"/>
      <c r="R8623" s="37"/>
      <c r="S8623" s="36"/>
      <c r="T8623" s="36"/>
    </row>
    <row r="8624" spans="14:20" ht="14.4" x14ac:dyDescent="0.3">
      <c r="N8624" s="37"/>
      <c r="O8624" s="36"/>
      <c r="P8624" s="36"/>
      <c r="Q8624" s="36"/>
      <c r="R8624" s="37"/>
      <c r="S8624" s="36"/>
      <c r="T8624" s="36"/>
    </row>
    <row r="8625" spans="14:20" ht="14.4" x14ac:dyDescent="0.3">
      <c r="N8625" s="37"/>
      <c r="O8625" s="36"/>
      <c r="P8625" s="36"/>
      <c r="Q8625" s="36"/>
      <c r="R8625" s="37"/>
      <c r="S8625" s="36"/>
      <c r="T8625" s="36"/>
    </row>
    <row r="8626" spans="14:20" ht="14.4" x14ac:dyDescent="0.3">
      <c r="N8626" s="37"/>
      <c r="O8626" s="36"/>
      <c r="P8626" s="36"/>
      <c r="Q8626" s="36"/>
      <c r="R8626" s="37"/>
      <c r="S8626" s="36"/>
      <c r="T8626" s="36"/>
    </row>
    <row r="8627" spans="14:20" ht="14.4" x14ac:dyDescent="0.3">
      <c r="N8627" s="37"/>
      <c r="O8627" s="36"/>
      <c r="P8627" s="36"/>
      <c r="Q8627" s="36"/>
      <c r="R8627" s="37"/>
      <c r="S8627" s="36"/>
      <c r="T8627" s="36"/>
    </row>
    <row r="8628" spans="14:20" ht="14.4" x14ac:dyDescent="0.3">
      <c r="N8628" s="37"/>
      <c r="O8628" s="36"/>
      <c r="P8628" s="36"/>
      <c r="Q8628" s="36"/>
      <c r="R8628" s="37"/>
      <c r="S8628" s="36"/>
      <c r="T8628" s="36"/>
    </row>
    <row r="8629" spans="14:20" ht="14.4" x14ac:dyDescent="0.3">
      <c r="N8629" s="37"/>
      <c r="O8629" s="36"/>
      <c r="P8629" s="36"/>
      <c r="Q8629" s="36"/>
      <c r="R8629" s="37"/>
      <c r="S8629" s="36"/>
      <c r="T8629" s="36"/>
    </row>
    <row r="8630" spans="14:20" ht="14.4" x14ac:dyDescent="0.3">
      <c r="N8630" s="37"/>
      <c r="O8630" s="36"/>
      <c r="P8630" s="36"/>
      <c r="Q8630" s="36"/>
      <c r="R8630" s="37"/>
      <c r="S8630" s="36"/>
      <c r="T8630" s="36"/>
    </row>
    <row r="8631" spans="14:20" ht="14.4" x14ac:dyDescent="0.3">
      <c r="N8631" s="37"/>
      <c r="O8631" s="36"/>
      <c r="P8631" s="36"/>
      <c r="Q8631" s="36"/>
      <c r="R8631" s="37"/>
      <c r="S8631" s="36"/>
      <c r="T8631" s="36"/>
    </row>
    <row r="8632" spans="14:20" ht="14.4" x14ac:dyDescent="0.3">
      <c r="N8632" s="37"/>
      <c r="O8632" s="36"/>
      <c r="P8632" s="36"/>
      <c r="Q8632" s="36"/>
      <c r="R8632" s="37"/>
      <c r="S8632" s="36"/>
      <c r="T8632" s="36"/>
    </row>
    <row r="8633" spans="14:20" ht="14.4" x14ac:dyDescent="0.3">
      <c r="N8633" s="37"/>
      <c r="O8633" s="36"/>
      <c r="P8633" s="36"/>
      <c r="Q8633" s="36"/>
      <c r="R8633" s="37"/>
      <c r="S8633" s="36"/>
      <c r="T8633" s="36"/>
    </row>
    <row r="8634" spans="14:20" ht="14.4" x14ac:dyDescent="0.3">
      <c r="N8634" s="37"/>
      <c r="O8634" s="36"/>
      <c r="P8634" s="36"/>
      <c r="Q8634" s="36"/>
      <c r="R8634" s="37"/>
      <c r="S8634" s="36"/>
      <c r="T8634" s="36"/>
    </row>
    <row r="8635" spans="14:20" ht="14.4" x14ac:dyDescent="0.3">
      <c r="N8635" s="37"/>
      <c r="O8635" s="36"/>
      <c r="P8635" s="36"/>
      <c r="Q8635" s="36"/>
      <c r="R8635" s="37"/>
      <c r="S8635" s="36"/>
      <c r="T8635" s="36"/>
    </row>
    <row r="8636" spans="14:20" ht="14.4" x14ac:dyDescent="0.3">
      <c r="N8636" s="37"/>
      <c r="O8636" s="36"/>
      <c r="P8636" s="36"/>
      <c r="Q8636" s="36"/>
      <c r="R8636" s="37"/>
      <c r="S8636" s="36"/>
      <c r="T8636" s="36"/>
    </row>
    <row r="8637" spans="14:20" ht="14.4" x14ac:dyDescent="0.3">
      <c r="N8637" s="37"/>
      <c r="O8637" s="36"/>
      <c r="P8637" s="36"/>
      <c r="Q8637" s="36"/>
      <c r="R8637" s="37"/>
      <c r="S8637" s="36"/>
      <c r="T8637" s="36"/>
    </row>
    <row r="8638" spans="14:20" ht="14.4" x14ac:dyDescent="0.3">
      <c r="N8638" s="37"/>
      <c r="O8638" s="36"/>
      <c r="P8638" s="36"/>
      <c r="Q8638" s="36"/>
      <c r="R8638" s="37"/>
      <c r="S8638" s="36"/>
      <c r="T8638" s="36"/>
    </row>
    <row r="8639" spans="14:20" ht="14.4" x14ac:dyDescent="0.3">
      <c r="N8639" s="37"/>
      <c r="O8639" s="36"/>
      <c r="P8639" s="36"/>
      <c r="Q8639" s="36"/>
      <c r="R8639" s="37"/>
      <c r="S8639" s="36"/>
      <c r="T8639" s="36"/>
    </row>
    <row r="8640" spans="14:20" ht="14.4" x14ac:dyDescent="0.3">
      <c r="N8640" s="37"/>
      <c r="O8640" s="36"/>
      <c r="P8640" s="36"/>
      <c r="Q8640" s="36"/>
      <c r="R8640" s="37"/>
      <c r="S8640" s="36"/>
      <c r="T8640" s="36"/>
    </row>
    <row r="8641" spans="14:20" ht="14.4" x14ac:dyDescent="0.3">
      <c r="N8641" s="37"/>
      <c r="O8641" s="36"/>
      <c r="P8641" s="36"/>
      <c r="Q8641" s="36"/>
      <c r="R8641" s="37"/>
      <c r="S8641" s="36"/>
      <c r="T8641" s="36"/>
    </row>
    <row r="8642" spans="14:20" ht="14.4" x14ac:dyDescent="0.3">
      <c r="N8642" s="37"/>
      <c r="O8642" s="36"/>
      <c r="P8642" s="36"/>
      <c r="Q8642" s="36"/>
      <c r="R8642" s="37"/>
      <c r="S8642" s="36"/>
      <c r="T8642" s="36"/>
    </row>
    <row r="8643" spans="14:20" ht="14.4" x14ac:dyDescent="0.3">
      <c r="N8643" s="37"/>
      <c r="O8643" s="36"/>
      <c r="P8643" s="36"/>
      <c r="Q8643" s="36"/>
      <c r="R8643" s="37"/>
      <c r="S8643" s="36"/>
      <c r="T8643" s="36"/>
    </row>
    <row r="8644" spans="14:20" ht="14.4" x14ac:dyDescent="0.3">
      <c r="N8644" s="37"/>
      <c r="O8644" s="36"/>
      <c r="P8644" s="36"/>
      <c r="Q8644" s="36"/>
      <c r="R8644" s="37"/>
      <c r="S8644" s="36"/>
      <c r="T8644" s="36"/>
    </row>
    <row r="8645" spans="14:20" ht="14.4" x14ac:dyDescent="0.3">
      <c r="N8645" s="37"/>
      <c r="O8645" s="36"/>
      <c r="P8645" s="36"/>
      <c r="Q8645" s="36"/>
      <c r="R8645" s="37"/>
      <c r="S8645" s="36"/>
      <c r="T8645" s="36"/>
    </row>
    <row r="8646" spans="14:20" ht="14.4" x14ac:dyDescent="0.3">
      <c r="N8646" s="37"/>
      <c r="O8646" s="36"/>
      <c r="P8646" s="36"/>
      <c r="Q8646" s="36"/>
      <c r="R8646" s="37"/>
      <c r="S8646" s="36"/>
      <c r="T8646" s="36"/>
    </row>
    <row r="8647" spans="14:20" ht="14.4" x14ac:dyDescent="0.3">
      <c r="N8647" s="37"/>
      <c r="O8647" s="36"/>
      <c r="P8647" s="36"/>
      <c r="Q8647" s="36"/>
      <c r="R8647" s="37"/>
      <c r="S8647" s="36"/>
      <c r="T8647" s="36"/>
    </row>
    <row r="8648" spans="14:20" ht="14.4" x14ac:dyDescent="0.3">
      <c r="N8648" s="37"/>
      <c r="O8648" s="36"/>
      <c r="P8648" s="36"/>
      <c r="Q8648" s="36"/>
      <c r="R8648" s="37"/>
      <c r="S8648" s="36"/>
      <c r="T8648" s="36"/>
    </row>
    <row r="8649" spans="14:20" ht="14.4" x14ac:dyDescent="0.3">
      <c r="N8649" s="37"/>
      <c r="O8649" s="36"/>
      <c r="P8649" s="36"/>
      <c r="Q8649" s="36"/>
      <c r="R8649" s="37"/>
      <c r="S8649" s="36"/>
      <c r="T8649" s="36"/>
    </row>
    <row r="8650" spans="14:20" ht="14.4" x14ac:dyDescent="0.3">
      <c r="N8650" s="37"/>
      <c r="O8650" s="36"/>
      <c r="P8650" s="36"/>
      <c r="Q8650" s="36"/>
      <c r="R8650" s="37"/>
      <c r="S8650" s="36"/>
      <c r="T8650" s="36"/>
    </row>
    <row r="8651" spans="14:20" ht="14.4" x14ac:dyDescent="0.3">
      <c r="N8651" s="37"/>
      <c r="O8651" s="36"/>
      <c r="P8651" s="36"/>
      <c r="Q8651" s="36"/>
      <c r="R8651" s="37"/>
      <c r="S8651" s="36"/>
      <c r="T8651" s="36"/>
    </row>
    <row r="8652" spans="14:20" ht="14.4" x14ac:dyDescent="0.3">
      <c r="N8652" s="37"/>
      <c r="O8652" s="36"/>
      <c r="P8652" s="36"/>
      <c r="Q8652" s="36"/>
      <c r="R8652" s="37"/>
      <c r="S8652" s="36"/>
      <c r="T8652" s="36"/>
    </row>
    <row r="8653" spans="14:20" ht="14.4" x14ac:dyDescent="0.3">
      <c r="N8653" s="37"/>
      <c r="O8653" s="36"/>
      <c r="P8653" s="36"/>
      <c r="Q8653" s="36"/>
      <c r="R8653" s="37"/>
      <c r="S8653" s="36"/>
      <c r="T8653" s="36"/>
    </row>
    <row r="8654" spans="14:20" ht="14.4" x14ac:dyDescent="0.3">
      <c r="N8654" s="37"/>
      <c r="O8654" s="36"/>
      <c r="P8654" s="36"/>
      <c r="Q8654" s="36"/>
      <c r="R8654" s="37"/>
      <c r="S8654" s="36"/>
      <c r="T8654" s="36"/>
    </row>
    <row r="8655" spans="14:20" ht="14.4" x14ac:dyDescent="0.3">
      <c r="N8655" s="37"/>
      <c r="O8655" s="36"/>
      <c r="P8655" s="36"/>
      <c r="Q8655" s="36"/>
      <c r="R8655" s="37"/>
      <c r="S8655" s="36"/>
      <c r="T8655" s="36"/>
    </row>
    <row r="8656" spans="14:20" ht="14.4" x14ac:dyDescent="0.3">
      <c r="N8656" s="37"/>
      <c r="O8656" s="36"/>
      <c r="P8656" s="36"/>
      <c r="Q8656" s="36"/>
      <c r="R8656" s="37"/>
      <c r="S8656" s="36"/>
      <c r="T8656" s="36"/>
    </row>
    <row r="8657" spans="14:20" ht="14.4" x14ac:dyDescent="0.3">
      <c r="N8657" s="37"/>
      <c r="O8657" s="36"/>
      <c r="P8657" s="36"/>
      <c r="Q8657" s="36"/>
      <c r="R8657" s="37"/>
      <c r="S8657" s="36"/>
      <c r="T8657" s="36"/>
    </row>
    <row r="8658" spans="14:20" ht="14.4" x14ac:dyDescent="0.3">
      <c r="N8658" s="37"/>
      <c r="O8658" s="36"/>
      <c r="P8658" s="36"/>
      <c r="Q8658" s="36"/>
      <c r="R8658" s="37"/>
      <c r="S8658" s="36"/>
      <c r="T8658" s="36"/>
    </row>
    <row r="8659" spans="14:20" ht="14.4" x14ac:dyDescent="0.3">
      <c r="N8659" s="37"/>
      <c r="O8659" s="36"/>
      <c r="P8659" s="36"/>
      <c r="Q8659" s="36"/>
      <c r="R8659" s="37"/>
      <c r="S8659" s="36"/>
      <c r="T8659" s="36"/>
    </row>
    <row r="8660" spans="14:20" ht="14.4" x14ac:dyDescent="0.3">
      <c r="N8660" s="37"/>
      <c r="O8660" s="36"/>
      <c r="P8660" s="36"/>
      <c r="Q8660" s="36"/>
      <c r="R8660" s="37"/>
      <c r="S8660" s="36"/>
      <c r="T8660" s="36"/>
    </row>
    <row r="8661" spans="14:20" ht="14.4" x14ac:dyDescent="0.3">
      <c r="N8661" s="37"/>
      <c r="O8661" s="36"/>
      <c r="P8661" s="36"/>
      <c r="Q8661" s="36"/>
      <c r="R8661" s="37"/>
      <c r="S8661" s="36"/>
      <c r="T8661" s="36"/>
    </row>
    <row r="8662" spans="14:20" ht="14.4" x14ac:dyDescent="0.3">
      <c r="N8662" s="37"/>
      <c r="O8662" s="36"/>
      <c r="P8662" s="36"/>
      <c r="Q8662" s="36"/>
      <c r="R8662" s="37"/>
      <c r="S8662" s="36"/>
      <c r="T8662" s="36"/>
    </row>
    <row r="8663" spans="14:20" ht="14.4" x14ac:dyDescent="0.3">
      <c r="N8663" s="37"/>
      <c r="O8663" s="36"/>
      <c r="P8663" s="36"/>
      <c r="Q8663" s="36"/>
      <c r="R8663" s="37"/>
      <c r="S8663" s="36"/>
      <c r="T8663" s="36"/>
    </row>
    <row r="8664" spans="14:20" ht="14.4" x14ac:dyDescent="0.3">
      <c r="N8664" s="37"/>
      <c r="O8664" s="36"/>
      <c r="P8664" s="36"/>
      <c r="Q8664" s="36"/>
      <c r="R8664" s="37"/>
      <c r="S8664" s="36"/>
      <c r="T8664" s="36"/>
    </row>
    <row r="8665" spans="14:20" ht="14.4" x14ac:dyDescent="0.3">
      <c r="N8665" s="37"/>
      <c r="O8665" s="36"/>
      <c r="P8665" s="36"/>
      <c r="Q8665" s="36"/>
      <c r="R8665" s="37"/>
      <c r="S8665" s="36"/>
      <c r="T8665" s="36"/>
    </row>
    <row r="8666" spans="14:20" ht="14.4" x14ac:dyDescent="0.3">
      <c r="N8666" s="37"/>
      <c r="O8666" s="36"/>
      <c r="P8666" s="36"/>
      <c r="Q8666" s="36"/>
      <c r="R8666" s="37"/>
      <c r="S8666" s="36"/>
      <c r="T8666" s="36"/>
    </row>
    <row r="8667" spans="14:20" ht="14.4" x14ac:dyDescent="0.3">
      <c r="N8667" s="37"/>
      <c r="O8667" s="36"/>
      <c r="P8667" s="36"/>
      <c r="Q8667" s="36"/>
      <c r="R8667" s="37"/>
      <c r="S8667" s="36"/>
      <c r="T8667" s="36"/>
    </row>
    <row r="8668" spans="14:20" ht="14.4" x14ac:dyDescent="0.3">
      <c r="N8668" s="37"/>
      <c r="O8668" s="36"/>
      <c r="P8668" s="36"/>
      <c r="Q8668" s="36"/>
      <c r="R8668" s="37"/>
      <c r="S8668" s="36"/>
      <c r="T8668" s="36"/>
    </row>
    <row r="8669" spans="14:20" ht="14.4" x14ac:dyDescent="0.3">
      <c r="N8669" s="37"/>
      <c r="O8669" s="36"/>
      <c r="P8669" s="36"/>
      <c r="Q8669" s="36"/>
      <c r="R8669" s="37"/>
      <c r="S8669" s="36"/>
      <c r="T8669" s="36"/>
    </row>
    <row r="8670" spans="14:20" ht="14.4" x14ac:dyDescent="0.3">
      <c r="N8670" s="37"/>
      <c r="O8670" s="36"/>
      <c r="P8670" s="36"/>
      <c r="Q8670" s="36"/>
      <c r="R8670" s="37"/>
      <c r="S8670" s="36"/>
      <c r="T8670" s="36"/>
    </row>
    <row r="8671" spans="14:20" ht="14.4" x14ac:dyDescent="0.3">
      <c r="N8671" s="37"/>
      <c r="O8671" s="36"/>
      <c r="P8671" s="36"/>
      <c r="Q8671" s="36"/>
      <c r="R8671" s="37"/>
      <c r="S8671" s="36"/>
      <c r="T8671" s="36"/>
    </row>
    <row r="8672" spans="14:20" ht="14.4" x14ac:dyDescent="0.3">
      <c r="N8672" s="37"/>
      <c r="O8672" s="36"/>
      <c r="P8672" s="36"/>
      <c r="Q8672" s="36"/>
      <c r="R8672" s="37"/>
      <c r="S8672" s="36"/>
      <c r="T8672" s="36"/>
    </row>
    <row r="8673" spans="14:20" ht="14.4" x14ac:dyDescent="0.3">
      <c r="N8673" s="37"/>
      <c r="O8673" s="36"/>
      <c r="P8673" s="36"/>
      <c r="Q8673" s="36"/>
      <c r="R8673" s="37"/>
      <c r="S8673" s="36"/>
      <c r="T8673" s="36"/>
    </row>
    <row r="8674" spans="14:20" ht="14.4" x14ac:dyDescent="0.3">
      <c r="N8674" s="37"/>
      <c r="O8674" s="36"/>
      <c r="P8674" s="36"/>
      <c r="Q8674" s="36"/>
      <c r="R8674" s="37"/>
      <c r="S8674" s="36"/>
      <c r="T8674" s="36"/>
    </row>
    <row r="8675" spans="14:20" ht="14.4" x14ac:dyDescent="0.3">
      <c r="N8675" s="37"/>
      <c r="O8675" s="36"/>
      <c r="P8675" s="36"/>
      <c r="Q8675" s="36"/>
      <c r="R8675" s="37"/>
      <c r="S8675" s="36"/>
      <c r="T8675" s="36"/>
    </row>
    <row r="8676" spans="14:20" ht="14.4" x14ac:dyDescent="0.3">
      <c r="N8676" s="37"/>
      <c r="O8676" s="36"/>
      <c r="P8676" s="36"/>
      <c r="Q8676" s="36"/>
      <c r="R8676" s="37"/>
      <c r="S8676" s="36"/>
      <c r="T8676" s="36"/>
    </row>
    <row r="8677" spans="14:20" ht="14.4" x14ac:dyDescent="0.3">
      <c r="N8677" s="37"/>
      <c r="O8677" s="36"/>
      <c r="P8677" s="36"/>
      <c r="Q8677" s="36"/>
      <c r="R8677" s="37"/>
      <c r="S8677" s="36"/>
      <c r="T8677" s="36"/>
    </row>
    <row r="8678" spans="14:20" ht="14.4" x14ac:dyDescent="0.3">
      <c r="N8678" s="37"/>
      <c r="O8678" s="36"/>
      <c r="P8678" s="36"/>
      <c r="Q8678" s="36"/>
      <c r="R8678" s="37"/>
      <c r="S8678" s="36"/>
      <c r="T8678" s="36"/>
    </row>
    <row r="8679" spans="14:20" ht="14.4" x14ac:dyDescent="0.3">
      <c r="N8679" s="37"/>
      <c r="O8679" s="36"/>
      <c r="P8679" s="36"/>
      <c r="Q8679" s="36"/>
      <c r="R8679" s="37"/>
      <c r="S8679" s="36"/>
      <c r="T8679" s="36"/>
    </row>
    <row r="8680" spans="14:20" ht="14.4" x14ac:dyDescent="0.3">
      <c r="N8680" s="37"/>
      <c r="O8680" s="36"/>
      <c r="P8680" s="36"/>
      <c r="Q8680" s="36"/>
      <c r="R8680" s="37"/>
      <c r="S8680" s="36"/>
      <c r="T8680" s="36"/>
    </row>
    <row r="8681" spans="14:20" ht="14.4" x14ac:dyDescent="0.3">
      <c r="N8681" s="37"/>
      <c r="O8681" s="36"/>
      <c r="P8681" s="36"/>
      <c r="Q8681" s="36"/>
      <c r="R8681" s="37"/>
      <c r="S8681" s="36"/>
      <c r="T8681" s="36"/>
    </row>
    <row r="8682" spans="14:20" ht="14.4" x14ac:dyDescent="0.3">
      <c r="N8682" s="37"/>
      <c r="O8682" s="36"/>
      <c r="P8682" s="36"/>
      <c r="Q8682" s="36"/>
      <c r="R8682" s="37"/>
      <c r="S8682" s="36"/>
      <c r="T8682" s="36"/>
    </row>
    <row r="8683" spans="14:20" ht="14.4" x14ac:dyDescent="0.3">
      <c r="N8683" s="37"/>
      <c r="O8683" s="36"/>
      <c r="P8683" s="36"/>
      <c r="Q8683" s="36"/>
      <c r="R8683" s="37"/>
      <c r="S8683" s="36"/>
      <c r="T8683" s="36"/>
    </row>
    <row r="8684" spans="14:20" ht="14.4" x14ac:dyDescent="0.3">
      <c r="N8684" s="37"/>
      <c r="O8684" s="36"/>
      <c r="P8684" s="36"/>
      <c r="Q8684" s="36"/>
      <c r="R8684" s="37"/>
      <c r="S8684" s="36"/>
      <c r="T8684" s="36"/>
    </row>
    <row r="8685" spans="14:20" ht="14.4" x14ac:dyDescent="0.3">
      <c r="N8685" s="37"/>
      <c r="O8685" s="36"/>
      <c r="P8685" s="36"/>
      <c r="Q8685" s="36"/>
      <c r="R8685" s="37"/>
      <c r="S8685" s="36"/>
      <c r="T8685" s="36"/>
    </row>
    <row r="8686" spans="14:20" ht="14.4" x14ac:dyDescent="0.3">
      <c r="N8686" s="37"/>
      <c r="O8686" s="36"/>
      <c r="P8686" s="36"/>
      <c r="Q8686" s="36"/>
      <c r="R8686" s="37"/>
      <c r="S8686" s="36"/>
      <c r="T8686" s="36"/>
    </row>
    <row r="8687" spans="14:20" ht="14.4" x14ac:dyDescent="0.3">
      <c r="N8687" s="37"/>
      <c r="O8687" s="36"/>
      <c r="P8687" s="36"/>
      <c r="Q8687" s="36"/>
      <c r="R8687" s="37"/>
      <c r="S8687" s="36"/>
      <c r="T8687" s="36"/>
    </row>
    <row r="8688" spans="14:20" ht="14.4" x14ac:dyDescent="0.3">
      <c r="N8688" s="37"/>
      <c r="O8688" s="36"/>
      <c r="P8688" s="36"/>
      <c r="Q8688" s="36"/>
      <c r="R8688" s="37"/>
      <c r="S8688" s="36"/>
      <c r="T8688" s="36"/>
    </row>
    <row r="8689" spans="14:20" ht="14.4" x14ac:dyDescent="0.3">
      <c r="N8689" s="37"/>
      <c r="O8689" s="36"/>
      <c r="P8689" s="36"/>
      <c r="Q8689" s="36"/>
      <c r="R8689" s="37"/>
      <c r="S8689" s="36"/>
      <c r="T8689" s="36"/>
    </row>
    <row r="8690" spans="14:20" ht="14.4" x14ac:dyDescent="0.3">
      <c r="N8690" s="37"/>
      <c r="O8690" s="36"/>
      <c r="P8690" s="36"/>
      <c r="Q8690" s="36"/>
      <c r="R8690" s="37"/>
      <c r="S8690" s="36"/>
      <c r="T8690" s="36"/>
    </row>
    <row r="8691" spans="14:20" ht="14.4" x14ac:dyDescent="0.3">
      <c r="N8691" s="37"/>
      <c r="O8691" s="36"/>
      <c r="P8691" s="36"/>
      <c r="Q8691" s="36"/>
      <c r="R8691" s="37"/>
      <c r="S8691" s="36"/>
      <c r="T8691" s="36"/>
    </row>
    <row r="8692" spans="14:20" ht="14.4" x14ac:dyDescent="0.3">
      <c r="N8692" s="37"/>
      <c r="O8692" s="36"/>
      <c r="P8692" s="36"/>
      <c r="Q8692" s="36"/>
      <c r="R8692" s="37"/>
      <c r="S8692" s="36"/>
      <c r="T8692" s="36"/>
    </row>
    <row r="8693" spans="14:20" ht="14.4" x14ac:dyDescent="0.3">
      <c r="N8693" s="37"/>
      <c r="O8693" s="36"/>
      <c r="P8693" s="36"/>
      <c r="Q8693" s="36"/>
      <c r="R8693" s="37"/>
      <c r="S8693" s="36"/>
      <c r="T8693" s="36"/>
    </row>
    <row r="8694" spans="14:20" ht="14.4" x14ac:dyDescent="0.3">
      <c r="N8694" s="37"/>
      <c r="O8694" s="36"/>
      <c r="P8694" s="36"/>
      <c r="Q8694" s="36"/>
      <c r="R8694" s="37"/>
      <c r="S8694" s="36"/>
      <c r="T8694" s="36"/>
    </row>
    <row r="8695" spans="14:20" ht="14.4" x14ac:dyDescent="0.3">
      <c r="N8695" s="37"/>
      <c r="O8695" s="36"/>
      <c r="P8695" s="36"/>
      <c r="Q8695" s="36"/>
      <c r="R8695" s="37"/>
      <c r="S8695" s="36"/>
      <c r="T8695" s="36"/>
    </row>
    <row r="8696" spans="14:20" ht="14.4" x14ac:dyDescent="0.3">
      <c r="N8696" s="37"/>
      <c r="O8696" s="36"/>
      <c r="P8696" s="36"/>
      <c r="Q8696" s="36"/>
      <c r="R8696" s="37"/>
      <c r="S8696" s="36"/>
      <c r="T8696" s="36"/>
    </row>
    <row r="8697" spans="14:20" ht="14.4" x14ac:dyDescent="0.3">
      <c r="N8697" s="37"/>
      <c r="O8697" s="36"/>
      <c r="P8697" s="36"/>
      <c r="Q8697" s="36"/>
      <c r="R8697" s="37"/>
      <c r="S8697" s="36"/>
      <c r="T8697" s="36"/>
    </row>
    <row r="8698" spans="14:20" ht="14.4" x14ac:dyDescent="0.3">
      <c r="N8698" s="37"/>
      <c r="O8698" s="36"/>
      <c r="P8698" s="36"/>
      <c r="Q8698" s="36"/>
      <c r="R8698" s="37"/>
      <c r="S8698" s="36"/>
      <c r="T8698" s="36"/>
    </row>
    <row r="8699" spans="14:20" ht="14.4" x14ac:dyDescent="0.3">
      <c r="N8699" s="37"/>
      <c r="O8699" s="36"/>
      <c r="P8699" s="36"/>
      <c r="Q8699" s="36"/>
      <c r="R8699" s="37"/>
      <c r="S8699" s="36"/>
      <c r="T8699" s="36"/>
    </row>
    <row r="8700" spans="14:20" ht="14.4" x14ac:dyDescent="0.3">
      <c r="N8700" s="37"/>
      <c r="O8700" s="36"/>
      <c r="P8700" s="36"/>
      <c r="Q8700" s="36"/>
      <c r="R8700" s="37"/>
      <c r="S8700" s="36"/>
      <c r="T8700" s="36"/>
    </row>
    <row r="8701" spans="14:20" ht="14.4" x14ac:dyDescent="0.3">
      <c r="N8701" s="37"/>
      <c r="O8701" s="36"/>
      <c r="P8701" s="36"/>
      <c r="Q8701" s="36"/>
      <c r="R8701" s="37"/>
      <c r="S8701" s="36"/>
      <c r="T8701" s="36"/>
    </row>
    <row r="8702" spans="14:20" ht="14.4" x14ac:dyDescent="0.3">
      <c r="N8702" s="37"/>
      <c r="O8702" s="36"/>
      <c r="P8702" s="36"/>
      <c r="Q8702" s="36"/>
      <c r="R8702" s="37"/>
      <c r="S8702" s="36"/>
      <c r="T8702" s="36"/>
    </row>
    <row r="8703" spans="14:20" ht="14.4" x14ac:dyDescent="0.3">
      <c r="N8703" s="37"/>
      <c r="O8703" s="36"/>
      <c r="P8703" s="36"/>
      <c r="Q8703" s="36"/>
      <c r="R8703" s="37"/>
      <c r="S8703" s="36"/>
      <c r="T8703" s="36"/>
    </row>
    <row r="8704" spans="14:20" ht="14.4" x14ac:dyDescent="0.3">
      <c r="N8704" s="37"/>
      <c r="O8704" s="36"/>
      <c r="P8704" s="36"/>
      <c r="Q8704" s="36"/>
      <c r="R8704" s="37"/>
      <c r="S8704" s="36"/>
      <c r="T8704" s="36"/>
    </row>
    <row r="8705" spans="14:20" ht="14.4" x14ac:dyDescent="0.3">
      <c r="N8705" s="37"/>
      <c r="O8705" s="36"/>
      <c r="P8705" s="36"/>
      <c r="Q8705" s="36"/>
      <c r="R8705" s="37"/>
      <c r="S8705" s="36"/>
      <c r="T8705" s="36"/>
    </row>
    <row r="8706" spans="14:20" ht="14.4" x14ac:dyDescent="0.3">
      <c r="N8706" s="37"/>
      <c r="O8706" s="36"/>
      <c r="P8706" s="36"/>
      <c r="Q8706" s="36"/>
      <c r="R8706" s="37"/>
      <c r="S8706" s="36"/>
      <c r="T8706" s="36"/>
    </row>
    <row r="8707" spans="14:20" ht="14.4" x14ac:dyDescent="0.3">
      <c r="N8707" s="37"/>
      <c r="O8707" s="36"/>
      <c r="P8707" s="36"/>
      <c r="Q8707" s="36"/>
      <c r="R8707" s="37"/>
      <c r="S8707" s="36"/>
      <c r="T8707" s="36"/>
    </row>
    <row r="8708" spans="14:20" ht="14.4" x14ac:dyDescent="0.3">
      <c r="N8708" s="37"/>
      <c r="O8708" s="36"/>
      <c r="P8708" s="36"/>
      <c r="Q8708" s="36"/>
      <c r="R8708" s="37"/>
      <c r="S8708" s="36"/>
      <c r="T8708" s="36"/>
    </row>
    <row r="8709" spans="14:20" ht="14.4" x14ac:dyDescent="0.3">
      <c r="N8709" s="37"/>
      <c r="O8709" s="36"/>
      <c r="P8709" s="36"/>
      <c r="Q8709" s="36"/>
      <c r="R8709" s="37"/>
      <c r="S8709" s="36"/>
      <c r="T8709" s="36"/>
    </row>
    <row r="8710" spans="14:20" ht="14.4" x14ac:dyDescent="0.3">
      <c r="N8710" s="37"/>
      <c r="O8710" s="36"/>
      <c r="P8710" s="36"/>
      <c r="Q8710" s="36"/>
      <c r="R8710" s="37"/>
      <c r="S8710" s="36"/>
      <c r="T8710" s="36"/>
    </row>
    <row r="8711" spans="14:20" ht="14.4" x14ac:dyDescent="0.3">
      <c r="N8711" s="37"/>
      <c r="O8711" s="36"/>
      <c r="P8711" s="36"/>
      <c r="Q8711" s="36"/>
      <c r="R8711" s="37"/>
      <c r="S8711" s="36"/>
      <c r="T8711" s="36"/>
    </row>
    <row r="8712" spans="14:20" ht="14.4" x14ac:dyDescent="0.3">
      <c r="N8712" s="37"/>
      <c r="O8712" s="36"/>
      <c r="P8712" s="36"/>
      <c r="Q8712" s="36"/>
      <c r="R8712" s="37"/>
      <c r="S8712" s="36"/>
      <c r="T8712" s="36"/>
    </row>
    <row r="8713" spans="14:20" ht="14.4" x14ac:dyDescent="0.3">
      <c r="N8713" s="37"/>
      <c r="O8713" s="36"/>
      <c r="P8713" s="36"/>
      <c r="Q8713" s="36"/>
      <c r="R8713" s="37"/>
      <c r="S8713" s="36"/>
      <c r="T8713" s="36"/>
    </row>
    <row r="8714" spans="14:20" ht="14.4" x14ac:dyDescent="0.3">
      <c r="N8714" s="37"/>
      <c r="O8714" s="36"/>
      <c r="P8714" s="36"/>
      <c r="Q8714" s="36"/>
      <c r="R8714" s="37"/>
      <c r="S8714" s="36"/>
      <c r="T8714" s="36"/>
    </row>
    <row r="8715" spans="14:20" ht="14.4" x14ac:dyDescent="0.3">
      <c r="N8715" s="37"/>
      <c r="O8715" s="36"/>
      <c r="P8715" s="36"/>
      <c r="Q8715" s="36"/>
      <c r="R8715" s="37"/>
      <c r="S8715" s="36"/>
      <c r="T8715" s="36"/>
    </row>
    <row r="8716" spans="14:20" ht="14.4" x14ac:dyDescent="0.3">
      <c r="N8716" s="37"/>
      <c r="O8716" s="36"/>
      <c r="P8716" s="36"/>
      <c r="Q8716" s="36"/>
      <c r="R8716" s="37"/>
      <c r="S8716" s="36"/>
      <c r="T8716" s="36"/>
    </row>
    <row r="8717" spans="14:20" ht="14.4" x14ac:dyDescent="0.3">
      <c r="N8717" s="37"/>
      <c r="O8717" s="36"/>
      <c r="P8717" s="36"/>
      <c r="Q8717" s="36"/>
      <c r="R8717" s="37"/>
      <c r="S8717" s="36"/>
      <c r="T8717" s="36"/>
    </row>
    <row r="8718" spans="14:20" ht="14.4" x14ac:dyDescent="0.3">
      <c r="N8718" s="37"/>
      <c r="O8718" s="36"/>
      <c r="P8718" s="36"/>
      <c r="Q8718" s="36"/>
      <c r="R8718" s="37"/>
      <c r="S8718" s="36"/>
      <c r="T8718" s="36"/>
    </row>
    <row r="8719" spans="14:20" ht="14.4" x14ac:dyDescent="0.3">
      <c r="N8719" s="37"/>
      <c r="O8719" s="36"/>
      <c r="P8719" s="36"/>
      <c r="Q8719" s="36"/>
      <c r="R8719" s="37"/>
      <c r="S8719" s="36"/>
      <c r="T8719" s="36"/>
    </row>
    <row r="8720" spans="14:20" ht="14.4" x14ac:dyDescent="0.3">
      <c r="N8720" s="37"/>
      <c r="O8720" s="36"/>
      <c r="P8720" s="36"/>
      <c r="Q8720" s="36"/>
      <c r="R8720" s="37"/>
      <c r="S8720" s="36"/>
      <c r="T8720" s="36"/>
    </row>
    <row r="8721" spans="14:20" ht="14.4" x14ac:dyDescent="0.3">
      <c r="N8721" s="37"/>
      <c r="O8721" s="36"/>
      <c r="P8721" s="36"/>
      <c r="Q8721" s="36"/>
      <c r="R8721" s="37"/>
      <c r="S8721" s="36"/>
      <c r="T8721" s="36"/>
    </row>
    <row r="8722" spans="14:20" ht="14.4" x14ac:dyDescent="0.3">
      <c r="N8722" s="37"/>
      <c r="O8722" s="36"/>
      <c r="P8722" s="36"/>
      <c r="Q8722" s="36"/>
      <c r="R8722" s="37"/>
      <c r="S8722" s="36"/>
      <c r="T8722" s="36"/>
    </row>
    <row r="8723" spans="14:20" ht="14.4" x14ac:dyDescent="0.3">
      <c r="N8723" s="37"/>
      <c r="O8723" s="36"/>
      <c r="P8723" s="36"/>
      <c r="Q8723" s="36"/>
      <c r="R8723" s="37"/>
      <c r="S8723" s="36"/>
      <c r="T8723" s="36"/>
    </row>
    <row r="8724" spans="14:20" ht="14.4" x14ac:dyDescent="0.3">
      <c r="N8724" s="37"/>
      <c r="O8724" s="36"/>
      <c r="P8724" s="36"/>
      <c r="Q8724" s="36"/>
      <c r="R8724" s="37"/>
      <c r="S8724" s="36"/>
      <c r="T8724" s="36"/>
    </row>
    <row r="8725" spans="14:20" ht="14.4" x14ac:dyDescent="0.3">
      <c r="N8725" s="37"/>
      <c r="O8725" s="36"/>
      <c r="P8725" s="36"/>
      <c r="Q8725" s="36"/>
      <c r="R8725" s="37"/>
      <c r="S8725" s="36"/>
      <c r="T8725" s="36"/>
    </row>
    <row r="8726" spans="14:20" ht="14.4" x14ac:dyDescent="0.3">
      <c r="N8726" s="37"/>
      <c r="O8726" s="36"/>
      <c r="P8726" s="36"/>
      <c r="Q8726" s="36"/>
      <c r="R8726" s="37"/>
      <c r="S8726" s="36"/>
      <c r="T8726" s="36"/>
    </row>
    <row r="8727" spans="14:20" ht="14.4" x14ac:dyDescent="0.3">
      <c r="N8727" s="37"/>
      <c r="O8727" s="36"/>
      <c r="P8727" s="36"/>
      <c r="Q8727" s="36"/>
      <c r="R8727" s="37"/>
      <c r="S8727" s="36"/>
      <c r="T8727" s="36"/>
    </row>
    <row r="8728" spans="14:20" ht="14.4" x14ac:dyDescent="0.3">
      <c r="N8728" s="37"/>
      <c r="O8728" s="36"/>
      <c r="P8728" s="36"/>
      <c r="Q8728" s="36"/>
      <c r="R8728" s="37"/>
      <c r="S8728" s="36"/>
      <c r="T8728" s="36"/>
    </row>
    <row r="8729" spans="14:20" ht="14.4" x14ac:dyDescent="0.3">
      <c r="N8729" s="37"/>
      <c r="O8729" s="36"/>
      <c r="P8729" s="36"/>
      <c r="Q8729" s="36"/>
      <c r="R8729" s="37"/>
      <c r="S8729" s="36"/>
      <c r="T8729" s="36"/>
    </row>
    <row r="8730" spans="14:20" ht="14.4" x14ac:dyDescent="0.3">
      <c r="N8730" s="37"/>
      <c r="O8730" s="36"/>
      <c r="P8730" s="36"/>
      <c r="Q8730" s="36"/>
      <c r="R8730" s="37"/>
      <c r="S8730" s="36"/>
      <c r="T8730" s="36"/>
    </row>
    <row r="8731" spans="14:20" ht="14.4" x14ac:dyDescent="0.3">
      <c r="N8731" s="37"/>
      <c r="O8731" s="36"/>
      <c r="P8731" s="36"/>
      <c r="Q8731" s="36"/>
      <c r="R8731" s="37"/>
      <c r="S8731" s="36"/>
      <c r="T8731" s="36"/>
    </row>
    <row r="8732" spans="14:20" ht="14.4" x14ac:dyDescent="0.3">
      <c r="N8732" s="37"/>
      <c r="O8732" s="36"/>
      <c r="P8732" s="36"/>
      <c r="Q8732" s="36"/>
      <c r="R8732" s="37"/>
      <c r="S8732" s="36"/>
      <c r="T8732" s="36"/>
    </row>
    <row r="8733" spans="14:20" ht="14.4" x14ac:dyDescent="0.3">
      <c r="N8733" s="37"/>
      <c r="O8733" s="36"/>
      <c r="P8733" s="36"/>
      <c r="Q8733" s="36"/>
      <c r="R8733" s="37"/>
      <c r="S8733" s="36"/>
      <c r="T8733" s="36"/>
    </row>
    <row r="8734" spans="14:20" ht="14.4" x14ac:dyDescent="0.3">
      <c r="N8734" s="37"/>
      <c r="O8734" s="36"/>
      <c r="P8734" s="36"/>
      <c r="Q8734" s="36"/>
      <c r="R8734" s="37"/>
      <c r="S8734" s="36"/>
      <c r="T8734" s="36"/>
    </row>
    <row r="8735" spans="14:20" ht="14.4" x14ac:dyDescent="0.3">
      <c r="N8735" s="37"/>
      <c r="O8735" s="36"/>
      <c r="P8735" s="36"/>
      <c r="Q8735" s="36"/>
      <c r="R8735" s="37"/>
      <c r="S8735" s="36"/>
      <c r="T8735" s="36"/>
    </row>
    <row r="8736" spans="14:20" ht="14.4" x14ac:dyDescent="0.3">
      <c r="N8736" s="37"/>
      <c r="O8736" s="36"/>
      <c r="P8736" s="36"/>
      <c r="Q8736" s="36"/>
      <c r="R8736" s="37"/>
      <c r="S8736" s="36"/>
      <c r="T8736" s="36"/>
    </row>
    <row r="8737" spans="14:20" ht="14.4" x14ac:dyDescent="0.3">
      <c r="N8737" s="37"/>
      <c r="O8737" s="36"/>
      <c r="P8737" s="36"/>
      <c r="Q8737" s="36"/>
      <c r="R8737" s="37"/>
      <c r="S8737" s="36"/>
      <c r="T8737" s="36"/>
    </row>
    <row r="8738" spans="14:20" ht="14.4" x14ac:dyDescent="0.3">
      <c r="N8738" s="37"/>
      <c r="O8738" s="36"/>
      <c r="P8738" s="36"/>
      <c r="Q8738" s="36"/>
      <c r="R8738" s="37"/>
      <c r="S8738" s="36"/>
      <c r="T8738" s="36"/>
    </row>
    <row r="8739" spans="14:20" ht="14.4" x14ac:dyDescent="0.3">
      <c r="N8739" s="37"/>
      <c r="O8739" s="36"/>
      <c r="P8739" s="36"/>
      <c r="Q8739" s="36"/>
      <c r="R8739" s="37"/>
      <c r="S8739" s="36"/>
      <c r="T8739" s="36"/>
    </row>
    <row r="8740" spans="14:20" ht="14.4" x14ac:dyDescent="0.3">
      <c r="N8740" s="37"/>
      <c r="O8740" s="36"/>
      <c r="P8740" s="36"/>
      <c r="Q8740" s="36"/>
      <c r="R8740" s="37"/>
      <c r="S8740" s="36"/>
      <c r="T8740" s="36"/>
    </row>
    <row r="8741" spans="14:20" ht="14.4" x14ac:dyDescent="0.3">
      <c r="N8741" s="37"/>
      <c r="O8741" s="36"/>
      <c r="P8741" s="36"/>
      <c r="Q8741" s="36"/>
      <c r="R8741" s="37"/>
      <c r="S8741" s="36"/>
      <c r="T8741" s="36"/>
    </row>
    <row r="8742" spans="14:20" ht="14.4" x14ac:dyDescent="0.3">
      <c r="N8742" s="37"/>
      <c r="O8742" s="36"/>
      <c r="P8742" s="36"/>
      <c r="Q8742" s="36"/>
      <c r="R8742" s="37"/>
      <c r="S8742" s="36"/>
      <c r="T8742" s="36"/>
    </row>
    <row r="8743" spans="14:20" ht="14.4" x14ac:dyDescent="0.3">
      <c r="N8743" s="37"/>
      <c r="O8743" s="36"/>
      <c r="P8743" s="36"/>
      <c r="Q8743" s="36"/>
      <c r="R8743" s="37"/>
      <c r="S8743" s="36"/>
      <c r="T8743" s="36"/>
    </row>
    <row r="8744" spans="14:20" ht="14.4" x14ac:dyDescent="0.3">
      <c r="N8744" s="37"/>
      <c r="O8744" s="36"/>
      <c r="P8744" s="36"/>
      <c r="Q8744" s="36"/>
      <c r="R8744" s="37"/>
      <c r="S8744" s="36"/>
      <c r="T8744" s="36"/>
    </row>
    <row r="8745" spans="14:20" ht="14.4" x14ac:dyDescent="0.3">
      <c r="N8745" s="37"/>
      <c r="O8745" s="36"/>
      <c r="P8745" s="36"/>
      <c r="Q8745" s="36"/>
      <c r="R8745" s="37"/>
      <c r="S8745" s="36"/>
      <c r="T8745" s="36"/>
    </row>
    <row r="8746" spans="14:20" ht="14.4" x14ac:dyDescent="0.3">
      <c r="N8746" s="37"/>
      <c r="O8746" s="36"/>
      <c r="P8746" s="36"/>
      <c r="Q8746" s="36"/>
      <c r="R8746" s="37"/>
      <c r="S8746" s="36"/>
      <c r="T8746" s="36"/>
    </row>
    <row r="8747" spans="14:20" ht="14.4" x14ac:dyDescent="0.3">
      <c r="N8747" s="37"/>
      <c r="O8747" s="36"/>
      <c r="P8747" s="36"/>
      <c r="Q8747" s="36"/>
      <c r="R8747" s="37"/>
      <c r="S8747" s="36"/>
      <c r="T8747" s="36"/>
    </row>
    <row r="8748" spans="14:20" ht="14.4" x14ac:dyDescent="0.3">
      <c r="N8748" s="37"/>
      <c r="O8748" s="36"/>
      <c r="P8748" s="36"/>
      <c r="Q8748" s="36"/>
      <c r="R8748" s="37"/>
      <c r="S8748" s="36"/>
      <c r="T8748" s="36"/>
    </row>
    <row r="8749" spans="14:20" ht="14.4" x14ac:dyDescent="0.3">
      <c r="N8749" s="37"/>
      <c r="O8749" s="36"/>
      <c r="P8749" s="36"/>
      <c r="Q8749" s="36"/>
      <c r="R8749" s="37"/>
      <c r="S8749" s="36"/>
      <c r="T8749" s="36"/>
    </row>
    <row r="8750" spans="14:20" ht="14.4" x14ac:dyDescent="0.3">
      <c r="N8750" s="37"/>
      <c r="O8750" s="36"/>
      <c r="P8750" s="36"/>
      <c r="Q8750" s="36"/>
      <c r="R8750" s="37"/>
      <c r="S8750" s="36"/>
      <c r="T8750" s="36"/>
    </row>
    <row r="8751" spans="14:20" ht="14.4" x14ac:dyDescent="0.3">
      <c r="N8751" s="37"/>
      <c r="O8751" s="36"/>
      <c r="P8751" s="36"/>
      <c r="Q8751" s="36"/>
      <c r="R8751" s="37"/>
      <c r="S8751" s="36"/>
      <c r="T8751" s="36"/>
    </row>
    <row r="8752" spans="14:20" ht="14.4" x14ac:dyDescent="0.3">
      <c r="N8752" s="37"/>
      <c r="O8752" s="36"/>
      <c r="P8752" s="36"/>
      <c r="Q8752" s="36"/>
      <c r="R8752" s="37"/>
      <c r="S8752" s="36"/>
      <c r="T8752" s="36"/>
    </row>
    <row r="8753" spans="14:20" ht="14.4" x14ac:dyDescent="0.3">
      <c r="N8753" s="37"/>
      <c r="O8753" s="36"/>
      <c r="P8753" s="36"/>
      <c r="Q8753" s="36"/>
      <c r="R8753" s="37"/>
      <c r="S8753" s="36"/>
      <c r="T8753" s="36"/>
    </row>
    <row r="8754" spans="14:20" ht="14.4" x14ac:dyDescent="0.3">
      <c r="N8754" s="37"/>
      <c r="O8754" s="36"/>
      <c r="P8754" s="36"/>
      <c r="Q8754" s="36"/>
      <c r="R8754" s="37"/>
      <c r="S8754" s="36"/>
      <c r="T8754" s="36"/>
    </row>
    <row r="8755" spans="14:20" ht="14.4" x14ac:dyDescent="0.3">
      <c r="N8755" s="37"/>
      <c r="O8755" s="36"/>
      <c r="P8755" s="36"/>
      <c r="Q8755" s="36"/>
      <c r="R8755" s="37"/>
      <c r="S8755" s="36"/>
      <c r="T8755" s="36"/>
    </row>
    <row r="8756" spans="14:20" ht="14.4" x14ac:dyDescent="0.3">
      <c r="N8756" s="37"/>
      <c r="O8756" s="36"/>
      <c r="P8756" s="36"/>
      <c r="Q8756" s="36"/>
      <c r="R8756" s="37"/>
      <c r="S8756" s="36"/>
      <c r="T8756" s="36"/>
    </row>
    <row r="8757" spans="14:20" ht="14.4" x14ac:dyDescent="0.3">
      <c r="N8757" s="37"/>
      <c r="O8757" s="36"/>
      <c r="P8757" s="36"/>
      <c r="Q8757" s="36"/>
      <c r="R8757" s="37"/>
      <c r="S8757" s="36"/>
      <c r="T8757" s="36"/>
    </row>
    <row r="8758" spans="14:20" ht="14.4" x14ac:dyDescent="0.3">
      <c r="N8758" s="37"/>
      <c r="O8758" s="36"/>
      <c r="P8758" s="36"/>
      <c r="Q8758" s="36"/>
      <c r="R8758" s="37"/>
      <c r="S8758" s="36"/>
      <c r="T8758" s="36"/>
    </row>
    <row r="8759" spans="14:20" ht="14.4" x14ac:dyDescent="0.3">
      <c r="N8759" s="37"/>
      <c r="O8759" s="36"/>
      <c r="P8759" s="36"/>
      <c r="Q8759" s="36"/>
      <c r="R8759" s="37"/>
      <c r="S8759" s="36"/>
      <c r="T8759" s="36"/>
    </row>
    <row r="8760" spans="14:20" ht="14.4" x14ac:dyDescent="0.3">
      <c r="N8760" s="37"/>
      <c r="O8760" s="36"/>
      <c r="P8760" s="36"/>
      <c r="Q8760" s="36"/>
      <c r="R8760" s="37"/>
      <c r="S8760" s="36"/>
      <c r="T8760" s="36"/>
    </row>
    <row r="8761" spans="14:20" ht="14.4" x14ac:dyDescent="0.3">
      <c r="N8761" s="37"/>
      <c r="O8761" s="36"/>
      <c r="P8761" s="36"/>
      <c r="Q8761" s="36"/>
      <c r="R8761" s="37"/>
      <c r="S8761" s="36"/>
      <c r="T8761" s="36"/>
    </row>
    <row r="8762" spans="14:20" ht="14.4" x14ac:dyDescent="0.3">
      <c r="N8762" s="37"/>
      <c r="O8762" s="36"/>
      <c r="P8762" s="36"/>
      <c r="Q8762" s="36"/>
      <c r="R8762" s="37"/>
      <c r="S8762" s="36"/>
      <c r="T8762" s="36"/>
    </row>
    <row r="8763" spans="14:20" ht="14.4" x14ac:dyDescent="0.3">
      <c r="N8763" s="37"/>
      <c r="O8763" s="36"/>
      <c r="P8763" s="36"/>
      <c r="Q8763" s="36"/>
      <c r="R8763" s="37"/>
      <c r="S8763" s="36"/>
      <c r="T8763" s="36"/>
    </row>
    <row r="8764" spans="14:20" ht="14.4" x14ac:dyDescent="0.3">
      <c r="N8764" s="37"/>
      <c r="O8764" s="36"/>
      <c r="P8764" s="36"/>
      <c r="Q8764" s="36"/>
      <c r="R8764" s="37"/>
      <c r="S8764" s="36"/>
      <c r="T8764" s="36"/>
    </row>
    <row r="8765" spans="14:20" ht="14.4" x14ac:dyDescent="0.3">
      <c r="N8765" s="37"/>
      <c r="O8765" s="36"/>
      <c r="P8765" s="36"/>
      <c r="Q8765" s="36"/>
      <c r="R8765" s="37"/>
      <c r="S8765" s="36"/>
      <c r="T8765" s="36"/>
    </row>
    <row r="8766" spans="14:20" ht="14.4" x14ac:dyDescent="0.3">
      <c r="N8766" s="37"/>
      <c r="O8766" s="36"/>
      <c r="P8766" s="36"/>
      <c r="Q8766" s="36"/>
      <c r="R8766" s="37"/>
      <c r="S8766" s="36"/>
      <c r="T8766" s="36"/>
    </row>
    <row r="8767" spans="14:20" ht="14.4" x14ac:dyDescent="0.3">
      <c r="N8767" s="37"/>
      <c r="O8767" s="36"/>
      <c r="P8767" s="36"/>
      <c r="Q8767" s="36"/>
      <c r="R8767" s="37"/>
      <c r="S8767" s="36"/>
      <c r="T8767" s="36"/>
    </row>
    <row r="8768" spans="14:20" ht="14.4" x14ac:dyDescent="0.3">
      <c r="N8768" s="37"/>
      <c r="O8768" s="36"/>
      <c r="P8768" s="36"/>
      <c r="Q8768" s="36"/>
      <c r="R8768" s="37"/>
      <c r="S8768" s="36"/>
      <c r="T8768" s="36"/>
    </row>
    <row r="8769" spans="14:20" ht="14.4" x14ac:dyDescent="0.3">
      <c r="N8769" s="37"/>
      <c r="O8769" s="36"/>
      <c r="P8769" s="36"/>
      <c r="Q8769" s="36"/>
      <c r="R8769" s="37"/>
      <c r="S8769" s="36"/>
      <c r="T8769" s="36"/>
    </row>
    <row r="8770" spans="14:20" ht="14.4" x14ac:dyDescent="0.3">
      <c r="N8770" s="37"/>
      <c r="O8770" s="36"/>
      <c r="P8770" s="36"/>
      <c r="Q8770" s="36"/>
      <c r="R8770" s="37"/>
      <c r="S8770" s="36"/>
      <c r="T8770" s="36"/>
    </row>
    <row r="8771" spans="14:20" ht="14.4" x14ac:dyDescent="0.3">
      <c r="N8771" s="37"/>
      <c r="O8771" s="36"/>
      <c r="P8771" s="36"/>
      <c r="Q8771" s="36"/>
      <c r="R8771" s="37"/>
      <c r="S8771" s="36"/>
      <c r="T8771" s="36"/>
    </row>
    <row r="8772" spans="14:20" ht="14.4" x14ac:dyDescent="0.3">
      <c r="N8772" s="37"/>
      <c r="O8772" s="36"/>
      <c r="P8772" s="36"/>
      <c r="Q8772" s="36"/>
      <c r="R8772" s="37"/>
      <c r="S8772" s="36"/>
      <c r="T8772" s="36"/>
    </row>
    <row r="8773" spans="14:20" ht="14.4" x14ac:dyDescent="0.3">
      <c r="N8773" s="37"/>
      <c r="O8773" s="36"/>
      <c r="P8773" s="36"/>
      <c r="Q8773" s="36"/>
      <c r="R8773" s="37"/>
      <c r="S8773" s="36"/>
      <c r="T8773" s="36"/>
    </row>
    <row r="8774" spans="14:20" ht="14.4" x14ac:dyDescent="0.3">
      <c r="N8774" s="37"/>
      <c r="O8774" s="36"/>
      <c r="P8774" s="36"/>
      <c r="Q8774" s="36"/>
      <c r="R8774" s="37"/>
      <c r="S8774" s="36"/>
      <c r="T8774" s="36"/>
    </row>
    <row r="8775" spans="14:20" ht="14.4" x14ac:dyDescent="0.3">
      <c r="N8775" s="37"/>
      <c r="O8775" s="36"/>
      <c r="P8775" s="36"/>
      <c r="Q8775" s="36"/>
      <c r="R8775" s="37"/>
      <c r="S8775" s="36"/>
      <c r="T8775" s="36"/>
    </row>
    <row r="8776" spans="14:20" ht="14.4" x14ac:dyDescent="0.3">
      <c r="N8776" s="37"/>
      <c r="O8776" s="36"/>
      <c r="P8776" s="36"/>
      <c r="Q8776" s="36"/>
      <c r="R8776" s="37"/>
      <c r="S8776" s="36"/>
      <c r="T8776" s="36"/>
    </row>
    <row r="8777" spans="14:20" ht="14.4" x14ac:dyDescent="0.3">
      <c r="N8777" s="37"/>
      <c r="O8777" s="36"/>
      <c r="P8777" s="36"/>
      <c r="Q8777" s="36"/>
      <c r="R8777" s="37"/>
      <c r="S8777" s="36"/>
      <c r="T8777" s="36"/>
    </row>
    <row r="8778" spans="14:20" ht="14.4" x14ac:dyDescent="0.3">
      <c r="N8778" s="37"/>
      <c r="O8778" s="36"/>
      <c r="P8778" s="36"/>
      <c r="Q8778" s="36"/>
      <c r="R8778" s="37"/>
      <c r="S8778" s="36"/>
      <c r="T8778" s="36"/>
    </row>
    <row r="8779" spans="14:20" ht="14.4" x14ac:dyDescent="0.3">
      <c r="N8779" s="37"/>
      <c r="O8779" s="36"/>
      <c r="P8779" s="36"/>
      <c r="Q8779" s="36"/>
      <c r="R8779" s="37"/>
      <c r="S8779" s="36"/>
      <c r="T8779" s="36"/>
    </row>
    <row r="8780" spans="14:20" ht="14.4" x14ac:dyDescent="0.3">
      <c r="N8780" s="37"/>
      <c r="O8780" s="36"/>
      <c r="P8780" s="36"/>
      <c r="Q8780" s="36"/>
      <c r="R8780" s="37"/>
      <c r="S8780" s="36"/>
      <c r="T8780" s="36"/>
    </row>
    <row r="8781" spans="14:20" ht="14.4" x14ac:dyDescent="0.3">
      <c r="N8781" s="37"/>
      <c r="O8781" s="36"/>
      <c r="P8781" s="36"/>
      <c r="Q8781" s="36"/>
      <c r="R8781" s="37"/>
      <c r="S8781" s="36"/>
      <c r="T8781" s="36"/>
    </row>
    <row r="8782" spans="14:20" ht="14.4" x14ac:dyDescent="0.3">
      <c r="N8782" s="37"/>
      <c r="O8782" s="36"/>
      <c r="P8782" s="36"/>
      <c r="Q8782" s="36"/>
      <c r="R8782" s="37"/>
      <c r="S8782" s="36"/>
      <c r="T8782" s="36"/>
    </row>
    <row r="8783" spans="14:20" ht="14.4" x14ac:dyDescent="0.3">
      <c r="N8783" s="37"/>
      <c r="O8783" s="36"/>
      <c r="P8783" s="36"/>
      <c r="Q8783" s="36"/>
      <c r="R8783" s="37"/>
      <c r="S8783" s="36"/>
      <c r="T8783" s="36"/>
    </row>
    <row r="8784" spans="14:20" ht="14.4" x14ac:dyDescent="0.3">
      <c r="N8784" s="37"/>
      <c r="O8784" s="36"/>
      <c r="P8784" s="36"/>
      <c r="Q8784" s="36"/>
      <c r="R8784" s="37"/>
      <c r="S8784" s="36"/>
      <c r="T8784" s="36"/>
    </row>
    <row r="8785" spans="14:20" ht="14.4" x14ac:dyDescent="0.3">
      <c r="N8785" s="37"/>
      <c r="O8785" s="36"/>
      <c r="P8785" s="36"/>
      <c r="Q8785" s="36"/>
      <c r="R8785" s="37"/>
      <c r="S8785" s="36"/>
      <c r="T8785" s="36"/>
    </row>
    <row r="8786" spans="14:20" ht="14.4" x14ac:dyDescent="0.3">
      <c r="N8786" s="37"/>
      <c r="O8786" s="36"/>
      <c r="P8786" s="36"/>
      <c r="Q8786" s="36"/>
      <c r="R8786" s="37"/>
      <c r="S8786" s="36"/>
      <c r="T8786" s="36"/>
    </row>
    <row r="8787" spans="14:20" ht="14.4" x14ac:dyDescent="0.3">
      <c r="N8787" s="37"/>
      <c r="O8787" s="36"/>
      <c r="P8787" s="36"/>
      <c r="Q8787" s="36"/>
      <c r="R8787" s="37"/>
      <c r="S8787" s="36"/>
      <c r="T8787" s="36"/>
    </row>
    <row r="8788" spans="14:20" ht="14.4" x14ac:dyDescent="0.3">
      <c r="N8788" s="37"/>
      <c r="O8788" s="36"/>
      <c r="P8788" s="36"/>
      <c r="Q8788" s="36"/>
      <c r="R8788" s="37"/>
      <c r="S8788" s="36"/>
      <c r="T8788" s="36"/>
    </row>
    <row r="8789" spans="14:20" ht="14.4" x14ac:dyDescent="0.3">
      <c r="N8789" s="37"/>
      <c r="O8789" s="36"/>
      <c r="P8789" s="36"/>
      <c r="Q8789" s="36"/>
      <c r="R8789" s="37"/>
      <c r="S8789" s="36"/>
      <c r="T8789" s="36"/>
    </row>
    <row r="8790" spans="14:20" ht="14.4" x14ac:dyDescent="0.3">
      <c r="N8790" s="37"/>
      <c r="O8790" s="36"/>
      <c r="P8790" s="36"/>
      <c r="Q8790" s="36"/>
      <c r="R8790" s="37"/>
      <c r="S8790" s="36"/>
      <c r="T8790" s="36"/>
    </row>
    <row r="8791" spans="14:20" ht="14.4" x14ac:dyDescent="0.3">
      <c r="N8791" s="37"/>
      <c r="O8791" s="36"/>
      <c r="P8791" s="36"/>
      <c r="Q8791" s="36"/>
      <c r="R8791" s="37"/>
      <c r="S8791" s="36"/>
      <c r="T8791" s="36"/>
    </row>
    <row r="8792" spans="14:20" ht="14.4" x14ac:dyDescent="0.3">
      <c r="N8792" s="37"/>
      <c r="O8792" s="36"/>
      <c r="P8792" s="36"/>
      <c r="Q8792" s="36"/>
      <c r="R8792" s="37"/>
      <c r="S8792" s="36"/>
      <c r="T8792" s="36"/>
    </row>
    <row r="8793" spans="14:20" ht="14.4" x14ac:dyDescent="0.3">
      <c r="N8793" s="37"/>
      <c r="O8793" s="36"/>
      <c r="P8793" s="36"/>
      <c r="Q8793" s="36"/>
      <c r="R8793" s="37"/>
      <c r="S8793" s="36"/>
      <c r="T8793" s="36"/>
    </row>
    <row r="8794" spans="14:20" ht="14.4" x14ac:dyDescent="0.3">
      <c r="N8794" s="37"/>
      <c r="O8794" s="36"/>
      <c r="P8794" s="36"/>
      <c r="Q8794" s="36"/>
      <c r="R8794" s="37"/>
      <c r="S8794" s="36"/>
      <c r="T8794" s="36"/>
    </row>
    <row r="8795" spans="14:20" ht="14.4" x14ac:dyDescent="0.3">
      <c r="N8795" s="37"/>
      <c r="O8795" s="36"/>
      <c r="P8795" s="36"/>
      <c r="Q8795" s="36"/>
      <c r="R8795" s="37"/>
      <c r="S8795" s="36"/>
      <c r="T8795" s="36"/>
    </row>
    <row r="8796" spans="14:20" ht="14.4" x14ac:dyDescent="0.3">
      <c r="N8796" s="37"/>
      <c r="O8796" s="36"/>
      <c r="P8796" s="36"/>
      <c r="Q8796" s="36"/>
      <c r="R8796" s="37"/>
      <c r="S8796" s="36"/>
      <c r="T8796" s="36"/>
    </row>
    <row r="8797" spans="14:20" ht="14.4" x14ac:dyDescent="0.3">
      <c r="N8797" s="37"/>
      <c r="O8797" s="36"/>
      <c r="P8797" s="36"/>
      <c r="Q8797" s="36"/>
      <c r="R8797" s="37"/>
      <c r="S8797" s="36"/>
      <c r="T8797" s="36"/>
    </row>
    <row r="8798" spans="14:20" ht="14.4" x14ac:dyDescent="0.3">
      <c r="N8798" s="37"/>
      <c r="O8798" s="36"/>
      <c r="P8798" s="36"/>
      <c r="Q8798" s="36"/>
      <c r="R8798" s="37"/>
      <c r="S8798" s="36"/>
      <c r="T8798" s="36"/>
    </row>
    <row r="8799" spans="14:20" ht="14.4" x14ac:dyDescent="0.3">
      <c r="N8799" s="37"/>
      <c r="O8799" s="36"/>
      <c r="P8799" s="36"/>
      <c r="Q8799" s="36"/>
      <c r="R8799" s="37"/>
      <c r="S8799" s="36"/>
      <c r="T8799" s="36"/>
    </row>
    <row r="8800" spans="14:20" ht="14.4" x14ac:dyDescent="0.3">
      <c r="N8800" s="37"/>
      <c r="O8800" s="36"/>
      <c r="P8800" s="36"/>
      <c r="Q8800" s="36"/>
      <c r="R8800" s="37"/>
      <c r="S8800" s="36"/>
      <c r="T8800" s="36"/>
    </row>
    <row r="8801" spans="14:20" ht="14.4" x14ac:dyDescent="0.3">
      <c r="N8801" s="37"/>
      <c r="O8801" s="36"/>
      <c r="P8801" s="36"/>
      <c r="Q8801" s="36"/>
      <c r="R8801" s="37"/>
      <c r="S8801" s="36"/>
      <c r="T8801" s="36"/>
    </row>
    <row r="8802" spans="14:20" ht="14.4" x14ac:dyDescent="0.3">
      <c r="N8802" s="37"/>
      <c r="O8802" s="36"/>
      <c r="P8802" s="36"/>
      <c r="Q8802" s="36"/>
      <c r="R8802" s="37"/>
      <c r="S8802" s="36"/>
      <c r="T8802" s="36"/>
    </row>
    <row r="8803" spans="14:20" ht="14.4" x14ac:dyDescent="0.3">
      <c r="N8803" s="37"/>
      <c r="O8803" s="36"/>
      <c r="P8803" s="36"/>
      <c r="Q8803" s="36"/>
      <c r="R8803" s="37"/>
      <c r="S8803" s="36"/>
      <c r="T8803" s="36"/>
    </row>
    <row r="8804" spans="14:20" ht="14.4" x14ac:dyDescent="0.3">
      <c r="N8804" s="37"/>
      <c r="O8804" s="36"/>
      <c r="P8804" s="36"/>
      <c r="Q8804" s="36"/>
      <c r="R8804" s="37"/>
      <c r="S8804" s="36"/>
      <c r="T8804" s="36"/>
    </row>
    <row r="8805" spans="14:20" ht="14.4" x14ac:dyDescent="0.3">
      <c r="N8805" s="37"/>
      <c r="O8805" s="36"/>
      <c r="P8805" s="36"/>
      <c r="Q8805" s="36"/>
      <c r="R8805" s="37"/>
      <c r="S8805" s="36"/>
      <c r="T8805" s="36"/>
    </row>
    <row r="8806" spans="14:20" ht="14.4" x14ac:dyDescent="0.3">
      <c r="N8806" s="37"/>
      <c r="O8806" s="36"/>
      <c r="P8806" s="36"/>
      <c r="Q8806" s="36"/>
      <c r="R8806" s="37"/>
      <c r="S8806" s="36"/>
      <c r="T8806" s="36"/>
    </row>
    <row r="8807" spans="14:20" ht="14.4" x14ac:dyDescent="0.3">
      <c r="N8807" s="37"/>
      <c r="O8807" s="36"/>
      <c r="P8807" s="36"/>
      <c r="Q8807" s="36"/>
      <c r="R8807" s="37"/>
      <c r="S8807" s="36"/>
      <c r="T8807" s="36"/>
    </row>
    <row r="8808" spans="14:20" ht="14.4" x14ac:dyDescent="0.3">
      <c r="N8808" s="37"/>
      <c r="O8808" s="36"/>
      <c r="P8808" s="36"/>
      <c r="Q8808" s="36"/>
      <c r="R8808" s="37"/>
      <c r="S8808" s="36"/>
      <c r="T8808" s="36"/>
    </row>
    <row r="8809" spans="14:20" ht="14.4" x14ac:dyDescent="0.3">
      <c r="N8809" s="37"/>
      <c r="O8809" s="36"/>
      <c r="P8809" s="36"/>
      <c r="Q8809" s="36"/>
      <c r="R8809" s="37"/>
      <c r="S8809" s="36"/>
      <c r="T8809" s="36"/>
    </row>
    <row r="8810" spans="14:20" ht="14.4" x14ac:dyDescent="0.3">
      <c r="N8810" s="37"/>
      <c r="O8810" s="36"/>
      <c r="P8810" s="36"/>
      <c r="Q8810" s="36"/>
      <c r="R8810" s="37"/>
      <c r="S8810" s="36"/>
      <c r="T8810" s="36"/>
    </row>
    <row r="8811" spans="14:20" ht="14.4" x14ac:dyDescent="0.3">
      <c r="N8811" s="37"/>
      <c r="O8811" s="36"/>
      <c r="P8811" s="36"/>
      <c r="Q8811" s="36"/>
      <c r="R8811" s="37"/>
      <c r="S8811" s="36"/>
      <c r="T8811" s="36"/>
    </row>
    <row r="8812" spans="14:20" ht="14.4" x14ac:dyDescent="0.3">
      <c r="N8812" s="37"/>
      <c r="O8812" s="36"/>
      <c r="P8812" s="36"/>
      <c r="Q8812" s="36"/>
      <c r="R8812" s="37"/>
      <c r="S8812" s="36"/>
      <c r="T8812" s="36"/>
    </row>
    <row r="8813" spans="14:20" ht="14.4" x14ac:dyDescent="0.3">
      <c r="N8813" s="37"/>
      <c r="O8813" s="36"/>
      <c r="P8813" s="36"/>
      <c r="Q8813" s="36"/>
      <c r="R8813" s="37"/>
      <c r="S8813" s="36"/>
      <c r="T8813" s="36"/>
    </row>
    <row r="8814" spans="14:20" ht="14.4" x14ac:dyDescent="0.3">
      <c r="N8814" s="37"/>
      <c r="O8814" s="36"/>
      <c r="P8814" s="36"/>
      <c r="Q8814" s="36"/>
      <c r="R8814" s="37"/>
      <c r="S8814" s="36"/>
      <c r="T8814" s="36"/>
    </row>
    <row r="8815" spans="14:20" ht="14.4" x14ac:dyDescent="0.3">
      <c r="N8815" s="37"/>
      <c r="O8815" s="36"/>
      <c r="P8815" s="36"/>
      <c r="Q8815" s="36"/>
      <c r="R8815" s="37"/>
      <c r="S8815" s="36"/>
      <c r="T8815" s="36"/>
    </row>
    <row r="8816" spans="14:20" ht="14.4" x14ac:dyDescent="0.3">
      <c r="N8816" s="37"/>
      <c r="O8816" s="36"/>
      <c r="P8816" s="36"/>
      <c r="Q8816" s="36"/>
      <c r="R8816" s="37"/>
      <c r="S8816" s="36"/>
      <c r="T8816" s="36"/>
    </row>
    <row r="8817" spans="14:20" ht="14.4" x14ac:dyDescent="0.3">
      <c r="N8817" s="37"/>
      <c r="O8817" s="36"/>
      <c r="P8817" s="36"/>
      <c r="Q8817" s="36"/>
      <c r="R8817" s="37"/>
      <c r="S8817" s="36"/>
      <c r="T8817" s="36"/>
    </row>
    <row r="8818" spans="14:20" ht="14.4" x14ac:dyDescent="0.3">
      <c r="N8818" s="37"/>
      <c r="O8818" s="36"/>
      <c r="P8818" s="36"/>
      <c r="Q8818" s="36"/>
      <c r="R8818" s="37"/>
      <c r="S8818" s="36"/>
      <c r="T8818" s="36"/>
    </row>
    <row r="8819" spans="14:20" ht="14.4" x14ac:dyDescent="0.3">
      <c r="N8819" s="37"/>
      <c r="O8819" s="36"/>
      <c r="P8819" s="36"/>
      <c r="Q8819" s="36"/>
      <c r="R8819" s="37"/>
      <c r="S8819" s="36"/>
      <c r="T8819" s="36"/>
    </row>
    <row r="8820" spans="14:20" ht="14.4" x14ac:dyDescent="0.3">
      <c r="N8820" s="37"/>
      <c r="O8820" s="36"/>
      <c r="P8820" s="36"/>
      <c r="Q8820" s="36"/>
      <c r="R8820" s="37"/>
      <c r="S8820" s="36"/>
      <c r="T8820" s="36"/>
    </row>
    <row r="8821" spans="14:20" ht="14.4" x14ac:dyDescent="0.3">
      <c r="N8821" s="37"/>
      <c r="O8821" s="36"/>
      <c r="P8821" s="36"/>
      <c r="Q8821" s="36"/>
      <c r="R8821" s="37"/>
      <c r="S8821" s="36"/>
      <c r="T8821" s="36"/>
    </row>
    <row r="8822" spans="14:20" ht="14.4" x14ac:dyDescent="0.3">
      <c r="N8822" s="37"/>
      <c r="O8822" s="36"/>
      <c r="P8822" s="36"/>
      <c r="Q8822" s="36"/>
      <c r="R8822" s="37"/>
      <c r="S8822" s="36"/>
      <c r="T8822" s="36"/>
    </row>
    <row r="8823" spans="14:20" ht="14.4" x14ac:dyDescent="0.3">
      <c r="N8823" s="37"/>
      <c r="O8823" s="36"/>
      <c r="P8823" s="36"/>
      <c r="Q8823" s="36"/>
      <c r="R8823" s="37"/>
      <c r="S8823" s="36"/>
      <c r="T8823" s="36"/>
    </row>
    <row r="8824" spans="14:20" ht="14.4" x14ac:dyDescent="0.3">
      <c r="N8824" s="37"/>
      <c r="O8824" s="36"/>
      <c r="P8824" s="36"/>
      <c r="Q8824" s="36"/>
      <c r="R8824" s="37"/>
      <c r="S8824" s="36"/>
      <c r="T8824" s="36"/>
    </row>
    <row r="8825" spans="14:20" ht="14.4" x14ac:dyDescent="0.3">
      <c r="N8825" s="37"/>
      <c r="O8825" s="36"/>
      <c r="P8825" s="36"/>
      <c r="Q8825" s="36"/>
      <c r="R8825" s="37"/>
      <c r="S8825" s="36"/>
      <c r="T8825" s="36"/>
    </row>
    <row r="8826" spans="14:20" ht="14.4" x14ac:dyDescent="0.3">
      <c r="N8826" s="37"/>
      <c r="O8826" s="36"/>
      <c r="P8826" s="36"/>
      <c r="Q8826" s="36"/>
      <c r="R8826" s="37"/>
      <c r="S8826" s="36"/>
      <c r="T8826" s="36"/>
    </row>
    <row r="8827" spans="14:20" ht="14.4" x14ac:dyDescent="0.3">
      <c r="N8827" s="37"/>
      <c r="O8827" s="36"/>
      <c r="P8827" s="36"/>
      <c r="Q8827" s="36"/>
      <c r="R8827" s="37"/>
      <c r="S8827" s="36"/>
      <c r="T8827" s="36"/>
    </row>
    <row r="8828" spans="14:20" ht="14.4" x14ac:dyDescent="0.3">
      <c r="N8828" s="37"/>
      <c r="O8828" s="36"/>
      <c r="P8828" s="36"/>
      <c r="Q8828" s="36"/>
      <c r="R8828" s="37"/>
      <c r="S8828" s="36"/>
      <c r="T8828" s="36"/>
    </row>
    <row r="8829" spans="14:20" ht="14.4" x14ac:dyDescent="0.3">
      <c r="N8829" s="37"/>
      <c r="O8829" s="36"/>
      <c r="P8829" s="36"/>
      <c r="Q8829" s="36"/>
      <c r="R8829" s="37"/>
      <c r="S8829" s="36"/>
      <c r="T8829" s="36"/>
    </row>
    <row r="8830" spans="14:20" ht="14.4" x14ac:dyDescent="0.3">
      <c r="N8830" s="37"/>
      <c r="O8830" s="36"/>
      <c r="P8830" s="36"/>
      <c r="Q8830" s="36"/>
      <c r="R8830" s="37"/>
      <c r="S8830" s="36"/>
      <c r="T8830" s="36"/>
    </row>
    <row r="8831" spans="14:20" ht="14.4" x14ac:dyDescent="0.3">
      <c r="N8831" s="37"/>
      <c r="O8831" s="36"/>
      <c r="P8831" s="36"/>
      <c r="Q8831" s="36"/>
      <c r="R8831" s="37"/>
      <c r="S8831" s="36"/>
      <c r="T8831" s="36"/>
    </row>
    <row r="8832" spans="14:20" ht="14.4" x14ac:dyDescent="0.3">
      <c r="N8832" s="37"/>
      <c r="O8832" s="36"/>
      <c r="P8832" s="36"/>
      <c r="Q8832" s="36"/>
      <c r="R8832" s="37"/>
      <c r="S8832" s="36"/>
      <c r="T8832" s="36"/>
    </row>
    <row r="8833" spans="14:20" ht="14.4" x14ac:dyDescent="0.3">
      <c r="N8833" s="37"/>
      <c r="O8833" s="36"/>
      <c r="P8833" s="36"/>
      <c r="Q8833" s="36"/>
      <c r="R8833" s="37"/>
      <c r="S8833" s="36"/>
      <c r="T8833" s="36"/>
    </row>
    <row r="8834" spans="14:20" ht="14.4" x14ac:dyDescent="0.3">
      <c r="N8834" s="37"/>
      <c r="O8834" s="36"/>
      <c r="P8834" s="36"/>
      <c r="Q8834" s="36"/>
      <c r="R8834" s="37"/>
      <c r="S8834" s="36"/>
      <c r="T8834" s="36"/>
    </row>
    <row r="8835" spans="14:20" ht="14.4" x14ac:dyDescent="0.3">
      <c r="N8835" s="37"/>
      <c r="O8835" s="36"/>
      <c r="P8835" s="36"/>
      <c r="Q8835" s="36"/>
      <c r="R8835" s="37"/>
      <c r="S8835" s="36"/>
      <c r="T8835" s="36"/>
    </row>
    <row r="8836" spans="14:20" ht="14.4" x14ac:dyDescent="0.3">
      <c r="N8836" s="37"/>
      <c r="O8836" s="36"/>
      <c r="P8836" s="36"/>
      <c r="Q8836" s="36"/>
      <c r="R8836" s="37"/>
      <c r="S8836" s="36"/>
      <c r="T8836" s="36"/>
    </row>
    <row r="8837" spans="14:20" ht="14.4" x14ac:dyDescent="0.3">
      <c r="N8837" s="37"/>
      <c r="O8837" s="36"/>
      <c r="P8837" s="36"/>
      <c r="Q8837" s="36"/>
      <c r="R8837" s="37"/>
      <c r="S8837" s="36"/>
      <c r="T8837" s="36"/>
    </row>
    <row r="8838" spans="14:20" ht="14.4" x14ac:dyDescent="0.3">
      <c r="N8838" s="37"/>
      <c r="O8838" s="36"/>
      <c r="P8838" s="36"/>
      <c r="Q8838" s="36"/>
      <c r="R8838" s="37"/>
      <c r="S8838" s="36"/>
      <c r="T8838" s="36"/>
    </row>
    <row r="8839" spans="14:20" ht="14.4" x14ac:dyDescent="0.3">
      <c r="N8839" s="37"/>
      <c r="O8839" s="36"/>
      <c r="P8839" s="36"/>
      <c r="Q8839" s="36"/>
      <c r="R8839" s="37"/>
      <c r="S8839" s="36"/>
      <c r="T8839" s="36"/>
    </row>
    <row r="8840" spans="14:20" ht="14.4" x14ac:dyDescent="0.3">
      <c r="N8840" s="37"/>
      <c r="O8840" s="36"/>
      <c r="P8840" s="36"/>
      <c r="Q8840" s="36"/>
      <c r="R8840" s="37"/>
      <c r="S8840" s="36"/>
      <c r="T8840" s="36"/>
    </row>
    <row r="8841" spans="14:20" ht="14.4" x14ac:dyDescent="0.3">
      <c r="N8841" s="37"/>
      <c r="O8841" s="36"/>
      <c r="P8841" s="36"/>
      <c r="Q8841" s="36"/>
      <c r="R8841" s="37"/>
      <c r="S8841" s="36"/>
      <c r="T8841" s="36"/>
    </row>
    <row r="8842" spans="14:20" ht="14.4" x14ac:dyDescent="0.3">
      <c r="N8842" s="37"/>
      <c r="O8842" s="36"/>
      <c r="P8842" s="36"/>
      <c r="Q8842" s="36"/>
      <c r="R8842" s="37"/>
      <c r="S8842" s="36"/>
      <c r="T8842" s="36"/>
    </row>
    <row r="8843" spans="14:20" ht="14.4" x14ac:dyDescent="0.3">
      <c r="N8843" s="37"/>
      <c r="O8843" s="36"/>
      <c r="P8843" s="36"/>
      <c r="Q8843" s="36"/>
      <c r="R8843" s="37"/>
      <c r="S8843" s="36"/>
      <c r="T8843" s="36"/>
    </row>
    <row r="8844" spans="14:20" ht="14.4" x14ac:dyDescent="0.3">
      <c r="N8844" s="37"/>
      <c r="O8844" s="36"/>
      <c r="P8844" s="36"/>
      <c r="Q8844" s="36"/>
      <c r="R8844" s="37"/>
      <c r="S8844" s="36"/>
      <c r="T8844" s="36"/>
    </row>
    <row r="8845" spans="14:20" ht="14.4" x14ac:dyDescent="0.3">
      <c r="N8845" s="37"/>
      <c r="O8845" s="36"/>
      <c r="P8845" s="36"/>
      <c r="Q8845" s="36"/>
      <c r="R8845" s="37"/>
      <c r="S8845" s="36"/>
      <c r="T8845" s="36"/>
    </row>
    <row r="8846" spans="14:20" ht="14.4" x14ac:dyDescent="0.3">
      <c r="N8846" s="37"/>
      <c r="O8846" s="36"/>
      <c r="P8846" s="36"/>
      <c r="Q8846" s="36"/>
      <c r="R8846" s="37"/>
      <c r="S8846" s="36"/>
      <c r="T8846" s="36"/>
    </row>
    <row r="8847" spans="14:20" ht="14.4" x14ac:dyDescent="0.3">
      <c r="N8847" s="37"/>
      <c r="O8847" s="36"/>
      <c r="P8847" s="36"/>
      <c r="Q8847" s="36"/>
      <c r="R8847" s="37"/>
      <c r="S8847" s="36"/>
      <c r="T8847" s="36"/>
    </row>
    <row r="8848" spans="14:20" ht="14.4" x14ac:dyDescent="0.3">
      <c r="N8848" s="37"/>
      <c r="O8848" s="36"/>
      <c r="P8848" s="36"/>
      <c r="Q8848" s="36"/>
      <c r="R8848" s="37"/>
      <c r="S8848" s="36"/>
      <c r="T8848" s="36"/>
    </row>
    <row r="8849" spans="14:20" ht="14.4" x14ac:dyDescent="0.3">
      <c r="N8849" s="37"/>
      <c r="O8849" s="36"/>
      <c r="P8849" s="36"/>
      <c r="Q8849" s="36"/>
      <c r="R8849" s="37"/>
      <c r="S8849" s="36"/>
      <c r="T8849" s="36"/>
    </row>
    <row r="8850" spans="14:20" ht="14.4" x14ac:dyDescent="0.3">
      <c r="N8850" s="37"/>
      <c r="O8850" s="36"/>
      <c r="P8850" s="36"/>
      <c r="Q8850" s="36"/>
      <c r="R8850" s="37"/>
      <c r="S8850" s="36"/>
      <c r="T8850" s="36"/>
    </row>
    <row r="8851" spans="14:20" ht="14.4" x14ac:dyDescent="0.3">
      <c r="N8851" s="37"/>
      <c r="O8851" s="36"/>
      <c r="P8851" s="36"/>
      <c r="Q8851" s="36"/>
      <c r="R8851" s="37"/>
      <c r="S8851" s="36"/>
      <c r="T8851" s="36"/>
    </row>
    <row r="8852" spans="14:20" ht="14.4" x14ac:dyDescent="0.3">
      <c r="N8852" s="37"/>
      <c r="O8852" s="36"/>
      <c r="P8852" s="36"/>
      <c r="Q8852" s="36"/>
      <c r="R8852" s="37"/>
      <c r="S8852" s="36"/>
      <c r="T8852" s="36"/>
    </row>
    <row r="8853" spans="14:20" ht="14.4" x14ac:dyDescent="0.3">
      <c r="N8853" s="37"/>
      <c r="O8853" s="36"/>
      <c r="P8853" s="36"/>
      <c r="Q8853" s="36"/>
      <c r="R8853" s="37"/>
      <c r="S8853" s="36"/>
      <c r="T8853" s="36"/>
    </row>
    <row r="8854" spans="14:20" ht="14.4" x14ac:dyDescent="0.3">
      <c r="N8854" s="37"/>
      <c r="O8854" s="36"/>
      <c r="P8854" s="36"/>
      <c r="Q8854" s="36"/>
      <c r="R8854" s="37"/>
      <c r="S8854" s="36"/>
      <c r="T8854" s="36"/>
    </row>
    <row r="8855" spans="14:20" ht="14.4" x14ac:dyDescent="0.3">
      <c r="N8855" s="37"/>
      <c r="O8855" s="36"/>
      <c r="P8855" s="36"/>
      <c r="Q8855" s="36"/>
      <c r="R8855" s="37"/>
      <c r="S8855" s="36"/>
      <c r="T8855" s="36"/>
    </row>
    <row r="8856" spans="14:20" ht="14.4" x14ac:dyDescent="0.3">
      <c r="N8856" s="37"/>
      <c r="O8856" s="36"/>
      <c r="P8856" s="36"/>
      <c r="Q8856" s="36"/>
      <c r="R8856" s="37"/>
      <c r="S8856" s="36"/>
      <c r="T8856" s="36"/>
    </row>
    <row r="8857" spans="14:20" ht="14.4" x14ac:dyDescent="0.3">
      <c r="N8857" s="37"/>
      <c r="O8857" s="36"/>
      <c r="P8857" s="36"/>
      <c r="Q8857" s="36"/>
      <c r="R8857" s="37"/>
      <c r="S8857" s="36"/>
      <c r="T8857" s="36"/>
    </row>
    <row r="8858" spans="14:20" ht="14.4" x14ac:dyDescent="0.3">
      <c r="N8858" s="37"/>
      <c r="O8858" s="36"/>
      <c r="P8858" s="36"/>
      <c r="Q8858" s="36"/>
      <c r="R8858" s="37"/>
      <c r="S8858" s="36"/>
      <c r="T8858" s="36"/>
    </row>
    <row r="8859" spans="14:20" ht="14.4" x14ac:dyDescent="0.3">
      <c r="N8859" s="37"/>
      <c r="O8859" s="36"/>
      <c r="P8859" s="36"/>
      <c r="Q8859" s="36"/>
      <c r="R8859" s="37"/>
      <c r="S8859" s="36"/>
      <c r="T8859" s="36"/>
    </row>
    <row r="8860" spans="14:20" ht="14.4" x14ac:dyDescent="0.3">
      <c r="N8860" s="37"/>
      <c r="O8860" s="36"/>
      <c r="P8860" s="36"/>
      <c r="Q8860" s="36"/>
      <c r="R8860" s="37"/>
      <c r="S8860" s="36"/>
      <c r="T8860" s="36"/>
    </row>
    <row r="8861" spans="14:20" ht="14.4" x14ac:dyDescent="0.3">
      <c r="N8861" s="37"/>
      <c r="O8861" s="36"/>
      <c r="P8861" s="36"/>
      <c r="Q8861" s="36"/>
      <c r="R8861" s="37"/>
      <c r="S8861" s="36"/>
      <c r="T8861" s="36"/>
    </row>
    <row r="8862" spans="14:20" ht="14.4" x14ac:dyDescent="0.3">
      <c r="N8862" s="37"/>
      <c r="O8862" s="36"/>
      <c r="P8862" s="36"/>
      <c r="Q8862" s="36"/>
      <c r="R8862" s="37"/>
      <c r="S8862" s="36"/>
      <c r="T8862" s="36"/>
    </row>
    <row r="8863" spans="14:20" ht="14.4" x14ac:dyDescent="0.3">
      <c r="N8863" s="37"/>
      <c r="O8863" s="36"/>
      <c r="P8863" s="36"/>
      <c r="Q8863" s="36"/>
      <c r="R8863" s="37"/>
      <c r="S8863" s="36"/>
      <c r="T8863" s="36"/>
    </row>
    <row r="8864" spans="14:20" ht="14.4" x14ac:dyDescent="0.3">
      <c r="N8864" s="37"/>
      <c r="O8864" s="36"/>
      <c r="P8864" s="36"/>
      <c r="Q8864" s="36"/>
      <c r="R8864" s="37"/>
      <c r="S8864" s="36"/>
      <c r="T8864" s="36"/>
    </row>
    <row r="8865" spans="14:20" ht="14.4" x14ac:dyDescent="0.3">
      <c r="N8865" s="37"/>
      <c r="O8865" s="36"/>
      <c r="P8865" s="36"/>
      <c r="Q8865" s="36"/>
      <c r="R8865" s="37"/>
      <c r="S8865" s="36"/>
      <c r="T8865" s="36"/>
    </row>
    <row r="8866" spans="14:20" ht="14.4" x14ac:dyDescent="0.3">
      <c r="N8866" s="37"/>
      <c r="O8866" s="36"/>
      <c r="P8866" s="36"/>
      <c r="Q8866" s="36"/>
      <c r="R8866" s="37"/>
      <c r="S8866" s="36"/>
      <c r="T8866" s="36"/>
    </row>
    <row r="8867" spans="14:20" ht="14.4" x14ac:dyDescent="0.3">
      <c r="N8867" s="37"/>
      <c r="O8867" s="36"/>
      <c r="P8867" s="36"/>
      <c r="Q8867" s="36"/>
      <c r="R8867" s="37"/>
      <c r="S8867" s="36"/>
      <c r="T8867" s="36"/>
    </row>
    <row r="8868" spans="14:20" ht="14.4" x14ac:dyDescent="0.3">
      <c r="N8868" s="37"/>
      <c r="O8868" s="36"/>
      <c r="P8868" s="36"/>
      <c r="Q8868" s="36"/>
      <c r="R8868" s="37"/>
      <c r="S8868" s="36"/>
      <c r="T8868" s="36"/>
    </row>
    <row r="8869" spans="14:20" ht="14.4" x14ac:dyDescent="0.3">
      <c r="N8869" s="37"/>
      <c r="O8869" s="36"/>
      <c r="P8869" s="36"/>
      <c r="Q8869" s="36"/>
      <c r="R8869" s="37"/>
      <c r="S8869" s="36"/>
      <c r="T8869" s="36"/>
    </row>
    <row r="8870" spans="14:20" ht="14.4" x14ac:dyDescent="0.3">
      <c r="N8870" s="37"/>
      <c r="O8870" s="36"/>
      <c r="P8870" s="36"/>
      <c r="Q8870" s="36"/>
      <c r="R8870" s="37"/>
      <c r="S8870" s="36"/>
      <c r="T8870" s="36"/>
    </row>
    <row r="8871" spans="14:20" ht="14.4" x14ac:dyDescent="0.3">
      <c r="N8871" s="37"/>
      <c r="O8871" s="36"/>
      <c r="P8871" s="36"/>
      <c r="Q8871" s="36"/>
      <c r="R8871" s="37"/>
      <c r="S8871" s="36"/>
      <c r="T8871" s="36"/>
    </row>
    <row r="8872" spans="14:20" ht="14.4" x14ac:dyDescent="0.3">
      <c r="N8872" s="37"/>
      <c r="O8872" s="36"/>
      <c r="P8872" s="36"/>
      <c r="Q8872" s="36"/>
      <c r="R8872" s="37"/>
      <c r="S8872" s="36"/>
      <c r="T8872" s="36"/>
    </row>
    <row r="8873" spans="14:20" ht="14.4" x14ac:dyDescent="0.3">
      <c r="N8873" s="37"/>
      <c r="O8873" s="36"/>
      <c r="P8873" s="36"/>
      <c r="Q8873" s="36"/>
      <c r="R8873" s="37"/>
      <c r="S8873" s="36"/>
      <c r="T8873" s="36"/>
    </row>
    <row r="8874" spans="14:20" ht="14.4" x14ac:dyDescent="0.3">
      <c r="N8874" s="37"/>
      <c r="O8874" s="36"/>
      <c r="P8874" s="36"/>
      <c r="Q8874" s="36"/>
      <c r="R8874" s="37"/>
      <c r="S8874" s="36"/>
      <c r="T8874" s="36"/>
    </row>
    <row r="8875" spans="14:20" ht="14.4" x14ac:dyDescent="0.3">
      <c r="N8875" s="37"/>
      <c r="O8875" s="36"/>
      <c r="P8875" s="36"/>
      <c r="Q8875" s="36"/>
      <c r="R8875" s="37"/>
      <c r="S8875" s="36"/>
      <c r="T8875" s="36"/>
    </row>
    <row r="8876" spans="14:20" ht="14.4" x14ac:dyDescent="0.3">
      <c r="N8876" s="37"/>
      <c r="O8876" s="36"/>
      <c r="P8876" s="36"/>
      <c r="Q8876" s="36"/>
      <c r="R8876" s="37"/>
      <c r="S8876" s="36"/>
      <c r="T8876" s="36"/>
    </row>
    <row r="8877" spans="14:20" ht="14.4" x14ac:dyDescent="0.3">
      <c r="N8877" s="37"/>
      <c r="O8877" s="36"/>
      <c r="P8877" s="36"/>
      <c r="Q8877" s="36"/>
      <c r="R8877" s="37"/>
      <c r="S8877" s="36"/>
      <c r="T8877" s="36"/>
    </row>
    <row r="8878" spans="14:20" ht="14.4" x14ac:dyDescent="0.3">
      <c r="N8878" s="37"/>
      <c r="O8878" s="36"/>
      <c r="P8878" s="36"/>
      <c r="Q8878" s="36"/>
      <c r="R8878" s="37"/>
      <c r="S8878" s="36"/>
      <c r="T8878" s="36"/>
    </row>
    <row r="8879" spans="14:20" ht="14.4" x14ac:dyDescent="0.3">
      <c r="N8879" s="37"/>
      <c r="O8879" s="36"/>
      <c r="P8879" s="36"/>
      <c r="Q8879" s="36"/>
      <c r="R8879" s="37"/>
      <c r="S8879" s="36"/>
      <c r="T8879" s="36"/>
    </row>
    <row r="8880" spans="14:20" ht="14.4" x14ac:dyDescent="0.3">
      <c r="N8880" s="37"/>
      <c r="O8880" s="36"/>
      <c r="P8880" s="36"/>
      <c r="Q8880" s="36"/>
      <c r="R8880" s="37"/>
      <c r="S8880" s="36"/>
      <c r="T8880" s="36"/>
    </row>
    <row r="8881" spans="14:20" ht="14.4" x14ac:dyDescent="0.3">
      <c r="N8881" s="37"/>
      <c r="O8881" s="36"/>
      <c r="P8881" s="36"/>
      <c r="Q8881" s="36"/>
      <c r="R8881" s="37"/>
      <c r="S8881" s="36"/>
      <c r="T8881" s="36"/>
    </row>
    <row r="8882" spans="14:20" ht="14.4" x14ac:dyDescent="0.3">
      <c r="N8882" s="37"/>
      <c r="O8882" s="36"/>
      <c r="P8882" s="36"/>
      <c r="Q8882" s="36"/>
      <c r="R8882" s="37"/>
      <c r="S8882" s="36"/>
      <c r="T8882" s="36"/>
    </row>
    <row r="8883" spans="14:20" ht="14.4" x14ac:dyDescent="0.3">
      <c r="N8883" s="37"/>
      <c r="O8883" s="36"/>
      <c r="P8883" s="36"/>
      <c r="Q8883" s="36"/>
      <c r="R8883" s="37"/>
      <c r="S8883" s="36"/>
      <c r="T8883" s="36"/>
    </row>
    <row r="8884" spans="14:20" ht="14.4" x14ac:dyDescent="0.3">
      <c r="N8884" s="37"/>
      <c r="O8884" s="36"/>
      <c r="P8884" s="36"/>
      <c r="Q8884" s="36"/>
      <c r="R8884" s="37"/>
      <c r="S8884" s="36"/>
      <c r="T8884" s="36"/>
    </row>
    <row r="8885" spans="14:20" ht="14.4" x14ac:dyDescent="0.3">
      <c r="N8885" s="37"/>
      <c r="O8885" s="36"/>
      <c r="P8885" s="36"/>
      <c r="Q8885" s="36"/>
      <c r="R8885" s="37"/>
      <c r="S8885" s="36"/>
      <c r="T8885" s="36"/>
    </row>
    <row r="8886" spans="14:20" ht="14.4" x14ac:dyDescent="0.3">
      <c r="N8886" s="37"/>
      <c r="O8886" s="36"/>
      <c r="P8886" s="36"/>
      <c r="Q8886" s="36"/>
      <c r="R8886" s="37"/>
      <c r="S8886" s="36"/>
      <c r="T8886" s="36"/>
    </row>
    <row r="8887" spans="14:20" ht="14.4" x14ac:dyDescent="0.3">
      <c r="N8887" s="37"/>
      <c r="O8887" s="36"/>
      <c r="P8887" s="36"/>
      <c r="Q8887" s="36"/>
      <c r="R8887" s="37"/>
      <c r="S8887" s="36"/>
      <c r="T8887" s="36"/>
    </row>
    <row r="8888" spans="14:20" ht="14.4" x14ac:dyDescent="0.3">
      <c r="N8888" s="37"/>
      <c r="O8888" s="36"/>
      <c r="P8888" s="36"/>
      <c r="Q8888" s="36"/>
      <c r="R8888" s="37"/>
      <c r="S8888" s="36"/>
      <c r="T8888" s="36"/>
    </row>
    <row r="8889" spans="14:20" ht="14.4" x14ac:dyDescent="0.3">
      <c r="N8889" s="37"/>
      <c r="O8889" s="36"/>
      <c r="P8889" s="36"/>
      <c r="Q8889" s="36"/>
      <c r="R8889" s="37"/>
      <c r="S8889" s="36"/>
      <c r="T8889" s="36"/>
    </row>
    <row r="8890" spans="14:20" ht="14.4" x14ac:dyDescent="0.3">
      <c r="N8890" s="37"/>
      <c r="O8890" s="36"/>
      <c r="P8890" s="36"/>
      <c r="Q8890" s="36"/>
      <c r="R8890" s="37"/>
      <c r="S8890" s="36"/>
      <c r="T8890" s="36"/>
    </row>
    <row r="8891" spans="14:20" ht="14.4" x14ac:dyDescent="0.3">
      <c r="N8891" s="37"/>
      <c r="O8891" s="36"/>
      <c r="P8891" s="36"/>
      <c r="Q8891" s="36"/>
      <c r="R8891" s="37"/>
      <c r="S8891" s="36"/>
      <c r="T8891" s="36"/>
    </row>
    <row r="8892" spans="14:20" ht="14.4" x14ac:dyDescent="0.3">
      <c r="N8892" s="37"/>
      <c r="O8892" s="36"/>
      <c r="P8892" s="36"/>
      <c r="Q8892" s="36"/>
      <c r="R8892" s="37"/>
      <c r="S8892" s="36"/>
      <c r="T8892" s="36"/>
    </row>
    <row r="8893" spans="14:20" ht="14.4" x14ac:dyDescent="0.3">
      <c r="N8893" s="37"/>
      <c r="O8893" s="36"/>
      <c r="P8893" s="36"/>
      <c r="Q8893" s="36"/>
      <c r="R8893" s="37"/>
      <c r="S8893" s="36"/>
      <c r="T8893" s="36"/>
    </row>
    <row r="8894" spans="14:20" ht="14.4" x14ac:dyDescent="0.3">
      <c r="N8894" s="37"/>
      <c r="O8894" s="36"/>
      <c r="P8894" s="36"/>
      <c r="Q8894" s="36"/>
      <c r="R8894" s="37"/>
      <c r="S8894" s="36"/>
      <c r="T8894" s="36"/>
    </row>
    <row r="8895" spans="14:20" ht="14.4" x14ac:dyDescent="0.3">
      <c r="N8895" s="37"/>
      <c r="O8895" s="36"/>
      <c r="P8895" s="36"/>
      <c r="Q8895" s="36"/>
      <c r="R8895" s="37"/>
      <c r="S8895" s="36"/>
      <c r="T8895" s="36"/>
    </row>
    <row r="8896" spans="14:20" ht="14.4" x14ac:dyDescent="0.3">
      <c r="N8896" s="37"/>
      <c r="O8896" s="36"/>
      <c r="P8896" s="36"/>
      <c r="Q8896" s="36"/>
      <c r="R8896" s="37"/>
      <c r="S8896" s="36"/>
      <c r="T8896" s="36"/>
    </row>
    <row r="8897" spans="14:20" ht="14.4" x14ac:dyDescent="0.3">
      <c r="N8897" s="37"/>
      <c r="O8897" s="36"/>
      <c r="P8897" s="36"/>
      <c r="Q8897" s="36"/>
      <c r="R8897" s="37"/>
      <c r="S8897" s="36"/>
      <c r="T8897" s="36"/>
    </row>
    <row r="8898" spans="14:20" ht="14.4" x14ac:dyDescent="0.3">
      <c r="N8898" s="37"/>
      <c r="O8898" s="36"/>
      <c r="P8898" s="36"/>
      <c r="Q8898" s="36"/>
      <c r="R8898" s="37"/>
      <c r="S8898" s="36"/>
      <c r="T8898" s="36"/>
    </row>
    <row r="8899" spans="14:20" ht="14.4" x14ac:dyDescent="0.3">
      <c r="N8899" s="37"/>
      <c r="O8899" s="36"/>
      <c r="P8899" s="36"/>
      <c r="Q8899" s="36"/>
      <c r="R8899" s="37"/>
      <c r="S8899" s="36"/>
      <c r="T8899" s="36"/>
    </row>
    <row r="8900" spans="14:20" ht="14.4" x14ac:dyDescent="0.3">
      <c r="N8900" s="37"/>
      <c r="O8900" s="36"/>
      <c r="P8900" s="36"/>
      <c r="Q8900" s="36"/>
      <c r="R8900" s="37"/>
      <c r="S8900" s="36"/>
      <c r="T8900" s="36"/>
    </row>
    <row r="8901" spans="14:20" ht="14.4" x14ac:dyDescent="0.3">
      <c r="N8901" s="37"/>
      <c r="O8901" s="36"/>
      <c r="P8901" s="36"/>
      <c r="Q8901" s="36"/>
      <c r="R8901" s="37"/>
      <c r="S8901" s="36"/>
      <c r="T8901" s="36"/>
    </row>
    <row r="8902" spans="14:20" ht="14.4" x14ac:dyDescent="0.3">
      <c r="N8902" s="37"/>
      <c r="O8902" s="36"/>
      <c r="P8902" s="36"/>
      <c r="Q8902" s="36"/>
      <c r="R8902" s="37"/>
      <c r="S8902" s="36"/>
      <c r="T8902" s="36"/>
    </row>
    <row r="8903" spans="14:20" ht="14.4" x14ac:dyDescent="0.3">
      <c r="N8903" s="37"/>
      <c r="O8903" s="36"/>
      <c r="P8903" s="36"/>
      <c r="Q8903" s="36"/>
      <c r="R8903" s="37"/>
      <c r="S8903" s="36"/>
      <c r="T8903" s="36"/>
    </row>
    <row r="8904" spans="14:20" ht="14.4" x14ac:dyDescent="0.3">
      <c r="N8904" s="37"/>
      <c r="O8904" s="36"/>
      <c r="P8904" s="36"/>
      <c r="Q8904" s="36"/>
      <c r="R8904" s="37"/>
      <c r="S8904" s="36"/>
      <c r="T8904" s="36"/>
    </row>
    <row r="8905" spans="14:20" ht="14.4" x14ac:dyDescent="0.3">
      <c r="N8905" s="37"/>
      <c r="O8905" s="36"/>
      <c r="P8905" s="36"/>
      <c r="Q8905" s="36"/>
      <c r="R8905" s="37"/>
      <c r="S8905" s="36"/>
      <c r="T8905" s="36"/>
    </row>
    <row r="8906" spans="14:20" ht="14.4" x14ac:dyDescent="0.3">
      <c r="N8906" s="37"/>
      <c r="O8906" s="36"/>
      <c r="P8906" s="36"/>
      <c r="Q8906" s="36"/>
      <c r="R8906" s="37"/>
      <c r="S8906" s="36"/>
      <c r="T8906" s="36"/>
    </row>
    <row r="8907" spans="14:20" ht="14.4" x14ac:dyDescent="0.3">
      <c r="N8907" s="37"/>
      <c r="O8907" s="36"/>
      <c r="P8907" s="36"/>
      <c r="Q8907" s="36"/>
      <c r="R8907" s="37"/>
      <c r="S8907" s="36"/>
      <c r="T8907" s="36"/>
    </row>
    <row r="8908" spans="14:20" ht="14.4" x14ac:dyDescent="0.3">
      <c r="N8908" s="37"/>
      <c r="O8908" s="36"/>
      <c r="P8908" s="36"/>
      <c r="Q8908" s="36"/>
      <c r="R8908" s="37"/>
      <c r="S8908" s="36"/>
      <c r="T8908" s="36"/>
    </row>
    <row r="8909" spans="14:20" ht="14.4" x14ac:dyDescent="0.3">
      <c r="N8909" s="37"/>
      <c r="O8909" s="36"/>
      <c r="P8909" s="36"/>
      <c r="Q8909" s="36"/>
      <c r="R8909" s="37"/>
      <c r="S8909" s="36"/>
      <c r="T8909" s="36"/>
    </row>
    <row r="8910" spans="14:20" ht="14.4" x14ac:dyDescent="0.3">
      <c r="N8910" s="37"/>
      <c r="O8910" s="36"/>
      <c r="P8910" s="36"/>
      <c r="Q8910" s="36"/>
      <c r="R8910" s="37"/>
      <c r="S8910" s="36"/>
      <c r="T8910" s="36"/>
    </row>
    <row r="8911" spans="14:20" ht="14.4" x14ac:dyDescent="0.3">
      <c r="N8911" s="37"/>
      <c r="O8911" s="36"/>
      <c r="P8911" s="36"/>
      <c r="Q8911" s="36"/>
      <c r="R8911" s="37"/>
      <c r="S8911" s="36"/>
      <c r="T8911" s="36"/>
    </row>
    <row r="8912" spans="14:20" ht="14.4" x14ac:dyDescent="0.3">
      <c r="N8912" s="37"/>
      <c r="O8912" s="36"/>
      <c r="P8912" s="36"/>
      <c r="Q8912" s="36"/>
      <c r="R8912" s="37"/>
      <c r="S8912" s="36"/>
      <c r="T8912" s="36"/>
    </row>
    <row r="8913" spans="14:20" ht="14.4" x14ac:dyDescent="0.3">
      <c r="N8913" s="37"/>
      <c r="O8913" s="36"/>
      <c r="P8913" s="36"/>
      <c r="Q8913" s="36"/>
      <c r="R8913" s="37"/>
      <c r="S8913" s="36"/>
      <c r="T8913" s="36"/>
    </row>
    <row r="8914" spans="14:20" ht="14.4" x14ac:dyDescent="0.3">
      <c r="N8914" s="37"/>
      <c r="O8914" s="36"/>
      <c r="P8914" s="36"/>
      <c r="Q8914" s="36"/>
      <c r="R8914" s="37"/>
      <c r="S8914" s="36"/>
      <c r="T8914" s="36"/>
    </row>
    <row r="8915" spans="14:20" ht="14.4" x14ac:dyDescent="0.3">
      <c r="N8915" s="37"/>
      <c r="O8915" s="36"/>
      <c r="P8915" s="36"/>
      <c r="Q8915" s="36"/>
      <c r="R8915" s="37"/>
      <c r="S8915" s="36"/>
      <c r="T8915" s="36"/>
    </row>
    <row r="8916" spans="14:20" ht="14.4" x14ac:dyDescent="0.3">
      <c r="N8916" s="37"/>
      <c r="O8916" s="36"/>
      <c r="P8916" s="36"/>
      <c r="Q8916" s="36"/>
      <c r="R8916" s="37"/>
      <c r="S8916" s="36"/>
      <c r="T8916" s="36"/>
    </row>
    <row r="8917" spans="14:20" ht="14.4" x14ac:dyDescent="0.3">
      <c r="N8917" s="37"/>
      <c r="O8917" s="36"/>
      <c r="P8917" s="36"/>
      <c r="Q8917" s="36"/>
      <c r="R8917" s="37"/>
      <c r="S8917" s="36"/>
      <c r="T8917" s="36"/>
    </row>
    <row r="8918" spans="14:20" ht="14.4" x14ac:dyDescent="0.3">
      <c r="N8918" s="37"/>
      <c r="O8918" s="36"/>
      <c r="P8918" s="36"/>
      <c r="Q8918" s="36"/>
      <c r="R8918" s="37"/>
      <c r="S8918" s="36"/>
      <c r="T8918" s="36"/>
    </row>
    <row r="8919" spans="14:20" ht="14.4" x14ac:dyDescent="0.3">
      <c r="N8919" s="37"/>
      <c r="O8919" s="36"/>
      <c r="P8919" s="36"/>
      <c r="Q8919" s="36"/>
      <c r="R8919" s="37"/>
      <c r="S8919" s="36"/>
      <c r="T8919" s="36"/>
    </row>
    <row r="8920" spans="14:20" ht="14.4" x14ac:dyDescent="0.3">
      <c r="N8920" s="37"/>
      <c r="O8920" s="36"/>
      <c r="P8920" s="36"/>
      <c r="Q8920" s="36"/>
      <c r="R8920" s="37"/>
      <c r="S8920" s="36"/>
      <c r="T8920" s="36"/>
    </row>
    <row r="8921" spans="14:20" ht="14.4" x14ac:dyDescent="0.3">
      <c r="N8921" s="37"/>
      <c r="O8921" s="36"/>
      <c r="P8921" s="36"/>
      <c r="Q8921" s="36"/>
      <c r="R8921" s="37"/>
      <c r="S8921" s="36"/>
      <c r="T8921" s="36"/>
    </row>
    <row r="8922" spans="14:20" ht="14.4" x14ac:dyDescent="0.3">
      <c r="N8922" s="37"/>
      <c r="O8922" s="36"/>
      <c r="P8922" s="36"/>
      <c r="Q8922" s="36"/>
      <c r="R8922" s="37"/>
      <c r="S8922" s="36"/>
      <c r="T8922" s="36"/>
    </row>
    <row r="8923" spans="14:20" ht="14.4" x14ac:dyDescent="0.3">
      <c r="N8923" s="37"/>
      <c r="O8923" s="36"/>
      <c r="P8923" s="36"/>
      <c r="Q8923" s="36"/>
      <c r="R8923" s="37"/>
      <c r="S8923" s="36"/>
      <c r="T8923" s="36"/>
    </row>
    <row r="8924" spans="14:20" ht="14.4" x14ac:dyDescent="0.3">
      <c r="N8924" s="37"/>
      <c r="O8924" s="36"/>
      <c r="P8924" s="36"/>
      <c r="Q8924" s="36"/>
      <c r="R8924" s="37"/>
      <c r="S8924" s="36"/>
      <c r="T8924" s="36"/>
    </row>
    <row r="8925" spans="14:20" ht="14.4" x14ac:dyDescent="0.3">
      <c r="N8925" s="37"/>
      <c r="O8925" s="36"/>
      <c r="P8925" s="36"/>
      <c r="Q8925" s="36"/>
      <c r="R8925" s="37"/>
      <c r="S8925" s="36"/>
      <c r="T8925" s="36"/>
    </row>
    <row r="8926" spans="14:20" ht="14.4" x14ac:dyDescent="0.3">
      <c r="N8926" s="37"/>
      <c r="O8926" s="36"/>
      <c r="P8926" s="36"/>
      <c r="Q8926" s="36"/>
      <c r="R8926" s="37"/>
      <c r="S8926" s="36"/>
      <c r="T8926" s="36"/>
    </row>
    <row r="8927" spans="14:20" ht="14.4" x14ac:dyDescent="0.3">
      <c r="N8927" s="37"/>
      <c r="O8927" s="36"/>
      <c r="P8927" s="36"/>
      <c r="Q8927" s="36"/>
      <c r="R8927" s="37"/>
      <c r="S8927" s="36"/>
      <c r="T8927" s="36"/>
    </row>
    <row r="8928" spans="14:20" ht="14.4" x14ac:dyDescent="0.3">
      <c r="N8928" s="37"/>
      <c r="O8928" s="36"/>
      <c r="P8928" s="36"/>
      <c r="Q8928" s="36"/>
      <c r="R8928" s="37"/>
      <c r="S8928" s="36"/>
      <c r="T8928" s="36"/>
    </row>
    <row r="8929" spans="14:20" ht="14.4" x14ac:dyDescent="0.3">
      <c r="N8929" s="37"/>
      <c r="O8929" s="36"/>
      <c r="P8929" s="36"/>
      <c r="Q8929" s="36"/>
      <c r="R8929" s="37"/>
      <c r="S8929" s="36"/>
      <c r="T8929" s="36"/>
    </row>
    <row r="8930" spans="14:20" ht="14.4" x14ac:dyDescent="0.3">
      <c r="N8930" s="37"/>
      <c r="O8930" s="36"/>
      <c r="P8930" s="36"/>
      <c r="Q8930" s="36"/>
      <c r="R8930" s="37"/>
      <c r="S8930" s="36"/>
      <c r="T8930" s="36"/>
    </row>
    <row r="8931" spans="14:20" ht="14.4" x14ac:dyDescent="0.3">
      <c r="N8931" s="37"/>
      <c r="O8931" s="36"/>
      <c r="P8931" s="36"/>
      <c r="Q8931" s="36"/>
      <c r="R8931" s="37"/>
      <c r="S8931" s="36"/>
      <c r="T8931" s="36"/>
    </row>
    <row r="8932" spans="14:20" ht="14.4" x14ac:dyDescent="0.3">
      <c r="N8932" s="37"/>
      <c r="O8932" s="36"/>
      <c r="P8932" s="36"/>
      <c r="Q8932" s="36"/>
      <c r="R8932" s="37"/>
      <c r="S8932" s="36"/>
      <c r="T8932" s="36"/>
    </row>
    <row r="8933" spans="14:20" ht="14.4" x14ac:dyDescent="0.3">
      <c r="N8933" s="37"/>
      <c r="O8933" s="36"/>
      <c r="P8933" s="36"/>
      <c r="Q8933" s="36"/>
      <c r="R8933" s="37"/>
      <c r="S8933" s="36"/>
      <c r="T8933" s="36"/>
    </row>
    <row r="8934" spans="14:20" ht="14.4" x14ac:dyDescent="0.3">
      <c r="N8934" s="37"/>
      <c r="O8934" s="36"/>
      <c r="P8934" s="36"/>
      <c r="Q8934" s="36"/>
      <c r="R8934" s="37"/>
      <c r="S8934" s="36"/>
      <c r="T8934" s="36"/>
    </row>
    <row r="8935" spans="14:20" ht="14.4" x14ac:dyDescent="0.3">
      <c r="N8935" s="37"/>
      <c r="O8935" s="36"/>
      <c r="P8935" s="36"/>
      <c r="Q8935" s="36"/>
      <c r="R8935" s="37"/>
      <c r="S8935" s="36"/>
      <c r="T8935" s="36"/>
    </row>
    <row r="8936" spans="14:20" ht="14.4" x14ac:dyDescent="0.3">
      <c r="N8936" s="37"/>
      <c r="O8936" s="36"/>
      <c r="P8936" s="36"/>
      <c r="Q8936" s="36"/>
      <c r="R8936" s="37"/>
      <c r="S8936" s="36"/>
      <c r="T8936" s="36"/>
    </row>
    <row r="8937" spans="14:20" ht="14.4" x14ac:dyDescent="0.3">
      <c r="N8937" s="37"/>
      <c r="O8937" s="36"/>
      <c r="P8937" s="36"/>
      <c r="Q8937" s="36"/>
      <c r="R8937" s="37"/>
      <c r="S8937" s="36"/>
      <c r="T8937" s="36"/>
    </row>
    <row r="8938" spans="14:20" ht="14.4" x14ac:dyDescent="0.3">
      <c r="N8938" s="37"/>
      <c r="O8938" s="36"/>
      <c r="P8938" s="36"/>
      <c r="Q8938" s="36"/>
      <c r="R8938" s="37"/>
      <c r="S8938" s="36"/>
      <c r="T8938" s="36"/>
    </row>
    <row r="8939" spans="14:20" ht="14.4" x14ac:dyDescent="0.3">
      <c r="N8939" s="37"/>
      <c r="O8939" s="36"/>
      <c r="P8939" s="36"/>
      <c r="Q8939" s="36"/>
      <c r="R8939" s="37"/>
      <c r="S8939" s="36"/>
      <c r="T8939" s="36"/>
    </row>
    <row r="8940" spans="14:20" ht="14.4" x14ac:dyDescent="0.3">
      <c r="N8940" s="37"/>
      <c r="O8940" s="36"/>
      <c r="P8940" s="36"/>
      <c r="Q8940" s="36"/>
      <c r="R8940" s="37"/>
      <c r="S8940" s="36"/>
      <c r="T8940" s="36"/>
    </row>
    <row r="8941" spans="14:20" ht="14.4" x14ac:dyDescent="0.3">
      <c r="N8941" s="37"/>
      <c r="O8941" s="36"/>
      <c r="P8941" s="36"/>
      <c r="Q8941" s="36"/>
      <c r="R8941" s="37"/>
      <c r="S8941" s="36"/>
      <c r="T8941" s="36"/>
    </row>
    <row r="8942" spans="14:20" ht="14.4" x14ac:dyDescent="0.3">
      <c r="N8942" s="37"/>
      <c r="O8942" s="36"/>
      <c r="P8942" s="36"/>
      <c r="Q8942" s="36"/>
      <c r="R8942" s="37"/>
      <c r="S8942" s="36"/>
      <c r="T8942" s="36"/>
    </row>
    <row r="8943" spans="14:20" ht="14.4" x14ac:dyDescent="0.3">
      <c r="N8943" s="37"/>
      <c r="O8943" s="36"/>
      <c r="P8943" s="36"/>
      <c r="Q8943" s="36"/>
      <c r="R8943" s="37"/>
      <c r="S8943" s="36"/>
      <c r="T8943" s="36"/>
    </row>
    <row r="8944" spans="14:20" ht="14.4" x14ac:dyDescent="0.3">
      <c r="N8944" s="37"/>
      <c r="O8944" s="36"/>
      <c r="P8944" s="36"/>
      <c r="Q8944" s="36"/>
      <c r="R8944" s="37"/>
      <c r="S8944" s="36"/>
      <c r="T8944" s="36"/>
    </row>
    <row r="8945" spans="14:20" ht="14.4" x14ac:dyDescent="0.3">
      <c r="N8945" s="37"/>
      <c r="O8945" s="36"/>
      <c r="P8945" s="36"/>
      <c r="Q8945" s="36"/>
      <c r="R8945" s="37"/>
      <c r="S8945" s="36"/>
      <c r="T8945" s="36"/>
    </row>
    <row r="8946" spans="14:20" ht="14.4" x14ac:dyDescent="0.3">
      <c r="N8946" s="37"/>
      <c r="O8946" s="36"/>
      <c r="P8946" s="36"/>
      <c r="Q8946" s="36"/>
      <c r="R8946" s="37"/>
      <c r="S8946" s="36"/>
      <c r="T8946" s="36"/>
    </row>
    <row r="8947" spans="14:20" ht="14.4" x14ac:dyDescent="0.3">
      <c r="N8947" s="37"/>
      <c r="O8947" s="36"/>
      <c r="P8947" s="36"/>
      <c r="Q8947" s="36"/>
      <c r="R8947" s="37"/>
      <c r="S8947" s="36"/>
      <c r="T8947" s="36"/>
    </row>
    <row r="8948" spans="14:20" ht="14.4" x14ac:dyDescent="0.3">
      <c r="N8948" s="37"/>
      <c r="O8948" s="36"/>
      <c r="P8948" s="36"/>
      <c r="Q8948" s="36"/>
      <c r="R8948" s="37"/>
      <c r="S8948" s="36"/>
      <c r="T8948" s="36"/>
    </row>
    <row r="8949" spans="14:20" ht="14.4" x14ac:dyDescent="0.3">
      <c r="N8949" s="37"/>
      <c r="O8949" s="36"/>
      <c r="P8949" s="36"/>
      <c r="Q8949" s="36"/>
      <c r="R8949" s="37"/>
      <c r="S8949" s="36"/>
      <c r="T8949" s="36"/>
    </row>
    <row r="8950" spans="14:20" ht="14.4" x14ac:dyDescent="0.3">
      <c r="N8950" s="37"/>
      <c r="O8950" s="36"/>
      <c r="P8950" s="36"/>
      <c r="Q8950" s="36"/>
      <c r="R8950" s="37"/>
      <c r="S8950" s="36"/>
      <c r="T8950" s="36"/>
    </row>
    <row r="8951" spans="14:20" ht="14.4" x14ac:dyDescent="0.3">
      <c r="N8951" s="37"/>
      <c r="O8951" s="36"/>
      <c r="P8951" s="36"/>
      <c r="Q8951" s="36"/>
      <c r="R8951" s="37"/>
      <c r="S8951" s="36"/>
      <c r="T8951" s="36"/>
    </row>
    <row r="8952" spans="14:20" ht="14.4" x14ac:dyDescent="0.3">
      <c r="N8952" s="37"/>
      <c r="O8952" s="36"/>
      <c r="P8952" s="36"/>
      <c r="Q8952" s="36"/>
      <c r="R8952" s="37"/>
      <c r="S8952" s="36"/>
      <c r="T8952" s="36"/>
    </row>
    <row r="8953" spans="14:20" ht="14.4" x14ac:dyDescent="0.3">
      <c r="N8953" s="37"/>
      <c r="O8953" s="36"/>
      <c r="P8953" s="36"/>
      <c r="Q8953" s="36"/>
      <c r="R8953" s="37"/>
      <c r="S8953" s="36"/>
      <c r="T8953" s="36"/>
    </row>
    <row r="8954" spans="14:20" ht="14.4" x14ac:dyDescent="0.3">
      <c r="N8954" s="37"/>
      <c r="O8954" s="36"/>
      <c r="P8954" s="36"/>
      <c r="Q8954" s="36"/>
      <c r="R8954" s="37"/>
      <c r="S8954" s="36"/>
      <c r="T8954" s="36"/>
    </row>
    <row r="8955" spans="14:20" ht="14.4" x14ac:dyDescent="0.3">
      <c r="N8955" s="37"/>
      <c r="O8955" s="36"/>
      <c r="P8955" s="36"/>
      <c r="Q8955" s="36"/>
      <c r="R8955" s="37"/>
      <c r="S8955" s="36"/>
      <c r="T8955" s="36"/>
    </row>
    <row r="8956" spans="14:20" ht="14.4" x14ac:dyDescent="0.3">
      <c r="N8956" s="37"/>
      <c r="O8956" s="36"/>
      <c r="P8956" s="36"/>
      <c r="Q8956" s="36"/>
      <c r="R8956" s="37"/>
      <c r="S8956" s="36"/>
      <c r="T8956" s="36"/>
    </row>
    <row r="8957" spans="14:20" ht="14.4" x14ac:dyDescent="0.3">
      <c r="N8957" s="37"/>
      <c r="O8957" s="36"/>
      <c r="P8957" s="36"/>
      <c r="Q8957" s="36"/>
      <c r="R8957" s="37"/>
      <c r="S8957" s="36"/>
      <c r="T8957" s="36"/>
    </row>
    <row r="8958" spans="14:20" ht="14.4" x14ac:dyDescent="0.3">
      <c r="N8958" s="37"/>
      <c r="O8958" s="36"/>
      <c r="P8958" s="36"/>
      <c r="Q8958" s="36"/>
      <c r="R8958" s="37"/>
      <c r="S8958" s="36"/>
      <c r="T8958" s="36"/>
    </row>
    <row r="8959" spans="14:20" ht="14.4" x14ac:dyDescent="0.3">
      <c r="N8959" s="37"/>
      <c r="O8959" s="36"/>
      <c r="P8959" s="36"/>
      <c r="Q8959" s="36"/>
      <c r="R8959" s="37"/>
      <c r="S8959" s="36"/>
      <c r="T8959" s="36"/>
    </row>
    <row r="8960" spans="14:20" ht="14.4" x14ac:dyDescent="0.3">
      <c r="N8960" s="37"/>
      <c r="O8960" s="36"/>
      <c r="P8960" s="36"/>
      <c r="Q8960" s="36"/>
      <c r="R8960" s="37"/>
      <c r="S8960" s="36"/>
      <c r="T8960" s="36"/>
    </row>
    <row r="8961" spans="14:20" ht="14.4" x14ac:dyDescent="0.3">
      <c r="N8961" s="37"/>
      <c r="O8961" s="36"/>
      <c r="P8961" s="36"/>
      <c r="Q8961" s="36"/>
      <c r="R8961" s="37"/>
      <c r="S8961" s="36"/>
      <c r="T8961" s="36"/>
    </row>
    <row r="8962" spans="14:20" ht="14.4" x14ac:dyDescent="0.3">
      <c r="N8962" s="37"/>
      <c r="O8962" s="36"/>
      <c r="P8962" s="36"/>
      <c r="Q8962" s="36"/>
      <c r="R8962" s="37"/>
      <c r="S8962" s="36"/>
      <c r="T8962" s="36"/>
    </row>
    <row r="8963" spans="14:20" ht="14.4" x14ac:dyDescent="0.3">
      <c r="N8963" s="37"/>
      <c r="O8963" s="36"/>
      <c r="P8963" s="36"/>
      <c r="Q8963" s="36"/>
      <c r="R8963" s="37"/>
      <c r="S8963" s="36"/>
      <c r="T8963" s="36"/>
    </row>
    <row r="8964" spans="14:20" ht="14.4" x14ac:dyDescent="0.3">
      <c r="N8964" s="37"/>
      <c r="O8964" s="36"/>
      <c r="P8964" s="36"/>
      <c r="Q8964" s="36"/>
      <c r="R8964" s="37"/>
      <c r="S8964" s="36"/>
      <c r="T8964" s="36"/>
    </row>
    <row r="8965" spans="14:20" ht="14.4" x14ac:dyDescent="0.3">
      <c r="N8965" s="37"/>
      <c r="O8965" s="36"/>
      <c r="P8965" s="36"/>
      <c r="Q8965" s="36"/>
      <c r="R8965" s="37"/>
      <c r="S8965" s="36"/>
      <c r="T8965" s="36"/>
    </row>
    <row r="8966" spans="14:20" ht="14.4" x14ac:dyDescent="0.3">
      <c r="N8966" s="37"/>
      <c r="O8966" s="36"/>
      <c r="P8966" s="36"/>
      <c r="Q8966" s="36"/>
      <c r="R8966" s="37"/>
      <c r="S8966" s="36"/>
      <c r="T8966" s="36"/>
    </row>
    <row r="8967" spans="14:20" ht="14.4" x14ac:dyDescent="0.3">
      <c r="N8967" s="37"/>
      <c r="O8967" s="36"/>
      <c r="P8967" s="36"/>
      <c r="Q8967" s="36"/>
      <c r="R8967" s="37"/>
      <c r="S8967" s="36"/>
      <c r="T8967" s="36"/>
    </row>
    <row r="8968" spans="14:20" ht="14.4" x14ac:dyDescent="0.3">
      <c r="N8968" s="37"/>
      <c r="O8968" s="36"/>
      <c r="P8968" s="36"/>
      <c r="Q8968" s="36"/>
      <c r="R8968" s="37"/>
      <c r="S8968" s="36"/>
      <c r="T8968" s="36"/>
    </row>
    <row r="8969" spans="14:20" ht="14.4" x14ac:dyDescent="0.3">
      <c r="N8969" s="37"/>
      <c r="O8969" s="36"/>
      <c r="P8969" s="36"/>
      <c r="Q8969" s="36"/>
      <c r="R8969" s="37"/>
      <c r="S8969" s="36"/>
      <c r="T8969" s="36"/>
    </row>
    <row r="8970" spans="14:20" ht="14.4" x14ac:dyDescent="0.3">
      <c r="N8970" s="37"/>
      <c r="O8970" s="36"/>
      <c r="P8970" s="36"/>
      <c r="Q8970" s="36"/>
      <c r="R8970" s="37"/>
      <c r="S8970" s="36"/>
      <c r="T8970" s="36"/>
    </row>
    <row r="8971" spans="14:20" ht="14.4" x14ac:dyDescent="0.3">
      <c r="N8971" s="37"/>
      <c r="O8971" s="36"/>
      <c r="P8971" s="36"/>
      <c r="Q8971" s="36"/>
      <c r="R8971" s="37"/>
      <c r="S8971" s="36"/>
      <c r="T8971" s="36"/>
    </row>
    <row r="8972" spans="14:20" ht="14.4" x14ac:dyDescent="0.3">
      <c r="N8972" s="37"/>
      <c r="O8972" s="36"/>
      <c r="P8972" s="36"/>
      <c r="Q8972" s="36"/>
      <c r="R8972" s="37"/>
      <c r="S8972" s="36"/>
      <c r="T8972" s="36"/>
    </row>
    <row r="8973" spans="14:20" ht="14.4" x14ac:dyDescent="0.3">
      <c r="N8973" s="37"/>
      <c r="O8973" s="36"/>
      <c r="P8973" s="36"/>
      <c r="Q8973" s="36"/>
      <c r="R8973" s="37"/>
      <c r="S8973" s="36"/>
      <c r="T8973" s="36"/>
    </row>
    <row r="8974" spans="14:20" ht="14.4" x14ac:dyDescent="0.3">
      <c r="N8974" s="37"/>
      <c r="O8974" s="36"/>
      <c r="P8974" s="36"/>
      <c r="Q8974" s="36"/>
      <c r="R8974" s="37"/>
      <c r="S8974" s="36"/>
      <c r="T8974" s="36"/>
    </row>
    <row r="8975" spans="14:20" ht="14.4" x14ac:dyDescent="0.3">
      <c r="N8975" s="37"/>
      <c r="O8975" s="36"/>
      <c r="P8975" s="36"/>
      <c r="Q8975" s="36"/>
      <c r="R8975" s="37"/>
      <c r="S8975" s="36"/>
      <c r="T8975" s="36"/>
    </row>
    <row r="8976" spans="14:20" ht="14.4" x14ac:dyDescent="0.3">
      <c r="N8976" s="37"/>
      <c r="O8976" s="36"/>
      <c r="P8976" s="36"/>
      <c r="Q8976" s="36"/>
      <c r="R8976" s="37"/>
      <c r="S8976" s="36"/>
      <c r="T8976" s="36"/>
    </row>
    <row r="8977" spans="14:20" ht="14.4" x14ac:dyDescent="0.3">
      <c r="N8977" s="37"/>
      <c r="O8977" s="36"/>
      <c r="P8977" s="36"/>
      <c r="Q8977" s="36"/>
      <c r="R8977" s="37"/>
      <c r="S8977" s="36"/>
      <c r="T8977" s="36"/>
    </row>
    <row r="8978" spans="14:20" ht="14.4" x14ac:dyDescent="0.3">
      <c r="N8978" s="37"/>
      <c r="O8978" s="36"/>
      <c r="P8978" s="36"/>
      <c r="Q8978" s="36"/>
      <c r="R8978" s="37"/>
      <c r="S8978" s="36"/>
      <c r="T8978" s="36"/>
    </row>
    <row r="8979" spans="14:20" ht="14.4" x14ac:dyDescent="0.3">
      <c r="N8979" s="37"/>
      <c r="O8979" s="36"/>
      <c r="P8979" s="36"/>
      <c r="Q8979" s="36"/>
      <c r="R8979" s="37"/>
      <c r="S8979" s="36"/>
      <c r="T8979" s="36"/>
    </row>
    <row r="8980" spans="14:20" ht="14.4" x14ac:dyDescent="0.3">
      <c r="N8980" s="37"/>
      <c r="O8980" s="36"/>
      <c r="P8980" s="36"/>
      <c r="Q8980" s="36"/>
      <c r="R8980" s="37"/>
      <c r="S8980" s="36"/>
      <c r="T8980" s="36"/>
    </row>
    <row r="8981" spans="14:20" ht="14.4" x14ac:dyDescent="0.3">
      <c r="N8981" s="37"/>
      <c r="O8981" s="36"/>
      <c r="P8981" s="36"/>
      <c r="Q8981" s="36"/>
      <c r="R8981" s="37"/>
      <c r="S8981" s="36"/>
      <c r="T8981" s="36"/>
    </row>
    <row r="8982" spans="14:20" ht="14.4" x14ac:dyDescent="0.3">
      <c r="N8982" s="37"/>
      <c r="O8982" s="36"/>
      <c r="P8982" s="36"/>
      <c r="Q8982" s="36"/>
      <c r="R8982" s="37"/>
      <c r="S8982" s="36"/>
      <c r="T8982" s="36"/>
    </row>
    <row r="8983" spans="14:20" ht="14.4" x14ac:dyDescent="0.3">
      <c r="N8983" s="37"/>
      <c r="O8983" s="36"/>
      <c r="P8983" s="36"/>
      <c r="Q8983" s="36"/>
      <c r="R8983" s="37"/>
      <c r="S8983" s="36"/>
      <c r="T8983" s="36"/>
    </row>
    <row r="8984" spans="14:20" ht="14.4" x14ac:dyDescent="0.3">
      <c r="N8984" s="37"/>
      <c r="O8984" s="36"/>
      <c r="P8984" s="36"/>
      <c r="Q8984" s="36"/>
      <c r="R8984" s="37"/>
      <c r="S8984" s="36"/>
      <c r="T8984" s="36"/>
    </row>
    <row r="8985" spans="14:20" ht="14.4" x14ac:dyDescent="0.3">
      <c r="N8985" s="37"/>
      <c r="O8985" s="36"/>
      <c r="P8985" s="36"/>
      <c r="Q8985" s="36"/>
      <c r="R8985" s="37"/>
      <c r="S8985" s="36"/>
      <c r="T8985" s="36"/>
    </row>
    <row r="8986" spans="14:20" ht="14.4" x14ac:dyDescent="0.3">
      <c r="N8986" s="37"/>
      <c r="O8986" s="36"/>
      <c r="P8986" s="36"/>
      <c r="Q8986" s="36"/>
      <c r="R8986" s="37"/>
      <c r="S8986" s="36"/>
      <c r="T8986" s="36"/>
    </row>
    <row r="8987" spans="14:20" ht="14.4" x14ac:dyDescent="0.3">
      <c r="N8987" s="37"/>
      <c r="O8987" s="36"/>
      <c r="P8987" s="36"/>
      <c r="Q8987" s="36"/>
      <c r="R8987" s="37"/>
      <c r="S8987" s="36"/>
      <c r="T8987" s="36"/>
    </row>
    <row r="8988" spans="14:20" ht="14.4" x14ac:dyDescent="0.3">
      <c r="N8988" s="37"/>
      <c r="O8988" s="36"/>
      <c r="P8988" s="36"/>
      <c r="Q8988" s="36"/>
      <c r="R8988" s="37"/>
      <c r="S8988" s="36"/>
      <c r="T8988" s="36"/>
    </row>
    <row r="8989" spans="14:20" ht="14.4" x14ac:dyDescent="0.3">
      <c r="N8989" s="37"/>
      <c r="O8989" s="36"/>
      <c r="P8989" s="36"/>
      <c r="Q8989" s="36"/>
      <c r="R8989" s="37"/>
      <c r="S8989" s="36"/>
      <c r="T8989" s="36"/>
    </row>
    <row r="8990" spans="14:20" ht="14.4" x14ac:dyDescent="0.3">
      <c r="N8990" s="37"/>
      <c r="O8990" s="36"/>
      <c r="P8990" s="36"/>
      <c r="Q8990" s="36"/>
      <c r="R8990" s="37"/>
      <c r="S8990" s="36"/>
      <c r="T8990" s="36"/>
    </row>
    <row r="8991" spans="14:20" ht="14.4" x14ac:dyDescent="0.3">
      <c r="N8991" s="37"/>
      <c r="O8991" s="36"/>
      <c r="P8991" s="36"/>
      <c r="Q8991" s="36"/>
      <c r="R8991" s="37"/>
      <c r="S8991" s="36"/>
      <c r="T8991" s="36"/>
    </row>
    <row r="8992" spans="14:20" ht="14.4" x14ac:dyDescent="0.3">
      <c r="N8992" s="37"/>
      <c r="O8992" s="36"/>
      <c r="P8992" s="36"/>
      <c r="Q8992" s="36"/>
      <c r="R8992" s="37"/>
      <c r="S8992" s="36"/>
      <c r="T8992" s="36"/>
    </row>
    <row r="8993" spans="14:20" ht="14.4" x14ac:dyDescent="0.3">
      <c r="N8993" s="37"/>
      <c r="O8993" s="36"/>
      <c r="P8993" s="36"/>
      <c r="Q8993" s="36"/>
      <c r="R8993" s="37"/>
      <c r="S8993" s="36"/>
      <c r="T8993" s="36"/>
    </row>
    <row r="8994" spans="14:20" ht="14.4" x14ac:dyDescent="0.3">
      <c r="N8994" s="37"/>
      <c r="O8994" s="36"/>
      <c r="P8994" s="36"/>
      <c r="Q8994" s="36"/>
      <c r="R8994" s="37"/>
      <c r="S8994" s="36"/>
      <c r="T8994" s="36"/>
    </row>
    <row r="8995" spans="14:20" ht="14.4" x14ac:dyDescent="0.3">
      <c r="N8995" s="37"/>
      <c r="O8995" s="36"/>
      <c r="P8995" s="36"/>
      <c r="Q8995" s="36"/>
      <c r="R8995" s="37"/>
      <c r="S8995" s="36"/>
      <c r="T8995" s="36"/>
    </row>
    <row r="8996" spans="14:20" ht="14.4" x14ac:dyDescent="0.3">
      <c r="N8996" s="37"/>
      <c r="O8996" s="36"/>
      <c r="P8996" s="36"/>
      <c r="Q8996" s="36"/>
      <c r="R8996" s="37"/>
      <c r="S8996" s="36"/>
      <c r="T8996" s="36"/>
    </row>
    <row r="8997" spans="14:20" ht="14.4" x14ac:dyDescent="0.3">
      <c r="N8997" s="37"/>
      <c r="O8997" s="36"/>
      <c r="P8997" s="36"/>
      <c r="Q8997" s="36"/>
      <c r="R8997" s="37"/>
      <c r="S8997" s="36"/>
      <c r="T8997" s="36"/>
    </row>
    <row r="8998" spans="14:20" ht="14.4" x14ac:dyDescent="0.3">
      <c r="N8998" s="37"/>
      <c r="O8998" s="36"/>
      <c r="P8998" s="36"/>
      <c r="Q8998" s="36"/>
      <c r="R8998" s="37"/>
      <c r="S8998" s="36"/>
      <c r="T8998" s="36"/>
    </row>
    <row r="8999" spans="14:20" ht="14.4" x14ac:dyDescent="0.3">
      <c r="N8999" s="37"/>
      <c r="O8999" s="36"/>
      <c r="P8999" s="36"/>
      <c r="Q8999" s="36"/>
      <c r="R8999" s="37"/>
      <c r="S8999" s="36"/>
      <c r="T8999" s="36"/>
    </row>
    <row r="9000" spans="14:20" ht="14.4" x14ac:dyDescent="0.3">
      <c r="N9000" s="37"/>
      <c r="O9000" s="36"/>
      <c r="P9000" s="36"/>
      <c r="Q9000" s="36"/>
      <c r="R9000" s="37"/>
      <c r="S9000" s="36"/>
      <c r="T9000" s="36"/>
    </row>
    <row r="9001" spans="14:20" ht="14.4" x14ac:dyDescent="0.3">
      <c r="N9001" s="37"/>
      <c r="O9001" s="36"/>
      <c r="P9001" s="36"/>
      <c r="Q9001" s="36"/>
      <c r="R9001" s="37"/>
      <c r="S9001" s="36"/>
      <c r="T9001" s="36"/>
    </row>
    <row r="9002" spans="14:20" ht="14.4" x14ac:dyDescent="0.3">
      <c r="N9002" s="37"/>
      <c r="O9002" s="36"/>
      <c r="P9002" s="36"/>
      <c r="Q9002" s="36"/>
      <c r="R9002" s="37"/>
      <c r="S9002" s="36"/>
      <c r="T9002" s="36"/>
    </row>
    <row r="9003" spans="14:20" ht="14.4" x14ac:dyDescent="0.3">
      <c r="N9003" s="37"/>
      <c r="O9003" s="36"/>
      <c r="P9003" s="36"/>
      <c r="Q9003" s="36"/>
      <c r="R9003" s="37"/>
      <c r="S9003" s="36"/>
      <c r="T9003" s="36"/>
    </row>
    <row r="9004" spans="14:20" ht="14.4" x14ac:dyDescent="0.3">
      <c r="N9004" s="37"/>
      <c r="O9004" s="36"/>
      <c r="P9004" s="36"/>
      <c r="Q9004" s="36"/>
      <c r="R9004" s="37"/>
      <c r="S9004" s="36"/>
      <c r="T9004" s="36"/>
    </row>
    <row r="9005" spans="14:20" ht="14.4" x14ac:dyDescent="0.3">
      <c r="N9005" s="37"/>
      <c r="O9005" s="36"/>
      <c r="P9005" s="36"/>
      <c r="Q9005" s="36"/>
      <c r="R9005" s="37"/>
      <c r="S9005" s="36"/>
      <c r="T9005" s="36"/>
    </row>
    <row r="9006" spans="14:20" ht="14.4" x14ac:dyDescent="0.3">
      <c r="N9006" s="37"/>
      <c r="O9006" s="36"/>
      <c r="P9006" s="36"/>
      <c r="Q9006" s="36"/>
      <c r="R9006" s="37"/>
      <c r="S9006" s="36"/>
      <c r="T9006" s="36"/>
    </row>
    <row r="9007" spans="14:20" ht="14.4" x14ac:dyDescent="0.3">
      <c r="N9007" s="37"/>
      <c r="O9007" s="36"/>
      <c r="P9007" s="36"/>
      <c r="Q9007" s="36"/>
      <c r="R9007" s="37"/>
      <c r="S9007" s="36"/>
      <c r="T9007" s="36"/>
    </row>
    <row r="9008" spans="14:20" ht="14.4" x14ac:dyDescent="0.3">
      <c r="N9008" s="37"/>
      <c r="O9008" s="36"/>
      <c r="P9008" s="36"/>
      <c r="Q9008" s="36"/>
      <c r="R9008" s="37"/>
      <c r="S9008" s="36"/>
      <c r="T9008" s="36"/>
    </row>
    <row r="9009" spans="14:20" ht="14.4" x14ac:dyDescent="0.3">
      <c r="N9009" s="37"/>
      <c r="O9009" s="36"/>
      <c r="P9009" s="36"/>
      <c r="Q9009" s="36"/>
      <c r="R9009" s="37"/>
      <c r="S9009" s="36"/>
      <c r="T9009" s="36"/>
    </row>
    <row r="9010" spans="14:20" ht="14.4" x14ac:dyDescent="0.3">
      <c r="N9010" s="37"/>
      <c r="O9010" s="36"/>
      <c r="P9010" s="36"/>
      <c r="Q9010" s="36"/>
      <c r="R9010" s="37"/>
      <c r="S9010" s="36"/>
      <c r="T9010" s="36"/>
    </row>
    <row r="9011" spans="14:20" ht="14.4" x14ac:dyDescent="0.3">
      <c r="N9011" s="37"/>
      <c r="O9011" s="36"/>
      <c r="P9011" s="36"/>
      <c r="Q9011" s="36"/>
      <c r="R9011" s="37"/>
      <c r="S9011" s="36"/>
      <c r="T9011" s="36"/>
    </row>
    <row r="9012" spans="14:20" ht="14.4" x14ac:dyDescent="0.3">
      <c r="N9012" s="37"/>
      <c r="O9012" s="36"/>
      <c r="P9012" s="36"/>
      <c r="Q9012" s="36"/>
      <c r="R9012" s="37"/>
      <c r="S9012" s="36"/>
      <c r="T9012" s="36"/>
    </row>
    <row r="9013" spans="14:20" ht="14.4" x14ac:dyDescent="0.3">
      <c r="N9013" s="37"/>
      <c r="O9013" s="36"/>
      <c r="P9013" s="36"/>
      <c r="Q9013" s="36"/>
      <c r="R9013" s="37"/>
      <c r="S9013" s="36"/>
      <c r="T9013" s="36"/>
    </row>
    <row r="9014" spans="14:20" ht="14.4" x14ac:dyDescent="0.3">
      <c r="N9014" s="37"/>
      <c r="O9014" s="36"/>
      <c r="P9014" s="36"/>
      <c r="Q9014" s="36"/>
      <c r="R9014" s="37"/>
      <c r="S9014" s="36"/>
      <c r="T9014" s="36"/>
    </row>
    <row r="9015" spans="14:20" ht="14.4" x14ac:dyDescent="0.3">
      <c r="N9015" s="37"/>
      <c r="O9015" s="36"/>
      <c r="P9015" s="36"/>
      <c r="Q9015" s="36"/>
      <c r="R9015" s="37"/>
      <c r="S9015" s="36"/>
      <c r="T9015" s="36"/>
    </row>
    <row r="9016" spans="14:20" ht="14.4" x14ac:dyDescent="0.3">
      <c r="N9016" s="37"/>
      <c r="O9016" s="36"/>
      <c r="P9016" s="36"/>
      <c r="Q9016" s="36"/>
      <c r="R9016" s="37"/>
      <c r="S9016" s="36"/>
      <c r="T9016" s="36"/>
    </row>
    <row r="9017" spans="14:20" ht="14.4" x14ac:dyDescent="0.3">
      <c r="N9017" s="37"/>
      <c r="O9017" s="36"/>
      <c r="P9017" s="36"/>
      <c r="Q9017" s="36"/>
      <c r="R9017" s="37"/>
      <c r="S9017" s="36"/>
      <c r="T9017" s="36"/>
    </row>
    <row r="9018" spans="14:20" ht="14.4" x14ac:dyDescent="0.3">
      <c r="N9018" s="37"/>
      <c r="O9018" s="36"/>
      <c r="P9018" s="36"/>
      <c r="Q9018" s="36"/>
      <c r="R9018" s="37"/>
      <c r="S9018" s="36"/>
      <c r="T9018" s="36"/>
    </row>
    <row r="9019" spans="14:20" ht="14.4" x14ac:dyDescent="0.3">
      <c r="N9019" s="37"/>
      <c r="O9019" s="36"/>
      <c r="P9019" s="36"/>
      <c r="Q9019" s="36"/>
      <c r="R9019" s="37"/>
      <c r="S9019" s="36"/>
      <c r="T9019" s="36"/>
    </row>
    <row r="9020" spans="14:20" ht="14.4" x14ac:dyDescent="0.3">
      <c r="N9020" s="37"/>
      <c r="O9020" s="36"/>
      <c r="P9020" s="36"/>
      <c r="Q9020" s="36"/>
      <c r="R9020" s="37"/>
      <c r="S9020" s="36"/>
      <c r="T9020" s="36"/>
    </row>
    <row r="9021" spans="14:20" ht="14.4" x14ac:dyDescent="0.3">
      <c r="N9021" s="37"/>
      <c r="O9021" s="36"/>
      <c r="P9021" s="36"/>
      <c r="Q9021" s="36"/>
      <c r="R9021" s="37"/>
      <c r="S9021" s="36"/>
      <c r="T9021" s="36"/>
    </row>
    <row r="9022" spans="14:20" ht="14.4" x14ac:dyDescent="0.3">
      <c r="N9022" s="37"/>
      <c r="O9022" s="36"/>
      <c r="P9022" s="36"/>
      <c r="Q9022" s="36"/>
      <c r="R9022" s="37"/>
      <c r="S9022" s="36"/>
      <c r="T9022" s="36"/>
    </row>
    <row r="9023" spans="14:20" ht="14.4" x14ac:dyDescent="0.3">
      <c r="N9023" s="37"/>
      <c r="O9023" s="36"/>
      <c r="P9023" s="36"/>
      <c r="Q9023" s="36"/>
      <c r="R9023" s="37"/>
      <c r="S9023" s="36"/>
      <c r="T9023" s="36"/>
    </row>
    <row r="9024" spans="14:20" ht="14.4" x14ac:dyDescent="0.3">
      <c r="N9024" s="37"/>
      <c r="O9024" s="36"/>
      <c r="P9024" s="36"/>
      <c r="Q9024" s="36"/>
      <c r="R9024" s="37"/>
      <c r="S9024" s="36"/>
      <c r="T9024" s="36"/>
    </row>
    <row r="9025" spans="14:20" ht="14.4" x14ac:dyDescent="0.3">
      <c r="N9025" s="37"/>
      <c r="O9025" s="36"/>
      <c r="P9025" s="36"/>
      <c r="Q9025" s="36"/>
      <c r="R9025" s="37"/>
      <c r="S9025" s="36"/>
      <c r="T9025" s="36"/>
    </row>
    <row r="9026" spans="14:20" ht="14.4" x14ac:dyDescent="0.3">
      <c r="N9026" s="37"/>
      <c r="O9026" s="36"/>
      <c r="P9026" s="36"/>
      <c r="Q9026" s="36"/>
      <c r="R9026" s="37"/>
      <c r="S9026" s="36"/>
      <c r="T9026" s="36"/>
    </row>
    <row r="9027" spans="14:20" ht="14.4" x14ac:dyDescent="0.3">
      <c r="N9027" s="37"/>
      <c r="O9027" s="36"/>
      <c r="P9027" s="36"/>
      <c r="Q9027" s="36"/>
      <c r="R9027" s="37"/>
      <c r="S9027" s="36"/>
      <c r="T9027" s="36"/>
    </row>
    <row r="9028" spans="14:20" ht="14.4" x14ac:dyDescent="0.3">
      <c r="N9028" s="37"/>
      <c r="O9028" s="36"/>
      <c r="P9028" s="36"/>
      <c r="Q9028" s="36"/>
      <c r="R9028" s="37"/>
      <c r="S9028" s="36"/>
      <c r="T9028" s="36"/>
    </row>
    <row r="9029" spans="14:20" ht="14.4" x14ac:dyDescent="0.3">
      <c r="N9029" s="37"/>
      <c r="O9029" s="36"/>
      <c r="P9029" s="36"/>
      <c r="Q9029" s="36"/>
      <c r="R9029" s="37"/>
      <c r="S9029" s="36"/>
      <c r="T9029" s="36"/>
    </row>
    <row r="9030" spans="14:20" ht="14.4" x14ac:dyDescent="0.3">
      <c r="N9030" s="37"/>
      <c r="O9030" s="36"/>
      <c r="P9030" s="36"/>
      <c r="Q9030" s="36"/>
      <c r="R9030" s="37"/>
      <c r="S9030" s="36"/>
      <c r="T9030" s="36"/>
    </row>
    <row r="9031" spans="14:20" ht="14.4" x14ac:dyDescent="0.3">
      <c r="N9031" s="37"/>
      <c r="O9031" s="36"/>
      <c r="P9031" s="36"/>
      <c r="Q9031" s="36"/>
      <c r="R9031" s="37"/>
      <c r="S9031" s="36"/>
      <c r="T9031" s="36"/>
    </row>
    <row r="9032" spans="14:20" ht="14.4" x14ac:dyDescent="0.3">
      <c r="N9032" s="37"/>
      <c r="O9032" s="36"/>
      <c r="P9032" s="36"/>
      <c r="Q9032" s="36"/>
      <c r="R9032" s="37"/>
      <c r="S9032" s="36"/>
      <c r="T9032" s="36"/>
    </row>
    <row r="9033" spans="14:20" ht="14.4" x14ac:dyDescent="0.3">
      <c r="N9033" s="37"/>
      <c r="O9033" s="36"/>
      <c r="P9033" s="36"/>
      <c r="Q9033" s="36"/>
      <c r="R9033" s="37"/>
      <c r="S9033" s="36"/>
      <c r="T9033" s="36"/>
    </row>
    <row r="9034" spans="14:20" ht="14.4" x14ac:dyDescent="0.3">
      <c r="N9034" s="37"/>
      <c r="O9034" s="36"/>
      <c r="P9034" s="36"/>
      <c r="Q9034" s="36"/>
      <c r="R9034" s="37"/>
      <c r="S9034" s="36"/>
      <c r="T9034" s="36"/>
    </row>
    <row r="9035" spans="14:20" ht="14.4" x14ac:dyDescent="0.3">
      <c r="N9035" s="37"/>
      <c r="O9035" s="36"/>
      <c r="P9035" s="36"/>
      <c r="Q9035" s="36"/>
      <c r="R9035" s="37"/>
      <c r="S9035" s="36"/>
      <c r="T9035" s="36"/>
    </row>
    <row r="9036" spans="14:20" ht="14.4" x14ac:dyDescent="0.3">
      <c r="N9036" s="37"/>
      <c r="O9036" s="36"/>
      <c r="P9036" s="36"/>
      <c r="Q9036" s="36"/>
      <c r="R9036" s="37"/>
      <c r="S9036" s="36"/>
      <c r="T9036" s="36"/>
    </row>
    <row r="9037" spans="14:20" ht="14.4" x14ac:dyDescent="0.3">
      <c r="N9037" s="37"/>
      <c r="O9037" s="36"/>
      <c r="P9037" s="36"/>
      <c r="Q9037" s="36"/>
      <c r="R9037" s="37"/>
      <c r="S9037" s="36"/>
      <c r="T9037" s="36"/>
    </row>
    <row r="9038" spans="14:20" ht="14.4" x14ac:dyDescent="0.3">
      <c r="N9038" s="37"/>
      <c r="O9038" s="36"/>
      <c r="P9038" s="36"/>
      <c r="Q9038" s="36"/>
      <c r="R9038" s="37"/>
      <c r="S9038" s="36"/>
      <c r="T9038" s="36"/>
    </row>
    <row r="9039" spans="14:20" ht="14.4" x14ac:dyDescent="0.3">
      <c r="N9039" s="37"/>
      <c r="O9039" s="36"/>
      <c r="P9039" s="36"/>
      <c r="Q9039" s="36"/>
      <c r="R9039" s="37"/>
      <c r="S9039" s="36"/>
      <c r="T9039" s="36"/>
    </row>
    <row r="9040" spans="14:20" ht="14.4" x14ac:dyDescent="0.3">
      <c r="N9040" s="37"/>
      <c r="O9040" s="36"/>
      <c r="P9040" s="36"/>
      <c r="Q9040" s="36"/>
      <c r="R9040" s="37"/>
      <c r="S9040" s="36"/>
      <c r="T9040" s="36"/>
    </row>
    <row r="9041" spans="14:20" ht="14.4" x14ac:dyDescent="0.3">
      <c r="N9041" s="37"/>
      <c r="O9041" s="36"/>
      <c r="P9041" s="36"/>
      <c r="Q9041" s="36"/>
      <c r="R9041" s="37"/>
      <c r="S9041" s="36"/>
      <c r="T9041" s="36"/>
    </row>
    <row r="9042" spans="14:20" ht="14.4" x14ac:dyDescent="0.3">
      <c r="N9042" s="37"/>
      <c r="O9042" s="36"/>
      <c r="P9042" s="36"/>
      <c r="Q9042" s="36"/>
      <c r="R9042" s="37"/>
      <c r="S9042" s="36"/>
      <c r="T9042" s="36"/>
    </row>
    <row r="9043" spans="14:20" ht="14.4" x14ac:dyDescent="0.3">
      <c r="N9043" s="37"/>
      <c r="O9043" s="36"/>
      <c r="P9043" s="36"/>
      <c r="Q9043" s="36"/>
      <c r="R9043" s="37"/>
      <c r="S9043" s="36"/>
      <c r="T9043" s="36"/>
    </row>
    <row r="9044" spans="14:20" ht="14.4" x14ac:dyDescent="0.3">
      <c r="N9044" s="37"/>
      <c r="O9044" s="36"/>
      <c r="P9044" s="36"/>
      <c r="Q9044" s="36"/>
      <c r="R9044" s="37"/>
      <c r="S9044" s="36"/>
      <c r="T9044" s="36"/>
    </row>
    <row r="9045" spans="14:20" ht="14.4" x14ac:dyDescent="0.3">
      <c r="N9045" s="37"/>
      <c r="O9045" s="36"/>
      <c r="P9045" s="36"/>
      <c r="Q9045" s="36"/>
      <c r="R9045" s="37"/>
      <c r="S9045" s="36"/>
      <c r="T9045" s="36"/>
    </row>
    <row r="9046" spans="14:20" ht="14.4" x14ac:dyDescent="0.3">
      <c r="N9046" s="37"/>
      <c r="O9046" s="36"/>
      <c r="P9046" s="36"/>
      <c r="Q9046" s="36"/>
      <c r="R9046" s="37"/>
      <c r="S9046" s="36"/>
      <c r="T9046" s="36"/>
    </row>
    <row r="9047" spans="14:20" ht="14.4" x14ac:dyDescent="0.3">
      <c r="N9047" s="37"/>
      <c r="O9047" s="36"/>
      <c r="P9047" s="36"/>
      <c r="Q9047" s="36"/>
      <c r="R9047" s="37"/>
      <c r="S9047" s="36"/>
      <c r="T9047" s="36"/>
    </row>
    <row r="9048" spans="14:20" ht="14.4" x14ac:dyDescent="0.3">
      <c r="N9048" s="37"/>
      <c r="O9048" s="36"/>
      <c r="P9048" s="36"/>
      <c r="Q9048" s="36"/>
      <c r="R9048" s="37"/>
      <c r="S9048" s="36"/>
      <c r="T9048" s="36"/>
    </row>
    <row r="9049" spans="14:20" ht="14.4" x14ac:dyDescent="0.3">
      <c r="N9049" s="37"/>
      <c r="O9049" s="36"/>
      <c r="P9049" s="36"/>
      <c r="Q9049" s="36"/>
      <c r="R9049" s="37"/>
      <c r="S9049" s="36"/>
      <c r="T9049" s="36"/>
    </row>
    <row r="9050" spans="14:20" ht="14.4" x14ac:dyDescent="0.3">
      <c r="N9050" s="37"/>
      <c r="O9050" s="36"/>
      <c r="P9050" s="36"/>
      <c r="Q9050" s="36"/>
      <c r="R9050" s="37"/>
      <c r="S9050" s="36"/>
      <c r="T9050" s="36"/>
    </row>
    <row r="9051" spans="14:20" ht="14.4" x14ac:dyDescent="0.3">
      <c r="N9051" s="37"/>
      <c r="O9051" s="36"/>
      <c r="P9051" s="36"/>
      <c r="Q9051" s="36"/>
      <c r="R9051" s="37"/>
      <c r="S9051" s="36"/>
      <c r="T9051" s="36"/>
    </row>
    <row r="9052" spans="14:20" ht="14.4" x14ac:dyDescent="0.3">
      <c r="N9052" s="37"/>
      <c r="O9052" s="36"/>
      <c r="P9052" s="36"/>
      <c r="Q9052" s="36"/>
      <c r="R9052" s="37"/>
      <c r="S9052" s="36"/>
      <c r="T9052" s="36"/>
    </row>
    <row r="9053" spans="14:20" ht="14.4" x14ac:dyDescent="0.3">
      <c r="N9053" s="37"/>
      <c r="O9053" s="36"/>
      <c r="P9053" s="36"/>
      <c r="Q9053" s="36"/>
      <c r="R9053" s="37"/>
      <c r="S9053" s="36"/>
      <c r="T9053" s="36"/>
    </row>
    <row r="9054" spans="14:20" ht="14.4" x14ac:dyDescent="0.3">
      <c r="N9054" s="37"/>
      <c r="O9054" s="36"/>
      <c r="P9054" s="36"/>
      <c r="Q9054" s="36"/>
      <c r="R9054" s="37"/>
      <c r="S9054" s="36"/>
      <c r="T9054" s="36"/>
    </row>
    <row r="9055" spans="14:20" ht="14.4" x14ac:dyDescent="0.3">
      <c r="N9055" s="37"/>
      <c r="O9055" s="36"/>
      <c r="P9055" s="36"/>
      <c r="Q9055" s="36"/>
      <c r="R9055" s="37"/>
      <c r="S9055" s="36"/>
      <c r="T9055" s="36"/>
    </row>
    <row r="9056" spans="14:20" ht="14.4" x14ac:dyDescent="0.3">
      <c r="N9056" s="37"/>
      <c r="O9056" s="36"/>
      <c r="P9056" s="36"/>
      <c r="Q9056" s="36"/>
      <c r="R9056" s="37"/>
      <c r="S9056" s="36"/>
      <c r="T9056" s="36"/>
    </row>
    <row r="9057" spans="14:20" ht="14.4" x14ac:dyDescent="0.3">
      <c r="N9057" s="37"/>
      <c r="O9057" s="36"/>
      <c r="P9057" s="36"/>
      <c r="Q9057" s="36"/>
      <c r="R9057" s="37"/>
      <c r="S9057" s="36"/>
      <c r="T9057" s="36"/>
    </row>
    <row r="9058" spans="14:20" ht="14.4" x14ac:dyDescent="0.3">
      <c r="N9058" s="37"/>
      <c r="O9058" s="36"/>
      <c r="P9058" s="36"/>
      <c r="Q9058" s="36"/>
      <c r="R9058" s="37"/>
      <c r="S9058" s="36"/>
      <c r="T9058" s="36"/>
    </row>
    <row r="9059" spans="14:20" ht="14.4" x14ac:dyDescent="0.3">
      <c r="N9059" s="37"/>
      <c r="O9059" s="36"/>
      <c r="P9059" s="36"/>
      <c r="Q9059" s="36"/>
      <c r="R9059" s="37"/>
      <c r="S9059" s="36"/>
      <c r="T9059" s="36"/>
    </row>
    <row r="9060" spans="14:20" ht="14.4" x14ac:dyDescent="0.3">
      <c r="N9060" s="37"/>
      <c r="O9060" s="36"/>
      <c r="P9060" s="36"/>
      <c r="Q9060" s="36"/>
      <c r="R9060" s="37"/>
      <c r="S9060" s="36"/>
      <c r="T9060" s="36"/>
    </row>
    <row r="9061" spans="14:20" ht="14.4" x14ac:dyDescent="0.3">
      <c r="N9061" s="37"/>
      <c r="O9061" s="36"/>
      <c r="P9061" s="36"/>
      <c r="Q9061" s="36"/>
      <c r="R9061" s="37"/>
      <c r="S9061" s="36"/>
      <c r="T9061" s="36"/>
    </row>
    <row r="9062" spans="14:20" ht="14.4" x14ac:dyDescent="0.3">
      <c r="N9062" s="37"/>
      <c r="O9062" s="36"/>
      <c r="P9062" s="36"/>
      <c r="Q9062" s="36"/>
      <c r="R9062" s="37"/>
      <c r="S9062" s="36"/>
      <c r="T9062" s="36"/>
    </row>
    <row r="9063" spans="14:20" ht="14.4" x14ac:dyDescent="0.3">
      <c r="N9063" s="37"/>
      <c r="O9063" s="36"/>
      <c r="P9063" s="36"/>
      <c r="Q9063" s="36"/>
      <c r="R9063" s="37"/>
      <c r="S9063" s="36"/>
      <c r="T9063" s="36"/>
    </row>
    <row r="9064" spans="14:20" ht="14.4" x14ac:dyDescent="0.3">
      <c r="N9064" s="37"/>
      <c r="O9064" s="36"/>
      <c r="P9064" s="36"/>
      <c r="Q9064" s="36"/>
      <c r="R9064" s="37"/>
      <c r="S9064" s="36"/>
      <c r="T9064" s="36"/>
    </row>
    <row r="9065" spans="14:20" ht="14.4" x14ac:dyDescent="0.3">
      <c r="N9065" s="37"/>
      <c r="O9065" s="36"/>
      <c r="P9065" s="36"/>
      <c r="Q9065" s="36"/>
      <c r="R9065" s="37"/>
      <c r="S9065" s="36"/>
      <c r="T9065" s="36"/>
    </row>
    <row r="9066" spans="14:20" ht="14.4" x14ac:dyDescent="0.3">
      <c r="N9066" s="37"/>
      <c r="O9066" s="36"/>
      <c r="P9066" s="36"/>
      <c r="Q9066" s="36"/>
      <c r="R9066" s="37"/>
      <c r="S9066" s="36"/>
      <c r="T9066" s="36"/>
    </row>
    <row r="9067" spans="14:20" ht="14.4" x14ac:dyDescent="0.3">
      <c r="N9067" s="37"/>
      <c r="O9067" s="36"/>
      <c r="P9067" s="36"/>
      <c r="Q9067" s="36"/>
      <c r="R9067" s="37"/>
      <c r="S9067" s="36"/>
      <c r="T9067" s="36"/>
    </row>
    <row r="9068" spans="14:20" ht="14.4" x14ac:dyDescent="0.3">
      <c r="N9068" s="37"/>
      <c r="O9068" s="36"/>
      <c r="P9068" s="36"/>
      <c r="Q9068" s="36"/>
      <c r="R9068" s="37"/>
      <c r="S9068" s="36"/>
      <c r="T9068" s="36"/>
    </row>
    <row r="9069" spans="14:20" ht="14.4" x14ac:dyDescent="0.3">
      <c r="N9069" s="37"/>
      <c r="O9069" s="36"/>
      <c r="P9069" s="36"/>
      <c r="Q9069" s="36"/>
      <c r="R9069" s="37"/>
      <c r="S9069" s="36"/>
      <c r="T9069" s="36"/>
    </row>
    <row r="9070" spans="14:20" ht="14.4" x14ac:dyDescent="0.3">
      <c r="N9070" s="37"/>
      <c r="O9070" s="36"/>
      <c r="P9070" s="36"/>
      <c r="Q9070" s="36"/>
      <c r="R9070" s="37"/>
      <c r="S9070" s="36"/>
      <c r="T9070" s="36"/>
    </row>
    <row r="9071" spans="14:20" ht="14.4" x14ac:dyDescent="0.3">
      <c r="N9071" s="37"/>
      <c r="O9071" s="36"/>
      <c r="P9071" s="36"/>
      <c r="Q9071" s="36"/>
      <c r="R9071" s="37"/>
      <c r="S9071" s="36"/>
      <c r="T9071" s="36"/>
    </row>
    <row r="9072" spans="14:20" ht="14.4" x14ac:dyDescent="0.3">
      <c r="N9072" s="37"/>
      <c r="O9072" s="36"/>
      <c r="P9072" s="36"/>
      <c r="Q9072" s="36"/>
      <c r="R9072" s="37"/>
      <c r="S9072" s="36"/>
      <c r="T9072" s="36"/>
    </row>
    <row r="9073" spans="14:20" ht="14.4" x14ac:dyDescent="0.3">
      <c r="N9073" s="37"/>
      <c r="O9073" s="36"/>
      <c r="P9073" s="36"/>
      <c r="Q9073" s="36"/>
      <c r="R9073" s="37"/>
      <c r="S9073" s="36"/>
      <c r="T9073" s="36"/>
    </row>
    <row r="9074" spans="14:20" ht="14.4" x14ac:dyDescent="0.3">
      <c r="N9074" s="37"/>
      <c r="O9074" s="36"/>
      <c r="P9074" s="36"/>
      <c r="Q9074" s="36"/>
      <c r="R9074" s="37"/>
      <c r="S9074" s="36"/>
      <c r="T9074" s="36"/>
    </row>
    <row r="9075" spans="14:20" ht="14.4" x14ac:dyDescent="0.3">
      <c r="N9075" s="37"/>
      <c r="O9075" s="36"/>
      <c r="P9075" s="36"/>
      <c r="Q9075" s="36"/>
      <c r="R9075" s="37"/>
      <c r="S9075" s="36"/>
      <c r="T9075" s="36"/>
    </row>
    <row r="9076" spans="14:20" ht="14.4" x14ac:dyDescent="0.3">
      <c r="N9076" s="37"/>
      <c r="O9076" s="36"/>
      <c r="P9076" s="36"/>
      <c r="Q9076" s="36"/>
      <c r="R9076" s="37"/>
      <c r="S9076" s="36"/>
      <c r="T9076" s="36"/>
    </row>
    <row r="9077" spans="14:20" ht="14.4" x14ac:dyDescent="0.3">
      <c r="N9077" s="37"/>
      <c r="O9077" s="36"/>
      <c r="P9077" s="36"/>
      <c r="Q9077" s="36"/>
      <c r="R9077" s="37"/>
      <c r="S9077" s="36"/>
      <c r="T9077" s="36"/>
    </row>
    <row r="9078" spans="14:20" ht="14.4" x14ac:dyDescent="0.3">
      <c r="N9078" s="37"/>
      <c r="O9078" s="36"/>
      <c r="P9078" s="36"/>
      <c r="Q9078" s="36"/>
      <c r="R9078" s="37"/>
      <c r="S9078" s="36"/>
      <c r="T9078" s="36"/>
    </row>
    <row r="9079" spans="14:20" ht="14.4" x14ac:dyDescent="0.3">
      <c r="N9079" s="37"/>
      <c r="O9079" s="36"/>
      <c r="P9079" s="36"/>
      <c r="Q9079" s="36"/>
      <c r="R9079" s="37"/>
      <c r="S9079" s="36"/>
      <c r="T9079" s="36"/>
    </row>
    <row r="9080" spans="14:20" ht="14.4" x14ac:dyDescent="0.3">
      <c r="N9080" s="37"/>
      <c r="O9080" s="36"/>
      <c r="P9080" s="36"/>
      <c r="Q9080" s="36"/>
      <c r="R9080" s="37"/>
      <c r="S9080" s="36"/>
      <c r="T9080" s="36"/>
    </row>
    <row r="9081" spans="14:20" ht="14.4" x14ac:dyDescent="0.3">
      <c r="N9081" s="37"/>
      <c r="O9081" s="36"/>
      <c r="P9081" s="36"/>
      <c r="Q9081" s="36"/>
      <c r="R9081" s="37"/>
      <c r="S9081" s="36"/>
      <c r="T9081" s="36"/>
    </row>
    <row r="9082" spans="14:20" ht="14.4" x14ac:dyDescent="0.3">
      <c r="N9082" s="37"/>
      <c r="O9082" s="36"/>
      <c r="P9082" s="36"/>
      <c r="Q9082" s="36"/>
      <c r="R9082" s="37"/>
      <c r="S9082" s="36"/>
      <c r="T9082" s="36"/>
    </row>
    <row r="9083" spans="14:20" ht="14.4" x14ac:dyDescent="0.3">
      <c r="N9083" s="37"/>
      <c r="O9083" s="36"/>
      <c r="P9083" s="36"/>
      <c r="Q9083" s="36"/>
      <c r="R9083" s="37"/>
      <c r="S9083" s="36"/>
      <c r="T9083" s="36"/>
    </row>
    <row r="9084" spans="14:20" ht="14.4" x14ac:dyDescent="0.3">
      <c r="N9084" s="37"/>
      <c r="O9084" s="36"/>
      <c r="P9084" s="36"/>
      <c r="Q9084" s="36"/>
      <c r="R9084" s="37"/>
      <c r="S9084" s="36"/>
      <c r="T9084" s="36"/>
    </row>
    <row r="9085" spans="14:20" ht="14.4" x14ac:dyDescent="0.3">
      <c r="N9085" s="37"/>
      <c r="O9085" s="36"/>
      <c r="P9085" s="36"/>
      <c r="Q9085" s="36"/>
      <c r="R9085" s="37"/>
      <c r="S9085" s="36"/>
      <c r="T9085" s="36"/>
    </row>
    <row r="9086" spans="14:20" ht="14.4" x14ac:dyDescent="0.3">
      <c r="N9086" s="37"/>
      <c r="O9086" s="36"/>
      <c r="P9086" s="36"/>
      <c r="Q9086" s="36"/>
      <c r="R9086" s="37"/>
      <c r="S9086" s="36"/>
      <c r="T9086" s="36"/>
    </row>
    <row r="9087" spans="14:20" ht="14.4" x14ac:dyDescent="0.3">
      <c r="N9087" s="37"/>
      <c r="O9087" s="36"/>
      <c r="P9087" s="36"/>
      <c r="Q9087" s="36"/>
      <c r="R9087" s="37"/>
      <c r="S9087" s="36"/>
      <c r="T9087" s="36"/>
    </row>
    <row r="9088" spans="14:20" ht="14.4" x14ac:dyDescent="0.3">
      <c r="N9088" s="37"/>
      <c r="O9088" s="36"/>
      <c r="P9088" s="36"/>
      <c r="Q9088" s="36"/>
      <c r="R9088" s="37"/>
      <c r="S9088" s="36"/>
      <c r="T9088" s="36"/>
    </row>
    <row r="9089" spans="14:20" ht="14.4" x14ac:dyDescent="0.3">
      <c r="N9089" s="37"/>
      <c r="O9089" s="36"/>
      <c r="P9089" s="36"/>
      <c r="Q9089" s="36"/>
      <c r="R9089" s="37"/>
      <c r="S9089" s="36"/>
      <c r="T9089" s="36"/>
    </row>
    <row r="9090" spans="14:20" ht="14.4" x14ac:dyDescent="0.3">
      <c r="N9090" s="37"/>
      <c r="O9090" s="36"/>
      <c r="P9090" s="36"/>
      <c r="Q9090" s="36"/>
      <c r="R9090" s="37"/>
      <c r="S9090" s="36"/>
      <c r="T9090" s="36"/>
    </row>
    <row r="9091" spans="14:20" ht="14.4" x14ac:dyDescent="0.3">
      <c r="N9091" s="37"/>
      <c r="O9091" s="36"/>
      <c r="P9091" s="36"/>
      <c r="Q9091" s="36"/>
      <c r="R9091" s="37"/>
      <c r="S9091" s="36"/>
      <c r="T9091" s="36"/>
    </row>
    <row r="9092" spans="14:20" ht="14.4" x14ac:dyDescent="0.3">
      <c r="N9092" s="37"/>
      <c r="O9092" s="36"/>
      <c r="P9092" s="36"/>
      <c r="Q9092" s="36"/>
      <c r="R9092" s="37"/>
      <c r="S9092" s="36"/>
      <c r="T9092" s="36"/>
    </row>
    <row r="9093" spans="14:20" ht="14.4" x14ac:dyDescent="0.3">
      <c r="N9093" s="37"/>
      <c r="O9093" s="36"/>
      <c r="P9093" s="36"/>
      <c r="Q9093" s="36"/>
      <c r="R9093" s="37"/>
      <c r="S9093" s="36"/>
      <c r="T9093" s="36"/>
    </row>
    <row r="9094" spans="14:20" ht="14.4" x14ac:dyDescent="0.3">
      <c r="N9094" s="37"/>
      <c r="O9094" s="36"/>
      <c r="P9094" s="36"/>
      <c r="Q9094" s="36"/>
      <c r="R9094" s="37"/>
      <c r="S9094" s="36"/>
      <c r="T9094" s="36"/>
    </row>
    <row r="9095" spans="14:20" ht="14.4" x14ac:dyDescent="0.3">
      <c r="N9095" s="37"/>
      <c r="O9095" s="36"/>
      <c r="P9095" s="36"/>
      <c r="Q9095" s="36"/>
      <c r="R9095" s="37"/>
      <c r="S9095" s="36"/>
      <c r="T9095" s="36"/>
    </row>
    <row r="9096" spans="14:20" ht="14.4" x14ac:dyDescent="0.3">
      <c r="N9096" s="37"/>
      <c r="O9096" s="36"/>
      <c r="P9096" s="36"/>
      <c r="Q9096" s="36"/>
      <c r="R9096" s="37"/>
      <c r="S9096" s="36"/>
      <c r="T9096" s="36"/>
    </row>
    <row r="9097" spans="14:20" ht="14.4" x14ac:dyDescent="0.3">
      <c r="N9097" s="37"/>
      <c r="O9097" s="36"/>
      <c r="P9097" s="36"/>
      <c r="Q9097" s="36"/>
      <c r="R9097" s="37"/>
      <c r="S9097" s="36"/>
      <c r="T9097" s="36"/>
    </row>
    <row r="9098" spans="14:20" ht="14.4" x14ac:dyDescent="0.3">
      <c r="N9098" s="37"/>
      <c r="O9098" s="36"/>
      <c r="P9098" s="36"/>
      <c r="Q9098" s="36"/>
      <c r="R9098" s="37"/>
      <c r="S9098" s="36"/>
      <c r="T9098" s="36"/>
    </row>
    <row r="9099" spans="14:20" ht="14.4" x14ac:dyDescent="0.3">
      <c r="N9099" s="37"/>
      <c r="O9099" s="36"/>
      <c r="P9099" s="36"/>
      <c r="Q9099" s="36"/>
      <c r="R9099" s="37"/>
      <c r="S9099" s="36"/>
      <c r="T9099" s="36"/>
    </row>
    <row r="9100" spans="14:20" ht="14.4" x14ac:dyDescent="0.3">
      <c r="N9100" s="37"/>
      <c r="O9100" s="36"/>
      <c r="P9100" s="36"/>
      <c r="Q9100" s="36"/>
      <c r="R9100" s="37"/>
      <c r="S9100" s="36"/>
      <c r="T9100" s="36"/>
    </row>
    <row r="9101" spans="14:20" ht="14.4" x14ac:dyDescent="0.3">
      <c r="N9101" s="37"/>
      <c r="O9101" s="36"/>
      <c r="P9101" s="36"/>
      <c r="Q9101" s="36"/>
      <c r="R9101" s="37"/>
      <c r="S9101" s="36"/>
      <c r="T9101" s="36"/>
    </row>
    <row r="9102" spans="14:20" ht="14.4" x14ac:dyDescent="0.3">
      <c r="N9102" s="37"/>
      <c r="O9102" s="36"/>
      <c r="P9102" s="36"/>
      <c r="Q9102" s="36"/>
      <c r="R9102" s="37"/>
      <c r="S9102" s="36"/>
      <c r="T9102" s="36"/>
    </row>
    <row r="9103" spans="14:20" ht="14.4" x14ac:dyDescent="0.3">
      <c r="N9103" s="37"/>
      <c r="O9103" s="36"/>
      <c r="P9103" s="36"/>
      <c r="Q9103" s="36"/>
      <c r="R9103" s="37"/>
      <c r="S9103" s="36"/>
      <c r="T9103" s="36"/>
    </row>
    <row r="9104" spans="14:20" ht="14.4" x14ac:dyDescent="0.3">
      <c r="N9104" s="37"/>
      <c r="O9104" s="36"/>
      <c r="P9104" s="36"/>
      <c r="Q9104" s="36"/>
      <c r="R9104" s="37"/>
      <c r="S9104" s="36"/>
      <c r="T9104" s="36"/>
    </row>
    <row r="9105" spans="14:20" ht="14.4" x14ac:dyDescent="0.3">
      <c r="N9105" s="37"/>
      <c r="O9105" s="36"/>
      <c r="P9105" s="36"/>
      <c r="Q9105" s="36"/>
      <c r="R9105" s="37"/>
      <c r="S9105" s="36"/>
      <c r="T9105" s="36"/>
    </row>
    <row r="9106" spans="14:20" ht="14.4" x14ac:dyDescent="0.3">
      <c r="N9106" s="37"/>
      <c r="O9106" s="36"/>
      <c r="P9106" s="36"/>
      <c r="Q9106" s="36"/>
      <c r="R9106" s="37"/>
      <c r="S9106" s="36"/>
      <c r="T9106" s="36"/>
    </row>
    <row r="9107" spans="14:20" ht="14.4" x14ac:dyDescent="0.3">
      <c r="N9107" s="37"/>
      <c r="O9107" s="36"/>
      <c r="P9107" s="36"/>
      <c r="Q9107" s="36"/>
      <c r="R9107" s="37"/>
      <c r="S9107" s="36"/>
      <c r="T9107" s="36"/>
    </row>
    <row r="9108" spans="14:20" ht="14.4" x14ac:dyDescent="0.3">
      <c r="N9108" s="37"/>
      <c r="O9108" s="36"/>
      <c r="P9108" s="36"/>
      <c r="Q9108" s="36"/>
      <c r="R9108" s="37"/>
      <c r="S9108" s="36"/>
      <c r="T9108" s="36"/>
    </row>
    <row r="9109" spans="14:20" ht="14.4" x14ac:dyDescent="0.3">
      <c r="N9109" s="37"/>
      <c r="O9109" s="36"/>
      <c r="P9109" s="36"/>
      <c r="Q9109" s="36"/>
      <c r="R9109" s="37"/>
      <c r="S9109" s="36"/>
      <c r="T9109" s="36"/>
    </row>
    <row r="9110" spans="14:20" ht="14.4" x14ac:dyDescent="0.3">
      <c r="N9110" s="37"/>
      <c r="O9110" s="36"/>
      <c r="P9110" s="36"/>
      <c r="Q9110" s="36"/>
      <c r="R9110" s="37"/>
      <c r="S9110" s="36"/>
      <c r="T9110" s="36"/>
    </row>
    <row r="9111" spans="14:20" ht="14.4" x14ac:dyDescent="0.3">
      <c r="N9111" s="37"/>
      <c r="O9111" s="36"/>
      <c r="P9111" s="36"/>
      <c r="Q9111" s="36"/>
      <c r="R9111" s="37"/>
      <c r="S9111" s="36"/>
      <c r="T9111" s="36"/>
    </row>
    <row r="9112" spans="14:20" ht="14.4" x14ac:dyDescent="0.3">
      <c r="N9112" s="37"/>
      <c r="O9112" s="36"/>
      <c r="P9112" s="36"/>
      <c r="Q9112" s="36"/>
      <c r="R9112" s="37"/>
      <c r="S9112" s="36"/>
      <c r="T9112" s="36"/>
    </row>
    <row r="9113" spans="14:20" ht="14.4" x14ac:dyDescent="0.3">
      <c r="N9113" s="37"/>
      <c r="O9113" s="36"/>
      <c r="P9113" s="36"/>
      <c r="Q9113" s="36"/>
      <c r="R9113" s="37"/>
      <c r="S9113" s="36"/>
      <c r="T9113" s="36"/>
    </row>
    <row r="9114" spans="14:20" ht="14.4" x14ac:dyDescent="0.3">
      <c r="N9114" s="37"/>
      <c r="O9114" s="36"/>
      <c r="P9114" s="36"/>
      <c r="Q9114" s="36"/>
      <c r="R9114" s="37"/>
      <c r="S9114" s="36"/>
      <c r="T9114" s="36"/>
    </row>
    <row r="9115" spans="14:20" ht="14.4" x14ac:dyDescent="0.3">
      <c r="N9115" s="37"/>
      <c r="O9115" s="36"/>
      <c r="P9115" s="36"/>
      <c r="Q9115" s="36"/>
      <c r="R9115" s="37"/>
      <c r="S9115" s="36"/>
      <c r="T9115" s="36"/>
    </row>
    <row r="9116" spans="14:20" ht="14.4" x14ac:dyDescent="0.3">
      <c r="N9116" s="37"/>
      <c r="O9116" s="36"/>
      <c r="P9116" s="36"/>
      <c r="Q9116" s="36"/>
      <c r="R9116" s="37"/>
      <c r="S9116" s="36"/>
      <c r="T9116" s="36"/>
    </row>
    <row r="9117" spans="14:20" ht="14.4" x14ac:dyDescent="0.3">
      <c r="N9117" s="37"/>
      <c r="O9117" s="36"/>
      <c r="P9117" s="36"/>
      <c r="Q9117" s="36"/>
      <c r="R9117" s="37"/>
      <c r="S9117" s="36"/>
      <c r="T9117" s="36"/>
    </row>
    <row r="9118" spans="14:20" ht="14.4" x14ac:dyDescent="0.3">
      <c r="N9118" s="37"/>
      <c r="O9118" s="36"/>
      <c r="P9118" s="36"/>
      <c r="Q9118" s="36"/>
      <c r="R9118" s="37"/>
      <c r="S9118" s="36"/>
      <c r="T9118" s="36"/>
    </row>
    <row r="9119" spans="14:20" ht="14.4" x14ac:dyDescent="0.3">
      <c r="N9119" s="37"/>
      <c r="O9119" s="36"/>
      <c r="P9119" s="36"/>
      <c r="Q9119" s="36"/>
      <c r="R9119" s="37"/>
      <c r="S9119" s="36"/>
      <c r="T9119" s="36"/>
    </row>
    <row r="9120" spans="14:20" ht="14.4" x14ac:dyDescent="0.3">
      <c r="N9120" s="37"/>
      <c r="O9120" s="36"/>
      <c r="P9120" s="36"/>
      <c r="Q9120" s="36"/>
      <c r="R9120" s="37"/>
      <c r="S9120" s="36"/>
      <c r="T9120" s="36"/>
    </row>
    <row r="9121" spans="14:20" ht="14.4" x14ac:dyDescent="0.3">
      <c r="N9121" s="37"/>
      <c r="O9121" s="36"/>
      <c r="P9121" s="36"/>
      <c r="Q9121" s="36"/>
      <c r="R9121" s="37"/>
      <c r="S9121" s="36"/>
      <c r="T9121" s="36"/>
    </row>
    <row r="9122" spans="14:20" ht="14.4" x14ac:dyDescent="0.3">
      <c r="N9122" s="37"/>
      <c r="O9122" s="36"/>
      <c r="P9122" s="36"/>
      <c r="Q9122" s="36"/>
      <c r="R9122" s="37"/>
      <c r="S9122" s="36"/>
      <c r="T9122" s="36"/>
    </row>
    <row r="9123" spans="14:20" ht="14.4" x14ac:dyDescent="0.3">
      <c r="N9123" s="37"/>
      <c r="O9123" s="36"/>
      <c r="P9123" s="36"/>
      <c r="Q9123" s="36"/>
      <c r="R9123" s="37"/>
      <c r="S9123" s="36"/>
      <c r="T9123" s="36"/>
    </row>
    <row r="9124" spans="14:20" ht="14.4" x14ac:dyDescent="0.3">
      <c r="N9124" s="37"/>
      <c r="O9124" s="36"/>
      <c r="P9124" s="36"/>
      <c r="Q9124" s="36"/>
      <c r="R9124" s="37"/>
      <c r="S9124" s="36"/>
      <c r="T9124" s="36"/>
    </row>
    <row r="9125" spans="14:20" ht="14.4" x14ac:dyDescent="0.3">
      <c r="N9125" s="37"/>
      <c r="O9125" s="36"/>
      <c r="P9125" s="36"/>
      <c r="Q9125" s="36"/>
      <c r="R9125" s="37"/>
      <c r="S9125" s="36"/>
      <c r="T9125" s="36"/>
    </row>
    <row r="9126" spans="14:20" ht="14.4" x14ac:dyDescent="0.3">
      <c r="N9126" s="37"/>
      <c r="O9126" s="36"/>
      <c r="P9126" s="36"/>
      <c r="Q9126" s="36"/>
      <c r="R9126" s="37"/>
      <c r="S9126" s="36"/>
      <c r="T9126" s="36"/>
    </row>
    <row r="9127" spans="14:20" ht="14.4" x14ac:dyDescent="0.3">
      <c r="N9127" s="37"/>
      <c r="O9127" s="36"/>
      <c r="P9127" s="36"/>
      <c r="Q9127" s="36"/>
      <c r="R9127" s="37"/>
      <c r="S9127" s="36"/>
      <c r="T9127" s="36"/>
    </row>
    <row r="9128" spans="14:20" ht="14.4" x14ac:dyDescent="0.3">
      <c r="N9128" s="37"/>
      <c r="O9128" s="36"/>
      <c r="P9128" s="36"/>
      <c r="Q9128" s="36"/>
      <c r="R9128" s="37"/>
      <c r="S9128" s="36"/>
      <c r="T9128" s="36"/>
    </row>
    <row r="9129" spans="14:20" ht="14.4" x14ac:dyDescent="0.3">
      <c r="N9129" s="37"/>
      <c r="O9129" s="36"/>
      <c r="P9129" s="36"/>
      <c r="Q9129" s="36"/>
      <c r="R9129" s="37"/>
      <c r="S9129" s="36"/>
      <c r="T9129" s="36"/>
    </row>
    <row r="9130" spans="14:20" ht="14.4" x14ac:dyDescent="0.3">
      <c r="N9130" s="37"/>
      <c r="O9130" s="36"/>
      <c r="P9130" s="36"/>
      <c r="Q9130" s="36"/>
      <c r="R9130" s="37"/>
      <c r="S9130" s="36"/>
      <c r="T9130" s="36"/>
    </row>
    <row r="9131" spans="14:20" ht="14.4" x14ac:dyDescent="0.3">
      <c r="N9131" s="37"/>
      <c r="O9131" s="36"/>
      <c r="P9131" s="36"/>
      <c r="Q9131" s="36"/>
      <c r="R9131" s="37"/>
      <c r="S9131" s="36"/>
      <c r="T9131" s="36"/>
    </row>
    <row r="9132" spans="14:20" ht="14.4" x14ac:dyDescent="0.3">
      <c r="N9132" s="37"/>
      <c r="O9132" s="36"/>
      <c r="P9132" s="36"/>
      <c r="Q9132" s="36"/>
      <c r="R9132" s="37"/>
      <c r="S9132" s="36"/>
      <c r="T9132" s="36"/>
    </row>
    <row r="9133" spans="14:20" ht="14.4" x14ac:dyDescent="0.3">
      <c r="N9133" s="37"/>
      <c r="O9133" s="36"/>
      <c r="P9133" s="36"/>
      <c r="Q9133" s="36"/>
      <c r="R9133" s="37"/>
      <c r="S9133" s="36"/>
      <c r="T9133" s="36"/>
    </row>
    <row r="9134" spans="14:20" ht="14.4" x14ac:dyDescent="0.3">
      <c r="N9134" s="37"/>
      <c r="O9134" s="36"/>
      <c r="P9134" s="36"/>
      <c r="Q9134" s="36"/>
      <c r="R9134" s="37"/>
      <c r="S9134" s="36"/>
      <c r="T9134" s="36"/>
    </row>
    <row r="9135" spans="14:20" ht="14.4" x14ac:dyDescent="0.3">
      <c r="N9135" s="37"/>
      <c r="O9135" s="36"/>
      <c r="P9135" s="36"/>
      <c r="Q9135" s="36"/>
      <c r="R9135" s="37"/>
      <c r="S9135" s="36"/>
      <c r="T9135" s="36"/>
    </row>
    <row r="9136" spans="14:20" ht="14.4" x14ac:dyDescent="0.3">
      <c r="N9136" s="37"/>
      <c r="O9136" s="36"/>
      <c r="P9136" s="36"/>
      <c r="Q9136" s="36"/>
      <c r="R9136" s="37"/>
      <c r="S9136" s="36"/>
      <c r="T9136" s="36"/>
    </row>
    <row r="9137" spans="14:20" ht="14.4" x14ac:dyDescent="0.3">
      <c r="N9137" s="37"/>
      <c r="O9137" s="36"/>
      <c r="P9137" s="36"/>
      <c r="Q9137" s="36"/>
      <c r="R9137" s="37"/>
      <c r="S9137" s="36"/>
      <c r="T9137" s="36"/>
    </row>
    <row r="9138" spans="14:20" ht="14.4" x14ac:dyDescent="0.3">
      <c r="N9138" s="37"/>
      <c r="O9138" s="36"/>
      <c r="P9138" s="36"/>
      <c r="Q9138" s="36"/>
      <c r="R9138" s="37"/>
      <c r="S9138" s="36"/>
      <c r="T9138" s="36"/>
    </row>
    <row r="9139" spans="14:20" ht="14.4" x14ac:dyDescent="0.3">
      <c r="N9139" s="37"/>
      <c r="O9139" s="36"/>
      <c r="P9139" s="36"/>
      <c r="Q9139" s="36"/>
      <c r="R9139" s="37"/>
      <c r="S9139" s="36"/>
      <c r="T9139" s="36"/>
    </row>
    <row r="9140" spans="14:20" ht="14.4" x14ac:dyDescent="0.3">
      <c r="N9140" s="37"/>
      <c r="O9140" s="36"/>
      <c r="P9140" s="36"/>
      <c r="Q9140" s="36"/>
      <c r="R9140" s="37"/>
      <c r="S9140" s="36"/>
      <c r="T9140" s="36"/>
    </row>
    <row r="9141" spans="14:20" ht="14.4" x14ac:dyDescent="0.3">
      <c r="N9141" s="37"/>
      <c r="O9141" s="36"/>
      <c r="P9141" s="36"/>
      <c r="Q9141" s="36"/>
      <c r="R9141" s="37"/>
      <c r="S9141" s="36"/>
      <c r="T9141" s="36"/>
    </row>
    <row r="9142" spans="14:20" ht="14.4" x14ac:dyDescent="0.3">
      <c r="N9142" s="37"/>
      <c r="O9142" s="36"/>
      <c r="P9142" s="36"/>
      <c r="Q9142" s="36"/>
      <c r="R9142" s="37"/>
      <c r="S9142" s="36"/>
      <c r="T9142" s="36"/>
    </row>
    <row r="9143" spans="14:20" ht="14.4" x14ac:dyDescent="0.3">
      <c r="N9143" s="37"/>
      <c r="O9143" s="36"/>
      <c r="P9143" s="36"/>
      <c r="Q9143" s="36"/>
      <c r="R9143" s="37"/>
      <c r="S9143" s="36"/>
      <c r="T9143" s="36"/>
    </row>
    <row r="9144" spans="14:20" ht="14.4" x14ac:dyDescent="0.3">
      <c r="N9144" s="37"/>
      <c r="O9144" s="36"/>
      <c r="P9144" s="36"/>
      <c r="Q9144" s="36"/>
      <c r="R9144" s="37"/>
      <c r="S9144" s="36"/>
      <c r="T9144" s="36"/>
    </row>
    <row r="9145" spans="14:20" ht="14.4" x14ac:dyDescent="0.3">
      <c r="N9145" s="37"/>
      <c r="O9145" s="36"/>
      <c r="P9145" s="36"/>
      <c r="Q9145" s="36"/>
      <c r="R9145" s="37"/>
      <c r="S9145" s="36"/>
      <c r="T9145" s="36"/>
    </row>
    <row r="9146" spans="14:20" ht="14.4" x14ac:dyDescent="0.3">
      <c r="N9146" s="37"/>
      <c r="O9146" s="36"/>
      <c r="P9146" s="36"/>
      <c r="Q9146" s="36"/>
      <c r="R9146" s="37"/>
      <c r="S9146" s="36"/>
      <c r="T9146" s="36"/>
    </row>
    <row r="9147" spans="14:20" ht="14.4" x14ac:dyDescent="0.3">
      <c r="N9147" s="37"/>
      <c r="O9147" s="36"/>
      <c r="P9147" s="36"/>
      <c r="Q9147" s="36"/>
      <c r="R9147" s="37"/>
      <c r="S9147" s="36"/>
      <c r="T9147" s="36"/>
    </row>
    <row r="9148" spans="14:20" ht="14.4" x14ac:dyDescent="0.3">
      <c r="N9148" s="37"/>
      <c r="O9148" s="36"/>
      <c r="P9148" s="36"/>
      <c r="Q9148" s="36"/>
      <c r="R9148" s="37"/>
      <c r="S9148" s="36"/>
      <c r="T9148" s="36"/>
    </row>
    <row r="9149" spans="14:20" ht="14.4" x14ac:dyDescent="0.3">
      <c r="N9149" s="37"/>
      <c r="O9149" s="36"/>
      <c r="P9149" s="36"/>
      <c r="Q9149" s="36"/>
      <c r="R9149" s="37"/>
      <c r="S9149" s="36"/>
      <c r="T9149" s="36"/>
    </row>
    <row r="9150" spans="14:20" ht="14.4" x14ac:dyDescent="0.3">
      <c r="N9150" s="37"/>
      <c r="O9150" s="36"/>
      <c r="P9150" s="36"/>
      <c r="Q9150" s="36"/>
      <c r="R9150" s="37"/>
      <c r="S9150" s="36"/>
      <c r="T9150" s="36"/>
    </row>
    <row r="9151" spans="14:20" ht="14.4" x14ac:dyDescent="0.3">
      <c r="N9151" s="37"/>
      <c r="O9151" s="36"/>
      <c r="P9151" s="36"/>
      <c r="Q9151" s="36"/>
      <c r="R9151" s="37"/>
      <c r="S9151" s="36"/>
      <c r="T9151" s="36"/>
    </row>
    <row r="9152" spans="14:20" ht="14.4" x14ac:dyDescent="0.3">
      <c r="N9152" s="37"/>
      <c r="O9152" s="36"/>
      <c r="P9152" s="36"/>
      <c r="Q9152" s="36"/>
      <c r="R9152" s="37"/>
      <c r="S9152" s="36"/>
      <c r="T9152" s="36"/>
    </row>
    <row r="9153" spans="14:20" ht="14.4" x14ac:dyDescent="0.3">
      <c r="N9153" s="37"/>
      <c r="O9153" s="36"/>
      <c r="P9153" s="36"/>
      <c r="Q9153" s="36"/>
      <c r="R9153" s="37"/>
      <c r="S9153" s="36"/>
      <c r="T9153" s="36"/>
    </row>
    <row r="9154" spans="14:20" ht="14.4" x14ac:dyDescent="0.3">
      <c r="N9154" s="37"/>
      <c r="O9154" s="36"/>
      <c r="P9154" s="36"/>
      <c r="Q9154" s="36"/>
      <c r="R9154" s="37"/>
      <c r="S9154" s="36"/>
      <c r="T9154" s="36"/>
    </row>
    <row r="9155" spans="14:20" ht="14.4" x14ac:dyDescent="0.3">
      <c r="N9155" s="37"/>
      <c r="O9155" s="36"/>
      <c r="P9155" s="36"/>
      <c r="Q9155" s="36"/>
      <c r="R9155" s="37"/>
      <c r="S9155" s="36"/>
      <c r="T9155" s="36"/>
    </row>
    <row r="9156" spans="14:20" ht="14.4" x14ac:dyDescent="0.3">
      <c r="N9156" s="37"/>
      <c r="O9156" s="36"/>
      <c r="P9156" s="36"/>
      <c r="Q9156" s="36"/>
      <c r="R9156" s="37"/>
      <c r="S9156" s="36"/>
      <c r="T9156" s="36"/>
    </row>
    <row r="9157" spans="14:20" ht="14.4" x14ac:dyDescent="0.3">
      <c r="N9157" s="37"/>
      <c r="O9157" s="36"/>
      <c r="P9157" s="36"/>
      <c r="Q9157" s="36"/>
      <c r="R9157" s="37"/>
      <c r="S9157" s="36"/>
      <c r="T9157" s="36"/>
    </row>
    <row r="9158" spans="14:20" ht="14.4" x14ac:dyDescent="0.3">
      <c r="N9158" s="37"/>
      <c r="O9158" s="36"/>
      <c r="P9158" s="36"/>
      <c r="Q9158" s="36"/>
      <c r="R9158" s="37"/>
      <c r="S9158" s="36"/>
      <c r="T9158" s="36"/>
    </row>
    <row r="9159" spans="14:20" ht="14.4" x14ac:dyDescent="0.3">
      <c r="N9159" s="37"/>
      <c r="O9159" s="36"/>
      <c r="P9159" s="36"/>
      <c r="Q9159" s="36"/>
      <c r="R9159" s="37"/>
      <c r="S9159" s="36"/>
      <c r="T9159" s="36"/>
    </row>
    <row r="9160" spans="14:20" ht="14.4" x14ac:dyDescent="0.3">
      <c r="N9160" s="37"/>
      <c r="O9160" s="36"/>
      <c r="P9160" s="36"/>
      <c r="Q9160" s="36"/>
      <c r="R9160" s="37"/>
      <c r="S9160" s="36"/>
      <c r="T9160" s="36"/>
    </row>
    <row r="9161" spans="14:20" ht="14.4" x14ac:dyDescent="0.3">
      <c r="N9161" s="37"/>
      <c r="O9161" s="36"/>
      <c r="P9161" s="36"/>
      <c r="Q9161" s="36"/>
      <c r="R9161" s="37"/>
      <c r="S9161" s="36"/>
      <c r="T9161" s="36"/>
    </row>
    <row r="9162" spans="14:20" ht="14.4" x14ac:dyDescent="0.3">
      <c r="N9162" s="37"/>
      <c r="O9162" s="36"/>
      <c r="P9162" s="36"/>
      <c r="Q9162" s="36"/>
      <c r="R9162" s="37"/>
      <c r="S9162" s="36"/>
      <c r="T9162" s="36"/>
    </row>
    <row r="9163" spans="14:20" ht="14.4" x14ac:dyDescent="0.3">
      <c r="N9163" s="37"/>
      <c r="O9163" s="36"/>
      <c r="P9163" s="36"/>
      <c r="Q9163" s="36"/>
      <c r="R9163" s="37"/>
      <c r="S9163" s="36"/>
      <c r="T9163" s="36"/>
    </row>
    <row r="9164" spans="14:20" ht="14.4" x14ac:dyDescent="0.3">
      <c r="N9164" s="37"/>
      <c r="O9164" s="36"/>
      <c r="P9164" s="36"/>
      <c r="Q9164" s="36"/>
      <c r="R9164" s="37"/>
      <c r="S9164" s="36"/>
      <c r="T9164" s="36"/>
    </row>
    <row r="9165" spans="14:20" ht="14.4" x14ac:dyDescent="0.3">
      <c r="N9165" s="37"/>
      <c r="O9165" s="36"/>
      <c r="P9165" s="36"/>
      <c r="Q9165" s="36"/>
      <c r="R9165" s="37"/>
      <c r="S9165" s="36"/>
      <c r="T9165" s="36"/>
    </row>
    <row r="9166" spans="14:20" ht="14.4" x14ac:dyDescent="0.3">
      <c r="N9166" s="37"/>
      <c r="O9166" s="36"/>
      <c r="P9166" s="36"/>
      <c r="Q9166" s="36"/>
      <c r="R9166" s="37"/>
      <c r="S9166" s="36"/>
      <c r="T9166" s="36"/>
    </row>
    <row r="9167" spans="14:20" ht="14.4" x14ac:dyDescent="0.3">
      <c r="N9167" s="37"/>
      <c r="O9167" s="36"/>
      <c r="P9167" s="36"/>
      <c r="Q9167" s="36"/>
      <c r="R9167" s="37"/>
      <c r="S9167" s="36"/>
      <c r="T9167" s="36"/>
    </row>
    <row r="9168" spans="14:20" ht="14.4" x14ac:dyDescent="0.3">
      <c r="N9168" s="37"/>
      <c r="O9168" s="36"/>
      <c r="P9168" s="36"/>
      <c r="Q9168" s="36"/>
      <c r="R9168" s="37"/>
      <c r="S9168" s="36"/>
      <c r="T9168" s="36"/>
    </row>
    <row r="9169" spans="14:20" ht="14.4" x14ac:dyDescent="0.3">
      <c r="N9169" s="37"/>
      <c r="O9169" s="36"/>
      <c r="P9169" s="36"/>
      <c r="Q9169" s="36"/>
      <c r="R9169" s="37"/>
      <c r="S9169" s="36"/>
      <c r="T9169" s="36"/>
    </row>
    <row r="9170" spans="14:20" ht="14.4" x14ac:dyDescent="0.3">
      <c r="N9170" s="37"/>
      <c r="O9170" s="36"/>
      <c r="P9170" s="36"/>
      <c r="Q9170" s="36"/>
      <c r="R9170" s="37"/>
      <c r="S9170" s="36"/>
      <c r="T9170" s="36"/>
    </row>
    <row r="9171" spans="14:20" ht="14.4" x14ac:dyDescent="0.3">
      <c r="N9171" s="37"/>
      <c r="O9171" s="36"/>
      <c r="P9171" s="36"/>
      <c r="Q9171" s="36"/>
      <c r="R9171" s="37"/>
      <c r="S9171" s="36"/>
      <c r="T9171" s="36"/>
    </row>
    <row r="9172" spans="14:20" ht="14.4" x14ac:dyDescent="0.3">
      <c r="N9172" s="37"/>
      <c r="O9172" s="36"/>
      <c r="P9172" s="36"/>
      <c r="Q9172" s="36"/>
      <c r="R9172" s="37"/>
      <c r="S9172" s="36"/>
      <c r="T9172" s="36"/>
    </row>
    <row r="9173" spans="14:20" ht="14.4" x14ac:dyDescent="0.3">
      <c r="N9173" s="37"/>
      <c r="O9173" s="36"/>
      <c r="P9173" s="36"/>
      <c r="Q9173" s="36"/>
      <c r="R9173" s="37"/>
      <c r="S9173" s="36"/>
      <c r="T9173" s="36"/>
    </row>
    <row r="9174" spans="14:20" ht="14.4" x14ac:dyDescent="0.3">
      <c r="N9174" s="37"/>
      <c r="O9174" s="36"/>
      <c r="P9174" s="36"/>
      <c r="Q9174" s="36"/>
      <c r="R9174" s="37"/>
      <c r="S9174" s="36"/>
      <c r="T9174" s="36"/>
    </row>
    <row r="9175" spans="14:20" ht="14.4" x14ac:dyDescent="0.3">
      <c r="N9175" s="37"/>
      <c r="O9175" s="36"/>
      <c r="P9175" s="36"/>
      <c r="Q9175" s="36"/>
      <c r="R9175" s="37"/>
      <c r="S9175" s="36"/>
      <c r="T9175" s="36"/>
    </row>
    <row r="9176" spans="14:20" ht="14.4" x14ac:dyDescent="0.3">
      <c r="N9176" s="37"/>
      <c r="O9176" s="36"/>
      <c r="P9176" s="36"/>
      <c r="Q9176" s="36"/>
      <c r="R9176" s="37"/>
      <c r="S9176" s="36"/>
      <c r="T9176" s="36"/>
    </row>
    <row r="9177" spans="14:20" ht="14.4" x14ac:dyDescent="0.3">
      <c r="N9177" s="37"/>
      <c r="O9177" s="36"/>
      <c r="P9177" s="36"/>
      <c r="Q9177" s="36"/>
      <c r="R9177" s="37"/>
      <c r="S9177" s="36"/>
      <c r="T9177" s="36"/>
    </row>
    <row r="9178" spans="14:20" ht="14.4" x14ac:dyDescent="0.3">
      <c r="N9178" s="37"/>
      <c r="O9178" s="36"/>
      <c r="P9178" s="36"/>
      <c r="Q9178" s="36"/>
      <c r="R9178" s="37"/>
      <c r="S9178" s="36"/>
      <c r="T9178" s="36"/>
    </row>
    <row r="9179" spans="14:20" ht="14.4" x14ac:dyDescent="0.3">
      <c r="N9179" s="37"/>
      <c r="O9179" s="36"/>
      <c r="P9179" s="36"/>
      <c r="Q9179" s="36"/>
      <c r="R9179" s="37"/>
      <c r="S9179" s="36"/>
      <c r="T9179" s="36"/>
    </row>
    <row r="9180" spans="14:20" ht="14.4" x14ac:dyDescent="0.3">
      <c r="N9180" s="37"/>
      <c r="O9180" s="36"/>
      <c r="P9180" s="36"/>
      <c r="Q9180" s="36"/>
      <c r="R9180" s="37"/>
      <c r="S9180" s="36"/>
      <c r="T9180" s="36"/>
    </row>
    <row r="9181" spans="14:20" ht="14.4" x14ac:dyDescent="0.3">
      <c r="N9181" s="37"/>
      <c r="O9181" s="36"/>
      <c r="P9181" s="36"/>
      <c r="Q9181" s="36"/>
      <c r="R9181" s="37"/>
      <c r="S9181" s="36"/>
      <c r="T9181" s="36"/>
    </row>
    <row r="9182" spans="14:20" ht="14.4" x14ac:dyDescent="0.3">
      <c r="N9182" s="37"/>
      <c r="O9182" s="36"/>
      <c r="P9182" s="36"/>
      <c r="Q9182" s="36"/>
      <c r="R9182" s="37"/>
      <c r="S9182" s="36"/>
      <c r="T9182" s="36"/>
    </row>
    <row r="9183" spans="14:20" ht="14.4" x14ac:dyDescent="0.3">
      <c r="N9183" s="37"/>
      <c r="O9183" s="36"/>
      <c r="P9183" s="36"/>
      <c r="Q9183" s="36"/>
      <c r="R9183" s="37"/>
      <c r="S9183" s="36"/>
      <c r="T9183" s="36"/>
    </row>
    <row r="9184" spans="14:20" ht="14.4" x14ac:dyDescent="0.3">
      <c r="N9184" s="37"/>
      <c r="O9184" s="36"/>
      <c r="P9184" s="36"/>
      <c r="Q9184" s="36"/>
      <c r="R9184" s="37"/>
      <c r="S9184" s="36"/>
      <c r="T9184" s="36"/>
    </row>
    <row r="9185" spans="14:20" ht="14.4" x14ac:dyDescent="0.3">
      <c r="N9185" s="37"/>
      <c r="O9185" s="36"/>
      <c r="P9185" s="36"/>
      <c r="Q9185" s="36"/>
      <c r="R9185" s="37"/>
      <c r="S9185" s="36"/>
      <c r="T9185" s="36"/>
    </row>
    <row r="9186" spans="14:20" ht="14.4" x14ac:dyDescent="0.3">
      <c r="N9186" s="37"/>
      <c r="O9186" s="36"/>
      <c r="P9186" s="36"/>
      <c r="Q9186" s="36"/>
      <c r="R9186" s="37"/>
      <c r="S9186" s="36"/>
      <c r="T9186" s="36"/>
    </row>
    <row r="9187" spans="14:20" ht="14.4" x14ac:dyDescent="0.3">
      <c r="N9187" s="37"/>
      <c r="O9187" s="36"/>
      <c r="P9187" s="36"/>
      <c r="Q9187" s="36"/>
      <c r="R9187" s="37"/>
      <c r="S9187" s="36"/>
      <c r="T9187" s="36"/>
    </row>
    <row r="9188" spans="14:20" ht="14.4" x14ac:dyDescent="0.3">
      <c r="N9188" s="37"/>
      <c r="O9188" s="36"/>
      <c r="P9188" s="36"/>
      <c r="Q9188" s="36"/>
      <c r="R9188" s="37"/>
      <c r="S9188" s="36"/>
      <c r="T9188" s="36"/>
    </row>
    <row r="9189" spans="14:20" ht="14.4" x14ac:dyDescent="0.3">
      <c r="N9189" s="37"/>
      <c r="O9189" s="36"/>
      <c r="P9189" s="36"/>
      <c r="Q9189" s="36"/>
      <c r="R9189" s="37"/>
      <c r="S9189" s="36"/>
      <c r="T9189" s="36"/>
    </row>
    <row r="9190" spans="14:20" ht="14.4" x14ac:dyDescent="0.3">
      <c r="N9190" s="37"/>
      <c r="O9190" s="36"/>
      <c r="P9190" s="36"/>
      <c r="Q9190" s="36"/>
      <c r="R9190" s="37"/>
      <c r="S9190" s="36"/>
      <c r="T9190" s="36"/>
    </row>
    <row r="9191" spans="14:20" ht="14.4" x14ac:dyDescent="0.3">
      <c r="N9191" s="37"/>
      <c r="O9191" s="36"/>
      <c r="P9191" s="36"/>
      <c r="Q9191" s="36"/>
      <c r="R9191" s="37"/>
      <c r="S9191" s="36"/>
      <c r="T9191" s="36"/>
    </row>
    <row r="9192" spans="14:20" ht="14.4" x14ac:dyDescent="0.3">
      <c r="N9192" s="37"/>
      <c r="O9192" s="36"/>
      <c r="P9192" s="36"/>
      <c r="Q9192" s="36"/>
      <c r="R9192" s="37"/>
      <c r="S9192" s="36"/>
      <c r="T9192" s="36"/>
    </row>
    <row r="9193" spans="14:20" ht="14.4" x14ac:dyDescent="0.3">
      <c r="N9193" s="37"/>
      <c r="O9193" s="36"/>
      <c r="P9193" s="36"/>
      <c r="Q9193" s="36"/>
      <c r="R9193" s="37"/>
      <c r="S9193" s="36"/>
      <c r="T9193" s="36"/>
    </row>
    <row r="9194" spans="14:20" ht="14.4" x14ac:dyDescent="0.3">
      <c r="N9194" s="37"/>
      <c r="O9194" s="36"/>
      <c r="P9194" s="36"/>
      <c r="Q9194" s="36"/>
      <c r="R9194" s="37"/>
      <c r="S9194" s="36"/>
      <c r="T9194" s="36"/>
    </row>
    <row r="9195" spans="14:20" ht="14.4" x14ac:dyDescent="0.3">
      <c r="N9195" s="37"/>
      <c r="O9195" s="36"/>
      <c r="P9195" s="36"/>
      <c r="Q9195" s="36"/>
      <c r="R9195" s="37"/>
      <c r="S9195" s="36"/>
      <c r="T9195" s="36"/>
    </row>
    <row r="9196" spans="14:20" ht="14.4" x14ac:dyDescent="0.3">
      <c r="N9196" s="37"/>
      <c r="O9196" s="36"/>
      <c r="P9196" s="36"/>
      <c r="Q9196" s="36"/>
      <c r="R9196" s="37"/>
      <c r="S9196" s="36"/>
      <c r="T9196" s="36"/>
    </row>
    <row r="9197" spans="14:20" ht="14.4" x14ac:dyDescent="0.3">
      <c r="N9197" s="37"/>
      <c r="O9197" s="36"/>
      <c r="P9197" s="36"/>
      <c r="Q9197" s="36"/>
      <c r="R9197" s="37"/>
      <c r="S9197" s="36"/>
      <c r="T9197" s="36"/>
    </row>
    <row r="9198" spans="14:20" ht="14.4" x14ac:dyDescent="0.3">
      <c r="N9198" s="37"/>
      <c r="O9198" s="36"/>
      <c r="P9198" s="36"/>
      <c r="Q9198" s="36"/>
      <c r="R9198" s="37"/>
      <c r="S9198" s="36"/>
      <c r="T9198" s="36"/>
    </row>
    <row r="9199" spans="14:20" ht="14.4" x14ac:dyDescent="0.3">
      <c r="N9199" s="37"/>
      <c r="O9199" s="36"/>
      <c r="P9199" s="36"/>
      <c r="Q9199" s="36"/>
      <c r="R9199" s="37"/>
      <c r="S9199" s="36"/>
      <c r="T9199" s="36"/>
    </row>
    <row r="9200" spans="14:20" ht="14.4" x14ac:dyDescent="0.3">
      <c r="N9200" s="37"/>
      <c r="O9200" s="36"/>
      <c r="P9200" s="36"/>
      <c r="Q9200" s="36"/>
      <c r="R9200" s="37"/>
      <c r="S9200" s="36"/>
      <c r="T9200" s="36"/>
    </row>
    <row r="9201" spans="14:20" ht="14.4" x14ac:dyDescent="0.3">
      <c r="N9201" s="37"/>
      <c r="O9201" s="36"/>
      <c r="P9201" s="36"/>
      <c r="Q9201" s="36"/>
      <c r="R9201" s="37"/>
      <c r="S9201" s="36"/>
      <c r="T9201" s="36"/>
    </row>
    <row r="9202" spans="14:20" ht="14.4" x14ac:dyDescent="0.3">
      <c r="N9202" s="37"/>
      <c r="O9202" s="36"/>
      <c r="P9202" s="36"/>
      <c r="Q9202" s="36"/>
      <c r="R9202" s="37"/>
      <c r="S9202" s="36"/>
      <c r="T9202" s="36"/>
    </row>
    <row r="9203" spans="14:20" ht="14.4" x14ac:dyDescent="0.3">
      <c r="N9203" s="37"/>
      <c r="O9203" s="36"/>
      <c r="P9203" s="36"/>
      <c r="Q9203" s="36"/>
      <c r="R9203" s="37"/>
      <c r="S9203" s="36"/>
      <c r="T9203" s="36"/>
    </row>
    <row r="9204" spans="14:20" ht="14.4" x14ac:dyDescent="0.3">
      <c r="N9204" s="37"/>
      <c r="O9204" s="36"/>
      <c r="P9204" s="36"/>
      <c r="Q9204" s="36"/>
      <c r="R9204" s="37"/>
      <c r="S9204" s="36"/>
      <c r="T9204" s="36"/>
    </row>
    <row r="9205" spans="14:20" ht="14.4" x14ac:dyDescent="0.3">
      <c r="N9205" s="37"/>
      <c r="O9205" s="36"/>
      <c r="P9205" s="36"/>
      <c r="Q9205" s="36"/>
      <c r="R9205" s="37"/>
      <c r="S9205" s="36"/>
      <c r="T9205" s="36"/>
    </row>
    <row r="9206" spans="14:20" ht="14.4" x14ac:dyDescent="0.3">
      <c r="N9206" s="37"/>
      <c r="O9206" s="36"/>
      <c r="P9206" s="36"/>
      <c r="Q9206" s="36"/>
      <c r="R9206" s="37"/>
      <c r="S9206" s="36"/>
      <c r="T9206" s="36"/>
    </row>
    <row r="9207" spans="14:20" ht="14.4" x14ac:dyDescent="0.3">
      <c r="N9207" s="37"/>
      <c r="O9207" s="36"/>
      <c r="P9207" s="36"/>
      <c r="Q9207" s="36"/>
      <c r="R9207" s="37"/>
      <c r="S9207" s="36"/>
      <c r="T9207" s="36"/>
    </row>
    <row r="9208" spans="14:20" ht="14.4" x14ac:dyDescent="0.3">
      <c r="N9208" s="37"/>
      <c r="O9208" s="36"/>
      <c r="P9208" s="36"/>
      <c r="Q9208" s="36"/>
      <c r="R9208" s="37"/>
      <c r="S9208" s="36"/>
      <c r="T9208" s="36"/>
    </row>
    <row r="9209" spans="14:20" ht="14.4" x14ac:dyDescent="0.3">
      <c r="N9209" s="37"/>
      <c r="O9209" s="36"/>
      <c r="P9209" s="36"/>
      <c r="Q9209" s="36"/>
      <c r="R9209" s="37"/>
      <c r="S9209" s="36"/>
      <c r="T9209" s="36"/>
    </row>
    <row r="9210" spans="14:20" ht="14.4" x14ac:dyDescent="0.3">
      <c r="N9210" s="37"/>
      <c r="O9210" s="36"/>
      <c r="P9210" s="36"/>
      <c r="Q9210" s="36"/>
      <c r="R9210" s="37"/>
      <c r="S9210" s="36"/>
      <c r="T9210" s="36"/>
    </row>
    <row r="9211" spans="14:20" ht="14.4" x14ac:dyDescent="0.3">
      <c r="N9211" s="37"/>
      <c r="O9211" s="36"/>
      <c r="P9211" s="36"/>
      <c r="Q9211" s="36"/>
      <c r="R9211" s="37"/>
      <c r="S9211" s="36"/>
      <c r="T9211" s="36"/>
    </row>
    <row r="9212" spans="14:20" ht="14.4" x14ac:dyDescent="0.3">
      <c r="N9212" s="37"/>
      <c r="O9212" s="36"/>
      <c r="P9212" s="36"/>
      <c r="Q9212" s="36"/>
      <c r="R9212" s="37"/>
      <c r="S9212" s="36"/>
      <c r="T9212" s="36"/>
    </row>
    <row r="9213" spans="14:20" ht="14.4" x14ac:dyDescent="0.3">
      <c r="N9213" s="37"/>
      <c r="O9213" s="36"/>
      <c r="P9213" s="36"/>
      <c r="Q9213" s="36"/>
      <c r="R9213" s="37"/>
      <c r="S9213" s="36"/>
      <c r="T9213" s="36"/>
    </row>
    <row r="9214" spans="14:20" ht="14.4" x14ac:dyDescent="0.3">
      <c r="N9214" s="37"/>
      <c r="O9214" s="36"/>
      <c r="P9214" s="36"/>
      <c r="Q9214" s="36"/>
      <c r="R9214" s="37"/>
      <c r="S9214" s="36"/>
      <c r="T9214" s="36"/>
    </row>
    <row r="9215" spans="14:20" ht="14.4" x14ac:dyDescent="0.3">
      <c r="N9215" s="37"/>
      <c r="O9215" s="36"/>
      <c r="P9215" s="36"/>
      <c r="Q9215" s="36"/>
      <c r="R9215" s="37"/>
      <c r="S9215" s="36"/>
      <c r="T9215" s="36"/>
    </row>
    <row r="9216" spans="14:20" ht="14.4" x14ac:dyDescent="0.3">
      <c r="N9216" s="37"/>
      <c r="O9216" s="36"/>
      <c r="P9216" s="36"/>
      <c r="Q9216" s="36"/>
      <c r="R9216" s="37"/>
      <c r="S9216" s="36"/>
      <c r="T9216" s="36"/>
    </row>
    <row r="9217" spans="14:20" ht="14.4" x14ac:dyDescent="0.3">
      <c r="N9217" s="37"/>
      <c r="O9217" s="36"/>
      <c r="P9217" s="36"/>
      <c r="Q9217" s="36"/>
      <c r="R9217" s="37"/>
      <c r="S9217" s="36"/>
      <c r="T9217" s="36"/>
    </row>
    <row r="9218" spans="14:20" ht="14.4" x14ac:dyDescent="0.3">
      <c r="N9218" s="37"/>
      <c r="O9218" s="36"/>
      <c r="P9218" s="36"/>
      <c r="Q9218" s="36"/>
      <c r="R9218" s="37"/>
      <c r="S9218" s="36"/>
      <c r="T9218" s="36"/>
    </row>
    <row r="9219" spans="14:20" ht="14.4" x14ac:dyDescent="0.3">
      <c r="N9219" s="37"/>
      <c r="O9219" s="36"/>
      <c r="P9219" s="36"/>
      <c r="Q9219" s="36"/>
      <c r="R9219" s="37"/>
      <c r="S9219" s="36"/>
      <c r="T9219" s="36"/>
    </row>
    <row r="9220" spans="14:20" ht="14.4" x14ac:dyDescent="0.3">
      <c r="N9220" s="37"/>
      <c r="O9220" s="36"/>
      <c r="P9220" s="36"/>
      <c r="Q9220" s="36"/>
      <c r="R9220" s="37"/>
      <c r="S9220" s="36"/>
      <c r="T9220" s="36"/>
    </row>
    <row r="9221" spans="14:20" ht="14.4" x14ac:dyDescent="0.3">
      <c r="N9221" s="37"/>
      <c r="O9221" s="36"/>
      <c r="P9221" s="36"/>
      <c r="Q9221" s="36"/>
      <c r="R9221" s="37"/>
      <c r="S9221" s="36"/>
      <c r="T9221" s="36"/>
    </row>
    <row r="9222" spans="14:20" ht="14.4" x14ac:dyDescent="0.3">
      <c r="N9222" s="37"/>
      <c r="O9222" s="36"/>
      <c r="P9222" s="36"/>
      <c r="Q9222" s="36"/>
      <c r="R9222" s="37"/>
      <c r="S9222" s="36"/>
      <c r="T9222" s="36"/>
    </row>
    <row r="9223" spans="14:20" ht="14.4" x14ac:dyDescent="0.3">
      <c r="N9223" s="37"/>
      <c r="O9223" s="36"/>
      <c r="P9223" s="36"/>
      <c r="Q9223" s="36"/>
      <c r="R9223" s="37"/>
      <c r="S9223" s="36"/>
      <c r="T9223" s="36"/>
    </row>
    <row r="9224" spans="14:20" ht="14.4" x14ac:dyDescent="0.3">
      <c r="N9224" s="37"/>
      <c r="O9224" s="36"/>
      <c r="P9224" s="36"/>
      <c r="Q9224" s="36"/>
      <c r="R9224" s="37"/>
      <c r="S9224" s="36"/>
      <c r="T9224" s="36"/>
    </row>
    <row r="9225" spans="14:20" ht="14.4" x14ac:dyDescent="0.3">
      <c r="N9225" s="37"/>
      <c r="O9225" s="36"/>
      <c r="P9225" s="36"/>
      <c r="Q9225" s="36"/>
      <c r="R9225" s="37"/>
      <c r="S9225" s="36"/>
      <c r="T9225" s="36"/>
    </row>
    <row r="9226" spans="14:20" ht="14.4" x14ac:dyDescent="0.3">
      <c r="N9226" s="37"/>
      <c r="O9226" s="36"/>
      <c r="P9226" s="36"/>
      <c r="Q9226" s="36"/>
      <c r="R9226" s="37"/>
      <c r="S9226" s="36"/>
      <c r="T9226" s="36"/>
    </row>
    <row r="9227" spans="14:20" ht="14.4" x14ac:dyDescent="0.3">
      <c r="N9227" s="37"/>
      <c r="O9227" s="36"/>
      <c r="P9227" s="36"/>
      <c r="Q9227" s="36"/>
      <c r="R9227" s="37"/>
      <c r="S9227" s="36"/>
      <c r="T9227" s="36"/>
    </row>
    <row r="9228" spans="14:20" ht="14.4" x14ac:dyDescent="0.3">
      <c r="N9228" s="37"/>
      <c r="O9228" s="36"/>
      <c r="P9228" s="36"/>
      <c r="Q9228" s="36"/>
      <c r="R9228" s="37"/>
      <c r="S9228" s="36"/>
      <c r="T9228" s="36"/>
    </row>
    <row r="9229" spans="14:20" ht="14.4" x14ac:dyDescent="0.3">
      <c r="N9229" s="37"/>
      <c r="O9229" s="36"/>
      <c r="P9229" s="36"/>
      <c r="Q9229" s="36"/>
      <c r="R9229" s="37"/>
      <c r="S9229" s="36"/>
      <c r="T9229" s="36"/>
    </row>
    <row r="9230" spans="14:20" ht="14.4" x14ac:dyDescent="0.3">
      <c r="N9230" s="37"/>
      <c r="O9230" s="36"/>
      <c r="P9230" s="36"/>
      <c r="Q9230" s="36"/>
      <c r="R9230" s="37"/>
      <c r="S9230" s="36"/>
      <c r="T9230" s="36"/>
    </row>
    <row r="9231" spans="14:20" ht="14.4" x14ac:dyDescent="0.3">
      <c r="N9231" s="37"/>
      <c r="O9231" s="36"/>
      <c r="P9231" s="36"/>
      <c r="Q9231" s="36"/>
      <c r="R9231" s="37"/>
      <c r="S9231" s="36"/>
      <c r="T9231" s="36"/>
    </row>
    <row r="9232" spans="14:20" ht="14.4" x14ac:dyDescent="0.3">
      <c r="N9232" s="37"/>
      <c r="O9232" s="36"/>
      <c r="P9232" s="36"/>
      <c r="Q9232" s="36"/>
      <c r="R9232" s="37"/>
      <c r="S9232" s="36"/>
      <c r="T9232" s="36"/>
    </row>
    <row r="9233" spans="14:20" ht="14.4" x14ac:dyDescent="0.3">
      <c r="N9233" s="37"/>
      <c r="O9233" s="36"/>
      <c r="P9233" s="36"/>
      <c r="Q9233" s="36"/>
      <c r="R9233" s="37"/>
      <c r="S9233" s="36"/>
      <c r="T9233" s="36"/>
    </row>
    <row r="9234" spans="14:20" ht="14.4" x14ac:dyDescent="0.3">
      <c r="N9234" s="37"/>
      <c r="O9234" s="36"/>
      <c r="P9234" s="36"/>
      <c r="Q9234" s="36"/>
      <c r="R9234" s="37"/>
      <c r="S9234" s="36"/>
      <c r="T9234" s="36"/>
    </row>
    <row r="9235" spans="14:20" ht="14.4" x14ac:dyDescent="0.3">
      <c r="N9235" s="37"/>
      <c r="O9235" s="36"/>
      <c r="P9235" s="36"/>
      <c r="Q9235" s="36"/>
      <c r="R9235" s="37"/>
      <c r="S9235" s="36"/>
      <c r="T9235" s="36"/>
    </row>
    <row r="9236" spans="14:20" ht="14.4" x14ac:dyDescent="0.3">
      <c r="N9236" s="37"/>
      <c r="O9236" s="36"/>
      <c r="P9236" s="36"/>
      <c r="Q9236" s="36"/>
      <c r="R9236" s="37"/>
      <c r="S9236" s="36"/>
      <c r="T9236" s="36"/>
    </row>
    <row r="9237" spans="14:20" ht="14.4" x14ac:dyDescent="0.3">
      <c r="N9237" s="37"/>
      <c r="O9237" s="36"/>
      <c r="P9237" s="36"/>
      <c r="Q9237" s="36"/>
      <c r="R9237" s="37"/>
      <c r="S9237" s="36"/>
      <c r="T9237" s="36"/>
    </row>
    <row r="9238" spans="14:20" ht="14.4" x14ac:dyDescent="0.3">
      <c r="N9238" s="37"/>
      <c r="O9238" s="36"/>
      <c r="P9238" s="36"/>
      <c r="Q9238" s="36"/>
      <c r="R9238" s="37"/>
      <c r="S9238" s="36"/>
      <c r="T9238" s="36"/>
    </row>
    <row r="9239" spans="14:20" ht="14.4" x14ac:dyDescent="0.3">
      <c r="N9239" s="37"/>
      <c r="O9239" s="36"/>
      <c r="P9239" s="36"/>
      <c r="Q9239" s="36"/>
      <c r="R9239" s="37"/>
      <c r="S9239" s="36"/>
      <c r="T9239" s="36"/>
    </row>
    <row r="9240" spans="14:20" ht="14.4" x14ac:dyDescent="0.3">
      <c r="N9240" s="37"/>
      <c r="O9240" s="36"/>
      <c r="P9240" s="36"/>
      <c r="Q9240" s="36"/>
      <c r="R9240" s="37"/>
      <c r="S9240" s="36"/>
      <c r="T9240" s="36"/>
    </row>
    <row r="9241" spans="14:20" ht="14.4" x14ac:dyDescent="0.3">
      <c r="N9241" s="37"/>
      <c r="O9241" s="36"/>
      <c r="P9241" s="36"/>
      <c r="Q9241" s="36"/>
      <c r="R9241" s="37"/>
      <c r="S9241" s="36"/>
      <c r="T9241" s="36"/>
    </row>
    <row r="9242" spans="14:20" ht="14.4" x14ac:dyDescent="0.3">
      <c r="N9242" s="37"/>
      <c r="O9242" s="36"/>
      <c r="P9242" s="36"/>
      <c r="Q9242" s="36"/>
      <c r="R9242" s="37"/>
      <c r="S9242" s="36"/>
      <c r="T9242" s="36"/>
    </row>
    <row r="9243" spans="14:20" ht="14.4" x14ac:dyDescent="0.3">
      <c r="N9243" s="37"/>
      <c r="O9243" s="36"/>
      <c r="P9243" s="36"/>
      <c r="Q9243" s="36"/>
      <c r="R9243" s="37"/>
      <c r="S9243" s="36"/>
      <c r="T9243" s="36"/>
    </row>
    <row r="9244" spans="14:20" ht="14.4" x14ac:dyDescent="0.3">
      <c r="N9244" s="37"/>
      <c r="O9244" s="36"/>
      <c r="P9244" s="36"/>
      <c r="Q9244" s="36"/>
      <c r="R9244" s="37"/>
      <c r="S9244" s="36"/>
      <c r="T9244" s="36"/>
    </row>
    <row r="9245" spans="14:20" ht="14.4" x14ac:dyDescent="0.3">
      <c r="N9245" s="37"/>
      <c r="O9245" s="36"/>
      <c r="P9245" s="36"/>
      <c r="Q9245" s="36"/>
      <c r="R9245" s="37"/>
      <c r="S9245" s="36"/>
      <c r="T9245" s="36"/>
    </row>
    <row r="9246" spans="14:20" ht="14.4" x14ac:dyDescent="0.3">
      <c r="N9246" s="37"/>
      <c r="O9246" s="36"/>
      <c r="P9246" s="36"/>
      <c r="Q9246" s="36"/>
      <c r="R9246" s="37"/>
      <c r="S9246" s="36"/>
      <c r="T9246" s="36"/>
    </row>
    <row r="9247" spans="14:20" ht="14.4" x14ac:dyDescent="0.3">
      <c r="N9247" s="37"/>
      <c r="O9247" s="36"/>
      <c r="P9247" s="36"/>
      <c r="Q9247" s="36"/>
      <c r="R9247" s="37"/>
      <c r="S9247" s="36"/>
      <c r="T9247" s="36"/>
    </row>
    <row r="9248" spans="14:20" ht="14.4" x14ac:dyDescent="0.3">
      <c r="N9248" s="37"/>
      <c r="O9248" s="36"/>
      <c r="P9248" s="36"/>
      <c r="Q9248" s="36"/>
      <c r="R9248" s="37"/>
      <c r="S9248" s="36"/>
      <c r="T9248" s="36"/>
    </row>
    <row r="9249" spans="14:20" ht="14.4" x14ac:dyDescent="0.3">
      <c r="N9249" s="37"/>
      <c r="O9249" s="36"/>
      <c r="P9249" s="36"/>
      <c r="Q9249" s="36"/>
      <c r="R9249" s="37"/>
      <c r="S9249" s="36"/>
      <c r="T9249" s="36"/>
    </row>
    <row r="9250" spans="14:20" ht="14.4" x14ac:dyDescent="0.3">
      <c r="N9250" s="37"/>
      <c r="O9250" s="36"/>
      <c r="P9250" s="36"/>
      <c r="Q9250" s="36"/>
      <c r="R9250" s="37"/>
      <c r="S9250" s="36"/>
      <c r="T9250" s="36"/>
    </row>
    <row r="9251" spans="14:20" ht="14.4" x14ac:dyDescent="0.3">
      <c r="N9251" s="37"/>
      <c r="O9251" s="36"/>
      <c r="P9251" s="36"/>
      <c r="Q9251" s="36"/>
      <c r="R9251" s="37"/>
      <c r="S9251" s="36"/>
      <c r="T9251" s="36"/>
    </row>
    <row r="9252" spans="14:20" ht="14.4" x14ac:dyDescent="0.3">
      <c r="N9252" s="37"/>
      <c r="O9252" s="36"/>
      <c r="P9252" s="36"/>
      <c r="Q9252" s="36"/>
      <c r="R9252" s="37"/>
      <c r="S9252" s="36"/>
      <c r="T9252" s="36"/>
    </row>
    <row r="9253" spans="14:20" ht="14.4" x14ac:dyDescent="0.3">
      <c r="N9253" s="37"/>
      <c r="O9253" s="36"/>
      <c r="P9253" s="36"/>
      <c r="Q9253" s="36"/>
      <c r="R9253" s="37"/>
      <c r="S9253" s="36"/>
      <c r="T9253" s="36"/>
    </row>
    <row r="9254" spans="14:20" ht="14.4" x14ac:dyDescent="0.3">
      <c r="N9254" s="37"/>
      <c r="O9254" s="36"/>
      <c r="P9254" s="36"/>
      <c r="Q9254" s="36"/>
      <c r="R9254" s="37"/>
      <c r="S9254" s="36"/>
      <c r="T9254" s="36"/>
    </row>
    <row r="9255" spans="14:20" ht="14.4" x14ac:dyDescent="0.3">
      <c r="N9255" s="37"/>
      <c r="O9255" s="36"/>
      <c r="P9255" s="36"/>
      <c r="Q9255" s="36"/>
      <c r="R9255" s="37"/>
      <c r="S9255" s="36"/>
      <c r="T9255" s="36"/>
    </row>
    <row r="9256" spans="14:20" ht="14.4" x14ac:dyDescent="0.3">
      <c r="N9256" s="37"/>
      <c r="O9256" s="36"/>
      <c r="P9256" s="36"/>
      <c r="Q9256" s="36"/>
      <c r="R9256" s="37"/>
      <c r="S9256" s="36"/>
      <c r="T9256" s="36"/>
    </row>
    <row r="9257" spans="14:20" ht="14.4" x14ac:dyDescent="0.3">
      <c r="N9257" s="37"/>
      <c r="O9257" s="36"/>
      <c r="P9257" s="36"/>
      <c r="Q9257" s="36"/>
      <c r="R9257" s="37"/>
      <c r="S9257" s="36"/>
      <c r="T9257" s="36"/>
    </row>
    <row r="9258" spans="14:20" ht="14.4" x14ac:dyDescent="0.3">
      <c r="N9258" s="37"/>
      <c r="O9258" s="36"/>
      <c r="P9258" s="36"/>
      <c r="Q9258" s="36"/>
      <c r="R9258" s="37"/>
      <c r="S9258" s="36"/>
      <c r="T9258" s="36"/>
    </row>
    <row r="9259" spans="14:20" ht="14.4" x14ac:dyDescent="0.3">
      <c r="N9259" s="37"/>
      <c r="O9259" s="36"/>
      <c r="P9259" s="36"/>
      <c r="Q9259" s="36"/>
      <c r="R9259" s="37"/>
      <c r="S9259" s="36"/>
      <c r="T9259" s="36"/>
    </row>
    <row r="9260" spans="14:20" ht="14.4" x14ac:dyDescent="0.3">
      <c r="N9260" s="37"/>
      <c r="O9260" s="36"/>
      <c r="P9260" s="36"/>
      <c r="Q9260" s="36"/>
      <c r="R9260" s="37"/>
      <c r="S9260" s="36"/>
      <c r="T9260" s="36"/>
    </row>
    <row r="9261" spans="14:20" ht="14.4" x14ac:dyDescent="0.3">
      <c r="N9261" s="37"/>
      <c r="O9261" s="36"/>
      <c r="P9261" s="36"/>
      <c r="Q9261" s="36"/>
      <c r="R9261" s="37"/>
      <c r="S9261" s="36"/>
      <c r="T9261" s="36"/>
    </row>
    <row r="9262" spans="14:20" ht="14.4" x14ac:dyDescent="0.3">
      <c r="N9262" s="37"/>
      <c r="O9262" s="36"/>
      <c r="P9262" s="36"/>
      <c r="Q9262" s="36"/>
      <c r="R9262" s="37"/>
      <c r="S9262" s="36"/>
      <c r="T9262" s="36"/>
    </row>
    <row r="9263" spans="14:20" ht="14.4" x14ac:dyDescent="0.3">
      <c r="N9263" s="37"/>
      <c r="O9263" s="36"/>
      <c r="P9263" s="36"/>
      <c r="Q9263" s="36"/>
      <c r="R9263" s="37"/>
      <c r="S9263" s="36"/>
      <c r="T9263" s="36"/>
    </row>
    <row r="9264" spans="14:20" ht="14.4" x14ac:dyDescent="0.3">
      <c r="N9264" s="37"/>
      <c r="O9264" s="36"/>
      <c r="P9264" s="36"/>
      <c r="Q9264" s="36"/>
      <c r="R9264" s="37"/>
      <c r="S9264" s="36"/>
      <c r="T9264" s="36"/>
    </row>
    <row r="9265" spans="14:20" ht="14.4" x14ac:dyDescent="0.3">
      <c r="N9265" s="37"/>
      <c r="O9265" s="36"/>
      <c r="P9265" s="36"/>
      <c r="Q9265" s="36"/>
      <c r="R9265" s="37"/>
      <c r="S9265" s="36"/>
      <c r="T9265" s="36"/>
    </row>
    <row r="9266" spans="14:20" ht="14.4" x14ac:dyDescent="0.3">
      <c r="N9266" s="37"/>
      <c r="O9266" s="36"/>
      <c r="P9266" s="36"/>
      <c r="Q9266" s="36"/>
      <c r="R9266" s="37"/>
      <c r="S9266" s="36"/>
      <c r="T9266" s="36"/>
    </row>
    <row r="9267" spans="14:20" ht="14.4" x14ac:dyDescent="0.3">
      <c r="N9267" s="37"/>
      <c r="O9267" s="36"/>
      <c r="P9267" s="36"/>
      <c r="Q9267" s="36"/>
      <c r="R9267" s="37"/>
      <c r="S9267" s="36"/>
      <c r="T9267" s="36"/>
    </row>
    <row r="9268" spans="14:20" ht="14.4" x14ac:dyDescent="0.3">
      <c r="N9268" s="37"/>
      <c r="O9268" s="36"/>
      <c r="P9268" s="36"/>
      <c r="Q9268" s="36"/>
      <c r="R9268" s="37"/>
      <c r="S9268" s="36"/>
      <c r="T9268" s="36"/>
    </row>
    <row r="9269" spans="14:20" ht="14.4" x14ac:dyDescent="0.3">
      <c r="N9269" s="37"/>
      <c r="O9269" s="36"/>
      <c r="P9269" s="36"/>
      <c r="Q9269" s="36"/>
      <c r="R9269" s="37"/>
      <c r="S9269" s="36"/>
      <c r="T9269" s="36"/>
    </row>
    <row r="9270" spans="14:20" ht="14.4" x14ac:dyDescent="0.3">
      <c r="N9270" s="37"/>
      <c r="O9270" s="36"/>
      <c r="P9270" s="36"/>
      <c r="Q9270" s="36"/>
      <c r="R9270" s="37"/>
      <c r="S9270" s="36"/>
      <c r="T9270" s="36"/>
    </row>
    <row r="9271" spans="14:20" ht="14.4" x14ac:dyDescent="0.3">
      <c r="N9271" s="37"/>
      <c r="O9271" s="36"/>
      <c r="P9271" s="36"/>
      <c r="Q9271" s="36"/>
      <c r="R9271" s="37"/>
      <c r="S9271" s="36"/>
      <c r="T9271" s="36"/>
    </row>
    <row r="9272" spans="14:20" ht="14.4" x14ac:dyDescent="0.3">
      <c r="N9272" s="37"/>
      <c r="O9272" s="36"/>
      <c r="P9272" s="36"/>
      <c r="Q9272" s="36"/>
      <c r="R9272" s="37"/>
      <c r="S9272" s="36"/>
      <c r="T9272" s="36"/>
    </row>
    <row r="9273" spans="14:20" ht="14.4" x14ac:dyDescent="0.3">
      <c r="N9273" s="37"/>
      <c r="O9273" s="36"/>
      <c r="P9273" s="36"/>
      <c r="Q9273" s="36"/>
      <c r="R9273" s="37"/>
      <c r="S9273" s="36"/>
      <c r="T9273" s="36"/>
    </row>
    <row r="9274" spans="14:20" ht="14.4" x14ac:dyDescent="0.3">
      <c r="N9274" s="37"/>
      <c r="O9274" s="36"/>
      <c r="P9274" s="36"/>
      <c r="Q9274" s="36"/>
      <c r="R9274" s="37"/>
      <c r="S9274" s="36"/>
      <c r="T9274" s="36"/>
    </row>
    <row r="9275" spans="14:20" ht="14.4" x14ac:dyDescent="0.3">
      <c r="N9275" s="37"/>
      <c r="O9275" s="36"/>
      <c r="P9275" s="36"/>
      <c r="Q9275" s="36"/>
      <c r="R9275" s="37"/>
      <c r="S9275" s="36"/>
      <c r="T9275" s="36"/>
    </row>
    <row r="9276" spans="14:20" ht="14.4" x14ac:dyDescent="0.3">
      <c r="N9276" s="37"/>
      <c r="O9276" s="36"/>
      <c r="P9276" s="36"/>
      <c r="Q9276" s="36"/>
      <c r="R9276" s="37"/>
      <c r="S9276" s="36"/>
      <c r="T9276" s="36"/>
    </row>
    <row r="9277" spans="14:20" ht="14.4" x14ac:dyDescent="0.3">
      <c r="N9277" s="37"/>
      <c r="O9277" s="36"/>
      <c r="P9277" s="36"/>
      <c r="Q9277" s="36"/>
      <c r="R9277" s="37"/>
      <c r="S9277" s="36"/>
      <c r="T9277" s="36"/>
    </row>
    <row r="9278" spans="14:20" ht="14.4" x14ac:dyDescent="0.3">
      <c r="N9278" s="37"/>
      <c r="O9278" s="36"/>
      <c r="P9278" s="36"/>
      <c r="Q9278" s="36"/>
      <c r="R9278" s="37"/>
      <c r="S9278" s="36"/>
      <c r="T9278" s="36"/>
    </row>
    <row r="9279" spans="14:20" ht="14.4" x14ac:dyDescent="0.3">
      <c r="N9279" s="37"/>
      <c r="O9279" s="36"/>
      <c r="P9279" s="36"/>
      <c r="Q9279" s="36"/>
      <c r="R9279" s="37"/>
      <c r="S9279" s="36"/>
      <c r="T9279" s="36"/>
    </row>
    <row r="9280" spans="14:20" ht="14.4" x14ac:dyDescent="0.3">
      <c r="N9280" s="37"/>
      <c r="O9280" s="36"/>
      <c r="P9280" s="36"/>
      <c r="Q9280" s="36"/>
      <c r="R9280" s="37"/>
      <c r="S9280" s="36"/>
      <c r="T9280" s="36"/>
    </row>
    <row r="9281" spans="14:20" ht="14.4" x14ac:dyDescent="0.3">
      <c r="N9281" s="37"/>
      <c r="O9281" s="36"/>
      <c r="P9281" s="36"/>
      <c r="Q9281" s="36"/>
      <c r="R9281" s="37"/>
      <c r="S9281" s="36"/>
      <c r="T9281" s="36"/>
    </row>
    <row r="9282" spans="14:20" ht="14.4" x14ac:dyDescent="0.3">
      <c r="N9282" s="37"/>
      <c r="O9282" s="36"/>
      <c r="P9282" s="36"/>
      <c r="Q9282" s="36"/>
      <c r="R9282" s="37"/>
      <c r="S9282" s="36"/>
      <c r="T9282" s="36"/>
    </row>
    <row r="9283" spans="14:20" ht="14.4" x14ac:dyDescent="0.3">
      <c r="N9283" s="37"/>
      <c r="O9283" s="36"/>
      <c r="P9283" s="36"/>
      <c r="Q9283" s="36"/>
      <c r="R9283" s="37"/>
      <c r="S9283" s="36"/>
      <c r="T9283" s="36"/>
    </row>
    <row r="9284" spans="14:20" ht="14.4" x14ac:dyDescent="0.3">
      <c r="N9284" s="37"/>
      <c r="O9284" s="36"/>
      <c r="P9284" s="36"/>
      <c r="Q9284" s="36"/>
      <c r="R9284" s="37"/>
      <c r="S9284" s="36"/>
      <c r="T9284" s="36"/>
    </row>
    <row r="9285" spans="14:20" ht="14.4" x14ac:dyDescent="0.3">
      <c r="N9285" s="37"/>
      <c r="O9285" s="36"/>
      <c r="P9285" s="36"/>
      <c r="Q9285" s="36"/>
      <c r="R9285" s="37"/>
      <c r="S9285" s="36"/>
      <c r="T9285" s="36"/>
    </row>
    <row r="9286" spans="14:20" ht="14.4" x14ac:dyDescent="0.3">
      <c r="N9286" s="37"/>
      <c r="O9286" s="36"/>
      <c r="P9286" s="36"/>
      <c r="Q9286" s="36"/>
      <c r="R9286" s="37"/>
      <c r="S9286" s="36"/>
      <c r="T9286" s="36"/>
    </row>
    <row r="9287" spans="14:20" ht="14.4" x14ac:dyDescent="0.3">
      <c r="N9287" s="37"/>
      <c r="O9287" s="36"/>
      <c r="P9287" s="36"/>
      <c r="Q9287" s="36"/>
      <c r="R9287" s="37"/>
      <c r="S9287" s="36"/>
      <c r="T9287" s="36"/>
    </row>
    <row r="9288" spans="14:20" ht="14.4" x14ac:dyDescent="0.3">
      <c r="N9288" s="37"/>
      <c r="O9288" s="36"/>
      <c r="P9288" s="36"/>
      <c r="Q9288" s="36"/>
      <c r="R9288" s="37"/>
      <c r="S9288" s="36"/>
      <c r="T9288" s="36"/>
    </row>
    <row r="9289" spans="14:20" ht="14.4" x14ac:dyDescent="0.3">
      <c r="N9289" s="37"/>
      <c r="O9289" s="36"/>
      <c r="P9289" s="36"/>
      <c r="Q9289" s="36"/>
      <c r="R9289" s="37"/>
      <c r="S9289" s="36"/>
      <c r="T9289" s="36"/>
    </row>
    <row r="9290" spans="14:20" ht="14.4" x14ac:dyDescent="0.3">
      <c r="N9290" s="37"/>
      <c r="O9290" s="36"/>
      <c r="P9290" s="36"/>
      <c r="Q9290" s="36"/>
      <c r="R9290" s="37"/>
      <c r="S9290" s="36"/>
      <c r="T9290" s="36"/>
    </row>
    <row r="9291" spans="14:20" ht="14.4" x14ac:dyDescent="0.3">
      <c r="N9291" s="37"/>
      <c r="O9291" s="36"/>
      <c r="P9291" s="36"/>
      <c r="Q9291" s="36"/>
      <c r="R9291" s="37"/>
      <c r="S9291" s="36"/>
      <c r="T9291" s="36"/>
    </row>
    <row r="9292" spans="14:20" ht="14.4" x14ac:dyDescent="0.3">
      <c r="N9292" s="37"/>
      <c r="O9292" s="36"/>
      <c r="P9292" s="36"/>
      <c r="Q9292" s="36"/>
      <c r="R9292" s="37"/>
      <c r="S9292" s="36"/>
      <c r="T9292" s="36"/>
    </row>
    <row r="9293" spans="14:20" ht="14.4" x14ac:dyDescent="0.3">
      <c r="N9293" s="37"/>
      <c r="O9293" s="36"/>
      <c r="P9293" s="36"/>
      <c r="Q9293" s="36"/>
      <c r="R9293" s="37"/>
      <c r="S9293" s="36"/>
      <c r="T9293" s="36"/>
    </row>
    <row r="9294" spans="14:20" ht="14.4" x14ac:dyDescent="0.3">
      <c r="N9294" s="37"/>
      <c r="O9294" s="36"/>
      <c r="P9294" s="36"/>
      <c r="Q9294" s="36"/>
      <c r="R9294" s="37"/>
      <c r="S9294" s="36"/>
      <c r="T9294" s="36"/>
    </row>
    <row r="9295" spans="14:20" ht="14.4" x14ac:dyDescent="0.3">
      <c r="N9295" s="37"/>
      <c r="O9295" s="36"/>
      <c r="P9295" s="36"/>
      <c r="Q9295" s="36"/>
      <c r="R9295" s="37"/>
      <c r="S9295" s="36"/>
      <c r="T9295" s="36"/>
    </row>
    <row r="9296" spans="14:20" ht="14.4" x14ac:dyDescent="0.3">
      <c r="N9296" s="37"/>
      <c r="O9296" s="36"/>
      <c r="P9296" s="36"/>
      <c r="Q9296" s="36"/>
      <c r="R9296" s="37"/>
      <c r="S9296" s="36"/>
      <c r="T9296" s="36"/>
    </row>
    <row r="9297" spans="14:20" ht="14.4" x14ac:dyDescent="0.3">
      <c r="N9297" s="37"/>
      <c r="O9297" s="36"/>
      <c r="P9297" s="36"/>
      <c r="Q9297" s="36"/>
      <c r="R9297" s="37"/>
      <c r="S9297" s="36"/>
      <c r="T9297" s="36"/>
    </row>
    <row r="9298" spans="14:20" ht="14.4" x14ac:dyDescent="0.3">
      <c r="N9298" s="37"/>
      <c r="O9298" s="36"/>
      <c r="P9298" s="36"/>
      <c r="Q9298" s="36"/>
      <c r="R9298" s="37"/>
      <c r="S9298" s="36"/>
      <c r="T9298" s="36"/>
    </row>
    <row r="9299" spans="14:20" ht="14.4" x14ac:dyDescent="0.3">
      <c r="N9299" s="37"/>
      <c r="O9299" s="36"/>
      <c r="P9299" s="36"/>
      <c r="Q9299" s="36"/>
      <c r="R9299" s="37"/>
      <c r="S9299" s="36"/>
      <c r="T9299" s="36"/>
    </row>
    <row r="9300" spans="14:20" ht="14.4" x14ac:dyDescent="0.3">
      <c r="N9300" s="37"/>
      <c r="O9300" s="36"/>
      <c r="P9300" s="36"/>
      <c r="Q9300" s="36"/>
      <c r="R9300" s="37"/>
      <c r="S9300" s="36"/>
      <c r="T9300" s="36"/>
    </row>
    <row r="9301" spans="14:20" ht="14.4" x14ac:dyDescent="0.3">
      <c r="N9301" s="37"/>
      <c r="O9301" s="36"/>
      <c r="P9301" s="36"/>
      <c r="Q9301" s="36"/>
      <c r="R9301" s="37"/>
      <c r="S9301" s="36"/>
      <c r="T9301" s="36"/>
    </row>
    <row r="9302" spans="14:20" ht="14.4" x14ac:dyDescent="0.3">
      <c r="N9302" s="37"/>
      <c r="O9302" s="36"/>
      <c r="P9302" s="36"/>
      <c r="Q9302" s="36"/>
      <c r="R9302" s="37"/>
      <c r="S9302" s="36"/>
      <c r="T9302" s="36"/>
    </row>
    <row r="9303" spans="14:20" ht="14.4" x14ac:dyDescent="0.3">
      <c r="N9303" s="37"/>
      <c r="O9303" s="36"/>
      <c r="P9303" s="36"/>
      <c r="Q9303" s="36"/>
      <c r="R9303" s="37"/>
      <c r="S9303" s="36"/>
      <c r="T9303" s="36"/>
    </row>
    <row r="9304" spans="14:20" ht="14.4" x14ac:dyDescent="0.3">
      <c r="N9304" s="37"/>
      <c r="O9304" s="36"/>
      <c r="P9304" s="36"/>
      <c r="Q9304" s="36"/>
      <c r="R9304" s="37"/>
      <c r="S9304" s="36"/>
      <c r="T9304" s="36"/>
    </row>
    <row r="9305" spans="14:20" ht="14.4" x14ac:dyDescent="0.3">
      <c r="N9305" s="37"/>
      <c r="O9305" s="36"/>
      <c r="P9305" s="36"/>
      <c r="Q9305" s="36"/>
      <c r="R9305" s="37"/>
      <c r="S9305" s="36"/>
      <c r="T9305" s="36"/>
    </row>
    <row r="9306" spans="14:20" ht="14.4" x14ac:dyDescent="0.3">
      <c r="N9306" s="37"/>
      <c r="O9306" s="36"/>
      <c r="P9306" s="36"/>
      <c r="Q9306" s="36"/>
      <c r="R9306" s="37"/>
      <c r="S9306" s="36"/>
      <c r="T9306" s="36"/>
    </row>
    <row r="9307" spans="14:20" ht="14.4" x14ac:dyDescent="0.3">
      <c r="N9307" s="37"/>
      <c r="O9307" s="36"/>
      <c r="P9307" s="36"/>
      <c r="Q9307" s="36"/>
      <c r="R9307" s="37"/>
      <c r="S9307" s="36"/>
      <c r="T9307" s="36"/>
    </row>
    <row r="9308" spans="14:20" ht="14.4" x14ac:dyDescent="0.3">
      <c r="N9308" s="37"/>
      <c r="O9308" s="36"/>
      <c r="P9308" s="36"/>
      <c r="Q9308" s="36"/>
      <c r="R9308" s="37"/>
      <c r="S9308" s="36"/>
      <c r="T9308" s="36"/>
    </row>
    <row r="9309" spans="14:20" ht="14.4" x14ac:dyDescent="0.3">
      <c r="N9309" s="37"/>
      <c r="O9309" s="36"/>
      <c r="P9309" s="36"/>
      <c r="Q9309" s="36"/>
      <c r="R9309" s="37"/>
      <c r="S9309" s="36"/>
      <c r="T9309" s="36"/>
    </row>
    <row r="9310" spans="14:20" ht="14.4" x14ac:dyDescent="0.3">
      <c r="N9310" s="37"/>
      <c r="O9310" s="36"/>
      <c r="P9310" s="36"/>
      <c r="Q9310" s="36"/>
      <c r="R9310" s="37"/>
      <c r="S9310" s="36"/>
      <c r="T9310" s="36"/>
    </row>
    <row r="9311" spans="14:20" ht="14.4" x14ac:dyDescent="0.3">
      <c r="N9311" s="37"/>
      <c r="O9311" s="36"/>
      <c r="P9311" s="36"/>
      <c r="Q9311" s="36"/>
      <c r="R9311" s="37"/>
      <c r="S9311" s="36"/>
      <c r="T9311" s="36"/>
    </row>
    <row r="9312" spans="14:20" ht="14.4" x14ac:dyDescent="0.3">
      <c r="N9312" s="37"/>
      <c r="O9312" s="36"/>
      <c r="P9312" s="36"/>
      <c r="Q9312" s="36"/>
      <c r="R9312" s="37"/>
      <c r="S9312" s="36"/>
      <c r="T9312" s="36"/>
    </row>
    <row r="9313" spans="14:20" ht="14.4" x14ac:dyDescent="0.3">
      <c r="N9313" s="37"/>
      <c r="O9313" s="36"/>
      <c r="P9313" s="36"/>
      <c r="Q9313" s="36"/>
      <c r="R9313" s="37"/>
      <c r="S9313" s="36"/>
      <c r="T9313" s="36"/>
    </row>
    <row r="9314" spans="14:20" ht="14.4" x14ac:dyDescent="0.3">
      <c r="N9314" s="37"/>
      <c r="O9314" s="36"/>
      <c r="P9314" s="36"/>
      <c r="Q9314" s="36"/>
      <c r="R9314" s="37"/>
      <c r="S9314" s="36"/>
      <c r="T9314" s="36"/>
    </row>
    <row r="9315" spans="14:20" ht="14.4" x14ac:dyDescent="0.3">
      <c r="N9315" s="37"/>
      <c r="O9315" s="36"/>
      <c r="P9315" s="36"/>
      <c r="Q9315" s="36"/>
      <c r="R9315" s="37"/>
      <c r="S9315" s="36"/>
      <c r="T9315" s="36"/>
    </row>
    <row r="9316" spans="14:20" ht="14.4" x14ac:dyDescent="0.3">
      <c r="N9316" s="37"/>
      <c r="O9316" s="36"/>
      <c r="P9316" s="36"/>
      <c r="Q9316" s="36"/>
      <c r="R9316" s="37"/>
      <c r="S9316" s="36"/>
      <c r="T9316" s="36"/>
    </row>
    <row r="9317" spans="14:20" ht="14.4" x14ac:dyDescent="0.3">
      <c r="N9317" s="37"/>
      <c r="O9317" s="36"/>
      <c r="P9317" s="36"/>
      <c r="Q9317" s="36"/>
      <c r="R9317" s="37"/>
      <c r="S9317" s="36"/>
      <c r="T9317" s="36"/>
    </row>
    <row r="9318" spans="14:20" ht="14.4" x14ac:dyDescent="0.3">
      <c r="N9318" s="37"/>
      <c r="O9318" s="36"/>
      <c r="P9318" s="36"/>
      <c r="Q9318" s="36"/>
      <c r="R9318" s="37"/>
      <c r="S9318" s="36"/>
      <c r="T9318" s="36"/>
    </row>
    <row r="9319" spans="14:20" ht="14.4" x14ac:dyDescent="0.3">
      <c r="N9319" s="37"/>
      <c r="O9319" s="36"/>
      <c r="P9319" s="36"/>
      <c r="Q9319" s="36"/>
      <c r="R9319" s="37"/>
      <c r="S9319" s="36"/>
      <c r="T9319" s="36"/>
    </row>
    <row r="9320" spans="14:20" ht="14.4" x14ac:dyDescent="0.3">
      <c r="N9320" s="37"/>
      <c r="O9320" s="36"/>
      <c r="P9320" s="36"/>
      <c r="Q9320" s="36"/>
      <c r="R9320" s="37"/>
      <c r="S9320" s="36"/>
      <c r="T9320" s="36"/>
    </row>
    <row r="9321" spans="14:20" ht="14.4" x14ac:dyDescent="0.3">
      <c r="N9321" s="37"/>
      <c r="O9321" s="36"/>
      <c r="P9321" s="36"/>
      <c r="Q9321" s="36"/>
      <c r="R9321" s="37"/>
      <c r="S9321" s="36"/>
      <c r="T9321" s="36"/>
    </row>
    <row r="9322" spans="14:20" ht="14.4" x14ac:dyDescent="0.3">
      <c r="N9322" s="37"/>
      <c r="O9322" s="36"/>
      <c r="P9322" s="36"/>
      <c r="Q9322" s="36"/>
      <c r="R9322" s="37"/>
      <c r="S9322" s="36"/>
      <c r="T9322" s="36"/>
    </row>
    <row r="9323" spans="14:20" ht="14.4" x14ac:dyDescent="0.3">
      <c r="N9323" s="37"/>
      <c r="O9323" s="36"/>
      <c r="P9323" s="36"/>
      <c r="Q9323" s="36"/>
      <c r="R9323" s="37"/>
      <c r="S9323" s="36"/>
      <c r="T9323" s="36"/>
    </row>
    <row r="9324" spans="14:20" ht="14.4" x14ac:dyDescent="0.3">
      <c r="N9324" s="37"/>
      <c r="O9324" s="36"/>
      <c r="P9324" s="36"/>
      <c r="Q9324" s="36"/>
      <c r="R9324" s="37"/>
      <c r="S9324" s="36"/>
      <c r="T9324" s="36"/>
    </row>
    <row r="9325" spans="14:20" ht="14.4" x14ac:dyDescent="0.3">
      <c r="N9325" s="37"/>
      <c r="O9325" s="36"/>
      <c r="P9325" s="36"/>
      <c r="Q9325" s="36"/>
      <c r="R9325" s="37"/>
      <c r="S9325" s="36"/>
      <c r="T9325" s="36"/>
    </row>
    <row r="9326" spans="14:20" ht="14.4" x14ac:dyDescent="0.3">
      <c r="N9326" s="37"/>
      <c r="O9326" s="36"/>
      <c r="P9326" s="36"/>
      <c r="Q9326" s="36"/>
      <c r="R9326" s="37"/>
      <c r="S9326" s="36"/>
      <c r="T9326" s="36"/>
    </row>
    <row r="9327" spans="14:20" ht="14.4" x14ac:dyDescent="0.3">
      <c r="N9327" s="37"/>
      <c r="O9327" s="36"/>
      <c r="P9327" s="36"/>
      <c r="Q9327" s="36"/>
      <c r="R9327" s="37"/>
      <c r="S9327" s="36"/>
      <c r="T9327" s="36"/>
    </row>
    <row r="9328" spans="14:20" ht="14.4" x14ac:dyDescent="0.3">
      <c r="N9328" s="37"/>
      <c r="O9328" s="36"/>
      <c r="P9328" s="36"/>
      <c r="Q9328" s="36"/>
      <c r="R9328" s="37"/>
      <c r="S9328" s="36"/>
      <c r="T9328" s="36"/>
    </row>
    <row r="9329" spans="14:20" ht="14.4" x14ac:dyDescent="0.3">
      <c r="N9329" s="37"/>
      <c r="O9329" s="36"/>
      <c r="P9329" s="36"/>
      <c r="Q9329" s="36"/>
      <c r="R9329" s="37"/>
      <c r="S9329" s="36"/>
      <c r="T9329" s="36"/>
    </row>
    <row r="9330" spans="14:20" ht="14.4" x14ac:dyDescent="0.3">
      <c r="N9330" s="37"/>
      <c r="O9330" s="36"/>
      <c r="P9330" s="36"/>
      <c r="Q9330" s="36"/>
      <c r="R9330" s="37"/>
      <c r="S9330" s="36"/>
      <c r="T9330" s="36"/>
    </row>
    <row r="9331" spans="14:20" ht="14.4" x14ac:dyDescent="0.3">
      <c r="N9331" s="37"/>
      <c r="O9331" s="36"/>
      <c r="P9331" s="36"/>
      <c r="Q9331" s="36"/>
      <c r="R9331" s="37"/>
      <c r="S9331" s="36"/>
      <c r="T9331" s="36"/>
    </row>
    <row r="9332" spans="14:20" ht="14.4" x14ac:dyDescent="0.3">
      <c r="N9332" s="37"/>
      <c r="O9332" s="36"/>
      <c r="P9332" s="36"/>
      <c r="Q9332" s="36"/>
      <c r="R9332" s="37"/>
      <c r="S9332" s="36"/>
      <c r="T9332" s="36"/>
    </row>
    <row r="9333" spans="14:20" ht="14.4" x14ac:dyDescent="0.3">
      <c r="N9333" s="37"/>
      <c r="O9333" s="36"/>
      <c r="P9333" s="36"/>
      <c r="Q9333" s="36"/>
      <c r="R9333" s="37"/>
      <c r="S9333" s="36"/>
      <c r="T9333" s="36"/>
    </row>
    <row r="9334" spans="14:20" ht="14.4" x14ac:dyDescent="0.3">
      <c r="N9334" s="37"/>
      <c r="O9334" s="36"/>
      <c r="P9334" s="36"/>
      <c r="Q9334" s="36"/>
      <c r="R9334" s="37"/>
      <c r="S9334" s="36"/>
      <c r="T9334" s="36"/>
    </row>
    <row r="9335" spans="14:20" ht="14.4" x14ac:dyDescent="0.3">
      <c r="N9335" s="37"/>
      <c r="O9335" s="36"/>
      <c r="P9335" s="36"/>
      <c r="Q9335" s="36"/>
      <c r="R9335" s="37"/>
      <c r="S9335" s="36"/>
      <c r="T9335" s="36"/>
    </row>
    <row r="9336" spans="14:20" ht="14.4" x14ac:dyDescent="0.3">
      <c r="N9336" s="37"/>
      <c r="O9336" s="36"/>
      <c r="P9336" s="36"/>
      <c r="Q9336" s="36"/>
      <c r="R9336" s="37"/>
      <c r="S9336" s="36"/>
      <c r="T9336" s="36"/>
    </row>
    <row r="9337" spans="14:20" ht="14.4" x14ac:dyDescent="0.3">
      <c r="N9337" s="37"/>
      <c r="O9337" s="36"/>
      <c r="P9337" s="36"/>
      <c r="Q9337" s="36"/>
      <c r="R9337" s="37"/>
      <c r="S9337" s="36"/>
      <c r="T9337" s="36"/>
    </row>
    <row r="9338" spans="14:20" ht="14.4" x14ac:dyDescent="0.3">
      <c r="N9338" s="37"/>
      <c r="O9338" s="36"/>
      <c r="P9338" s="36"/>
      <c r="Q9338" s="36"/>
      <c r="R9338" s="37"/>
      <c r="S9338" s="36"/>
      <c r="T9338" s="36"/>
    </row>
    <row r="9339" spans="14:20" ht="14.4" x14ac:dyDescent="0.3">
      <c r="N9339" s="37"/>
      <c r="O9339" s="36"/>
      <c r="P9339" s="36"/>
      <c r="Q9339" s="36"/>
      <c r="R9339" s="37"/>
      <c r="S9339" s="36"/>
      <c r="T9339" s="36"/>
    </row>
    <row r="9340" spans="14:20" ht="14.4" x14ac:dyDescent="0.3">
      <c r="N9340" s="37"/>
      <c r="O9340" s="36"/>
      <c r="P9340" s="36"/>
      <c r="Q9340" s="36"/>
      <c r="R9340" s="37"/>
      <c r="S9340" s="36"/>
      <c r="T9340" s="36"/>
    </row>
    <row r="9341" spans="14:20" ht="14.4" x14ac:dyDescent="0.3">
      <c r="N9341" s="37"/>
      <c r="O9341" s="36"/>
      <c r="P9341" s="36"/>
      <c r="Q9341" s="36"/>
      <c r="R9341" s="37"/>
      <c r="S9341" s="36"/>
      <c r="T9341" s="36"/>
    </row>
    <row r="9342" spans="14:20" ht="14.4" x14ac:dyDescent="0.3">
      <c r="N9342" s="37"/>
      <c r="O9342" s="36"/>
      <c r="P9342" s="36"/>
      <c r="Q9342" s="36"/>
      <c r="R9342" s="37"/>
      <c r="S9342" s="36"/>
      <c r="T9342" s="36"/>
    </row>
    <row r="9343" spans="14:20" ht="14.4" x14ac:dyDescent="0.3">
      <c r="N9343" s="37"/>
      <c r="O9343" s="36"/>
      <c r="P9343" s="36"/>
      <c r="Q9343" s="36"/>
      <c r="R9343" s="37"/>
      <c r="S9343" s="36"/>
      <c r="T9343" s="36"/>
    </row>
    <row r="9344" spans="14:20" ht="14.4" x14ac:dyDescent="0.3">
      <c r="N9344" s="37"/>
      <c r="O9344" s="36"/>
      <c r="P9344" s="36"/>
      <c r="Q9344" s="36"/>
      <c r="R9344" s="37"/>
      <c r="S9344" s="36"/>
      <c r="T9344" s="36"/>
    </row>
    <row r="9345" spans="14:20" ht="14.4" x14ac:dyDescent="0.3">
      <c r="N9345" s="37"/>
      <c r="O9345" s="36"/>
      <c r="P9345" s="36"/>
      <c r="Q9345" s="36"/>
      <c r="R9345" s="37"/>
      <c r="S9345" s="36"/>
      <c r="T9345" s="36"/>
    </row>
    <row r="9346" spans="14:20" ht="14.4" x14ac:dyDescent="0.3">
      <c r="N9346" s="37"/>
      <c r="O9346" s="36"/>
      <c r="P9346" s="36"/>
      <c r="Q9346" s="36"/>
      <c r="R9346" s="37"/>
      <c r="S9346" s="36"/>
      <c r="T9346" s="36"/>
    </row>
    <row r="9347" spans="14:20" ht="14.4" x14ac:dyDescent="0.3">
      <c r="N9347" s="37"/>
      <c r="O9347" s="36"/>
      <c r="P9347" s="36"/>
      <c r="Q9347" s="36"/>
      <c r="R9347" s="37"/>
      <c r="S9347" s="36"/>
      <c r="T9347" s="36"/>
    </row>
    <row r="9348" spans="14:20" ht="14.4" x14ac:dyDescent="0.3">
      <c r="N9348" s="37"/>
      <c r="O9348" s="36"/>
      <c r="P9348" s="36"/>
      <c r="Q9348" s="36"/>
      <c r="R9348" s="37"/>
      <c r="S9348" s="36"/>
      <c r="T9348" s="36"/>
    </row>
    <row r="9349" spans="14:20" ht="14.4" x14ac:dyDescent="0.3">
      <c r="N9349" s="37"/>
      <c r="O9349" s="36"/>
      <c r="P9349" s="36"/>
      <c r="Q9349" s="36"/>
      <c r="R9349" s="37"/>
      <c r="S9349" s="36"/>
      <c r="T9349" s="36"/>
    </row>
    <row r="9350" spans="14:20" ht="14.4" x14ac:dyDescent="0.3">
      <c r="N9350" s="37"/>
      <c r="O9350" s="36"/>
      <c r="P9350" s="36"/>
      <c r="Q9350" s="36"/>
      <c r="R9350" s="37"/>
      <c r="S9350" s="36"/>
      <c r="T9350" s="36"/>
    </row>
    <row r="9351" spans="14:20" ht="14.4" x14ac:dyDescent="0.3">
      <c r="N9351" s="37"/>
      <c r="O9351" s="36"/>
      <c r="P9351" s="36"/>
      <c r="Q9351" s="36"/>
      <c r="R9351" s="37"/>
      <c r="S9351" s="36"/>
      <c r="T9351" s="36"/>
    </row>
    <row r="9352" spans="14:20" ht="14.4" x14ac:dyDescent="0.3">
      <c r="N9352" s="37"/>
      <c r="O9352" s="36"/>
      <c r="P9352" s="36"/>
      <c r="Q9352" s="36"/>
      <c r="R9352" s="37"/>
      <c r="S9352" s="36"/>
      <c r="T9352" s="36"/>
    </row>
    <row r="9353" spans="14:20" ht="14.4" x14ac:dyDescent="0.3">
      <c r="N9353" s="37"/>
      <c r="O9353" s="36"/>
      <c r="P9353" s="36"/>
      <c r="Q9353" s="36"/>
      <c r="R9353" s="37"/>
      <c r="S9353" s="36"/>
      <c r="T9353" s="36"/>
    </row>
    <row r="9354" spans="14:20" ht="14.4" x14ac:dyDescent="0.3">
      <c r="N9354" s="37"/>
      <c r="O9354" s="36"/>
      <c r="P9354" s="36"/>
      <c r="Q9354" s="36"/>
      <c r="R9354" s="37"/>
      <c r="S9354" s="36"/>
      <c r="T9354" s="36"/>
    </row>
    <row r="9355" spans="14:20" ht="14.4" x14ac:dyDescent="0.3">
      <c r="N9355" s="37"/>
      <c r="O9355" s="36"/>
      <c r="P9355" s="36"/>
      <c r="Q9355" s="36"/>
      <c r="R9355" s="37"/>
      <c r="S9355" s="36"/>
      <c r="T9355" s="36"/>
    </row>
    <row r="9356" spans="14:20" ht="14.4" x14ac:dyDescent="0.3">
      <c r="N9356" s="37"/>
      <c r="O9356" s="36"/>
      <c r="P9356" s="36"/>
      <c r="Q9356" s="36"/>
      <c r="R9356" s="37"/>
      <c r="S9356" s="36"/>
      <c r="T9356" s="36"/>
    </row>
    <row r="9357" spans="14:20" ht="14.4" x14ac:dyDescent="0.3">
      <c r="N9357" s="37"/>
      <c r="O9357" s="36"/>
      <c r="P9357" s="36"/>
      <c r="Q9357" s="36"/>
      <c r="R9357" s="37"/>
      <c r="S9357" s="36"/>
      <c r="T9357" s="36"/>
    </row>
    <row r="9358" spans="14:20" ht="14.4" x14ac:dyDescent="0.3">
      <c r="N9358" s="37"/>
      <c r="O9358" s="36"/>
      <c r="P9358" s="36"/>
      <c r="Q9358" s="36"/>
      <c r="R9358" s="37"/>
      <c r="S9358" s="36"/>
      <c r="T9358" s="36"/>
    </row>
    <row r="9359" spans="14:20" ht="14.4" x14ac:dyDescent="0.3">
      <c r="N9359" s="37"/>
      <c r="O9359" s="36"/>
      <c r="P9359" s="36"/>
      <c r="Q9359" s="36"/>
      <c r="R9359" s="37"/>
      <c r="S9359" s="36"/>
      <c r="T9359" s="36"/>
    </row>
    <row r="9360" spans="14:20" ht="14.4" x14ac:dyDescent="0.3">
      <c r="N9360" s="37"/>
      <c r="O9360" s="36"/>
      <c r="P9360" s="36"/>
      <c r="Q9360" s="36"/>
      <c r="R9360" s="37"/>
      <c r="S9360" s="36"/>
      <c r="T9360" s="36"/>
    </row>
    <row r="9361" spans="14:20" ht="14.4" x14ac:dyDescent="0.3">
      <c r="N9361" s="37"/>
      <c r="O9361" s="36"/>
      <c r="P9361" s="36"/>
      <c r="Q9361" s="36"/>
      <c r="R9361" s="37"/>
      <c r="S9361" s="36"/>
      <c r="T9361" s="36"/>
    </row>
    <row r="9362" spans="14:20" ht="14.4" x14ac:dyDescent="0.3">
      <c r="N9362" s="37"/>
      <c r="O9362" s="36"/>
      <c r="P9362" s="36"/>
      <c r="Q9362" s="36"/>
      <c r="R9362" s="37"/>
      <c r="S9362" s="36"/>
      <c r="T9362" s="36"/>
    </row>
    <row r="9363" spans="14:20" ht="14.4" x14ac:dyDescent="0.3">
      <c r="N9363" s="37"/>
      <c r="O9363" s="36"/>
      <c r="P9363" s="36"/>
      <c r="Q9363" s="36"/>
      <c r="R9363" s="37"/>
      <c r="S9363" s="36"/>
      <c r="T9363" s="36"/>
    </row>
    <row r="9364" spans="14:20" ht="14.4" x14ac:dyDescent="0.3">
      <c r="N9364" s="37"/>
      <c r="O9364" s="36"/>
      <c r="P9364" s="36"/>
      <c r="Q9364" s="36"/>
      <c r="R9364" s="37"/>
      <c r="S9364" s="36"/>
      <c r="T9364" s="36"/>
    </row>
    <row r="9365" spans="14:20" ht="14.4" x14ac:dyDescent="0.3">
      <c r="N9365" s="37"/>
      <c r="O9365" s="36"/>
      <c r="P9365" s="36"/>
      <c r="Q9365" s="36"/>
      <c r="R9365" s="37"/>
      <c r="S9365" s="36"/>
      <c r="T9365" s="36"/>
    </row>
    <row r="9366" spans="14:20" ht="14.4" x14ac:dyDescent="0.3">
      <c r="N9366" s="37"/>
      <c r="O9366" s="36"/>
      <c r="P9366" s="36"/>
      <c r="Q9366" s="36"/>
      <c r="R9366" s="37"/>
      <c r="S9366" s="36"/>
      <c r="T9366" s="36"/>
    </row>
    <row r="9367" spans="14:20" ht="14.4" x14ac:dyDescent="0.3">
      <c r="N9367" s="37"/>
      <c r="O9367" s="36"/>
      <c r="P9367" s="36"/>
      <c r="Q9367" s="36"/>
      <c r="R9367" s="37"/>
      <c r="S9367" s="36"/>
      <c r="T9367" s="36"/>
    </row>
    <row r="9368" spans="14:20" ht="14.4" x14ac:dyDescent="0.3">
      <c r="N9368" s="37"/>
      <c r="O9368" s="36"/>
      <c r="P9368" s="36"/>
      <c r="Q9368" s="36"/>
      <c r="R9368" s="37"/>
      <c r="S9368" s="36"/>
      <c r="T9368" s="36"/>
    </row>
    <row r="9369" spans="14:20" ht="14.4" x14ac:dyDescent="0.3">
      <c r="N9369" s="37"/>
      <c r="O9369" s="36"/>
      <c r="P9369" s="36"/>
      <c r="Q9369" s="36"/>
      <c r="R9369" s="37"/>
      <c r="S9369" s="36"/>
      <c r="T9369" s="36"/>
    </row>
    <row r="9370" spans="14:20" ht="14.4" x14ac:dyDescent="0.3">
      <c r="N9370" s="37"/>
      <c r="O9370" s="36"/>
      <c r="P9370" s="36"/>
      <c r="Q9370" s="36"/>
      <c r="R9370" s="37"/>
      <c r="S9370" s="36"/>
      <c r="T9370" s="36"/>
    </row>
    <row r="9371" spans="14:20" ht="14.4" x14ac:dyDescent="0.3">
      <c r="N9371" s="37"/>
      <c r="O9371" s="36"/>
      <c r="P9371" s="36"/>
      <c r="Q9371" s="36"/>
      <c r="R9371" s="37"/>
      <c r="S9371" s="36"/>
      <c r="T9371" s="36"/>
    </row>
    <row r="9372" spans="14:20" ht="14.4" x14ac:dyDescent="0.3">
      <c r="N9372" s="37"/>
      <c r="O9372" s="36"/>
      <c r="P9372" s="36"/>
      <c r="Q9372" s="36"/>
      <c r="R9372" s="37"/>
      <c r="S9372" s="36"/>
      <c r="T9372" s="36"/>
    </row>
    <row r="9373" spans="14:20" ht="14.4" x14ac:dyDescent="0.3">
      <c r="N9373" s="37"/>
      <c r="O9373" s="36"/>
      <c r="P9373" s="36"/>
      <c r="Q9373" s="36"/>
      <c r="R9373" s="37"/>
      <c r="S9373" s="36"/>
      <c r="T9373" s="36"/>
    </row>
    <row r="9374" spans="14:20" ht="14.4" x14ac:dyDescent="0.3">
      <c r="N9374" s="37"/>
      <c r="O9374" s="36"/>
      <c r="P9374" s="36"/>
      <c r="Q9374" s="36"/>
      <c r="R9374" s="37"/>
      <c r="S9374" s="36"/>
      <c r="T9374" s="36"/>
    </row>
    <row r="9375" spans="14:20" ht="14.4" x14ac:dyDescent="0.3">
      <c r="N9375" s="37"/>
      <c r="O9375" s="36"/>
      <c r="P9375" s="36"/>
      <c r="Q9375" s="36"/>
      <c r="R9375" s="37"/>
      <c r="S9375" s="36"/>
      <c r="T9375" s="36"/>
    </row>
    <row r="9376" spans="14:20" ht="14.4" x14ac:dyDescent="0.3">
      <c r="N9376" s="37"/>
      <c r="O9376" s="36"/>
      <c r="P9376" s="36"/>
      <c r="Q9376" s="36"/>
      <c r="R9376" s="37"/>
      <c r="S9376" s="36"/>
      <c r="T9376" s="36"/>
    </row>
    <row r="9377" spans="14:20" ht="14.4" x14ac:dyDescent="0.3">
      <c r="N9377" s="37"/>
      <c r="O9377" s="36"/>
      <c r="P9377" s="36"/>
      <c r="Q9377" s="36"/>
      <c r="R9377" s="37"/>
      <c r="S9377" s="36"/>
      <c r="T9377" s="36"/>
    </row>
    <row r="9378" spans="14:20" ht="14.4" x14ac:dyDescent="0.3">
      <c r="N9378" s="37"/>
      <c r="O9378" s="36"/>
      <c r="P9378" s="36"/>
      <c r="Q9378" s="36"/>
      <c r="R9378" s="37"/>
      <c r="S9378" s="36"/>
      <c r="T9378" s="36"/>
    </row>
    <row r="9379" spans="14:20" ht="14.4" x14ac:dyDescent="0.3">
      <c r="N9379" s="37"/>
      <c r="O9379" s="36"/>
      <c r="P9379" s="36"/>
      <c r="Q9379" s="36"/>
      <c r="R9379" s="37"/>
      <c r="S9379" s="36"/>
      <c r="T9379" s="36"/>
    </row>
    <row r="9380" spans="14:20" ht="14.4" x14ac:dyDescent="0.3">
      <c r="N9380" s="37"/>
      <c r="O9380" s="36"/>
      <c r="P9380" s="36"/>
      <c r="Q9380" s="36"/>
      <c r="R9380" s="37"/>
      <c r="S9380" s="36"/>
      <c r="T9380" s="36"/>
    </row>
    <row r="9381" spans="14:20" ht="14.4" x14ac:dyDescent="0.3">
      <c r="N9381" s="37"/>
      <c r="O9381" s="36"/>
      <c r="P9381" s="36"/>
      <c r="Q9381" s="36"/>
      <c r="R9381" s="37"/>
      <c r="S9381" s="36"/>
      <c r="T9381" s="36"/>
    </row>
    <row r="9382" spans="14:20" ht="14.4" x14ac:dyDescent="0.3">
      <c r="N9382" s="37"/>
      <c r="O9382" s="36"/>
      <c r="P9382" s="36"/>
      <c r="Q9382" s="36"/>
      <c r="R9382" s="37"/>
      <c r="S9382" s="36"/>
      <c r="T9382" s="36"/>
    </row>
    <row r="9383" spans="14:20" ht="14.4" x14ac:dyDescent="0.3">
      <c r="N9383" s="37"/>
      <c r="O9383" s="36"/>
      <c r="P9383" s="36"/>
      <c r="Q9383" s="36"/>
      <c r="R9383" s="37"/>
      <c r="S9383" s="36"/>
      <c r="T9383" s="36"/>
    </row>
    <row r="9384" spans="14:20" ht="14.4" x14ac:dyDescent="0.3">
      <c r="N9384" s="37"/>
      <c r="O9384" s="36"/>
      <c r="P9384" s="36"/>
      <c r="Q9384" s="36"/>
      <c r="R9384" s="37"/>
      <c r="S9384" s="36"/>
      <c r="T9384" s="36"/>
    </row>
    <row r="9385" spans="14:20" ht="14.4" x14ac:dyDescent="0.3">
      <c r="N9385" s="37"/>
      <c r="O9385" s="36"/>
      <c r="P9385" s="36"/>
      <c r="Q9385" s="36"/>
      <c r="R9385" s="37"/>
      <c r="S9385" s="36"/>
      <c r="T9385" s="36"/>
    </row>
    <row r="9386" spans="14:20" ht="14.4" x14ac:dyDescent="0.3">
      <c r="N9386" s="37"/>
      <c r="O9386" s="36"/>
      <c r="P9386" s="36"/>
      <c r="Q9386" s="36"/>
      <c r="R9386" s="37"/>
      <c r="S9386" s="36"/>
      <c r="T9386" s="36"/>
    </row>
    <row r="9387" spans="14:20" ht="14.4" x14ac:dyDescent="0.3">
      <c r="N9387" s="37"/>
      <c r="O9387" s="36"/>
      <c r="P9387" s="36"/>
      <c r="Q9387" s="36"/>
      <c r="R9387" s="37"/>
      <c r="S9387" s="36"/>
      <c r="T9387" s="36"/>
    </row>
    <row r="9388" spans="14:20" ht="14.4" x14ac:dyDescent="0.3">
      <c r="N9388" s="37"/>
      <c r="O9388" s="36"/>
      <c r="P9388" s="36"/>
      <c r="Q9388" s="36"/>
      <c r="R9388" s="37"/>
      <c r="S9388" s="36"/>
      <c r="T9388" s="36"/>
    </row>
    <row r="9389" spans="14:20" ht="14.4" x14ac:dyDescent="0.3">
      <c r="N9389" s="37"/>
      <c r="O9389" s="36"/>
      <c r="P9389" s="36"/>
      <c r="Q9389" s="36"/>
      <c r="R9389" s="37"/>
      <c r="S9389" s="36"/>
      <c r="T9389" s="36"/>
    </row>
    <row r="9390" spans="14:20" ht="14.4" x14ac:dyDescent="0.3">
      <c r="N9390" s="37"/>
      <c r="O9390" s="36"/>
      <c r="P9390" s="36"/>
      <c r="Q9390" s="36"/>
      <c r="R9390" s="37"/>
      <c r="S9390" s="36"/>
      <c r="T9390" s="36"/>
    </row>
    <row r="9391" spans="14:20" ht="14.4" x14ac:dyDescent="0.3">
      <c r="N9391" s="37"/>
      <c r="O9391" s="36"/>
      <c r="P9391" s="36"/>
      <c r="Q9391" s="36"/>
      <c r="R9391" s="37"/>
      <c r="S9391" s="36"/>
      <c r="T9391" s="36"/>
    </row>
    <row r="9392" spans="14:20" ht="14.4" x14ac:dyDescent="0.3">
      <c r="N9392" s="37"/>
      <c r="O9392" s="36"/>
      <c r="P9392" s="36"/>
      <c r="Q9392" s="36"/>
      <c r="R9392" s="37"/>
      <c r="S9392" s="36"/>
      <c r="T9392" s="36"/>
    </row>
    <row r="9393" spans="14:20" ht="14.4" x14ac:dyDescent="0.3">
      <c r="N9393" s="37"/>
      <c r="O9393" s="36"/>
      <c r="P9393" s="36"/>
      <c r="Q9393" s="36"/>
      <c r="R9393" s="37"/>
      <c r="S9393" s="36"/>
      <c r="T9393" s="36"/>
    </row>
    <row r="9394" spans="14:20" ht="14.4" x14ac:dyDescent="0.3">
      <c r="N9394" s="37"/>
      <c r="O9394" s="36"/>
      <c r="P9394" s="36"/>
      <c r="Q9394" s="36"/>
      <c r="R9394" s="37"/>
      <c r="S9394" s="36"/>
      <c r="T9394" s="36"/>
    </row>
    <row r="9395" spans="14:20" ht="14.4" x14ac:dyDescent="0.3">
      <c r="N9395" s="37"/>
      <c r="O9395" s="36"/>
      <c r="P9395" s="36"/>
      <c r="Q9395" s="36"/>
      <c r="R9395" s="37"/>
      <c r="S9395" s="36"/>
      <c r="T9395" s="36"/>
    </row>
    <row r="9396" spans="14:20" ht="14.4" x14ac:dyDescent="0.3">
      <c r="N9396" s="37"/>
      <c r="O9396" s="36"/>
      <c r="P9396" s="36"/>
      <c r="Q9396" s="36"/>
      <c r="R9396" s="37"/>
      <c r="S9396" s="36"/>
      <c r="T9396" s="36"/>
    </row>
    <row r="9397" spans="14:20" ht="14.4" x14ac:dyDescent="0.3">
      <c r="N9397" s="37"/>
      <c r="O9397" s="36"/>
      <c r="P9397" s="36"/>
      <c r="Q9397" s="36"/>
      <c r="R9397" s="37"/>
      <c r="S9397" s="36"/>
      <c r="T9397" s="36"/>
    </row>
    <row r="9398" spans="14:20" ht="14.4" x14ac:dyDescent="0.3">
      <c r="N9398" s="37"/>
      <c r="O9398" s="36"/>
      <c r="P9398" s="36"/>
      <c r="Q9398" s="36"/>
      <c r="R9398" s="37"/>
      <c r="S9398" s="36"/>
      <c r="T9398" s="36"/>
    </row>
    <row r="9399" spans="14:20" ht="14.4" x14ac:dyDescent="0.3">
      <c r="N9399" s="37"/>
      <c r="O9399" s="36"/>
      <c r="P9399" s="36"/>
      <c r="Q9399" s="36"/>
      <c r="R9399" s="37"/>
      <c r="S9399" s="36"/>
      <c r="T9399" s="36"/>
    </row>
    <row r="9400" spans="14:20" ht="14.4" x14ac:dyDescent="0.3">
      <c r="N9400" s="37"/>
      <c r="O9400" s="36"/>
      <c r="P9400" s="36"/>
      <c r="Q9400" s="36"/>
      <c r="R9400" s="37"/>
      <c r="S9400" s="36"/>
      <c r="T9400" s="36"/>
    </row>
    <row r="9401" spans="14:20" ht="14.4" x14ac:dyDescent="0.3">
      <c r="N9401" s="37"/>
      <c r="O9401" s="36"/>
      <c r="P9401" s="36"/>
      <c r="Q9401" s="36"/>
      <c r="R9401" s="37"/>
      <c r="S9401" s="36"/>
      <c r="T9401" s="36"/>
    </row>
    <row r="9402" spans="14:20" ht="14.4" x14ac:dyDescent="0.3">
      <c r="N9402" s="37"/>
      <c r="O9402" s="36"/>
      <c r="P9402" s="36"/>
      <c r="Q9402" s="36"/>
      <c r="R9402" s="37"/>
      <c r="S9402" s="36"/>
      <c r="T9402" s="36"/>
    </row>
    <row r="9403" spans="14:20" ht="14.4" x14ac:dyDescent="0.3">
      <c r="N9403" s="37"/>
      <c r="O9403" s="36"/>
      <c r="P9403" s="36"/>
      <c r="Q9403" s="36"/>
      <c r="R9403" s="37"/>
      <c r="S9403" s="36"/>
      <c r="T9403" s="36"/>
    </row>
    <row r="9404" spans="14:20" ht="14.4" x14ac:dyDescent="0.3">
      <c r="N9404" s="37"/>
      <c r="O9404" s="36"/>
      <c r="P9404" s="36"/>
      <c r="Q9404" s="36"/>
      <c r="R9404" s="37"/>
      <c r="S9404" s="36"/>
      <c r="T9404" s="36"/>
    </row>
    <row r="9405" spans="14:20" ht="14.4" x14ac:dyDescent="0.3">
      <c r="N9405" s="37"/>
      <c r="O9405" s="36"/>
      <c r="P9405" s="36"/>
      <c r="Q9405" s="36"/>
      <c r="R9405" s="37"/>
      <c r="S9405" s="36"/>
      <c r="T9405" s="36"/>
    </row>
    <row r="9406" spans="14:20" ht="14.4" x14ac:dyDescent="0.3">
      <c r="N9406" s="37"/>
      <c r="O9406" s="36"/>
      <c r="P9406" s="36"/>
      <c r="Q9406" s="36"/>
      <c r="R9406" s="37"/>
      <c r="S9406" s="36"/>
      <c r="T9406" s="36"/>
    </row>
    <row r="9407" spans="14:20" ht="14.4" x14ac:dyDescent="0.3">
      <c r="N9407" s="37"/>
      <c r="O9407" s="36"/>
      <c r="P9407" s="36"/>
      <c r="Q9407" s="36"/>
      <c r="R9407" s="37"/>
      <c r="S9407" s="36"/>
      <c r="T9407" s="36"/>
    </row>
    <row r="9408" spans="14:20" ht="14.4" x14ac:dyDescent="0.3">
      <c r="N9408" s="37"/>
      <c r="O9408" s="36"/>
      <c r="P9408" s="36"/>
      <c r="Q9408" s="36"/>
      <c r="R9408" s="37"/>
      <c r="S9408" s="36"/>
      <c r="T9408" s="36"/>
    </row>
    <row r="9409" spans="14:20" ht="14.4" x14ac:dyDescent="0.3">
      <c r="N9409" s="37"/>
      <c r="O9409" s="36"/>
      <c r="P9409" s="36"/>
      <c r="Q9409" s="36"/>
      <c r="R9409" s="37"/>
      <c r="S9409" s="36"/>
      <c r="T9409" s="36"/>
    </row>
    <row r="9410" spans="14:20" ht="14.4" x14ac:dyDescent="0.3">
      <c r="N9410" s="37"/>
      <c r="O9410" s="36"/>
      <c r="P9410" s="36"/>
      <c r="Q9410" s="36"/>
      <c r="R9410" s="37"/>
      <c r="S9410" s="36"/>
      <c r="T9410" s="36"/>
    </row>
    <row r="9411" spans="14:20" ht="14.4" x14ac:dyDescent="0.3">
      <c r="N9411" s="37"/>
      <c r="O9411" s="36"/>
      <c r="P9411" s="36"/>
      <c r="Q9411" s="36"/>
      <c r="R9411" s="37"/>
      <c r="S9411" s="36"/>
      <c r="T9411" s="36"/>
    </row>
    <row r="9412" spans="14:20" ht="14.4" x14ac:dyDescent="0.3">
      <c r="N9412" s="37"/>
      <c r="O9412" s="36"/>
      <c r="P9412" s="36"/>
      <c r="Q9412" s="36"/>
      <c r="R9412" s="37"/>
      <c r="S9412" s="36"/>
      <c r="T9412" s="36"/>
    </row>
    <row r="9413" spans="14:20" ht="14.4" x14ac:dyDescent="0.3">
      <c r="N9413" s="37"/>
      <c r="O9413" s="36"/>
      <c r="P9413" s="36"/>
      <c r="Q9413" s="36"/>
      <c r="R9413" s="37"/>
      <c r="S9413" s="36"/>
      <c r="T9413" s="36"/>
    </row>
    <row r="9414" spans="14:20" ht="14.4" x14ac:dyDescent="0.3">
      <c r="N9414" s="37"/>
      <c r="O9414" s="36"/>
      <c r="P9414" s="36"/>
      <c r="Q9414" s="36"/>
      <c r="R9414" s="37"/>
      <c r="S9414" s="36"/>
      <c r="T9414" s="36"/>
    </row>
    <row r="9415" spans="14:20" ht="14.4" x14ac:dyDescent="0.3">
      <c r="N9415" s="37"/>
      <c r="O9415" s="36"/>
      <c r="P9415" s="36"/>
      <c r="Q9415" s="36"/>
      <c r="R9415" s="37"/>
      <c r="S9415" s="36"/>
      <c r="T9415" s="36"/>
    </row>
    <row r="9416" spans="14:20" ht="14.4" x14ac:dyDescent="0.3">
      <c r="N9416" s="37"/>
      <c r="O9416" s="36"/>
      <c r="P9416" s="36"/>
      <c r="Q9416" s="36"/>
      <c r="R9416" s="37"/>
      <c r="S9416" s="36"/>
      <c r="T9416" s="36"/>
    </row>
    <row r="9417" spans="14:20" ht="14.4" x14ac:dyDescent="0.3">
      <c r="N9417" s="37"/>
      <c r="O9417" s="36"/>
      <c r="P9417" s="36"/>
      <c r="Q9417" s="36"/>
      <c r="R9417" s="37"/>
      <c r="S9417" s="36"/>
      <c r="T9417" s="36"/>
    </row>
    <row r="9418" spans="14:20" ht="14.4" x14ac:dyDescent="0.3">
      <c r="N9418" s="37"/>
      <c r="O9418" s="36"/>
      <c r="P9418" s="36"/>
      <c r="Q9418" s="36"/>
      <c r="R9418" s="37"/>
      <c r="S9418" s="36"/>
      <c r="T9418" s="36"/>
    </row>
    <row r="9419" spans="14:20" ht="14.4" x14ac:dyDescent="0.3">
      <c r="N9419" s="37"/>
      <c r="O9419" s="36"/>
      <c r="P9419" s="36"/>
      <c r="Q9419" s="36"/>
      <c r="R9419" s="37"/>
      <c r="S9419" s="36"/>
      <c r="T9419" s="36"/>
    </row>
    <row r="9420" spans="14:20" ht="14.4" x14ac:dyDescent="0.3">
      <c r="N9420" s="37"/>
      <c r="O9420" s="36"/>
      <c r="P9420" s="36"/>
      <c r="Q9420" s="36"/>
      <c r="R9420" s="37"/>
      <c r="S9420" s="36"/>
      <c r="T9420" s="36"/>
    </row>
    <row r="9421" spans="14:20" ht="14.4" x14ac:dyDescent="0.3">
      <c r="N9421" s="37"/>
      <c r="O9421" s="36"/>
      <c r="P9421" s="36"/>
      <c r="Q9421" s="36"/>
      <c r="R9421" s="37"/>
      <c r="S9421" s="36"/>
      <c r="T9421" s="36"/>
    </row>
    <row r="9422" spans="14:20" ht="14.4" x14ac:dyDescent="0.3">
      <c r="N9422" s="37"/>
      <c r="O9422" s="36"/>
      <c r="P9422" s="36"/>
      <c r="Q9422" s="36"/>
      <c r="R9422" s="37"/>
      <c r="S9422" s="36"/>
      <c r="T9422" s="36"/>
    </row>
    <row r="9423" spans="14:20" ht="14.4" x14ac:dyDescent="0.3">
      <c r="N9423" s="37"/>
      <c r="O9423" s="36"/>
      <c r="P9423" s="36"/>
      <c r="Q9423" s="36"/>
      <c r="R9423" s="37"/>
      <c r="S9423" s="36"/>
      <c r="T9423" s="36"/>
    </row>
    <row r="9424" spans="14:20" ht="14.4" x14ac:dyDescent="0.3">
      <c r="N9424" s="37"/>
      <c r="O9424" s="36"/>
      <c r="P9424" s="36"/>
      <c r="Q9424" s="36"/>
      <c r="R9424" s="37"/>
      <c r="S9424" s="36"/>
      <c r="T9424" s="36"/>
    </row>
    <row r="9425" spans="14:20" ht="14.4" x14ac:dyDescent="0.3">
      <c r="N9425" s="37"/>
      <c r="O9425" s="36"/>
      <c r="P9425" s="36"/>
      <c r="Q9425" s="36"/>
      <c r="R9425" s="37"/>
      <c r="S9425" s="36"/>
      <c r="T9425" s="36"/>
    </row>
    <row r="9426" spans="14:20" ht="14.4" x14ac:dyDescent="0.3">
      <c r="N9426" s="37"/>
      <c r="O9426" s="36"/>
      <c r="P9426" s="36"/>
      <c r="Q9426" s="36"/>
      <c r="R9426" s="37"/>
      <c r="S9426" s="36"/>
      <c r="T9426" s="36"/>
    </row>
    <row r="9427" spans="14:20" ht="14.4" x14ac:dyDescent="0.3">
      <c r="N9427" s="37"/>
      <c r="O9427" s="36"/>
      <c r="P9427" s="36"/>
      <c r="Q9427" s="36"/>
      <c r="R9427" s="37"/>
      <c r="S9427" s="36"/>
      <c r="T9427" s="36"/>
    </row>
    <row r="9428" spans="14:20" ht="14.4" x14ac:dyDescent="0.3">
      <c r="N9428" s="37"/>
      <c r="O9428" s="36"/>
      <c r="P9428" s="36"/>
      <c r="Q9428" s="36"/>
      <c r="R9428" s="37"/>
      <c r="S9428" s="36"/>
      <c r="T9428" s="36"/>
    </row>
    <row r="9429" spans="14:20" ht="14.4" x14ac:dyDescent="0.3">
      <c r="N9429" s="37"/>
      <c r="O9429" s="36"/>
      <c r="P9429" s="36"/>
      <c r="Q9429" s="36"/>
      <c r="R9429" s="37"/>
      <c r="S9429" s="36"/>
      <c r="T9429" s="36"/>
    </row>
    <row r="9430" spans="14:20" ht="14.4" x14ac:dyDescent="0.3">
      <c r="N9430" s="37"/>
      <c r="O9430" s="36"/>
      <c r="P9430" s="36"/>
      <c r="Q9430" s="36"/>
      <c r="R9430" s="37"/>
      <c r="S9430" s="36"/>
      <c r="T9430" s="36"/>
    </row>
    <row r="9431" spans="14:20" ht="14.4" x14ac:dyDescent="0.3">
      <c r="N9431" s="37"/>
      <c r="O9431" s="36"/>
      <c r="P9431" s="36"/>
      <c r="Q9431" s="36"/>
      <c r="R9431" s="37"/>
      <c r="S9431" s="36"/>
      <c r="T9431" s="36"/>
    </row>
    <row r="9432" spans="14:20" ht="14.4" x14ac:dyDescent="0.3">
      <c r="N9432" s="37"/>
      <c r="O9432" s="36"/>
      <c r="P9432" s="36"/>
      <c r="Q9432" s="36"/>
      <c r="R9432" s="37"/>
      <c r="S9432" s="36"/>
      <c r="T9432" s="36"/>
    </row>
    <row r="9433" spans="14:20" ht="14.4" x14ac:dyDescent="0.3">
      <c r="N9433" s="37"/>
      <c r="O9433" s="36"/>
      <c r="P9433" s="36"/>
      <c r="Q9433" s="36"/>
      <c r="R9433" s="37"/>
      <c r="S9433" s="36"/>
      <c r="T9433" s="36"/>
    </row>
    <row r="9434" spans="14:20" ht="14.4" x14ac:dyDescent="0.3">
      <c r="N9434" s="37"/>
      <c r="O9434" s="36"/>
      <c r="P9434" s="36"/>
      <c r="Q9434" s="36"/>
      <c r="R9434" s="37"/>
      <c r="S9434" s="36"/>
      <c r="T9434" s="36"/>
    </row>
    <row r="9435" spans="14:20" ht="14.4" x14ac:dyDescent="0.3">
      <c r="N9435" s="37"/>
      <c r="O9435" s="36"/>
      <c r="P9435" s="36"/>
      <c r="Q9435" s="36"/>
      <c r="R9435" s="37"/>
      <c r="S9435" s="36"/>
      <c r="T9435" s="36"/>
    </row>
    <row r="9436" spans="14:20" ht="14.4" x14ac:dyDescent="0.3">
      <c r="N9436" s="37"/>
      <c r="O9436" s="36"/>
      <c r="P9436" s="36"/>
      <c r="Q9436" s="36"/>
      <c r="R9436" s="37"/>
      <c r="S9436" s="36"/>
      <c r="T9436" s="36"/>
    </row>
    <row r="9437" spans="14:20" ht="14.4" x14ac:dyDescent="0.3">
      <c r="N9437" s="37"/>
      <c r="O9437" s="36"/>
      <c r="P9437" s="36"/>
      <c r="Q9437" s="36"/>
      <c r="R9437" s="37"/>
      <c r="S9437" s="36"/>
      <c r="T9437" s="36"/>
    </row>
    <row r="9438" spans="14:20" ht="14.4" x14ac:dyDescent="0.3">
      <c r="N9438" s="37"/>
      <c r="O9438" s="36"/>
      <c r="P9438" s="36"/>
      <c r="Q9438" s="36"/>
      <c r="R9438" s="37"/>
      <c r="S9438" s="36"/>
      <c r="T9438" s="36"/>
    </row>
    <row r="9439" spans="14:20" ht="14.4" x14ac:dyDescent="0.3">
      <c r="N9439" s="37"/>
      <c r="O9439" s="36"/>
      <c r="P9439" s="36"/>
      <c r="Q9439" s="36"/>
      <c r="R9439" s="37"/>
      <c r="S9439" s="36"/>
      <c r="T9439" s="36"/>
    </row>
    <row r="9440" spans="14:20" ht="14.4" x14ac:dyDescent="0.3">
      <c r="N9440" s="37"/>
      <c r="O9440" s="36"/>
      <c r="P9440" s="36"/>
      <c r="Q9440" s="36"/>
      <c r="R9440" s="37"/>
      <c r="S9440" s="36"/>
      <c r="T9440" s="36"/>
    </row>
    <row r="9441" spans="14:20" ht="14.4" x14ac:dyDescent="0.3">
      <c r="N9441" s="37"/>
      <c r="O9441" s="36"/>
      <c r="P9441" s="36"/>
      <c r="Q9441" s="36"/>
      <c r="R9441" s="37"/>
      <c r="S9441" s="36"/>
      <c r="T9441" s="36"/>
    </row>
    <row r="9442" spans="14:20" ht="14.4" x14ac:dyDescent="0.3">
      <c r="N9442" s="37"/>
      <c r="O9442" s="36"/>
      <c r="P9442" s="36"/>
      <c r="Q9442" s="36"/>
      <c r="R9442" s="37"/>
      <c r="S9442" s="36"/>
      <c r="T9442" s="36"/>
    </row>
    <row r="9443" spans="14:20" ht="14.4" x14ac:dyDescent="0.3">
      <c r="N9443" s="37"/>
      <c r="O9443" s="36"/>
      <c r="P9443" s="36"/>
      <c r="Q9443" s="36"/>
      <c r="R9443" s="37"/>
      <c r="S9443" s="36"/>
      <c r="T9443" s="36"/>
    </row>
    <row r="9444" spans="14:20" ht="14.4" x14ac:dyDescent="0.3">
      <c r="N9444" s="37"/>
      <c r="O9444" s="36"/>
      <c r="P9444" s="36"/>
      <c r="Q9444" s="36"/>
      <c r="R9444" s="37"/>
      <c r="S9444" s="36"/>
      <c r="T9444" s="36"/>
    </row>
    <row r="9445" spans="14:20" ht="14.4" x14ac:dyDescent="0.3">
      <c r="N9445" s="37"/>
      <c r="O9445" s="36"/>
      <c r="P9445" s="36"/>
      <c r="Q9445" s="36"/>
      <c r="R9445" s="37"/>
      <c r="S9445" s="36"/>
      <c r="T9445" s="36"/>
    </row>
    <row r="9446" spans="14:20" ht="14.4" x14ac:dyDescent="0.3">
      <c r="N9446" s="37"/>
      <c r="O9446" s="36"/>
      <c r="P9446" s="36"/>
      <c r="Q9446" s="36"/>
      <c r="R9446" s="37"/>
      <c r="S9446" s="36"/>
      <c r="T9446" s="36"/>
    </row>
    <row r="9447" spans="14:20" ht="14.4" x14ac:dyDescent="0.3">
      <c r="N9447" s="37"/>
      <c r="O9447" s="36"/>
      <c r="P9447" s="36"/>
      <c r="Q9447" s="36"/>
      <c r="R9447" s="37"/>
      <c r="S9447" s="36"/>
      <c r="T9447" s="36"/>
    </row>
    <row r="9448" spans="14:20" ht="14.4" x14ac:dyDescent="0.3">
      <c r="N9448" s="37"/>
      <c r="O9448" s="36"/>
      <c r="P9448" s="36"/>
      <c r="Q9448" s="36"/>
      <c r="R9448" s="37"/>
      <c r="S9448" s="36"/>
      <c r="T9448" s="36"/>
    </row>
    <row r="9449" spans="14:20" ht="14.4" x14ac:dyDescent="0.3">
      <c r="N9449" s="37"/>
      <c r="O9449" s="36"/>
      <c r="P9449" s="36"/>
      <c r="Q9449" s="36"/>
      <c r="R9449" s="37"/>
      <c r="S9449" s="36"/>
      <c r="T9449" s="36"/>
    </row>
    <row r="9450" spans="14:20" ht="14.4" x14ac:dyDescent="0.3">
      <c r="N9450" s="37"/>
      <c r="O9450" s="36"/>
      <c r="P9450" s="36"/>
      <c r="Q9450" s="36"/>
      <c r="R9450" s="37"/>
      <c r="S9450" s="36"/>
      <c r="T9450" s="36"/>
    </row>
    <row r="9451" spans="14:20" ht="14.4" x14ac:dyDescent="0.3">
      <c r="N9451" s="37"/>
      <c r="O9451" s="36"/>
      <c r="P9451" s="36"/>
      <c r="Q9451" s="36"/>
      <c r="R9451" s="37"/>
      <c r="S9451" s="36"/>
      <c r="T9451" s="36"/>
    </row>
    <row r="9452" spans="14:20" ht="14.4" x14ac:dyDescent="0.3">
      <c r="N9452" s="37"/>
      <c r="O9452" s="36"/>
      <c r="P9452" s="36"/>
      <c r="Q9452" s="36"/>
      <c r="R9452" s="37"/>
      <c r="S9452" s="36"/>
      <c r="T9452" s="36"/>
    </row>
    <row r="9453" spans="14:20" ht="14.4" x14ac:dyDescent="0.3">
      <c r="N9453" s="37"/>
      <c r="O9453" s="36"/>
      <c r="P9453" s="36"/>
      <c r="Q9453" s="36"/>
      <c r="R9453" s="37"/>
      <c r="S9453" s="36"/>
      <c r="T9453" s="36"/>
    </row>
    <row r="9454" spans="14:20" ht="14.4" x14ac:dyDescent="0.3">
      <c r="N9454" s="37"/>
      <c r="O9454" s="36"/>
      <c r="P9454" s="36"/>
      <c r="Q9454" s="36"/>
      <c r="R9454" s="37"/>
      <c r="S9454" s="36"/>
      <c r="T9454" s="36"/>
    </row>
    <row r="9455" spans="14:20" ht="14.4" x14ac:dyDescent="0.3">
      <c r="N9455" s="37"/>
      <c r="O9455" s="36"/>
      <c r="P9455" s="36"/>
      <c r="Q9455" s="36"/>
      <c r="R9455" s="37"/>
      <c r="S9455" s="36"/>
      <c r="T9455" s="36"/>
    </row>
    <row r="9456" spans="14:20" ht="14.4" x14ac:dyDescent="0.3">
      <c r="N9456" s="37"/>
      <c r="O9456" s="36"/>
      <c r="P9456" s="36"/>
      <c r="Q9456" s="36"/>
      <c r="R9456" s="37"/>
      <c r="S9456" s="36"/>
      <c r="T9456" s="36"/>
    </row>
    <row r="9457" spans="14:20" ht="14.4" x14ac:dyDescent="0.3">
      <c r="N9457" s="37"/>
      <c r="O9457" s="36"/>
      <c r="P9457" s="36"/>
      <c r="Q9457" s="36"/>
      <c r="R9457" s="37"/>
      <c r="S9457" s="36"/>
      <c r="T9457" s="36"/>
    </row>
    <row r="9458" spans="14:20" ht="14.4" x14ac:dyDescent="0.3">
      <c r="N9458" s="37"/>
      <c r="O9458" s="36"/>
      <c r="P9458" s="36"/>
      <c r="Q9458" s="36"/>
      <c r="R9458" s="37"/>
      <c r="S9458" s="36"/>
      <c r="T9458" s="36"/>
    </row>
    <row r="9459" spans="14:20" ht="14.4" x14ac:dyDescent="0.3">
      <c r="N9459" s="37"/>
      <c r="O9459" s="36"/>
      <c r="P9459" s="36"/>
      <c r="Q9459" s="36"/>
      <c r="R9459" s="37"/>
      <c r="S9459" s="36"/>
      <c r="T9459" s="36"/>
    </row>
    <row r="9460" spans="14:20" ht="14.4" x14ac:dyDescent="0.3">
      <c r="N9460" s="37"/>
      <c r="O9460" s="36"/>
      <c r="P9460" s="36"/>
      <c r="Q9460" s="36"/>
      <c r="R9460" s="37"/>
      <c r="S9460" s="36"/>
      <c r="T9460" s="36"/>
    </row>
    <row r="9461" spans="14:20" ht="14.4" x14ac:dyDescent="0.3">
      <c r="N9461" s="37"/>
      <c r="O9461" s="36"/>
      <c r="P9461" s="36"/>
      <c r="Q9461" s="36"/>
      <c r="R9461" s="37"/>
      <c r="S9461" s="36"/>
      <c r="T9461" s="36"/>
    </row>
    <row r="9462" spans="14:20" ht="14.4" x14ac:dyDescent="0.3">
      <c r="N9462" s="37"/>
      <c r="O9462" s="36"/>
      <c r="P9462" s="36"/>
      <c r="Q9462" s="36"/>
      <c r="R9462" s="37"/>
      <c r="S9462" s="36"/>
      <c r="T9462" s="36"/>
    </row>
    <row r="9463" spans="14:20" ht="14.4" x14ac:dyDescent="0.3">
      <c r="N9463" s="37"/>
      <c r="O9463" s="36"/>
      <c r="P9463" s="36"/>
      <c r="Q9463" s="36"/>
      <c r="R9463" s="37"/>
      <c r="S9463" s="36"/>
      <c r="T9463" s="36"/>
    </row>
    <row r="9464" spans="14:20" ht="14.4" x14ac:dyDescent="0.3">
      <c r="N9464" s="37"/>
      <c r="O9464" s="36"/>
      <c r="P9464" s="36"/>
      <c r="Q9464" s="36"/>
      <c r="R9464" s="37"/>
      <c r="S9464" s="36"/>
      <c r="T9464" s="36"/>
    </row>
    <row r="9465" spans="14:20" ht="14.4" x14ac:dyDescent="0.3">
      <c r="N9465" s="37"/>
      <c r="O9465" s="36"/>
      <c r="P9465" s="36"/>
      <c r="Q9465" s="36"/>
      <c r="R9465" s="37"/>
      <c r="S9465" s="36"/>
      <c r="T9465" s="36"/>
    </row>
    <row r="9466" spans="14:20" ht="14.4" x14ac:dyDescent="0.3">
      <c r="N9466" s="37"/>
      <c r="O9466" s="36"/>
      <c r="P9466" s="36"/>
      <c r="Q9466" s="36"/>
      <c r="R9466" s="37"/>
      <c r="S9466" s="36"/>
      <c r="T9466" s="36"/>
    </row>
    <row r="9467" spans="14:20" ht="14.4" x14ac:dyDescent="0.3">
      <c r="N9467" s="37"/>
      <c r="O9467" s="36"/>
      <c r="P9467" s="36"/>
      <c r="Q9467" s="36"/>
      <c r="R9467" s="37"/>
      <c r="S9467" s="36"/>
      <c r="T9467" s="36"/>
    </row>
    <row r="9468" spans="14:20" ht="14.4" x14ac:dyDescent="0.3">
      <c r="N9468" s="37"/>
      <c r="O9468" s="36"/>
      <c r="P9468" s="36"/>
      <c r="Q9468" s="36"/>
      <c r="R9468" s="37"/>
      <c r="S9468" s="36"/>
      <c r="T9468" s="36"/>
    </row>
    <row r="9469" spans="14:20" ht="14.4" x14ac:dyDescent="0.3">
      <c r="N9469" s="37"/>
      <c r="O9469" s="36"/>
      <c r="P9469" s="36"/>
      <c r="Q9469" s="36"/>
      <c r="R9469" s="37"/>
      <c r="S9469" s="36"/>
      <c r="T9469" s="36"/>
    </row>
    <row r="9470" spans="14:20" ht="14.4" x14ac:dyDescent="0.3">
      <c r="N9470" s="37"/>
      <c r="O9470" s="36"/>
      <c r="P9470" s="36"/>
      <c r="Q9470" s="36"/>
      <c r="R9470" s="37"/>
      <c r="S9470" s="36"/>
      <c r="T9470" s="36"/>
    </row>
    <row r="9471" spans="14:20" ht="14.4" x14ac:dyDescent="0.3">
      <c r="N9471" s="37"/>
      <c r="O9471" s="36"/>
      <c r="P9471" s="36"/>
      <c r="Q9471" s="36"/>
      <c r="R9471" s="37"/>
      <c r="S9471" s="36"/>
      <c r="T9471" s="36"/>
    </row>
    <row r="9472" spans="14:20" ht="14.4" x14ac:dyDescent="0.3">
      <c r="N9472" s="37"/>
      <c r="O9472" s="36"/>
      <c r="P9472" s="36"/>
      <c r="Q9472" s="36"/>
      <c r="R9472" s="37"/>
      <c r="S9472" s="36"/>
      <c r="T9472" s="36"/>
    </row>
    <row r="9473" spans="14:20" ht="14.4" x14ac:dyDescent="0.3">
      <c r="N9473" s="37"/>
      <c r="O9473" s="36"/>
      <c r="P9473" s="36"/>
      <c r="Q9473" s="36"/>
      <c r="R9473" s="37"/>
      <c r="S9473" s="36"/>
      <c r="T9473" s="36"/>
    </row>
    <row r="9474" spans="14:20" ht="14.4" x14ac:dyDescent="0.3">
      <c r="N9474" s="37"/>
      <c r="O9474" s="36"/>
      <c r="P9474" s="36"/>
      <c r="Q9474" s="36"/>
      <c r="R9474" s="37"/>
      <c r="S9474" s="36"/>
      <c r="T9474" s="36"/>
    </row>
    <row r="9475" spans="14:20" ht="14.4" x14ac:dyDescent="0.3">
      <c r="N9475" s="37"/>
      <c r="O9475" s="36"/>
      <c r="P9475" s="36"/>
      <c r="Q9475" s="36"/>
      <c r="R9475" s="37"/>
      <c r="S9475" s="36"/>
      <c r="T9475" s="36"/>
    </row>
    <row r="9476" spans="14:20" ht="14.4" x14ac:dyDescent="0.3">
      <c r="N9476" s="37"/>
      <c r="O9476" s="36"/>
      <c r="P9476" s="36"/>
      <c r="Q9476" s="36"/>
      <c r="R9476" s="37"/>
      <c r="S9476" s="36"/>
      <c r="T9476" s="36"/>
    </row>
    <row r="9477" spans="14:20" ht="14.4" x14ac:dyDescent="0.3">
      <c r="N9477" s="37"/>
      <c r="O9477" s="36"/>
      <c r="P9477" s="36"/>
      <c r="Q9477" s="36"/>
      <c r="R9477" s="37"/>
      <c r="S9477" s="36"/>
      <c r="T9477" s="36"/>
    </row>
    <row r="9478" spans="14:20" ht="14.4" x14ac:dyDescent="0.3">
      <c r="N9478" s="37"/>
      <c r="O9478" s="36"/>
      <c r="P9478" s="36"/>
      <c r="Q9478" s="36"/>
      <c r="R9478" s="37"/>
      <c r="S9478" s="36"/>
      <c r="T9478" s="36"/>
    </row>
    <row r="9479" spans="14:20" ht="14.4" x14ac:dyDescent="0.3">
      <c r="N9479" s="37"/>
      <c r="O9479" s="36"/>
      <c r="P9479" s="36"/>
      <c r="Q9479" s="36"/>
      <c r="R9479" s="37"/>
      <c r="S9479" s="36"/>
      <c r="T9479" s="36"/>
    </row>
    <row r="9480" spans="14:20" ht="14.4" x14ac:dyDescent="0.3">
      <c r="N9480" s="37"/>
      <c r="O9480" s="36"/>
      <c r="P9480" s="36"/>
      <c r="Q9480" s="36"/>
      <c r="R9480" s="37"/>
      <c r="S9480" s="36"/>
      <c r="T9480" s="36"/>
    </row>
    <row r="9481" spans="14:20" ht="14.4" x14ac:dyDescent="0.3">
      <c r="N9481" s="37"/>
      <c r="O9481" s="36"/>
      <c r="P9481" s="36"/>
      <c r="Q9481" s="36"/>
      <c r="R9481" s="37"/>
      <c r="S9481" s="36"/>
      <c r="T9481" s="36"/>
    </row>
    <row r="9482" spans="14:20" ht="14.4" x14ac:dyDescent="0.3">
      <c r="N9482" s="37"/>
      <c r="O9482" s="36"/>
      <c r="P9482" s="36"/>
      <c r="Q9482" s="36"/>
      <c r="R9482" s="37"/>
      <c r="S9482" s="36"/>
      <c r="T9482" s="36"/>
    </row>
    <row r="9483" spans="14:20" ht="14.4" x14ac:dyDescent="0.3">
      <c r="N9483" s="37"/>
      <c r="O9483" s="36"/>
      <c r="P9483" s="36"/>
      <c r="Q9483" s="36"/>
      <c r="R9483" s="37"/>
      <c r="S9483" s="36"/>
      <c r="T9483" s="36"/>
    </row>
    <row r="9484" spans="14:20" ht="14.4" x14ac:dyDescent="0.3">
      <c r="N9484" s="37"/>
      <c r="O9484" s="36"/>
      <c r="P9484" s="36"/>
      <c r="Q9484" s="36"/>
      <c r="R9484" s="37"/>
      <c r="S9484" s="36"/>
      <c r="T9484" s="36"/>
    </row>
    <row r="9485" spans="14:20" ht="14.4" x14ac:dyDescent="0.3">
      <c r="N9485" s="37"/>
      <c r="O9485" s="36"/>
      <c r="P9485" s="36"/>
      <c r="Q9485" s="36"/>
      <c r="R9485" s="37"/>
      <c r="S9485" s="36"/>
      <c r="T9485" s="36"/>
    </row>
    <row r="9486" spans="14:20" ht="14.4" x14ac:dyDescent="0.3">
      <c r="N9486" s="37"/>
      <c r="O9486" s="36"/>
      <c r="P9486" s="36"/>
      <c r="Q9486" s="36"/>
      <c r="R9486" s="37"/>
      <c r="S9486" s="36"/>
      <c r="T9486" s="36"/>
    </row>
    <row r="9487" spans="14:20" ht="14.4" x14ac:dyDescent="0.3">
      <c r="N9487" s="37"/>
      <c r="O9487" s="36"/>
      <c r="P9487" s="36"/>
      <c r="Q9487" s="36"/>
      <c r="R9487" s="37"/>
      <c r="S9487" s="36"/>
      <c r="T9487" s="36"/>
    </row>
    <row r="9488" spans="14:20" ht="14.4" x14ac:dyDescent="0.3">
      <c r="N9488" s="37"/>
      <c r="O9488" s="36"/>
      <c r="P9488" s="36"/>
      <c r="Q9488" s="36"/>
      <c r="R9488" s="37"/>
      <c r="S9488" s="36"/>
      <c r="T9488" s="36"/>
    </row>
    <row r="9489" spans="14:20" ht="14.4" x14ac:dyDescent="0.3">
      <c r="N9489" s="37"/>
      <c r="O9489" s="36"/>
      <c r="P9489" s="36"/>
      <c r="Q9489" s="36"/>
      <c r="R9489" s="37"/>
      <c r="S9489" s="36"/>
      <c r="T9489" s="36"/>
    </row>
    <row r="9490" spans="14:20" ht="14.4" x14ac:dyDescent="0.3">
      <c r="N9490" s="37"/>
      <c r="O9490" s="36"/>
      <c r="P9490" s="36"/>
      <c r="Q9490" s="36"/>
      <c r="R9490" s="37"/>
      <c r="S9490" s="36"/>
      <c r="T9490" s="36"/>
    </row>
    <row r="9491" spans="14:20" ht="14.4" x14ac:dyDescent="0.3">
      <c r="N9491" s="37"/>
      <c r="O9491" s="36"/>
      <c r="P9491" s="36"/>
      <c r="Q9491" s="36"/>
      <c r="R9491" s="37"/>
      <c r="S9491" s="36"/>
      <c r="T9491" s="36"/>
    </row>
    <row r="9492" spans="14:20" ht="14.4" x14ac:dyDescent="0.3">
      <c r="N9492" s="37"/>
      <c r="O9492" s="36"/>
      <c r="P9492" s="36"/>
      <c r="Q9492" s="36"/>
      <c r="R9492" s="37"/>
      <c r="S9492" s="36"/>
      <c r="T9492" s="36"/>
    </row>
    <row r="9493" spans="14:20" ht="14.4" x14ac:dyDescent="0.3">
      <c r="N9493" s="37"/>
      <c r="O9493" s="36"/>
      <c r="P9493" s="36"/>
      <c r="Q9493" s="36"/>
      <c r="R9493" s="37"/>
      <c r="S9493" s="36"/>
      <c r="T9493" s="36"/>
    </row>
    <row r="9494" spans="14:20" ht="14.4" x14ac:dyDescent="0.3">
      <c r="N9494" s="37"/>
      <c r="O9494" s="36"/>
      <c r="P9494" s="36"/>
      <c r="Q9494" s="36"/>
      <c r="R9494" s="37"/>
      <c r="S9494" s="36"/>
      <c r="T9494" s="36"/>
    </row>
    <row r="9495" spans="14:20" ht="14.4" x14ac:dyDescent="0.3">
      <c r="N9495" s="37"/>
      <c r="O9495" s="36"/>
      <c r="P9495" s="36"/>
      <c r="Q9495" s="36"/>
      <c r="R9495" s="37"/>
      <c r="S9495" s="36"/>
      <c r="T9495" s="36"/>
    </row>
    <row r="9496" spans="14:20" ht="14.4" x14ac:dyDescent="0.3">
      <c r="N9496" s="37"/>
      <c r="O9496" s="36"/>
      <c r="P9496" s="36"/>
      <c r="Q9496" s="36"/>
      <c r="R9496" s="37"/>
      <c r="S9496" s="36"/>
      <c r="T9496" s="36"/>
    </row>
    <row r="9497" spans="14:20" ht="14.4" x14ac:dyDescent="0.3">
      <c r="N9497" s="37"/>
      <c r="O9497" s="36"/>
      <c r="P9497" s="36"/>
      <c r="Q9497" s="36"/>
      <c r="R9497" s="37"/>
      <c r="S9497" s="36"/>
      <c r="T9497" s="36"/>
    </row>
    <row r="9498" spans="14:20" ht="14.4" x14ac:dyDescent="0.3">
      <c r="N9498" s="37"/>
      <c r="O9498" s="36"/>
      <c r="P9498" s="36"/>
      <c r="Q9498" s="36"/>
      <c r="R9498" s="37"/>
      <c r="S9498" s="36"/>
      <c r="T9498" s="36"/>
    </row>
    <row r="9499" spans="14:20" ht="14.4" x14ac:dyDescent="0.3">
      <c r="N9499" s="37"/>
      <c r="O9499" s="36"/>
      <c r="P9499" s="36"/>
      <c r="Q9499" s="36"/>
      <c r="R9499" s="37"/>
      <c r="S9499" s="36"/>
      <c r="T9499" s="36"/>
    </row>
    <row r="9500" spans="14:20" ht="14.4" x14ac:dyDescent="0.3">
      <c r="N9500" s="37"/>
      <c r="O9500" s="36"/>
      <c r="P9500" s="36"/>
      <c r="Q9500" s="36"/>
      <c r="R9500" s="37"/>
      <c r="S9500" s="36"/>
      <c r="T9500" s="36"/>
    </row>
    <row r="9501" spans="14:20" ht="14.4" x14ac:dyDescent="0.3">
      <c r="N9501" s="37"/>
      <c r="O9501" s="36"/>
      <c r="P9501" s="36"/>
      <c r="Q9501" s="36"/>
      <c r="R9501" s="37"/>
      <c r="S9501" s="36"/>
      <c r="T9501" s="36"/>
    </row>
    <row r="9502" spans="14:20" ht="14.4" x14ac:dyDescent="0.3">
      <c r="N9502" s="37"/>
      <c r="O9502" s="36"/>
      <c r="P9502" s="36"/>
      <c r="Q9502" s="36"/>
      <c r="R9502" s="37"/>
      <c r="S9502" s="36"/>
      <c r="T9502" s="36"/>
    </row>
    <row r="9503" spans="14:20" ht="14.4" x14ac:dyDescent="0.3">
      <c r="N9503" s="37"/>
      <c r="O9503" s="36"/>
      <c r="P9503" s="36"/>
      <c r="Q9503" s="36"/>
      <c r="R9503" s="37"/>
      <c r="S9503" s="36"/>
      <c r="T9503" s="36"/>
    </row>
    <row r="9504" spans="14:20" ht="14.4" x14ac:dyDescent="0.3">
      <c r="N9504" s="37"/>
      <c r="O9504" s="36"/>
      <c r="P9504" s="36"/>
      <c r="Q9504" s="36"/>
      <c r="R9504" s="37"/>
      <c r="S9504" s="36"/>
      <c r="T9504" s="36"/>
    </row>
    <row r="9505" spans="14:20" ht="14.4" x14ac:dyDescent="0.3">
      <c r="N9505" s="37"/>
      <c r="O9505" s="36"/>
      <c r="P9505" s="36"/>
      <c r="Q9505" s="36"/>
      <c r="R9505" s="37"/>
      <c r="S9505" s="36"/>
      <c r="T9505" s="36"/>
    </row>
    <row r="9506" spans="14:20" ht="14.4" x14ac:dyDescent="0.3">
      <c r="N9506" s="37"/>
      <c r="O9506" s="36"/>
      <c r="P9506" s="36"/>
      <c r="Q9506" s="36"/>
      <c r="R9506" s="37"/>
      <c r="S9506" s="36"/>
      <c r="T9506" s="36"/>
    </row>
    <row r="9507" spans="14:20" ht="14.4" x14ac:dyDescent="0.3">
      <c r="N9507" s="37"/>
      <c r="O9507" s="36"/>
      <c r="P9507" s="36"/>
      <c r="Q9507" s="36"/>
      <c r="R9507" s="37"/>
      <c r="S9507" s="36"/>
      <c r="T9507" s="36"/>
    </row>
    <row r="9508" spans="14:20" ht="14.4" x14ac:dyDescent="0.3">
      <c r="N9508" s="37"/>
      <c r="O9508" s="36"/>
      <c r="P9508" s="36"/>
      <c r="Q9508" s="36"/>
      <c r="R9508" s="37"/>
      <c r="S9508" s="36"/>
      <c r="T9508" s="36"/>
    </row>
    <row r="9509" spans="14:20" ht="14.4" x14ac:dyDescent="0.3">
      <c r="N9509" s="37"/>
      <c r="O9509" s="36"/>
      <c r="P9509" s="36"/>
      <c r="Q9509" s="36"/>
      <c r="R9509" s="37"/>
      <c r="S9509" s="36"/>
      <c r="T9509" s="36"/>
    </row>
    <row r="9510" spans="14:20" ht="14.4" x14ac:dyDescent="0.3">
      <c r="N9510" s="37"/>
      <c r="O9510" s="36"/>
      <c r="P9510" s="36"/>
      <c r="Q9510" s="36"/>
      <c r="R9510" s="37"/>
      <c r="S9510" s="36"/>
      <c r="T9510" s="36"/>
    </row>
    <row r="9511" spans="14:20" ht="14.4" x14ac:dyDescent="0.3">
      <c r="N9511" s="37"/>
      <c r="O9511" s="36"/>
      <c r="P9511" s="36"/>
      <c r="Q9511" s="36"/>
      <c r="R9511" s="37"/>
      <c r="S9511" s="36"/>
      <c r="T9511" s="36"/>
    </row>
    <row r="9512" spans="14:20" ht="14.4" x14ac:dyDescent="0.3">
      <c r="N9512" s="37"/>
      <c r="O9512" s="36"/>
      <c r="P9512" s="36"/>
      <c r="Q9512" s="36"/>
      <c r="R9512" s="37"/>
      <c r="S9512" s="36"/>
      <c r="T9512" s="36"/>
    </row>
    <row r="9513" spans="14:20" ht="14.4" x14ac:dyDescent="0.3">
      <c r="N9513" s="37"/>
      <c r="O9513" s="36"/>
      <c r="P9513" s="36"/>
      <c r="Q9513" s="36"/>
      <c r="R9513" s="37"/>
      <c r="S9513" s="36"/>
      <c r="T9513" s="36"/>
    </row>
    <row r="9514" spans="14:20" ht="14.4" x14ac:dyDescent="0.3">
      <c r="N9514" s="37"/>
      <c r="O9514" s="36"/>
      <c r="P9514" s="36"/>
      <c r="Q9514" s="36"/>
      <c r="R9514" s="37"/>
      <c r="S9514" s="36"/>
      <c r="T9514" s="36"/>
    </row>
    <row r="9515" spans="14:20" ht="14.4" x14ac:dyDescent="0.3">
      <c r="N9515" s="37"/>
      <c r="O9515" s="36"/>
      <c r="P9515" s="36"/>
      <c r="Q9515" s="36"/>
      <c r="R9515" s="37"/>
      <c r="S9515" s="36"/>
      <c r="T9515" s="36"/>
    </row>
    <row r="9516" spans="14:20" ht="14.4" x14ac:dyDescent="0.3">
      <c r="N9516" s="37"/>
      <c r="O9516" s="36"/>
      <c r="P9516" s="36"/>
      <c r="Q9516" s="36"/>
      <c r="R9516" s="37"/>
      <c r="S9516" s="36"/>
      <c r="T9516" s="36"/>
    </row>
    <row r="9517" spans="14:20" ht="14.4" x14ac:dyDescent="0.3">
      <c r="N9517" s="37"/>
      <c r="O9517" s="36"/>
      <c r="P9517" s="36"/>
      <c r="Q9517" s="36"/>
      <c r="R9517" s="37"/>
      <c r="S9517" s="36"/>
      <c r="T9517" s="36"/>
    </row>
    <row r="9518" spans="14:20" ht="14.4" x14ac:dyDescent="0.3">
      <c r="N9518" s="37"/>
      <c r="O9518" s="36"/>
      <c r="P9518" s="36"/>
      <c r="Q9518" s="36"/>
      <c r="R9518" s="37"/>
      <c r="S9518" s="36"/>
      <c r="T9518" s="36"/>
    </row>
    <row r="9519" spans="14:20" ht="14.4" x14ac:dyDescent="0.3">
      <c r="N9519" s="37"/>
      <c r="O9519" s="36"/>
      <c r="P9519" s="36"/>
      <c r="Q9519" s="36"/>
      <c r="R9519" s="37"/>
      <c r="S9519" s="36"/>
      <c r="T9519" s="36"/>
    </row>
    <row r="9520" spans="14:20" ht="14.4" x14ac:dyDescent="0.3">
      <c r="N9520" s="37"/>
      <c r="O9520" s="36"/>
      <c r="P9520" s="36"/>
      <c r="Q9520" s="36"/>
      <c r="R9520" s="37"/>
      <c r="S9520" s="36"/>
      <c r="T9520" s="36"/>
    </row>
    <row r="9521" spans="14:20" ht="14.4" x14ac:dyDescent="0.3">
      <c r="N9521" s="37"/>
      <c r="O9521" s="36"/>
      <c r="P9521" s="36"/>
      <c r="Q9521" s="36"/>
      <c r="R9521" s="37"/>
      <c r="S9521" s="36"/>
      <c r="T9521" s="36"/>
    </row>
    <row r="9522" spans="14:20" ht="14.4" x14ac:dyDescent="0.3">
      <c r="N9522" s="37"/>
      <c r="O9522" s="36"/>
      <c r="P9522" s="36"/>
      <c r="Q9522" s="36"/>
      <c r="R9522" s="37"/>
      <c r="S9522" s="36"/>
      <c r="T9522" s="36"/>
    </row>
    <row r="9523" spans="14:20" ht="14.4" x14ac:dyDescent="0.3">
      <c r="N9523" s="37"/>
      <c r="O9523" s="36"/>
      <c r="P9523" s="36"/>
      <c r="Q9523" s="36"/>
      <c r="R9523" s="37"/>
      <c r="S9523" s="36"/>
      <c r="T9523" s="36"/>
    </row>
    <row r="9524" spans="14:20" ht="14.4" x14ac:dyDescent="0.3">
      <c r="N9524" s="37"/>
      <c r="O9524" s="36"/>
      <c r="P9524" s="36"/>
      <c r="Q9524" s="36"/>
      <c r="R9524" s="37"/>
      <c r="S9524" s="36"/>
      <c r="T9524" s="36"/>
    </row>
    <row r="9525" spans="14:20" ht="14.4" x14ac:dyDescent="0.3">
      <c r="N9525" s="37"/>
      <c r="O9525" s="36"/>
      <c r="P9525" s="36"/>
      <c r="Q9525" s="36"/>
      <c r="R9525" s="37"/>
      <c r="S9525" s="36"/>
      <c r="T9525" s="36"/>
    </row>
    <row r="9526" spans="14:20" ht="14.4" x14ac:dyDescent="0.3">
      <c r="N9526" s="37"/>
      <c r="O9526" s="36"/>
      <c r="P9526" s="36"/>
      <c r="Q9526" s="36"/>
      <c r="R9526" s="37"/>
      <c r="S9526" s="36"/>
      <c r="T9526" s="36"/>
    </row>
    <row r="9527" spans="14:20" ht="14.4" x14ac:dyDescent="0.3">
      <c r="N9527" s="37"/>
      <c r="O9527" s="36"/>
      <c r="P9527" s="36"/>
      <c r="Q9527" s="36"/>
      <c r="R9527" s="37"/>
      <c r="S9527" s="36"/>
      <c r="T9527" s="36"/>
    </row>
    <row r="9528" spans="14:20" ht="14.4" x14ac:dyDescent="0.3">
      <c r="N9528" s="37"/>
      <c r="O9528" s="36"/>
      <c r="P9528" s="36"/>
      <c r="Q9528" s="36"/>
      <c r="R9528" s="37"/>
      <c r="S9528" s="36"/>
      <c r="T9528" s="36"/>
    </row>
    <row r="9529" spans="14:20" ht="14.4" x14ac:dyDescent="0.3">
      <c r="N9529" s="37"/>
      <c r="O9529" s="36"/>
      <c r="P9529" s="36"/>
      <c r="Q9529" s="36"/>
      <c r="R9529" s="37"/>
      <c r="S9529" s="36"/>
      <c r="T9529" s="36"/>
    </row>
    <row r="9530" spans="14:20" ht="14.4" x14ac:dyDescent="0.3">
      <c r="N9530" s="37"/>
      <c r="O9530" s="36"/>
      <c r="P9530" s="36"/>
      <c r="Q9530" s="36"/>
      <c r="R9530" s="37"/>
      <c r="S9530" s="36"/>
      <c r="T9530" s="36"/>
    </row>
    <row r="9531" spans="14:20" ht="14.4" x14ac:dyDescent="0.3">
      <c r="N9531" s="37"/>
      <c r="O9531" s="36"/>
      <c r="P9531" s="36"/>
      <c r="Q9531" s="36"/>
      <c r="R9531" s="37"/>
      <c r="S9531" s="36"/>
      <c r="T9531" s="36"/>
    </row>
    <row r="9532" spans="14:20" ht="14.4" x14ac:dyDescent="0.3">
      <c r="N9532" s="37"/>
      <c r="O9532" s="36"/>
      <c r="P9532" s="36"/>
      <c r="Q9532" s="36"/>
      <c r="R9532" s="37"/>
      <c r="S9532" s="36"/>
      <c r="T9532" s="36"/>
    </row>
    <row r="9533" spans="14:20" ht="14.4" x14ac:dyDescent="0.3">
      <c r="N9533" s="37"/>
      <c r="O9533" s="36"/>
      <c r="P9533" s="36"/>
      <c r="Q9533" s="36"/>
      <c r="R9533" s="37"/>
      <c r="S9533" s="36"/>
      <c r="T9533" s="36"/>
    </row>
    <row r="9534" spans="14:20" ht="14.4" x14ac:dyDescent="0.3">
      <c r="N9534" s="37"/>
      <c r="O9534" s="36"/>
      <c r="P9534" s="36"/>
      <c r="Q9534" s="36"/>
      <c r="R9534" s="37"/>
      <c r="S9534" s="36"/>
      <c r="T9534" s="36"/>
    </row>
    <row r="9535" spans="14:20" ht="14.4" x14ac:dyDescent="0.3">
      <c r="N9535" s="37"/>
      <c r="O9535" s="36"/>
      <c r="P9535" s="36"/>
      <c r="Q9535" s="36"/>
      <c r="R9535" s="37"/>
      <c r="S9535" s="36"/>
      <c r="T9535" s="36"/>
    </row>
    <row r="9536" spans="14:20" ht="14.4" x14ac:dyDescent="0.3">
      <c r="N9536" s="37"/>
      <c r="O9536" s="36"/>
      <c r="P9536" s="36"/>
      <c r="Q9536" s="36"/>
      <c r="R9536" s="37"/>
      <c r="S9536" s="36"/>
      <c r="T9536" s="36"/>
    </row>
    <row r="9537" spans="14:20" ht="14.4" x14ac:dyDescent="0.3">
      <c r="N9537" s="37"/>
      <c r="O9537" s="36"/>
      <c r="P9537" s="36"/>
      <c r="Q9537" s="36"/>
      <c r="R9537" s="37"/>
      <c r="S9537" s="36"/>
      <c r="T9537" s="36"/>
    </row>
    <row r="9538" spans="14:20" ht="14.4" x14ac:dyDescent="0.3">
      <c r="N9538" s="37"/>
      <c r="O9538" s="36"/>
      <c r="P9538" s="36"/>
      <c r="Q9538" s="36"/>
      <c r="R9538" s="37"/>
      <c r="S9538" s="36"/>
      <c r="T9538" s="36"/>
    </row>
    <row r="9539" spans="14:20" ht="14.4" x14ac:dyDescent="0.3">
      <c r="N9539" s="37"/>
      <c r="O9539" s="36"/>
      <c r="P9539" s="36"/>
      <c r="Q9539" s="36"/>
      <c r="R9539" s="37"/>
      <c r="S9539" s="36"/>
      <c r="T9539" s="36"/>
    </row>
    <row r="9540" spans="14:20" ht="14.4" x14ac:dyDescent="0.3">
      <c r="N9540" s="37"/>
      <c r="O9540" s="36"/>
      <c r="P9540" s="36"/>
      <c r="Q9540" s="36"/>
      <c r="R9540" s="37"/>
      <c r="S9540" s="36"/>
      <c r="T9540" s="36"/>
    </row>
    <row r="9541" spans="14:20" ht="14.4" x14ac:dyDescent="0.3">
      <c r="N9541" s="37"/>
      <c r="O9541" s="36"/>
      <c r="P9541" s="36"/>
      <c r="Q9541" s="36"/>
      <c r="R9541" s="37"/>
      <c r="S9541" s="36"/>
      <c r="T9541" s="36"/>
    </row>
    <row r="9542" spans="14:20" ht="14.4" x14ac:dyDescent="0.3">
      <c r="N9542" s="37"/>
      <c r="O9542" s="36"/>
      <c r="P9542" s="36"/>
      <c r="Q9542" s="36"/>
      <c r="R9542" s="37"/>
      <c r="S9542" s="36"/>
      <c r="T9542" s="36"/>
    </row>
    <row r="9543" spans="14:20" ht="14.4" x14ac:dyDescent="0.3">
      <c r="N9543" s="37"/>
      <c r="O9543" s="36"/>
      <c r="P9543" s="36"/>
      <c r="Q9543" s="36"/>
      <c r="R9543" s="37"/>
      <c r="S9543" s="36"/>
      <c r="T9543" s="36"/>
    </row>
    <row r="9544" spans="14:20" ht="14.4" x14ac:dyDescent="0.3">
      <c r="N9544" s="37"/>
      <c r="O9544" s="36"/>
      <c r="P9544" s="36"/>
      <c r="Q9544" s="36"/>
      <c r="R9544" s="37"/>
      <c r="S9544" s="36"/>
      <c r="T9544" s="36"/>
    </row>
    <row r="9545" spans="14:20" ht="14.4" x14ac:dyDescent="0.3">
      <c r="N9545" s="37"/>
      <c r="O9545" s="36"/>
      <c r="P9545" s="36"/>
      <c r="Q9545" s="36"/>
      <c r="R9545" s="37"/>
      <c r="S9545" s="36"/>
      <c r="T9545" s="36"/>
    </row>
    <row r="9546" spans="14:20" ht="14.4" x14ac:dyDescent="0.3">
      <c r="N9546" s="37"/>
      <c r="O9546" s="36"/>
      <c r="P9546" s="36"/>
      <c r="Q9546" s="36"/>
      <c r="R9546" s="37"/>
      <c r="S9546" s="36"/>
      <c r="T9546" s="36"/>
    </row>
    <row r="9547" spans="14:20" ht="14.4" x14ac:dyDescent="0.3">
      <c r="N9547" s="37"/>
      <c r="O9547" s="36"/>
      <c r="P9547" s="36"/>
      <c r="Q9547" s="36"/>
      <c r="R9547" s="37"/>
      <c r="S9547" s="36"/>
      <c r="T9547" s="36"/>
    </row>
    <row r="9548" spans="14:20" ht="14.4" x14ac:dyDescent="0.3">
      <c r="N9548" s="37"/>
      <c r="O9548" s="36"/>
      <c r="P9548" s="36"/>
      <c r="Q9548" s="36"/>
      <c r="R9548" s="37"/>
      <c r="S9548" s="36"/>
      <c r="T9548" s="36"/>
    </row>
    <row r="9549" spans="14:20" ht="14.4" x14ac:dyDescent="0.3">
      <c r="N9549" s="37"/>
      <c r="O9549" s="36"/>
      <c r="P9549" s="36"/>
      <c r="Q9549" s="36"/>
      <c r="R9549" s="37"/>
      <c r="S9549" s="36"/>
      <c r="T9549" s="36"/>
    </row>
    <row r="9550" spans="14:20" ht="14.4" x14ac:dyDescent="0.3">
      <c r="N9550" s="37"/>
      <c r="O9550" s="36"/>
      <c r="P9550" s="36"/>
      <c r="Q9550" s="36"/>
      <c r="R9550" s="37"/>
      <c r="S9550" s="36"/>
      <c r="T9550" s="36"/>
    </row>
    <row r="9551" spans="14:20" ht="14.4" x14ac:dyDescent="0.3">
      <c r="N9551" s="37"/>
      <c r="O9551" s="36"/>
      <c r="P9551" s="36"/>
      <c r="Q9551" s="36"/>
      <c r="R9551" s="37"/>
      <c r="S9551" s="36"/>
      <c r="T9551" s="36"/>
    </row>
    <row r="9552" spans="14:20" ht="14.4" x14ac:dyDescent="0.3">
      <c r="N9552" s="37"/>
      <c r="O9552" s="36"/>
      <c r="P9552" s="36"/>
      <c r="Q9552" s="36"/>
      <c r="R9552" s="37"/>
      <c r="S9552" s="36"/>
      <c r="T9552" s="36"/>
    </row>
    <row r="9553" spans="14:20" ht="14.4" x14ac:dyDescent="0.3">
      <c r="N9553" s="37"/>
      <c r="O9553" s="36"/>
      <c r="P9553" s="36"/>
      <c r="Q9553" s="36"/>
      <c r="R9553" s="37"/>
      <c r="S9553" s="36"/>
      <c r="T9553" s="36"/>
    </row>
    <row r="9554" spans="14:20" ht="14.4" x14ac:dyDescent="0.3">
      <c r="N9554" s="37"/>
      <c r="O9554" s="36"/>
      <c r="P9554" s="36"/>
      <c r="Q9554" s="36"/>
      <c r="R9554" s="37"/>
      <c r="S9554" s="36"/>
      <c r="T9554" s="36"/>
    </row>
    <row r="9555" spans="14:20" ht="14.4" x14ac:dyDescent="0.3">
      <c r="N9555" s="37"/>
      <c r="O9555" s="36"/>
      <c r="P9555" s="36"/>
      <c r="Q9555" s="36"/>
      <c r="R9555" s="37"/>
      <c r="S9555" s="36"/>
      <c r="T9555" s="36"/>
    </row>
    <row r="9556" spans="14:20" ht="14.4" x14ac:dyDescent="0.3">
      <c r="N9556" s="37"/>
      <c r="O9556" s="36"/>
      <c r="P9556" s="36"/>
      <c r="Q9556" s="36"/>
      <c r="R9556" s="37"/>
      <c r="S9556" s="36"/>
      <c r="T9556" s="36"/>
    </row>
    <row r="9557" spans="14:20" ht="14.4" x14ac:dyDescent="0.3">
      <c r="N9557" s="37"/>
      <c r="O9557" s="36"/>
      <c r="P9557" s="36"/>
      <c r="Q9557" s="36"/>
      <c r="R9557" s="37"/>
      <c r="S9557" s="36"/>
      <c r="T9557" s="36"/>
    </row>
    <row r="9558" spans="14:20" ht="14.4" x14ac:dyDescent="0.3">
      <c r="N9558" s="37"/>
      <c r="O9558" s="36"/>
      <c r="P9558" s="36"/>
      <c r="Q9558" s="36"/>
      <c r="R9558" s="37"/>
      <c r="S9558" s="36"/>
      <c r="T9558" s="36"/>
    </row>
    <row r="9559" spans="14:20" ht="14.4" x14ac:dyDescent="0.3">
      <c r="N9559" s="37"/>
      <c r="O9559" s="36"/>
      <c r="P9559" s="36"/>
      <c r="Q9559" s="36"/>
      <c r="R9559" s="37"/>
      <c r="S9559" s="36"/>
      <c r="T9559" s="36"/>
    </row>
    <row r="9560" spans="14:20" ht="14.4" x14ac:dyDescent="0.3">
      <c r="N9560" s="37"/>
      <c r="O9560" s="36"/>
      <c r="P9560" s="36"/>
      <c r="Q9560" s="36"/>
      <c r="R9560" s="37"/>
      <c r="S9560" s="36"/>
      <c r="T9560" s="36"/>
    </row>
    <row r="9561" spans="14:20" ht="14.4" x14ac:dyDescent="0.3">
      <c r="N9561" s="37"/>
      <c r="O9561" s="36"/>
      <c r="P9561" s="36"/>
      <c r="Q9561" s="36"/>
      <c r="R9561" s="37"/>
      <c r="S9561" s="36"/>
      <c r="T9561" s="36"/>
    </row>
    <row r="9562" spans="14:20" ht="14.4" x14ac:dyDescent="0.3">
      <c r="N9562" s="37"/>
      <c r="O9562" s="36"/>
      <c r="P9562" s="36"/>
      <c r="Q9562" s="36"/>
      <c r="R9562" s="37"/>
      <c r="S9562" s="36"/>
      <c r="T9562" s="36"/>
    </row>
    <row r="9563" spans="14:20" ht="14.4" x14ac:dyDescent="0.3">
      <c r="N9563" s="37"/>
      <c r="O9563" s="36"/>
      <c r="P9563" s="36"/>
      <c r="Q9563" s="36"/>
      <c r="R9563" s="37"/>
      <c r="S9563" s="36"/>
      <c r="T9563" s="36"/>
    </row>
    <row r="9564" spans="14:20" ht="14.4" x14ac:dyDescent="0.3">
      <c r="N9564" s="37"/>
      <c r="O9564" s="36"/>
      <c r="P9564" s="36"/>
      <c r="Q9564" s="36"/>
      <c r="R9564" s="37"/>
      <c r="S9564" s="36"/>
      <c r="T9564" s="36"/>
    </row>
    <row r="9565" spans="14:20" ht="14.4" x14ac:dyDescent="0.3">
      <c r="N9565" s="37"/>
      <c r="O9565" s="36"/>
      <c r="P9565" s="36"/>
      <c r="Q9565" s="36"/>
      <c r="R9565" s="37"/>
      <c r="S9565" s="36"/>
      <c r="T9565" s="36"/>
    </row>
    <row r="9566" spans="14:20" ht="14.4" x14ac:dyDescent="0.3">
      <c r="N9566" s="37"/>
      <c r="O9566" s="36"/>
      <c r="P9566" s="36"/>
      <c r="Q9566" s="36"/>
      <c r="R9566" s="37"/>
      <c r="S9566" s="36"/>
      <c r="T9566" s="36"/>
    </row>
    <row r="9567" spans="14:20" ht="14.4" x14ac:dyDescent="0.3">
      <c r="N9567" s="37"/>
      <c r="O9567" s="36"/>
      <c r="P9567" s="36"/>
      <c r="Q9567" s="36"/>
      <c r="R9567" s="37"/>
      <c r="S9567" s="36"/>
      <c r="T9567" s="36"/>
    </row>
    <row r="9568" spans="14:20" ht="14.4" x14ac:dyDescent="0.3">
      <c r="N9568" s="37"/>
      <c r="O9568" s="36"/>
      <c r="P9568" s="36"/>
      <c r="Q9568" s="36"/>
      <c r="R9568" s="37"/>
      <c r="S9568" s="36"/>
      <c r="T9568" s="36"/>
    </row>
    <row r="9569" spans="14:20" ht="14.4" x14ac:dyDescent="0.3">
      <c r="N9569" s="37"/>
      <c r="O9569" s="36"/>
      <c r="P9569" s="36"/>
      <c r="Q9569" s="36"/>
      <c r="R9569" s="37"/>
      <c r="S9569" s="36"/>
      <c r="T9569" s="36"/>
    </row>
    <row r="9570" spans="14:20" ht="14.4" x14ac:dyDescent="0.3">
      <c r="N9570" s="37"/>
      <c r="O9570" s="36"/>
      <c r="P9570" s="36"/>
      <c r="Q9570" s="36"/>
      <c r="R9570" s="37"/>
      <c r="S9570" s="36"/>
      <c r="T9570" s="36"/>
    </row>
    <row r="9571" spans="14:20" ht="14.4" x14ac:dyDescent="0.3">
      <c r="N9571" s="37"/>
      <c r="O9571" s="36"/>
      <c r="P9571" s="36"/>
      <c r="Q9571" s="36"/>
      <c r="R9571" s="37"/>
      <c r="S9571" s="36"/>
      <c r="T9571" s="36"/>
    </row>
    <row r="9572" spans="14:20" ht="14.4" x14ac:dyDescent="0.3">
      <c r="N9572" s="37"/>
      <c r="O9572" s="36"/>
      <c r="P9572" s="36"/>
      <c r="Q9572" s="36"/>
      <c r="R9572" s="37"/>
      <c r="S9572" s="36"/>
      <c r="T9572" s="36"/>
    </row>
    <row r="9573" spans="14:20" ht="14.4" x14ac:dyDescent="0.3">
      <c r="N9573" s="37"/>
      <c r="O9573" s="36"/>
      <c r="P9573" s="36"/>
      <c r="Q9573" s="36"/>
      <c r="R9573" s="37"/>
      <c r="S9573" s="36"/>
      <c r="T9573" s="36"/>
    </row>
    <row r="9574" spans="14:20" ht="14.4" x14ac:dyDescent="0.3">
      <c r="N9574" s="37"/>
      <c r="O9574" s="36"/>
      <c r="P9574" s="36"/>
      <c r="Q9574" s="36"/>
      <c r="R9574" s="37"/>
      <c r="S9574" s="36"/>
      <c r="T9574" s="36"/>
    </row>
    <row r="9575" spans="14:20" ht="14.4" x14ac:dyDescent="0.3">
      <c r="N9575" s="37"/>
      <c r="O9575" s="36"/>
      <c r="P9575" s="36"/>
      <c r="Q9575" s="36"/>
      <c r="R9575" s="37"/>
      <c r="S9575" s="36"/>
      <c r="T9575" s="36"/>
    </row>
    <row r="9576" spans="14:20" ht="14.4" x14ac:dyDescent="0.3">
      <c r="N9576" s="37"/>
      <c r="O9576" s="36"/>
      <c r="P9576" s="36"/>
      <c r="Q9576" s="36"/>
      <c r="R9576" s="37"/>
      <c r="S9576" s="36"/>
      <c r="T9576" s="36"/>
    </row>
    <row r="9577" spans="14:20" ht="14.4" x14ac:dyDescent="0.3">
      <c r="N9577" s="37"/>
      <c r="O9577" s="36"/>
      <c r="P9577" s="36"/>
      <c r="Q9577" s="36"/>
      <c r="R9577" s="37"/>
      <c r="S9577" s="36"/>
      <c r="T9577" s="36"/>
    </row>
    <row r="9578" spans="14:20" ht="14.4" x14ac:dyDescent="0.3">
      <c r="N9578" s="37"/>
      <c r="O9578" s="36"/>
      <c r="P9578" s="36"/>
      <c r="Q9578" s="36"/>
      <c r="R9578" s="37"/>
      <c r="S9578" s="36"/>
      <c r="T9578" s="36"/>
    </row>
    <row r="9579" spans="14:20" ht="14.4" x14ac:dyDescent="0.3">
      <c r="N9579" s="37"/>
      <c r="O9579" s="36"/>
      <c r="P9579" s="36"/>
      <c r="Q9579" s="36"/>
      <c r="R9579" s="37"/>
      <c r="S9579" s="36"/>
      <c r="T9579" s="36"/>
    </row>
    <row r="9580" spans="14:20" ht="14.4" x14ac:dyDescent="0.3">
      <c r="N9580" s="37"/>
      <c r="O9580" s="36"/>
      <c r="P9580" s="36"/>
      <c r="Q9580" s="36"/>
      <c r="R9580" s="37"/>
      <c r="S9580" s="36"/>
      <c r="T9580" s="36"/>
    </row>
    <row r="9581" spans="14:20" ht="14.4" x14ac:dyDescent="0.3">
      <c r="N9581" s="37"/>
      <c r="O9581" s="36"/>
      <c r="P9581" s="36"/>
      <c r="Q9581" s="36"/>
      <c r="R9581" s="37"/>
      <c r="S9581" s="36"/>
      <c r="T9581" s="36"/>
    </row>
    <row r="9582" spans="14:20" ht="14.4" x14ac:dyDescent="0.3">
      <c r="N9582" s="37"/>
      <c r="O9582" s="36"/>
      <c r="P9582" s="36"/>
      <c r="Q9582" s="36"/>
      <c r="R9582" s="37"/>
      <c r="S9582" s="36"/>
      <c r="T9582" s="36"/>
    </row>
    <row r="9583" spans="14:20" ht="14.4" x14ac:dyDescent="0.3">
      <c r="N9583" s="37"/>
      <c r="O9583" s="36"/>
      <c r="P9583" s="36"/>
      <c r="Q9583" s="36"/>
      <c r="R9583" s="37"/>
      <c r="S9583" s="36"/>
      <c r="T9583" s="36"/>
    </row>
    <row r="9584" spans="14:20" ht="14.4" x14ac:dyDescent="0.3">
      <c r="N9584" s="37"/>
      <c r="O9584" s="36"/>
      <c r="P9584" s="36"/>
      <c r="Q9584" s="36"/>
      <c r="R9584" s="37"/>
      <c r="S9584" s="36"/>
      <c r="T9584" s="36"/>
    </row>
    <row r="9585" spans="14:20" ht="14.4" x14ac:dyDescent="0.3">
      <c r="N9585" s="37"/>
      <c r="O9585" s="36"/>
      <c r="P9585" s="36"/>
      <c r="Q9585" s="36"/>
      <c r="R9585" s="37"/>
      <c r="S9585" s="36"/>
      <c r="T9585" s="36"/>
    </row>
    <row r="9586" spans="14:20" ht="14.4" x14ac:dyDescent="0.3">
      <c r="N9586" s="37"/>
      <c r="O9586" s="36"/>
      <c r="P9586" s="36"/>
      <c r="Q9586" s="36"/>
      <c r="R9586" s="37"/>
      <c r="S9586" s="36"/>
      <c r="T9586" s="36"/>
    </row>
    <row r="9587" spans="14:20" ht="14.4" x14ac:dyDescent="0.3">
      <c r="N9587" s="37"/>
      <c r="O9587" s="36"/>
      <c r="P9587" s="36"/>
      <c r="Q9587" s="36"/>
      <c r="R9587" s="37"/>
      <c r="S9587" s="36"/>
      <c r="T9587" s="36"/>
    </row>
    <row r="9588" spans="14:20" ht="14.4" x14ac:dyDescent="0.3">
      <c r="N9588" s="37"/>
      <c r="O9588" s="36"/>
      <c r="P9588" s="36"/>
      <c r="Q9588" s="36"/>
      <c r="R9588" s="37"/>
      <c r="S9588" s="36"/>
      <c r="T9588" s="36"/>
    </row>
    <row r="9589" spans="14:20" ht="14.4" x14ac:dyDescent="0.3">
      <c r="N9589" s="37"/>
      <c r="O9589" s="36"/>
      <c r="P9589" s="36"/>
      <c r="Q9589" s="36"/>
      <c r="R9589" s="37"/>
      <c r="S9589" s="36"/>
      <c r="T9589" s="36"/>
    </row>
    <row r="9590" spans="14:20" ht="14.4" x14ac:dyDescent="0.3">
      <c r="N9590" s="37"/>
      <c r="O9590" s="36"/>
      <c r="P9590" s="36"/>
      <c r="Q9590" s="36"/>
      <c r="R9590" s="37"/>
      <c r="S9590" s="36"/>
      <c r="T9590" s="36"/>
    </row>
    <row r="9591" spans="14:20" ht="14.4" x14ac:dyDescent="0.3">
      <c r="N9591" s="37"/>
      <c r="O9591" s="36"/>
      <c r="P9591" s="36"/>
      <c r="Q9591" s="36"/>
      <c r="R9591" s="37"/>
      <c r="S9591" s="36"/>
      <c r="T9591" s="36"/>
    </row>
    <row r="9592" spans="14:20" ht="14.4" x14ac:dyDescent="0.3">
      <c r="N9592" s="37"/>
      <c r="O9592" s="36"/>
      <c r="P9592" s="36"/>
      <c r="Q9592" s="36"/>
      <c r="R9592" s="37"/>
      <c r="S9592" s="36"/>
      <c r="T9592" s="36"/>
    </row>
    <row r="9593" spans="14:20" ht="14.4" x14ac:dyDescent="0.3">
      <c r="N9593" s="37"/>
      <c r="O9593" s="36"/>
      <c r="P9593" s="36"/>
      <c r="Q9593" s="36"/>
      <c r="R9593" s="37"/>
      <c r="S9593" s="36"/>
      <c r="T9593" s="36"/>
    </row>
    <row r="9594" spans="14:20" ht="14.4" x14ac:dyDescent="0.3">
      <c r="N9594" s="37"/>
      <c r="O9594" s="36"/>
      <c r="P9594" s="36"/>
      <c r="Q9594" s="36"/>
      <c r="R9594" s="37"/>
      <c r="S9594" s="36"/>
      <c r="T9594" s="36"/>
    </row>
    <row r="9595" spans="14:20" ht="14.4" x14ac:dyDescent="0.3">
      <c r="N9595" s="37"/>
      <c r="O9595" s="36"/>
      <c r="P9595" s="36"/>
      <c r="Q9595" s="36"/>
      <c r="R9595" s="37"/>
      <c r="S9595" s="36"/>
      <c r="T9595" s="36"/>
    </row>
    <row r="9596" spans="14:20" ht="14.4" x14ac:dyDescent="0.3">
      <c r="N9596" s="37"/>
      <c r="O9596" s="36"/>
      <c r="P9596" s="36"/>
      <c r="Q9596" s="36"/>
      <c r="R9596" s="37"/>
      <c r="S9596" s="36"/>
      <c r="T9596" s="36"/>
    </row>
    <row r="9597" spans="14:20" ht="14.4" x14ac:dyDescent="0.3">
      <c r="N9597" s="37"/>
      <c r="O9597" s="36"/>
      <c r="P9597" s="36"/>
      <c r="Q9597" s="36"/>
      <c r="R9597" s="37"/>
      <c r="S9597" s="36"/>
      <c r="T9597" s="36"/>
    </row>
    <row r="9598" spans="14:20" ht="14.4" x14ac:dyDescent="0.3">
      <c r="N9598" s="37"/>
      <c r="O9598" s="36"/>
      <c r="P9598" s="36"/>
      <c r="Q9598" s="36"/>
      <c r="R9598" s="37"/>
      <c r="S9598" s="36"/>
      <c r="T9598" s="36"/>
    </row>
    <row r="9599" spans="14:20" ht="14.4" x14ac:dyDescent="0.3">
      <c r="N9599" s="37"/>
      <c r="O9599" s="36"/>
      <c r="P9599" s="36"/>
      <c r="Q9599" s="36"/>
      <c r="R9599" s="37"/>
      <c r="S9599" s="36"/>
      <c r="T9599" s="36"/>
    </row>
    <row r="9600" spans="14:20" ht="14.4" x14ac:dyDescent="0.3">
      <c r="N9600" s="37"/>
      <c r="O9600" s="36"/>
      <c r="P9600" s="36"/>
      <c r="Q9600" s="36"/>
      <c r="R9600" s="37"/>
      <c r="S9600" s="36"/>
      <c r="T9600" s="36"/>
    </row>
    <row r="9601" spans="14:20" ht="14.4" x14ac:dyDescent="0.3">
      <c r="N9601" s="37"/>
      <c r="O9601" s="36"/>
      <c r="P9601" s="36"/>
      <c r="Q9601" s="36"/>
      <c r="R9601" s="37"/>
      <c r="S9601" s="36"/>
      <c r="T9601" s="36"/>
    </row>
    <row r="9602" spans="14:20" ht="14.4" x14ac:dyDescent="0.3">
      <c r="N9602" s="37"/>
      <c r="O9602" s="36"/>
      <c r="P9602" s="36"/>
      <c r="Q9602" s="36"/>
      <c r="R9602" s="37"/>
      <c r="S9602" s="36"/>
      <c r="T9602" s="36"/>
    </row>
    <row r="9603" spans="14:20" ht="14.4" x14ac:dyDescent="0.3">
      <c r="N9603" s="37"/>
      <c r="O9603" s="36"/>
      <c r="P9603" s="36"/>
      <c r="Q9603" s="36"/>
      <c r="R9603" s="37"/>
      <c r="S9603" s="36"/>
      <c r="T9603" s="36"/>
    </row>
    <row r="9604" spans="14:20" ht="14.4" x14ac:dyDescent="0.3">
      <c r="N9604" s="37"/>
      <c r="O9604" s="36"/>
      <c r="P9604" s="36"/>
      <c r="Q9604" s="36"/>
      <c r="R9604" s="37"/>
      <c r="S9604" s="36"/>
      <c r="T9604" s="36"/>
    </row>
    <row r="9605" spans="14:20" ht="14.4" x14ac:dyDescent="0.3">
      <c r="N9605" s="37"/>
      <c r="O9605" s="36"/>
      <c r="P9605" s="36"/>
      <c r="Q9605" s="36"/>
      <c r="R9605" s="37"/>
      <c r="S9605" s="36"/>
      <c r="T9605" s="36"/>
    </row>
    <row r="9606" spans="14:20" ht="14.4" x14ac:dyDescent="0.3">
      <c r="N9606" s="37"/>
      <c r="O9606" s="36"/>
      <c r="P9606" s="36"/>
      <c r="Q9606" s="36"/>
      <c r="R9606" s="37"/>
      <c r="S9606" s="36"/>
      <c r="T9606" s="36"/>
    </row>
    <row r="9607" spans="14:20" ht="14.4" x14ac:dyDescent="0.3">
      <c r="N9607" s="37"/>
      <c r="O9607" s="36"/>
      <c r="P9607" s="36"/>
      <c r="Q9607" s="36"/>
      <c r="R9607" s="37"/>
      <c r="S9607" s="36"/>
      <c r="T9607" s="36"/>
    </row>
    <row r="9608" spans="14:20" ht="14.4" x14ac:dyDescent="0.3">
      <c r="N9608" s="37"/>
      <c r="O9608" s="36"/>
      <c r="P9608" s="36"/>
      <c r="Q9608" s="36"/>
      <c r="R9608" s="37"/>
      <c r="S9608" s="36"/>
      <c r="T9608" s="36"/>
    </row>
    <row r="9609" spans="14:20" ht="14.4" x14ac:dyDescent="0.3">
      <c r="N9609" s="37"/>
      <c r="O9609" s="36"/>
      <c r="P9609" s="36"/>
      <c r="Q9609" s="36"/>
      <c r="R9609" s="37"/>
      <c r="S9609" s="36"/>
      <c r="T9609" s="36"/>
    </row>
    <row r="9610" spans="14:20" ht="14.4" x14ac:dyDescent="0.3">
      <c r="N9610" s="37"/>
      <c r="O9610" s="36"/>
      <c r="P9610" s="36"/>
      <c r="Q9610" s="36"/>
      <c r="R9610" s="37"/>
      <c r="S9610" s="36"/>
      <c r="T9610" s="36"/>
    </row>
    <row r="9611" spans="14:20" ht="14.4" x14ac:dyDescent="0.3">
      <c r="N9611" s="37"/>
      <c r="O9611" s="36"/>
      <c r="P9611" s="36"/>
      <c r="Q9611" s="36"/>
      <c r="R9611" s="37"/>
      <c r="S9611" s="36"/>
      <c r="T9611" s="36"/>
    </row>
    <row r="9612" spans="14:20" ht="14.4" x14ac:dyDescent="0.3">
      <c r="N9612" s="37"/>
      <c r="O9612" s="36"/>
      <c r="P9612" s="36"/>
      <c r="Q9612" s="36"/>
      <c r="R9612" s="37"/>
      <c r="S9612" s="36"/>
      <c r="T9612" s="36"/>
    </row>
    <row r="9613" spans="14:20" ht="14.4" x14ac:dyDescent="0.3">
      <c r="N9613" s="37"/>
      <c r="O9613" s="36"/>
      <c r="P9613" s="36"/>
      <c r="Q9613" s="36"/>
      <c r="R9613" s="37"/>
      <c r="S9613" s="36"/>
      <c r="T9613" s="36"/>
    </row>
    <row r="9614" spans="14:20" ht="14.4" x14ac:dyDescent="0.3">
      <c r="N9614" s="37"/>
      <c r="O9614" s="36"/>
      <c r="P9614" s="36"/>
      <c r="Q9614" s="36"/>
      <c r="R9614" s="37"/>
      <c r="S9614" s="36"/>
      <c r="T9614" s="36"/>
    </row>
    <row r="9615" spans="14:20" ht="14.4" x14ac:dyDescent="0.3">
      <c r="N9615" s="37"/>
      <c r="O9615" s="36"/>
      <c r="P9615" s="36"/>
      <c r="Q9615" s="36"/>
      <c r="R9615" s="37"/>
      <c r="S9615" s="36"/>
      <c r="T9615" s="36"/>
    </row>
    <row r="9616" spans="14:20" ht="14.4" x14ac:dyDescent="0.3">
      <c r="N9616" s="37"/>
      <c r="O9616" s="36"/>
      <c r="P9616" s="36"/>
      <c r="Q9616" s="36"/>
      <c r="R9616" s="37"/>
      <c r="S9616" s="36"/>
      <c r="T9616" s="36"/>
    </row>
    <row r="9617" spans="14:20" ht="14.4" x14ac:dyDescent="0.3">
      <c r="N9617" s="37"/>
      <c r="O9617" s="36"/>
      <c r="P9617" s="36"/>
      <c r="Q9617" s="36"/>
      <c r="R9617" s="37"/>
      <c r="S9617" s="36"/>
      <c r="T9617" s="36"/>
    </row>
    <row r="9618" spans="14:20" ht="14.4" x14ac:dyDescent="0.3">
      <c r="N9618" s="37"/>
      <c r="O9618" s="36"/>
      <c r="P9618" s="36"/>
      <c r="Q9618" s="36"/>
      <c r="R9618" s="37"/>
      <c r="S9618" s="36"/>
      <c r="T9618" s="36"/>
    </row>
    <row r="9619" spans="14:20" ht="14.4" x14ac:dyDescent="0.3">
      <c r="N9619" s="37"/>
      <c r="O9619" s="36"/>
      <c r="P9619" s="36"/>
      <c r="Q9619" s="36"/>
      <c r="R9619" s="37"/>
      <c r="S9619" s="36"/>
      <c r="T9619" s="36"/>
    </row>
    <row r="9620" spans="14:20" ht="14.4" x14ac:dyDescent="0.3">
      <c r="N9620" s="37"/>
      <c r="O9620" s="36"/>
      <c r="P9620" s="36"/>
      <c r="Q9620" s="36"/>
      <c r="R9620" s="37"/>
      <c r="S9620" s="36"/>
      <c r="T9620" s="36"/>
    </row>
    <row r="9621" spans="14:20" ht="14.4" x14ac:dyDescent="0.3">
      <c r="N9621" s="37"/>
      <c r="O9621" s="36"/>
      <c r="P9621" s="36"/>
      <c r="Q9621" s="36"/>
      <c r="R9621" s="37"/>
      <c r="S9621" s="36"/>
      <c r="T9621" s="36"/>
    </row>
    <row r="9622" spans="14:20" ht="14.4" x14ac:dyDescent="0.3">
      <c r="N9622" s="37"/>
      <c r="O9622" s="36"/>
      <c r="P9622" s="36"/>
      <c r="Q9622" s="36"/>
      <c r="R9622" s="37"/>
      <c r="S9622" s="36"/>
      <c r="T9622" s="36"/>
    </row>
    <row r="9623" spans="14:20" ht="14.4" x14ac:dyDescent="0.3">
      <c r="N9623" s="37"/>
      <c r="O9623" s="36"/>
      <c r="P9623" s="36"/>
      <c r="Q9623" s="36"/>
      <c r="R9623" s="37"/>
      <c r="S9623" s="36"/>
      <c r="T9623" s="36"/>
    </row>
    <row r="9624" spans="14:20" ht="14.4" x14ac:dyDescent="0.3">
      <c r="N9624" s="37"/>
      <c r="O9624" s="36"/>
      <c r="P9624" s="36"/>
      <c r="Q9624" s="36"/>
      <c r="R9624" s="37"/>
      <c r="S9624" s="36"/>
      <c r="T9624" s="36"/>
    </row>
    <row r="9625" spans="14:20" ht="14.4" x14ac:dyDescent="0.3">
      <c r="N9625" s="37"/>
      <c r="O9625" s="36"/>
      <c r="P9625" s="36"/>
      <c r="Q9625" s="36"/>
      <c r="R9625" s="37"/>
      <c r="S9625" s="36"/>
      <c r="T9625" s="36"/>
    </row>
    <row r="9626" spans="14:20" ht="14.4" x14ac:dyDescent="0.3">
      <c r="N9626" s="37"/>
      <c r="O9626" s="36"/>
      <c r="P9626" s="36"/>
      <c r="Q9626" s="36"/>
      <c r="R9626" s="37"/>
      <c r="S9626" s="36"/>
      <c r="T9626" s="36"/>
    </row>
    <row r="9627" spans="14:20" ht="14.4" x14ac:dyDescent="0.3">
      <c r="N9627" s="37"/>
      <c r="O9627" s="36"/>
      <c r="P9627" s="36"/>
      <c r="Q9627" s="36"/>
      <c r="R9627" s="37"/>
      <c r="S9627" s="36"/>
      <c r="T9627" s="36"/>
    </row>
    <row r="9628" spans="14:20" ht="14.4" x14ac:dyDescent="0.3">
      <c r="N9628" s="37"/>
      <c r="O9628" s="36"/>
      <c r="P9628" s="36"/>
      <c r="Q9628" s="36"/>
      <c r="R9628" s="37"/>
      <c r="S9628" s="36"/>
      <c r="T9628" s="36"/>
    </row>
    <row r="9629" spans="14:20" ht="14.4" x14ac:dyDescent="0.3">
      <c r="N9629" s="37"/>
      <c r="O9629" s="36"/>
      <c r="P9629" s="36"/>
      <c r="Q9629" s="36"/>
      <c r="R9629" s="37"/>
      <c r="S9629" s="36"/>
      <c r="T9629" s="36"/>
    </row>
    <row r="9630" spans="14:20" ht="14.4" x14ac:dyDescent="0.3">
      <c r="N9630" s="37"/>
      <c r="O9630" s="36"/>
      <c r="P9630" s="36"/>
      <c r="Q9630" s="36"/>
      <c r="R9630" s="37"/>
      <c r="S9630" s="36"/>
      <c r="T9630" s="36"/>
    </row>
    <row r="9631" spans="14:20" ht="14.4" x14ac:dyDescent="0.3">
      <c r="N9631" s="37"/>
      <c r="O9631" s="36"/>
      <c r="P9631" s="36"/>
      <c r="Q9631" s="36"/>
      <c r="R9631" s="37"/>
      <c r="S9631" s="36"/>
      <c r="T9631" s="36"/>
    </row>
    <row r="9632" spans="14:20" ht="14.4" x14ac:dyDescent="0.3">
      <c r="N9632" s="37"/>
      <c r="O9632" s="36"/>
      <c r="P9632" s="36"/>
      <c r="Q9632" s="36"/>
      <c r="R9632" s="37"/>
      <c r="S9632" s="36"/>
      <c r="T9632" s="36"/>
    </row>
    <row r="9633" spans="14:20" ht="14.4" x14ac:dyDescent="0.3">
      <c r="N9633" s="37"/>
      <c r="O9633" s="36"/>
      <c r="P9633" s="36"/>
      <c r="Q9633" s="36"/>
      <c r="R9633" s="37"/>
      <c r="S9633" s="36"/>
      <c r="T9633" s="36"/>
    </row>
    <row r="9634" spans="14:20" ht="14.4" x14ac:dyDescent="0.3">
      <c r="N9634" s="37"/>
      <c r="O9634" s="36"/>
      <c r="P9634" s="36"/>
      <c r="Q9634" s="36"/>
      <c r="R9634" s="37"/>
      <c r="S9634" s="36"/>
      <c r="T9634" s="36"/>
    </row>
    <row r="9635" spans="14:20" ht="14.4" x14ac:dyDescent="0.3">
      <c r="N9635" s="37"/>
      <c r="O9635" s="36"/>
      <c r="P9635" s="36"/>
      <c r="Q9635" s="36"/>
      <c r="R9635" s="37"/>
      <c r="S9635" s="36"/>
      <c r="T9635" s="36"/>
    </row>
    <row r="9636" spans="14:20" ht="14.4" x14ac:dyDescent="0.3">
      <c r="N9636" s="37"/>
      <c r="O9636" s="36"/>
      <c r="P9636" s="36"/>
      <c r="Q9636" s="36"/>
      <c r="R9636" s="37"/>
      <c r="S9636" s="36"/>
      <c r="T9636" s="36"/>
    </row>
    <row r="9637" spans="14:20" ht="14.4" x14ac:dyDescent="0.3">
      <c r="N9637" s="37"/>
      <c r="O9637" s="36"/>
      <c r="P9637" s="36"/>
      <c r="Q9637" s="36"/>
      <c r="R9637" s="37"/>
      <c r="S9637" s="36"/>
      <c r="T9637" s="36"/>
    </row>
    <row r="9638" spans="14:20" ht="14.4" x14ac:dyDescent="0.3">
      <c r="N9638" s="37"/>
      <c r="O9638" s="36"/>
      <c r="P9638" s="36"/>
      <c r="Q9638" s="36"/>
      <c r="R9638" s="37"/>
      <c r="S9638" s="36"/>
      <c r="T9638" s="36"/>
    </row>
    <row r="9639" spans="14:20" ht="14.4" x14ac:dyDescent="0.3">
      <c r="N9639" s="37"/>
      <c r="O9639" s="36"/>
      <c r="P9639" s="36"/>
      <c r="Q9639" s="36"/>
      <c r="R9639" s="37"/>
      <c r="S9639" s="36"/>
      <c r="T9639" s="36"/>
    </row>
    <row r="9640" spans="14:20" ht="14.4" x14ac:dyDescent="0.3">
      <c r="N9640" s="37"/>
      <c r="O9640" s="36"/>
      <c r="P9640" s="36"/>
      <c r="Q9640" s="36"/>
      <c r="R9640" s="37"/>
      <c r="S9640" s="36"/>
      <c r="T9640" s="36"/>
    </row>
    <row r="9641" spans="14:20" ht="14.4" x14ac:dyDescent="0.3">
      <c r="N9641" s="37"/>
      <c r="O9641" s="36"/>
      <c r="P9641" s="36"/>
      <c r="Q9641" s="36"/>
      <c r="R9641" s="37"/>
      <c r="S9641" s="36"/>
      <c r="T9641" s="36"/>
    </row>
    <row r="9642" spans="14:20" ht="14.4" x14ac:dyDescent="0.3">
      <c r="N9642" s="37"/>
      <c r="O9642" s="36"/>
      <c r="P9642" s="36"/>
      <c r="Q9642" s="36"/>
      <c r="R9642" s="37"/>
      <c r="S9642" s="36"/>
      <c r="T9642" s="36"/>
    </row>
    <row r="9643" spans="14:20" ht="14.4" x14ac:dyDescent="0.3">
      <c r="N9643" s="37"/>
      <c r="O9643" s="36"/>
      <c r="P9643" s="36"/>
      <c r="Q9643" s="36"/>
      <c r="R9643" s="37"/>
      <c r="S9643" s="36"/>
      <c r="T9643" s="36"/>
    </row>
    <row r="9644" spans="14:20" ht="14.4" x14ac:dyDescent="0.3">
      <c r="N9644" s="37"/>
      <c r="O9644" s="36"/>
      <c r="P9644" s="36"/>
      <c r="Q9644" s="36"/>
      <c r="R9644" s="37"/>
      <c r="S9644" s="36"/>
      <c r="T9644" s="36"/>
    </row>
    <row r="9645" spans="14:20" ht="14.4" x14ac:dyDescent="0.3">
      <c r="N9645" s="37"/>
      <c r="O9645" s="36"/>
      <c r="P9645" s="36"/>
      <c r="Q9645" s="36"/>
      <c r="R9645" s="37"/>
      <c r="S9645" s="36"/>
      <c r="T9645" s="36"/>
    </row>
    <row r="9646" spans="14:20" ht="14.4" x14ac:dyDescent="0.3">
      <c r="N9646" s="37"/>
      <c r="O9646" s="36"/>
      <c r="P9646" s="36"/>
      <c r="Q9646" s="36"/>
      <c r="R9646" s="37"/>
      <c r="S9646" s="36"/>
      <c r="T9646" s="36"/>
    </row>
    <row r="9647" spans="14:20" ht="14.4" x14ac:dyDescent="0.3">
      <c r="N9647" s="37"/>
      <c r="O9647" s="36"/>
      <c r="P9647" s="36"/>
      <c r="Q9647" s="36"/>
      <c r="R9647" s="37"/>
      <c r="S9647" s="36"/>
      <c r="T9647" s="36"/>
    </row>
    <row r="9648" spans="14:20" ht="14.4" x14ac:dyDescent="0.3">
      <c r="N9648" s="37"/>
      <c r="O9648" s="36"/>
      <c r="P9648" s="36"/>
      <c r="Q9648" s="36"/>
      <c r="R9648" s="37"/>
      <c r="S9648" s="36"/>
      <c r="T9648" s="36"/>
    </row>
    <row r="9649" spans="14:20" ht="14.4" x14ac:dyDescent="0.3">
      <c r="N9649" s="37"/>
      <c r="O9649" s="36"/>
      <c r="P9649" s="36"/>
      <c r="Q9649" s="36"/>
      <c r="R9649" s="37"/>
      <c r="S9649" s="36"/>
      <c r="T9649" s="36"/>
    </row>
    <row r="9650" spans="14:20" ht="14.4" x14ac:dyDescent="0.3">
      <c r="N9650" s="37"/>
      <c r="O9650" s="36"/>
      <c r="P9650" s="36"/>
      <c r="Q9650" s="36"/>
      <c r="R9650" s="37"/>
      <c r="S9650" s="36"/>
      <c r="T9650" s="36"/>
    </row>
    <row r="9651" spans="14:20" ht="14.4" x14ac:dyDescent="0.3">
      <c r="N9651" s="37"/>
      <c r="O9651" s="36"/>
      <c r="P9651" s="36"/>
      <c r="Q9651" s="36"/>
      <c r="R9651" s="37"/>
      <c r="S9651" s="36"/>
      <c r="T9651" s="36"/>
    </row>
    <row r="9652" spans="14:20" ht="14.4" x14ac:dyDescent="0.3">
      <c r="N9652" s="37"/>
      <c r="O9652" s="36"/>
      <c r="P9652" s="36"/>
      <c r="Q9652" s="36"/>
      <c r="R9652" s="37"/>
      <c r="S9652" s="36"/>
      <c r="T9652" s="36"/>
    </row>
    <row r="9653" spans="14:20" ht="14.4" x14ac:dyDescent="0.3">
      <c r="N9653" s="37"/>
      <c r="O9653" s="36"/>
      <c r="P9653" s="36"/>
      <c r="Q9653" s="36"/>
      <c r="R9653" s="37"/>
      <c r="S9653" s="36"/>
      <c r="T9653" s="36"/>
    </row>
    <row r="9654" spans="14:20" ht="14.4" x14ac:dyDescent="0.3">
      <c r="N9654" s="37"/>
      <c r="O9654" s="36"/>
      <c r="P9654" s="36"/>
      <c r="Q9654" s="36"/>
      <c r="R9654" s="37"/>
      <c r="S9654" s="36"/>
      <c r="T9654" s="36"/>
    </row>
    <row r="9655" spans="14:20" ht="14.4" x14ac:dyDescent="0.3">
      <c r="N9655" s="37"/>
      <c r="O9655" s="36"/>
      <c r="P9655" s="36"/>
      <c r="Q9655" s="36"/>
      <c r="R9655" s="37"/>
      <c r="S9655" s="36"/>
      <c r="T9655" s="36"/>
    </row>
    <row r="9656" spans="14:20" ht="14.4" x14ac:dyDescent="0.3">
      <c r="N9656" s="37"/>
      <c r="O9656" s="36"/>
      <c r="P9656" s="36"/>
      <c r="Q9656" s="36"/>
      <c r="R9656" s="37"/>
      <c r="S9656" s="36"/>
      <c r="T9656" s="36"/>
    </row>
    <row r="9657" spans="14:20" ht="14.4" x14ac:dyDescent="0.3">
      <c r="N9657" s="37"/>
      <c r="O9657" s="36"/>
      <c r="P9657" s="36"/>
      <c r="Q9657" s="36"/>
      <c r="R9657" s="37"/>
      <c r="S9657" s="36"/>
      <c r="T9657" s="36"/>
    </row>
    <row r="9658" spans="14:20" ht="14.4" x14ac:dyDescent="0.3">
      <c r="N9658" s="37"/>
      <c r="O9658" s="36"/>
      <c r="P9658" s="36"/>
      <c r="Q9658" s="36"/>
      <c r="R9658" s="37"/>
      <c r="S9658" s="36"/>
      <c r="T9658" s="36"/>
    </row>
    <row r="9659" spans="14:20" ht="14.4" x14ac:dyDescent="0.3">
      <c r="N9659" s="37"/>
      <c r="O9659" s="36"/>
      <c r="P9659" s="36"/>
      <c r="Q9659" s="36"/>
      <c r="R9659" s="37"/>
      <c r="S9659" s="36"/>
      <c r="T9659" s="36"/>
    </row>
    <row r="9660" spans="14:20" ht="14.4" x14ac:dyDescent="0.3">
      <c r="N9660" s="37"/>
      <c r="O9660" s="36"/>
      <c r="P9660" s="36"/>
      <c r="Q9660" s="36"/>
      <c r="R9660" s="37"/>
      <c r="S9660" s="36"/>
      <c r="T9660" s="36"/>
    </row>
    <row r="9661" spans="14:20" ht="14.4" x14ac:dyDescent="0.3">
      <c r="N9661" s="37"/>
      <c r="O9661" s="36"/>
      <c r="P9661" s="36"/>
      <c r="Q9661" s="36"/>
      <c r="R9661" s="37"/>
      <c r="S9661" s="36"/>
      <c r="T9661" s="36"/>
    </row>
    <row r="9662" spans="14:20" ht="14.4" x14ac:dyDescent="0.3">
      <c r="N9662" s="37"/>
      <c r="O9662" s="36"/>
      <c r="P9662" s="36"/>
      <c r="Q9662" s="36"/>
      <c r="R9662" s="37"/>
      <c r="S9662" s="36"/>
      <c r="T9662" s="36"/>
    </row>
    <row r="9663" spans="14:20" ht="14.4" x14ac:dyDescent="0.3">
      <c r="N9663" s="37"/>
      <c r="O9663" s="36"/>
      <c r="P9663" s="36"/>
      <c r="Q9663" s="36"/>
      <c r="R9663" s="37"/>
      <c r="S9663" s="36"/>
      <c r="T9663" s="36"/>
    </row>
    <row r="9664" spans="14:20" ht="14.4" x14ac:dyDescent="0.3">
      <c r="N9664" s="37"/>
      <c r="O9664" s="36"/>
      <c r="P9664" s="36"/>
      <c r="Q9664" s="36"/>
      <c r="R9664" s="37"/>
      <c r="S9664" s="36"/>
      <c r="T9664" s="36"/>
    </row>
    <row r="9665" spans="14:20" ht="14.4" x14ac:dyDescent="0.3">
      <c r="N9665" s="37"/>
      <c r="O9665" s="36"/>
      <c r="P9665" s="36"/>
      <c r="Q9665" s="36"/>
      <c r="R9665" s="37"/>
      <c r="S9665" s="36"/>
      <c r="T9665" s="36"/>
    </row>
    <row r="9666" spans="14:20" ht="14.4" x14ac:dyDescent="0.3">
      <c r="N9666" s="37"/>
      <c r="O9666" s="36"/>
      <c r="P9666" s="36"/>
      <c r="Q9666" s="36"/>
      <c r="R9666" s="37"/>
      <c r="S9666" s="36"/>
      <c r="T9666" s="36"/>
    </row>
    <row r="9667" spans="14:20" ht="14.4" x14ac:dyDescent="0.3">
      <c r="N9667" s="37"/>
      <c r="O9667" s="36"/>
      <c r="P9667" s="36"/>
      <c r="Q9667" s="36"/>
      <c r="R9667" s="37"/>
      <c r="S9667" s="36"/>
      <c r="T9667" s="36"/>
    </row>
    <row r="9668" spans="14:20" ht="14.4" x14ac:dyDescent="0.3">
      <c r="N9668" s="37"/>
      <c r="O9668" s="36"/>
      <c r="P9668" s="36"/>
      <c r="Q9668" s="36"/>
      <c r="R9668" s="37"/>
      <c r="S9668" s="36"/>
      <c r="T9668" s="36"/>
    </row>
    <row r="9669" spans="14:20" ht="14.4" x14ac:dyDescent="0.3">
      <c r="N9669" s="37"/>
      <c r="O9669" s="36"/>
      <c r="P9669" s="36"/>
      <c r="Q9669" s="36"/>
      <c r="R9669" s="37"/>
      <c r="S9669" s="36"/>
      <c r="T9669" s="36"/>
    </row>
    <row r="9670" spans="14:20" ht="14.4" x14ac:dyDescent="0.3">
      <c r="N9670" s="37"/>
      <c r="O9670" s="36"/>
      <c r="P9670" s="36"/>
      <c r="Q9670" s="36"/>
      <c r="R9670" s="37"/>
      <c r="S9670" s="36"/>
      <c r="T9670" s="36"/>
    </row>
    <row r="9671" spans="14:20" ht="14.4" x14ac:dyDescent="0.3">
      <c r="N9671" s="37"/>
      <c r="O9671" s="36"/>
      <c r="P9671" s="36"/>
      <c r="Q9671" s="36"/>
      <c r="R9671" s="37"/>
      <c r="S9671" s="36"/>
      <c r="T9671" s="36"/>
    </row>
    <row r="9672" spans="14:20" ht="14.4" x14ac:dyDescent="0.3">
      <c r="N9672" s="37"/>
      <c r="O9672" s="36"/>
      <c r="P9672" s="36"/>
      <c r="Q9672" s="36"/>
      <c r="R9672" s="37"/>
      <c r="S9672" s="36"/>
      <c r="T9672" s="36"/>
    </row>
    <row r="9673" spans="14:20" ht="14.4" x14ac:dyDescent="0.3">
      <c r="N9673" s="37"/>
      <c r="O9673" s="36"/>
      <c r="P9673" s="36"/>
      <c r="Q9673" s="36"/>
      <c r="R9673" s="37"/>
      <c r="S9673" s="36"/>
      <c r="T9673" s="36"/>
    </row>
    <row r="9674" spans="14:20" ht="14.4" x14ac:dyDescent="0.3">
      <c r="N9674" s="37"/>
      <c r="O9674" s="36"/>
      <c r="P9674" s="36"/>
      <c r="Q9674" s="36"/>
      <c r="R9674" s="37"/>
      <c r="S9674" s="36"/>
      <c r="T9674" s="36"/>
    </row>
    <row r="9675" spans="14:20" ht="14.4" x14ac:dyDescent="0.3">
      <c r="N9675" s="37"/>
      <c r="O9675" s="36"/>
      <c r="P9675" s="36"/>
      <c r="Q9675" s="36"/>
      <c r="R9675" s="37"/>
      <c r="S9675" s="36"/>
      <c r="T9675" s="36"/>
    </row>
    <row r="9676" spans="14:20" ht="14.4" x14ac:dyDescent="0.3">
      <c r="N9676" s="37"/>
      <c r="O9676" s="36"/>
      <c r="P9676" s="36"/>
      <c r="Q9676" s="36"/>
      <c r="R9676" s="37"/>
      <c r="S9676" s="36"/>
      <c r="T9676" s="36"/>
    </row>
    <row r="9677" spans="14:20" ht="14.4" x14ac:dyDescent="0.3">
      <c r="N9677" s="37"/>
      <c r="O9677" s="36"/>
      <c r="P9677" s="36"/>
      <c r="Q9677" s="36"/>
      <c r="R9677" s="37"/>
      <c r="S9677" s="36"/>
      <c r="T9677" s="36"/>
    </row>
    <row r="9678" spans="14:20" ht="14.4" x14ac:dyDescent="0.3">
      <c r="N9678" s="37"/>
      <c r="O9678" s="36"/>
      <c r="P9678" s="36"/>
      <c r="Q9678" s="36"/>
      <c r="R9678" s="37"/>
      <c r="S9678" s="36"/>
      <c r="T9678" s="36"/>
    </row>
    <row r="9679" spans="14:20" ht="14.4" x14ac:dyDescent="0.3">
      <c r="N9679" s="37"/>
      <c r="O9679" s="36"/>
      <c r="P9679" s="36"/>
      <c r="Q9679" s="36"/>
      <c r="R9679" s="37"/>
      <c r="S9679" s="36"/>
      <c r="T9679" s="36"/>
    </row>
    <row r="9680" spans="14:20" ht="14.4" x14ac:dyDescent="0.3">
      <c r="N9680" s="37"/>
      <c r="O9680" s="36"/>
      <c r="P9680" s="36"/>
      <c r="Q9680" s="36"/>
      <c r="R9680" s="37"/>
      <c r="S9680" s="36"/>
      <c r="T9680" s="36"/>
    </row>
    <row r="9681" spans="14:20" ht="14.4" x14ac:dyDescent="0.3">
      <c r="N9681" s="37"/>
      <c r="O9681" s="36"/>
      <c r="P9681" s="36"/>
      <c r="Q9681" s="36"/>
      <c r="R9681" s="37"/>
      <c r="S9681" s="36"/>
      <c r="T9681" s="36"/>
    </row>
    <row r="9682" spans="14:20" ht="14.4" x14ac:dyDescent="0.3">
      <c r="N9682" s="37"/>
      <c r="O9682" s="36"/>
      <c r="P9682" s="36"/>
      <c r="Q9682" s="36"/>
      <c r="R9682" s="37"/>
      <c r="S9682" s="36"/>
      <c r="T9682" s="36"/>
    </row>
    <row r="9683" spans="14:20" ht="14.4" x14ac:dyDescent="0.3">
      <c r="N9683" s="37"/>
      <c r="O9683" s="36"/>
      <c r="P9683" s="36"/>
      <c r="Q9683" s="36"/>
      <c r="R9683" s="37"/>
      <c r="S9683" s="36"/>
      <c r="T9683" s="36"/>
    </row>
    <row r="9684" spans="14:20" ht="14.4" x14ac:dyDescent="0.3">
      <c r="N9684" s="37"/>
      <c r="O9684" s="36"/>
      <c r="P9684" s="36"/>
      <c r="Q9684" s="36"/>
      <c r="R9684" s="37"/>
      <c r="S9684" s="36"/>
      <c r="T9684" s="36"/>
    </row>
    <row r="9685" spans="14:20" ht="14.4" x14ac:dyDescent="0.3">
      <c r="N9685" s="37"/>
      <c r="O9685" s="36"/>
      <c r="P9685" s="36"/>
      <c r="Q9685" s="36"/>
      <c r="R9685" s="37"/>
      <c r="S9685" s="36"/>
      <c r="T9685" s="36"/>
    </row>
    <row r="9686" spans="14:20" ht="14.4" x14ac:dyDescent="0.3">
      <c r="N9686" s="37"/>
      <c r="O9686" s="36"/>
      <c r="P9686" s="36"/>
      <c r="Q9686" s="36"/>
      <c r="R9686" s="37"/>
      <c r="S9686" s="36"/>
      <c r="T9686" s="36"/>
    </row>
    <row r="9687" spans="14:20" ht="14.4" x14ac:dyDescent="0.3">
      <c r="N9687" s="37"/>
      <c r="O9687" s="36"/>
      <c r="P9687" s="36"/>
      <c r="Q9687" s="36"/>
      <c r="R9687" s="37"/>
      <c r="S9687" s="36"/>
      <c r="T9687" s="36"/>
    </row>
    <row r="9688" spans="14:20" ht="14.4" x14ac:dyDescent="0.3">
      <c r="N9688" s="37"/>
      <c r="O9688" s="36"/>
      <c r="P9688" s="36"/>
      <c r="Q9688" s="36"/>
      <c r="R9688" s="37"/>
      <c r="S9688" s="36"/>
      <c r="T9688" s="36"/>
    </row>
    <row r="9689" spans="14:20" ht="14.4" x14ac:dyDescent="0.3">
      <c r="N9689" s="37"/>
      <c r="O9689" s="36"/>
      <c r="P9689" s="36"/>
      <c r="Q9689" s="36"/>
      <c r="R9689" s="37"/>
      <c r="S9689" s="36"/>
      <c r="T9689" s="36"/>
    </row>
    <row r="9690" spans="14:20" ht="14.4" x14ac:dyDescent="0.3">
      <c r="N9690" s="37"/>
      <c r="O9690" s="36"/>
      <c r="P9690" s="36"/>
      <c r="Q9690" s="36"/>
      <c r="R9690" s="37"/>
      <c r="S9690" s="36"/>
      <c r="T9690" s="36"/>
    </row>
    <row r="9691" spans="14:20" ht="14.4" x14ac:dyDescent="0.3">
      <c r="N9691" s="37"/>
      <c r="O9691" s="36"/>
      <c r="P9691" s="36"/>
      <c r="Q9691" s="36"/>
      <c r="R9691" s="37"/>
      <c r="S9691" s="36"/>
      <c r="T9691" s="36"/>
    </row>
    <row r="9692" spans="14:20" ht="14.4" x14ac:dyDescent="0.3">
      <c r="N9692" s="37"/>
      <c r="O9692" s="36"/>
      <c r="P9692" s="36"/>
      <c r="Q9692" s="36"/>
      <c r="R9692" s="37"/>
      <c r="S9692" s="36"/>
      <c r="T9692" s="36"/>
    </row>
    <row r="9693" spans="14:20" ht="14.4" x14ac:dyDescent="0.3">
      <c r="N9693" s="37"/>
      <c r="O9693" s="36"/>
      <c r="P9693" s="36"/>
      <c r="Q9693" s="36"/>
      <c r="R9693" s="37"/>
      <c r="S9693" s="36"/>
      <c r="T9693" s="36"/>
    </row>
    <row r="9694" spans="14:20" ht="14.4" x14ac:dyDescent="0.3">
      <c r="N9694" s="37"/>
      <c r="O9694" s="36"/>
      <c r="P9694" s="36"/>
      <c r="Q9694" s="36"/>
      <c r="R9694" s="37"/>
      <c r="S9694" s="36"/>
      <c r="T9694" s="36"/>
    </row>
    <row r="9695" spans="14:20" ht="14.4" x14ac:dyDescent="0.3">
      <c r="N9695" s="37"/>
      <c r="O9695" s="36"/>
      <c r="P9695" s="36"/>
      <c r="Q9695" s="36"/>
      <c r="R9695" s="37"/>
      <c r="S9695" s="36"/>
      <c r="T9695" s="36"/>
    </row>
    <row r="9696" spans="14:20" ht="14.4" x14ac:dyDescent="0.3">
      <c r="N9696" s="37"/>
      <c r="O9696" s="36"/>
      <c r="P9696" s="36"/>
      <c r="Q9696" s="36"/>
      <c r="R9696" s="37"/>
      <c r="S9696" s="36"/>
      <c r="T9696" s="36"/>
    </row>
    <row r="9697" spans="14:20" ht="14.4" x14ac:dyDescent="0.3">
      <c r="N9697" s="37"/>
      <c r="O9697" s="36"/>
      <c r="P9697" s="36"/>
      <c r="Q9697" s="36"/>
      <c r="R9697" s="37"/>
      <c r="S9697" s="36"/>
      <c r="T9697" s="36"/>
    </row>
    <row r="9698" spans="14:20" ht="14.4" x14ac:dyDescent="0.3">
      <c r="N9698" s="37"/>
      <c r="O9698" s="36"/>
      <c r="P9698" s="36"/>
      <c r="Q9698" s="36"/>
      <c r="R9698" s="37"/>
      <c r="S9698" s="36"/>
      <c r="T9698" s="36"/>
    </row>
    <row r="9699" spans="14:20" ht="14.4" x14ac:dyDescent="0.3">
      <c r="N9699" s="37"/>
      <c r="O9699" s="36"/>
      <c r="P9699" s="36"/>
      <c r="Q9699" s="36"/>
      <c r="R9699" s="37"/>
      <c r="S9699" s="36"/>
      <c r="T9699" s="36"/>
    </row>
    <row r="9700" spans="14:20" ht="14.4" x14ac:dyDescent="0.3">
      <c r="N9700" s="37"/>
      <c r="O9700" s="36"/>
      <c r="P9700" s="36"/>
      <c r="Q9700" s="36"/>
      <c r="R9700" s="37"/>
      <c r="S9700" s="36"/>
      <c r="T9700" s="36"/>
    </row>
    <row r="9701" spans="14:20" ht="14.4" x14ac:dyDescent="0.3">
      <c r="N9701" s="37"/>
      <c r="O9701" s="36"/>
      <c r="P9701" s="36"/>
      <c r="Q9701" s="36"/>
      <c r="R9701" s="37"/>
      <c r="S9701" s="36"/>
      <c r="T9701" s="36"/>
    </row>
    <row r="9702" spans="14:20" ht="14.4" x14ac:dyDescent="0.3">
      <c r="N9702" s="37"/>
      <c r="O9702" s="36"/>
      <c r="P9702" s="36"/>
      <c r="Q9702" s="36"/>
      <c r="R9702" s="37"/>
      <c r="S9702" s="36"/>
      <c r="T9702" s="36"/>
    </row>
    <row r="9703" spans="14:20" ht="14.4" x14ac:dyDescent="0.3">
      <c r="N9703" s="37"/>
      <c r="O9703" s="36"/>
      <c r="P9703" s="36"/>
      <c r="Q9703" s="36"/>
      <c r="R9703" s="37"/>
      <c r="S9703" s="36"/>
      <c r="T9703" s="36"/>
    </row>
    <row r="9704" spans="14:20" ht="14.4" x14ac:dyDescent="0.3">
      <c r="N9704" s="37"/>
      <c r="O9704" s="36"/>
      <c r="P9704" s="36"/>
      <c r="Q9704" s="36"/>
      <c r="R9704" s="37"/>
      <c r="S9704" s="36"/>
      <c r="T9704" s="36"/>
    </row>
    <row r="9705" spans="14:20" ht="14.4" x14ac:dyDescent="0.3">
      <c r="N9705" s="37"/>
      <c r="O9705" s="36"/>
      <c r="P9705" s="36"/>
      <c r="Q9705" s="36"/>
      <c r="R9705" s="37"/>
      <c r="S9705" s="36"/>
      <c r="T9705" s="36"/>
    </row>
    <row r="9706" spans="14:20" ht="14.4" x14ac:dyDescent="0.3">
      <c r="N9706" s="37"/>
      <c r="O9706" s="36"/>
      <c r="P9706" s="36"/>
      <c r="Q9706" s="36"/>
      <c r="R9706" s="37"/>
      <c r="S9706" s="36"/>
      <c r="T9706" s="36"/>
    </row>
    <row r="9707" spans="14:20" ht="14.4" x14ac:dyDescent="0.3">
      <c r="N9707" s="37"/>
      <c r="O9707" s="36"/>
      <c r="P9707" s="36"/>
      <c r="Q9707" s="36"/>
      <c r="R9707" s="37"/>
      <c r="S9707" s="36"/>
      <c r="T9707" s="36"/>
    </row>
    <row r="9708" spans="14:20" ht="14.4" x14ac:dyDescent="0.3">
      <c r="N9708" s="37"/>
      <c r="O9708" s="36"/>
      <c r="P9708" s="36"/>
      <c r="Q9708" s="36"/>
      <c r="R9708" s="37"/>
      <c r="S9708" s="36"/>
      <c r="T9708" s="36"/>
    </row>
    <row r="9709" spans="14:20" ht="14.4" x14ac:dyDescent="0.3">
      <c r="N9709" s="37"/>
      <c r="O9709" s="36"/>
      <c r="P9709" s="36"/>
      <c r="Q9709" s="36"/>
      <c r="R9709" s="37"/>
      <c r="S9709" s="36"/>
      <c r="T9709" s="36"/>
    </row>
    <row r="9710" spans="14:20" ht="14.4" x14ac:dyDescent="0.3">
      <c r="N9710" s="37"/>
      <c r="O9710" s="36"/>
      <c r="P9710" s="36"/>
      <c r="Q9710" s="36"/>
      <c r="R9710" s="37"/>
      <c r="S9710" s="36"/>
      <c r="T9710" s="36"/>
    </row>
    <row r="9711" spans="14:20" ht="14.4" x14ac:dyDescent="0.3">
      <c r="N9711" s="37"/>
      <c r="O9711" s="36"/>
      <c r="P9711" s="36"/>
      <c r="Q9711" s="36"/>
      <c r="R9711" s="37"/>
      <c r="S9711" s="36"/>
      <c r="T9711" s="36"/>
    </row>
    <row r="9712" spans="14:20" ht="14.4" x14ac:dyDescent="0.3">
      <c r="N9712" s="37"/>
      <c r="O9712" s="36"/>
      <c r="P9712" s="36"/>
      <c r="Q9712" s="36"/>
      <c r="R9712" s="37"/>
      <c r="S9712" s="36"/>
      <c r="T9712" s="36"/>
    </row>
    <row r="9713" spans="14:20" ht="14.4" x14ac:dyDescent="0.3">
      <c r="N9713" s="37"/>
      <c r="O9713" s="36"/>
      <c r="P9713" s="36"/>
      <c r="Q9713" s="36"/>
      <c r="R9713" s="37"/>
      <c r="S9713" s="36"/>
      <c r="T9713" s="36"/>
    </row>
    <row r="9714" spans="14:20" ht="14.4" x14ac:dyDescent="0.3">
      <c r="N9714" s="37"/>
      <c r="O9714" s="36"/>
      <c r="P9714" s="36"/>
      <c r="Q9714" s="36"/>
      <c r="R9714" s="37"/>
      <c r="S9714" s="36"/>
      <c r="T9714" s="36"/>
    </row>
    <row r="9715" spans="14:20" ht="14.4" x14ac:dyDescent="0.3">
      <c r="N9715" s="37"/>
      <c r="O9715" s="36"/>
      <c r="P9715" s="36"/>
      <c r="Q9715" s="36"/>
      <c r="R9715" s="37"/>
      <c r="S9715" s="36"/>
      <c r="T9715" s="36"/>
    </row>
    <row r="9716" spans="14:20" ht="14.4" x14ac:dyDescent="0.3">
      <c r="N9716" s="37"/>
      <c r="O9716" s="36"/>
      <c r="P9716" s="36"/>
      <c r="Q9716" s="36"/>
      <c r="R9716" s="37"/>
      <c r="S9716" s="36"/>
      <c r="T9716" s="36"/>
    </row>
    <row r="9717" spans="14:20" ht="14.4" x14ac:dyDescent="0.3">
      <c r="N9717" s="37"/>
      <c r="O9717" s="36"/>
      <c r="P9717" s="36"/>
      <c r="Q9717" s="36"/>
      <c r="R9717" s="37"/>
      <c r="S9717" s="36"/>
      <c r="T9717" s="36"/>
    </row>
    <row r="9718" spans="14:20" ht="14.4" x14ac:dyDescent="0.3">
      <c r="N9718" s="37"/>
      <c r="O9718" s="36"/>
      <c r="P9718" s="36"/>
      <c r="Q9718" s="36"/>
      <c r="R9718" s="37"/>
      <c r="S9718" s="36"/>
      <c r="T9718" s="36"/>
    </row>
    <row r="9719" spans="14:20" ht="14.4" x14ac:dyDescent="0.3">
      <c r="N9719" s="37"/>
      <c r="O9719" s="36"/>
      <c r="P9719" s="36"/>
      <c r="Q9719" s="36"/>
      <c r="R9719" s="37"/>
      <c r="S9719" s="36"/>
      <c r="T9719" s="36"/>
    </row>
    <row r="9720" spans="14:20" ht="14.4" x14ac:dyDescent="0.3">
      <c r="N9720" s="37"/>
      <c r="O9720" s="36"/>
      <c r="P9720" s="36"/>
      <c r="Q9720" s="36"/>
      <c r="R9720" s="37"/>
      <c r="S9720" s="36"/>
      <c r="T9720" s="36"/>
    </row>
    <row r="9721" spans="14:20" ht="14.4" x14ac:dyDescent="0.3">
      <c r="N9721" s="37"/>
      <c r="O9721" s="36"/>
      <c r="P9721" s="36"/>
      <c r="Q9721" s="36"/>
      <c r="R9721" s="37"/>
      <c r="S9721" s="36"/>
      <c r="T9721" s="36"/>
    </row>
    <row r="9722" spans="14:20" ht="14.4" x14ac:dyDescent="0.3">
      <c r="N9722" s="37"/>
      <c r="O9722" s="36"/>
      <c r="P9722" s="36"/>
      <c r="Q9722" s="36"/>
      <c r="R9722" s="37"/>
      <c r="S9722" s="36"/>
      <c r="T9722" s="36"/>
    </row>
    <row r="9723" spans="14:20" ht="14.4" x14ac:dyDescent="0.3">
      <c r="N9723" s="37"/>
      <c r="O9723" s="36"/>
      <c r="P9723" s="36"/>
      <c r="Q9723" s="36"/>
      <c r="R9723" s="37"/>
      <c r="S9723" s="36"/>
      <c r="T9723" s="36"/>
    </row>
    <row r="9724" spans="14:20" ht="14.4" x14ac:dyDescent="0.3">
      <c r="N9724" s="37"/>
      <c r="O9724" s="36"/>
      <c r="P9724" s="36"/>
      <c r="Q9724" s="36"/>
      <c r="R9724" s="37"/>
      <c r="S9724" s="36"/>
      <c r="T9724" s="36"/>
    </row>
    <row r="9725" spans="14:20" ht="14.4" x14ac:dyDescent="0.3">
      <c r="N9725" s="37"/>
      <c r="O9725" s="36"/>
      <c r="P9725" s="36"/>
      <c r="Q9725" s="36"/>
      <c r="R9725" s="37"/>
      <c r="S9725" s="36"/>
      <c r="T9725" s="36"/>
    </row>
    <row r="9726" spans="14:20" ht="14.4" x14ac:dyDescent="0.3">
      <c r="N9726" s="37"/>
      <c r="O9726" s="36"/>
      <c r="P9726" s="36"/>
      <c r="Q9726" s="36"/>
      <c r="R9726" s="37"/>
      <c r="S9726" s="36"/>
      <c r="T9726" s="36"/>
    </row>
    <row r="9727" spans="14:20" ht="14.4" x14ac:dyDescent="0.3">
      <c r="N9727" s="37"/>
      <c r="O9727" s="36"/>
      <c r="P9727" s="36"/>
      <c r="Q9727" s="36"/>
      <c r="R9727" s="37"/>
      <c r="S9727" s="36"/>
      <c r="T9727" s="36"/>
    </row>
    <row r="9728" spans="14:20" ht="14.4" x14ac:dyDescent="0.3">
      <c r="N9728" s="37"/>
      <c r="O9728" s="36"/>
      <c r="P9728" s="36"/>
      <c r="Q9728" s="36"/>
      <c r="R9728" s="37"/>
      <c r="S9728" s="36"/>
      <c r="T9728" s="36"/>
    </row>
    <row r="9729" spans="14:20" ht="14.4" x14ac:dyDescent="0.3">
      <c r="N9729" s="37"/>
      <c r="O9729" s="36"/>
      <c r="P9729" s="36"/>
      <c r="Q9729" s="36"/>
      <c r="R9729" s="37"/>
      <c r="S9729" s="36"/>
      <c r="T9729" s="36"/>
    </row>
    <row r="9730" spans="14:20" ht="14.4" x14ac:dyDescent="0.3">
      <c r="N9730" s="37"/>
      <c r="O9730" s="36"/>
      <c r="P9730" s="36"/>
      <c r="Q9730" s="36"/>
      <c r="R9730" s="37"/>
      <c r="S9730" s="36"/>
      <c r="T9730" s="36"/>
    </row>
    <row r="9731" spans="14:20" ht="14.4" x14ac:dyDescent="0.3">
      <c r="N9731" s="37"/>
      <c r="O9731" s="36"/>
      <c r="P9731" s="36"/>
      <c r="Q9731" s="36"/>
      <c r="R9731" s="37"/>
      <c r="S9731" s="36"/>
      <c r="T9731" s="36"/>
    </row>
    <row r="9732" spans="14:20" ht="14.4" x14ac:dyDescent="0.3">
      <c r="N9732" s="37"/>
      <c r="O9732" s="36"/>
      <c r="P9732" s="36"/>
      <c r="Q9732" s="36"/>
      <c r="R9732" s="37"/>
      <c r="S9732" s="36"/>
      <c r="T9732" s="36"/>
    </row>
    <row r="9733" spans="14:20" ht="14.4" x14ac:dyDescent="0.3">
      <c r="N9733" s="37"/>
      <c r="O9733" s="36"/>
      <c r="P9733" s="36"/>
      <c r="Q9733" s="36"/>
      <c r="R9733" s="37"/>
      <c r="S9733" s="36"/>
      <c r="T9733" s="36"/>
    </row>
    <row r="9734" spans="14:20" ht="14.4" x14ac:dyDescent="0.3">
      <c r="N9734" s="37"/>
      <c r="O9734" s="36"/>
      <c r="P9734" s="36"/>
      <c r="Q9734" s="36"/>
      <c r="R9734" s="37"/>
      <c r="S9734" s="36"/>
      <c r="T9734" s="36"/>
    </row>
    <row r="9735" spans="14:20" ht="14.4" x14ac:dyDescent="0.3">
      <c r="N9735" s="37"/>
      <c r="O9735" s="36"/>
      <c r="P9735" s="36"/>
      <c r="Q9735" s="36"/>
      <c r="R9735" s="37"/>
      <c r="S9735" s="36"/>
      <c r="T9735" s="36"/>
    </row>
    <row r="9736" spans="14:20" ht="14.4" x14ac:dyDescent="0.3">
      <c r="N9736" s="37"/>
      <c r="O9736" s="36"/>
      <c r="P9736" s="36"/>
      <c r="Q9736" s="36"/>
      <c r="R9736" s="37"/>
      <c r="S9736" s="36"/>
      <c r="T9736" s="36"/>
    </row>
    <row r="9737" spans="14:20" ht="14.4" x14ac:dyDescent="0.3">
      <c r="N9737" s="37"/>
      <c r="O9737" s="36"/>
      <c r="P9737" s="36"/>
      <c r="Q9737" s="36"/>
      <c r="R9737" s="37"/>
      <c r="S9737" s="36"/>
      <c r="T9737" s="36"/>
    </row>
    <row r="9738" spans="14:20" ht="14.4" x14ac:dyDescent="0.3">
      <c r="N9738" s="37"/>
      <c r="O9738" s="36"/>
      <c r="P9738" s="36"/>
      <c r="Q9738" s="36"/>
      <c r="R9738" s="37"/>
      <c r="S9738" s="36"/>
      <c r="T9738" s="36"/>
    </row>
    <row r="9739" spans="14:20" ht="14.4" x14ac:dyDescent="0.3">
      <c r="N9739" s="37"/>
      <c r="O9739" s="36"/>
      <c r="P9739" s="36"/>
      <c r="Q9739" s="36"/>
      <c r="R9739" s="37"/>
      <c r="S9739" s="36"/>
      <c r="T9739" s="36"/>
    </row>
    <row r="9740" spans="14:20" ht="14.4" x14ac:dyDescent="0.3">
      <c r="N9740" s="37"/>
      <c r="O9740" s="36"/>
      <c r="P9740" s="36"/>
      <c r="Q9740" s="36"/>
      <c r="R9740" s="37"/>
      <c r="S9740" s="36"/>
      <c r="T9740" s="36"/>
    </row>
    <row r="9741" spans="14:20" ht="14.4" x14ac:dyDescent="0.3">
      <c r="N9741" s="37"/>
      <c r="O9741" s="36"/>
      <c r="P9741" s="36"/>
      <c r="Q9741" s="36"/>
      <c r="R9741" s="37"/>
      <c r="S9741" s="36"/>
      <c r="T9741" s="36"/>
    </row>
    <row r="9742" spans="14:20" ht="14.4" x14ac:dyDescent="0.3">
      <c r="N9742" s="37"/>
      <c r="O9742" s="36"/>
      <c r="P9742" s="36"/>
      <c r="Q9742" s="36"/>
      <c r="R9742" s="37"/>
      <c r="S9742" s="36"/>
      <c r="T9742" s="36"/>
    </row>
    <row r="9743" spans="14:20" ht="14.4" x14ac:dyDescent="0.3">
      <c r="N9743" s="37"/>
      <c r="O9743" s="36"/>
      <c r="P9743" s="36"/>
      <c r="Q9743" s="36"/>
      <c r="R9743" s="37"/>
      <c r="S9743" s="36"/>
      <c r="T9743" s="36"/>
    </row>
    <row r="9744" spans="14:20" ht="14.4" x14ac:dyDescent="0.3">
      <c r="N9744" s="37"/>
      <c r="O9744" s="36"/>
      <c r="P9744" s="36"/>
      <c r="Q9744" s="36"/>
      <c r="R9744" s="37"/>
      <c r="S9744" s="36"/>
      <c r="T9744" s="36"/>
    </row>
    <row r="9745" spans="14:20" ht="14.4" x14ac:dyDescent="0.3">
      <c r="N9745" s="37"/>
      <c r="O9745" s="36"/>
      <c r="P9745" s="36"/>
      <c r="Q9745" s="36"/>
      <c r="R9745" s="37"/>
      <c r="S9745" s="36"/>
      <c r="T9745" s="36"/>
    </row>
    <row r="9746" spans="14:20" ht="14.4" x14ac:dyDescent="0.3">
      <c r="N9746" s="37"/>
      <c r="O9746" s="36"/>
      <c r="P9746" s="36"/>
      <c r="Q9746" s="36"/>
      <c r="R9746" s="37"/>
      <c r="S9746" s="36"/>
      <c r="T9746" s="36"/>
    </row>
    <row r="9747" spans="14:20" ht="14.4" x14ac:dyDescent="0.3">
      <c r="N9747" s="37"/>
      <c r="O9747" s="36"/>
      <c r="P9747" s="36"/>
      <c r="Q9747" s="36"/>
      <c r="R9747" s="37"/>
      <c r="S9747" s="36"/>
      <c r="T9747" s="36"/>
    </row>
    <row r="9748" spans="14:20" ht="14.4" x14ac:dyDescent="0.3">
      <c r="N9748" s="37"/>
      <c r="O9748" s="36"/>
      <c r="P9748" s="36"/>
      <c r="Q9748" s="36"/>
      <c r="R9748" s="37"/>
      <c r="S9748" s="36"/>
      <c r="T9748" s="36"/>
    </row>
    <row r="9749" spans="14:20" ht="14.4" x14ac:dyDescent="0.3">
      <c r="N9749" s="37"/>
      <c r="O9749" s="36"/>
      <c r="P9749" s="36"/>
      <c r="Q9749" s="36"/>
      <c r="R9749" s="37"/>
      <c r="S9749" s="36"/>
      <c r="T9749" s="36"/>
    </row>
    <row r="9750" spans="14:20" ht="14.4" x14ac:dyDescent="0.3">
      <c r="N9750" s="37"/>
      <c r="O9750" s="36"/>
      <c r="P9750" s="36"/>
      <c r="Q9750" s="36"/>
      <c r="R9750" s="37"/>
      <c r="S9750" s="36"/>
      <c r="T9750" s="36"/>
    </row>
    <row r="9751" spans="14:20" ht="14.4" x14ac:dyDescent="0.3">
      <c r="N9751" s="37"/>
      <c r="O9751" s="36"/>
      <c r="P9751" s="36"/>
      <c r="Q9751" s="36"/>
      <c r="R9751" s="37"/>
      <c r="S9751" s="36"/>
      <c r="T9751" s="36"/>
    </row>
    <row r="9752" spans="14:20" ht="14.4" x14ac:dyDescent="0.3">
      <c r="N9752" s="37"/>
      <c r="O9752" s="36"/>
      <c r="P9752" s="36"/>
      <c r="Q9752" s="36"/>
      <c r="R9752" s="37"/>
      <c r="S9752" s="36"/>
      <c r="T9752" s="36"/>
    </row>
    <row r="9753" spans="14:20" ht="14.4" x14ac:dyDescent="0.3">
      <c r="N9753" s="37"/>
      <c r="O9753" s="36"/>
      <c r="P9753" s="36"/>
      <c r="Q9753" s="36"/>
      <c r="R9753" s="37"/>
      <c r="S9753" s="36"/>
      <c r="T9753" s="36"/>
    </row>
    <row r="9754" spans="14:20" ht="14.4" x14ac:dyDescent="0.3">
      <c r="N9754" s="37"/>
      <c r="O9754" s="36"/>
      <c r="P9754" s="36"/>
      <c r="Q9754" s="36"/>
      <c r="R9754" s="37"/>
      <c r="S9754" s="36"/>
      <c r="T9754" s="36"/>
    </row>
    <row r="9755" spans="14:20" ht="14.4" x14ac:dyDescent="0.3">
      <c r="N9755" s="37"/>
      <c r="O9755" s="36"/>
      <c r="P9755" s="36"/>
      <c r="Q9755" s="36"/>
      <c r="R9755" s="37"/>
      <c r="S9755" s="36"/>
      <c r="T9755" s="36"/>
    </row>
    <row r="9756" spans="14:20" ht="14.4" x14ac:dyDescent="0.3">
      <c r="N9756" s="37"/>
      <c r="O9756" s="36"/>
      <c r="P9756" s="36"/>
      <c r="Q9756" s="36"/>
      <c r="R9756" s="37"/>
      <c r="S9756" s="36"/>
      <c r="T9756" s="36"/>
    </row>
    <row r="9757" spans="14:20" ht="14.4" x14ac:dyDescent="0.3">
      <c r="N9757" s="37"/>
      <c r="O9757" s="36"/>
      <c r="P9757" s="36"/>
      <c r="Q9757" s="36"/>
      <c r="R9757" s="37"/>
      <c r="S9757" s="36"/>
      <c r="T9757" s="36"/>
    </row>
    <row r="9758" spans="14:20" ht="14.4" x14ac:dyDescent="0.3">
      <c r="N9758" s="37"/>
      <c r="O9758" s="36"/>
      <c r="P9758" s="36"/>
      <c r="Q9758" s="36"/>
      <c r="R9758" s="37"/>
      <c r="S9758" s="36"/>
      <c r="T9758" s="36"/>
    </row>
    <row r="9759" spans="14:20" ht="14.4" x14ac:dyDescent="0.3">
      <c r="N9759" s="37"/>
      <c r="O9759" s="36"/>
      <c r="P9759" s="36"/>
      <c r="Q9759" s="36"/>
      <c r="R9759" s="37"/>
      <c r="S9759" s="36"/>
      <c r="T9759" s="36"/>
    </row>
    <row r="9760" spans="14:20" ht="14.4" x14ac:dyDescent="0.3">
      <c r="N9760" s="37"/>
      <c r="O9760" s="36"/>
      <c r="P9760" s="36"/>
      <c r="Q9760" s="36"/>
      <c r="R9760" s="37"/>
      <c r="S9760" s="36"/>
      <c r="T9760" s="36"/>
    </row>
    <row r="9761" spans="14:20" ht="14.4" x14ac:dyDescent="0.3">
      <c r="N9761" s="37"/>
      <c r="O9761" s="36"/>
      <c r="P9761" s="36"/>
      <c r="Q9761" s="36"/>
      <c r="R9761" s="37"/>
      <c r="S9761" s="36"/>
      <c r="T9761" s="36"/>
    </row>
    <row r="9762" spans="14:20" ht="14.4" x14ac:dyDescent="0.3">
      <c r="N9762" s="37"/>
      <c r="O9762" s="36"/>
      <c r="P9762" s="36"/>
      <c r="Q9762" s="36"/>
      <c r="R9762" s="37"/>
      <c r="S9762" s="36"/>
      <c r="T9762" s="36"/>
    </row>
    <row r="9763" spans="14:20" ht="14.4" x14ac:dyDescent="0.3">
      <c r="N9763" s="37"/>
      <c r="O9763" s="36"/>
      <c r="P9763" s="36"/>
      <c r="Q9763" s="36"/>
      <c r="R9763" s="37"/>
      <c r="S9763" s="36"/>
      <c r="T9763" s="36"/>
    </row>
    <row r="9764" spans="14:20" ht="14.4" x14ac:dyDescent="0.3">
      <c r="N9764" s="37"/>
      <c r="O9764" s="36"/>
      <c r="P9764" s="36"/>
      <c r="Q9764" s="36"/>
      <c r="R9764" s="37"/>
      <c r="S9764" s="36"/>
      <c r="T9764" s="36"/>
    </row>
    <row r="9765" spans="14:20" ht="14.4" x14ac:dyDescent="0.3">
      <c r="N9765" s="37"/>
      <c r="O9765" s="36"/>
      <c r="P9765" s="36"/>
      <c r="Q9765" s="36"/>
      <c r="R9765" s="37"/>
      <c r="S9765" s="36"/>
      <c r="T9765" s="36"/>
    </row>
    <row r="9766" spans="14:20" ht="14.4" x14ac:dyDescent="0.3">
      <c r="N9766" s="37"/>
      <c r="O9766" s="36"/>
      <c r="P9766" s="36"/>
      <c r="Q9766" s="36"/>
      <c r="R9766" s="37"/>
      <c r="S9766" s="36"/>
      <c r="T9766" s="36"/>
    </row>
    <row r="9767" spans="14:20" ht="14.4" x14ac:dyDescent="0.3">
      <c r="N9767" s="37"/>
      <c r="O9767" s="36"/>
      <c r="P9767" s="36"/>
      <c r="Q9767" s="36"/>
      <c r="R9767" s="37"/>
      <c r="S9767" s="36"/>
      <c r="T9767" s="36"/>
    </row>
    <row r="9768" spans="14:20" ht="14.4" x14ac:dyDescent="0.3">
      <c r="N9768" s="37"/>
      <c r="O9768" s="36"/>
      <c r="P9768" s="36"/>
      <c r="Q9768" s="36"/>
      <c r="R9768" s="37"/>
      <c r="S9768" s="36"/>
      <c r="T9768" s="36"/>
    </row>
    <row r="9769" spans="14:20" ht="14.4" x14ac:dyDescent="0.3">
      <c r="N9769" s="37"/>
      <c r="O9769" s="36"/>
      <c r="P9769" s="36"/>
      <c r="Q9769" s="36"/>
      <c r="R9769" s="37"/>
      <c r="S9769" s="36"/>
      <c r="T9769" s="36"/>
    </row>
    <row r="9770" spans="14:20" ht="14.4" x14ac:dyDescent="0.3">
      <c r="N9770" s="37"/>
      <c r="O9770" s="36"/>
      <c r="P9770" s="36"/>
      <c r="Q9770" s="36"/>
      <c r="R9770" s="37"/>
      <c r="S9770" s="36"/>
      <c r="T9770" s="36"/>
    </row>
    <row r="9771" spans="14:20" ht="14.4" x14ac:dyDescent="0.3">
      <c r="N9771" s="37"/>
      <c r="O9771" s="36"/>
      <c r="P9771" s="36"/>
      <c r="Q9771" s="36"/>
      <c r="R9771" s="37"/>
      <c r="S9771" s="36"/>
      <c r="T9771" s="36"/>
    </row>
    <row r="9772" spans="14:20" ht="14.4" x14ac:dyDescent="0.3">
      <c r="N9772" s="37"/>
      <c r="O9772" s="36"/>
      <c r="P9772" s="36"/>
      <c r="Q9772" s="36"/>
      <c r="R9772" s="37"/>
      <c r="S9772" s="36"/>
      <c r="T9772" s="36"/>
    </row>
    <row r="9773" spans="14:20" ht="14.4" x14ac:dyDescent="0.3">
      <c r="N9773" s="37"/>
      <c r="O9773" s="36"/>
      <c r="P9773" s="36"/>
      <c r="Q9773" s="36"/>
      <c r="R9773" s="37"/>
      <c r="S9773" s="36"/>
      <c r="T9773" s="36"/>
    </row>
    <row r="9774" spans="14:20" ht="14.4" x14ac:dyDescent="0.3">
      <c r="N9774" s="37"/>
      <c r="O9774" s="36"/>
      <c r="P9774" s="36"/>
      <c r="Q9774" s="36"/>
      <c r="R9774" s="37"/>
      <c r="S9774" s="36"/>
      <c r="T9774" s="36"/>
    </row>
    <row r="9775" spans="14:20" ht="14.4" x14ac:dyDescent="0.3">
      <c r="N9775" s="37"/>
      <c r="O9775" s="36"/>
      <c r="P9775" s="36"/>
      <c r="Q9775" s="36"/>
      <c r="R9775" s="37"/>
      <c r="S9775" s="36"/>
      <c r="T9775" s="36"/>
    </row>
    <row r="9776" spans="14:20" ht="14.4" x14ac:dyDescent="0.3">
      <c r="N9776" s="37"/>
      <c r="O9776" s="36"/>
      <c r="P9776" s="36"/>
      <c r="Q9776" s="36"/>
      <c r="R9776" s="37"/>
      <c r="S9776" s="36"/>
      <c r="T9776" s="36"/>
    </row>
    <row r="9777" spans="14:20" ht="14.4" x14ac:dyDescent="0.3">
      <c r="N9777" s="37"/>
      <c r="O9777" s="36"/>
      <c r="P9777" s="36"/>
      <c r="Q9777" s="36"/>
      <c r="R9777" s="37"/>
      <c r="S9777" s="36"/>
      <c r="T9777" s="36"/>
    </row>
    <row r="9778" spans="14:20" ht="14.4" x14ac:dyDescent="0.3">
      <c r="N9778" s="37"/>
      <c r="O9778" s="36"/>
      <c r="P9778" s="36"/>
      <c r="Q9778" s="36"/>
      <c r="R9778" s="37"/>
      <c r="S9778" s="36"/>
      <c r="T9778" s="36"/>
    </row>
    <row r="9779" spans="14:20" ht="14.4" x14ac:dyDescent="0.3">
      <c r="N9779" s="37"/>
      <c r="O9779" s="36"/>
      <c r="P9779" s="36"/>
      <c r="Q9779" s="36"/>
      <c r="R9779" s="37"/>
      <c r="S9779" s="36"/>
      <c r="T9779" s="36"/>
    </row>
    <row r="9780" spans="14:20" ht="14.4" x14ac:dyDescent="0.3">
      <c r="N9780" s="37"/>
      <c r="O9780" s="36"/>
      <c r="P9780" s="36"/>
      <c r="Q9780" s="36"/>
      <c r="R9780" s="37"/>
      <c r="S9780" s="36"/>
      <c r="T9780" s="36"/>
    </row>
    <row r="9781" spans="14:20" ht="14.4" x14ac:dyDescent="0.3">
      <c r="N9781" s="37"/>
      <c r="O9781" s="36"/>
      <c r="P9781" s="36"/>
      <c r="Q9781" s="36"/>
      <c r="R9781" s="37"/>
      <c r="S9781" s="36"/>
      <c r="T9781" s="36"/>
    </row>
    <row r="9782" spans="14:20" ht="14.4" x14ac:dyDescent="0.3">
      <c r="N9782" s="37"/>
      <c r="O9782" s="36"/>
      <c r="P9782" s="36"/>
      <c r="Q9782" s="36"/>
      <c r="R9782" s="37"/>
      <c r="S9782" s="36"/>
      <c r="T9782" s="36"/>
    </row>
    <row r="9783" spans="14:20" ht="14.4" x14ac:dyDescent="0.3">
      <c r="N9783" s="37"/>
      <c r="O9783" s="36"/>
      <c r="P9783" s="36"/>
      <c r="Q9783" s="36"/>
      <c r="R9783" s="37"/>
      <c r="S9783" s="36"/>
      <c r="T9783" s="36"/>
    </row>
    <row r="9784" spans="14:20" ht="14.4" x14ac:dyDescent="0.3">
      <c r="N9784" s="37"/>
      <c r="O9784" s="36"/>
      <c r="P9784" s="36"/>
      <c r="Q9784" s="36"/>
      <c r="R9784" s="37"/>
      <c r="S9784" s="36"/>
      <c r="T9784" s="36"/>
    </row>
    <row r="9785" spans="14:20" ht="14.4" x14ac:dyDescent="0.3">
      <c r="N9785" s="37"/>
      <c r="O9785" s="36"/>
      <c r="P9785" s="36"/>
      <c r="Q9785" s="36"/>
      <c r="R9785" s="37"/>
      <c r="S9785" s="36"/>
      <c r="T9785" s="36"/>
    </row>
    <row r="9786" spans="14:20" ht="14.4" x14ac:dyDescent="0.3">
      <c r="N9786" s="37"/>
      <c r="O9786" s="36"/>
      <c r="P9786" s="36"/>
      <c r="Q9786" s="36"/>
      <c r="R9786" s="37"/>
      <c r="S9786" s="36"/>
      <c r="T9786" s="36"/>
    </row>
    <row r="9787" spans="14:20" ht="14.4" x14ac:dyDescent="0.3">
      <c r="N9787" s="37"/>
      <c r="O9787" s="36"/>
      <c r="P9787" s="36"/>
      <c r="Q9787" s="36"/>
      <c r="R9787" s="37"/>
      <c r="S9787" s="36"/>
      <c r="T9787" s="36"/>
    </row>
    <row r="9788" spans="14:20" ht="14.4" x14ac:dyDescent="0.3">
      <c r="N9788" s="37"/>
      <c r="O9788" s="36"/>
      <c r="P9788" s="36"/>
      <c r="Q9788" s="36"/>
      <c r="R9788" s="37"/>
      <c r="S9788" s="36"/>
      <c r="T9788" s="36"/>
    </row>
    <row r="9789" spans="14:20" ht="14.4" x14ac:dyDescent="0.3">
      <c r="N9789" s="37"/>
      <c r="O9789" s="36"/>
      <c r="P9789" s="36"/>
      <c r="Q9789" s="36"/>
      <c r="R9789" s="37"/>
      <c r="S9789" s="36"/>
      <c r="T9789" s="36"/>
    </row>
    <row r="9790" spans="14:20" ht="14.4" x14ac:dyDescent="0.3">
      <c r="N9790" s="37"/>
      <c r="O9790" s="36"/>
      <c r="P9790" s="36"/>
      <c r="Q9790" s="36"/>
      <c r="R9790" s="37"/>
      <c r="S9790" s="36"/>
      <c r="T9790" s="36"/>
    </row>
    <row r="9791" spans="14:20" ht="14.4" x14ac:dyDescent="0.3">
      <c r="N9791" s="37"/>
      <c r="O9791" s="36"/>
      <c r="P9791" s="36"/>
      <c r="Q9791" s="36"/>
      <c r="R9791" s="37"/>
      <c r="S9791" s="36"/>
      <c r="T9791" s="36"/>
    </row>
    <row r="9792" spans="14:20" ht="14.4" x14ac:dyDescent="0.3">
      <c r="N9792" s="37"/>
      <c r="O9792" s="36"/>
      <c r="P9792" s="36"/>
      <c r="Q9792" s="36"/>
      <c r="R9792" s="37"/>
      <c r="S9792" s="36"/>
      <c r="T9792" s="36"/>
    </row>
    <row r="9793" spans="14:20" ht="14.4" x14ac:dyDescent="0.3">
      <c r="N9793" s="37"/>
      <c r="O9793" s="36"/>
      <c r="P9793" s="36"/>
      <c r="Q9793" s="36"/>
      <c r="R9793" s="37"/>
      <c r="S9793" s="36"/>
      <c r="T9793" s="36"/>
    </row>
    <row r="9794" spans="14:20" ht="14.4" x14ac:dyDescent="0.3">
      <c r="N9794" s="37"/>
      <c r="O9794" s="36"/>
      <c r="P9794" s="36"/>
      <c r="Q9794" s="36"/>
      <c r="R9794" s="37"/>
      <c r="S9794" s="36"/>
      <c r="T9794" s="36"/>
    </row>
    <row r="9795" spans="14:20" ht="14.4" x14ac:dyDescent="0.3">
      <c r="N9795" s="37"/>
      <c r="O9795" s="36"/>
      <c r="P9795" s="36"/>
      <c r="Q9795" s="36"/>
      <c r="R9795" s="37"/>
      <c r="S9795" s="36"/>
      <c r="T9795" s="36"/>
    </row>
    <row r="9796" spans="14:20" ht="14.4" x14ac:dyDescent="0.3">
      <c r="N9796" s="37"/>
      <c r="O9796" s="36"/>
      <c r="P9796" s="36"/>
      <c r="Q9796" s="36"/>
      <c r="R9796" s="37"/>
      <c r="S9796" s="36"/>
      <c r="T9796" s="36"/>
    </row>
    <row r="9797" spans="14:20" ht="14.4" x14ac:dyDescent="0.3">
      <c r="N9797" s="37"/>
      <c r="O9797" s="36"/>
      <c r="P9797" s="36"/>
      <c r="Q9797" s="36"/>
      <c r="R9797" s="37"/>
      <c r="S9797" s="36"/>
      <c r="T9797" s="36"/>
    </row>
    <row r="9798" spans="14:20" ht="14.4" x14ac:dyDescent="0.3">
      <c r="N9798" s="37"/>
      <c r="O9798" s="36"/>
      <c r="P9798" s="36"/>
      <c r="Q9798" s="36"/>
      <c r="R9798" s="37"/>
      <c r="S9798" s="36"/>
      <c r="T9798" s="36"/>
    </row>
    <row r="9799" spans="14:20" ht="14.4" x14ac:dyDescent="0.3">
      <c r="N9799" s="37"/>
      <c r="O9799" s="36"/>
      <c r="P9799" s="36"/>
      <c r="Q9799" s="36"/>
      <c r="R9799" s="37"/>
      <c r="S9799" s="36"/>
      <c r="T9799" s="36"/>
    </row>
    <row r="9800" spans="14:20" ht="14.4" x14ac:dyDescent="0.3">
      <c r="N9800" s="37"/>
      <c r="O9800" s="36"/>
      <c r="P9800" s="36"/>
      <c r="Q9800" s="36"/>
      <c r="R9800" s="37"/>
      <c r="S9800" s="36"/>
      <c r="T9800" s="36"/>
    </row>
    <row r="9801" spans="14:20" ht="14.4" x14ac:dyDescent="0.3">
      <c r="N9801" s="37"/>
      <c r="O9801" s="36"/>
      <c r="P9801" s="36"/>
      <c r="Q9801" s="36"/>
      <c r="R9801" s="37"/>
      <c r="S9801" s="36"/>
      <c r="T9801" s="36"/>
    </row>
    <row r="9802" spans="14:20" ht="14.4" x14ac:dyDescent="0.3">
      <c r="N9802" s="37"/>
      <c r="O9802" s="36"/>
      <c r="P9802" s="36"/>
      <c r="Q9802" s="36"/>
      <c r="R9802" s="37"/>
      <c r="S9802" s="36"/>
      <c r="T9802" s="36"/>
    </row>
    <row r="9803" spans="14:20" ht="14.4" x14ac:dyDescent="0.3">
      <c r="N9803" s="37"/>
      <c r="O9803" s="36"/>
      <c r="P9803" s="36"/>
      <c r="Q9803" s="36"/>
      <c r="R9803" s="37"/>
      <c r="S9803" s="36"/>
      <c r="T9803" s="36"/>
    </row>
    <row r="9804" spans="14:20" ht="14.4" x14ac:dyDescent="0.3">
      <c r="N9804" s="37"/>
      <c r="O9804" s="36"/>
      <c r="P9804" s="36"/>
      <c r="Q9804" s="36"/>
      <c r="R9804" s="37"/>
      <c r="S9804" s="36"/>
      <c r="T9804" s="36"/>
    </row>
    <row r="9805" spans="14:20" ht="14.4" x14ac:dyDescent="0.3">
      <c r="N9805" s="37"/>
      <c r="O9805" s="36"/>
      <c r="P9805" s="36"/>
      <c r="Q9805" s="36"/>
      <c r="R9805" s="37"/>
      <c r="S9805" s="36"/>
      <c r="T9805" s="36"/>
    </row>
    <row r="9806" spans="14:20" ht="14.4" x14ac:dyDescent="0.3">
      <c r="N9806" s="37"/>
      <c r="O9806" s="36"/>
      <c r="P9806" s="36"/>
      <c r="Q9806" s="36"/>
      <c r="R9806" s="37"/>
      <c r="S9806" s="36"/>
      <c r="T9806" s="36"/>
    </row>
    <row r="9807" spans="14:20" ht="14.4" x14ac:dyDescent="0.3">
      <c r="N9807" s="37"/>
      <c r="O9807" s="36"/>
      <c r="P9807" s="36"/>
      <c r="Q9807" s="36"/>
      <c r="R9807" s="37"/>
      <c r="S9807" s="36"/>
      <c r="T9807" s="36"/>
    </row>
    <row r="9808" spans="14:20" ht="14.4" x14ac:dyDescent="0.3">
      <c r="N9808" s="37"/>
      <c r="O9808" s="36"/>
      <c r="P9808" s="36"/>
      <c r="Q9808" s="36"/>
      <c r="R9808" s="37"/>
      <c r="S9808" s="36"/>
      <c r="T9808" s="36"/>
    </row>
    <row r="9809" spans="14:20" ht="14.4" x14ac:dyDescent="0.3">
      <c r="N9809" s="37"/>
      <c r="O9809" s="36"/>
      <c r="P9809" s="36"/>
      <c r="Q9809" s="36"/>
      <c r="R9809" s="37"/>
      <c r="S9809" s="36"/>
      <c r="T9809" s="36"/>
    </row>
    <row r="9810" spans="14:20" ht="14.4" x14ac:dyDescent="0.3">
      <c r="N9810" s="37"/>
      <c r="O9810" s="36"/>
      <c r="P9810" s="36"/>
      <c r="Q9810" s="36"/>
      <c r="R9810" s="37"/>
      <c r="S9810" s="36"/>
      <c r="T9810" s="36"/>
    </row>
    <row r="9811" spans="14:20" ht="14.4" x14ac:dyDescent="0.3">
      <c r="N9811" s="37"/>
      <c r="O9811" s="36"/>
      <c r="P9811" s="36"/>
      <c r="Q9811" s="36"/>
      <c r="R9811" s="37"/>
      <c r="S9811" s="36"/>
      <c r="T9811" s="36"/>
    </row>
    <row r="9812" spans="14:20" ht="14.4" x14ac:dyDescent="0.3">
      <c r="N9812" s="37"/>
      <c r="O9812" s="36"/>
      <c r="P9812" s="36"/>
      <c r="Q9812" s="36"/>
      <c r="R9812" s="37"/>
      <c r="S9812" s="36"/>
      <c r="T9812" s="36"/>
    </row>
    <row r="9813" spans="14:20" ht="14.4" x14ac:dyDescent="0.3">
      <c r="N9813" s="37"/>
      <c r="O9813" s="36"/>
      <c r="P9813" s="36"/>
      <c r="Q9813" s="36"/>
      <c r="R9813" s="37"/>
      <c r="S9813" s="36"/>
      <c r="T9813" s="36"/>
    </row>
    <row r="9814" spans="14:20" ht="14.4" x14ac:dyDescent="0.3">
      <c r="N9814" s="37"/>
      <c r="O9814" s="36"/>
      <c r="P9814" s="36"/>
      <c r="Q9814" s="36"/>
      <c r="R9814" s="37"/>
      <c r="S9814" s="36"/>
      <c r="T9814" s="36"/>
    </row>
    <row r="9815" spans="14:20" ht="14.4" x14ac:dyDescent="0.3">
      <c r="N9815" s="37"/>
      <c r="O9815" s="36"/>
      <c r="P9815" s="36"/>
      <c r="Q9815" s="36"/>
      <c r="R9815" s="37"/>
      <c r="S9815" s="36"/>
      <c r="T9815" s="36"/>
    </row>
    <row r="9816" spans="14:20" ht="14.4" x14ac:dyDescent="0.3">
      <c r="N9816" s="37"/>
      <c r="O9816" s="36"/>
      <c r="P9816" s="36"/>
      <c r="Q9816" s="36"/>
      <c r="R9816" s="37"/>
      <c r="S9816" s="36"/>
      <c r="T9816" s="36"/>
    </row>
    <row r="9817" spans="14:20" ht="14.4" x14ac:dyDescent="0.3">
      <c r="N9817" s="37"/>
      <c r="O9817" s="36"/>
      <c r="P9817" s="36"/>
      <c r="Q9817" s="36"/>
      <c r="R9817" s="37"/>
      <c r="S9817" s="36"/>
      <c r="T9817" s="36"/>
    </row>
    <row r="9818" spans="14:20" ht="14.4" x14ac:dyDescent="0.3">
      <c r="N9818" s="37"/>
      <c r="O9818" s="36"/>
      <c r="P9818" s="36"/>
      <c r="Q9818" s="36"/>
      <c r="R9818" s="37"/>
      <c r="S9818" s="36"/>
      <c r="T9818" s="36"/>
    </row>
    <row r="9819" spans="14:20" ht="14.4" x14ac:dyDescent="0.3">
      <c r="N9819" s="37"/>
      <c r="O9819" s="36"/>
      <c r="P9819" s="36"/>
      <c r="Q9819" s="36"/>
      <c r="R9819" s="37"/>
      <c r="S9819" s="36"/>
      <c r="T9819" s="36"/>
    </row>
    <row r="9820" spans="14:20" ht="14.4" x14ac:dyDescent="0.3">
      <c r="N9820" s="37"/>
      <c r="O9820" s="36"/>
      <c r="P9820" s="36"/>
      <c r="Q9820" s="36"/>
      <c r="R9820" s="37"/>
      <c r="S9820" s="36"/>
      <c r="T9820" s="36"/>
    </row>
    <row r="9821" spans="14:20" ht="14.4" x14ac:dyDescent="0.3">
      <c r="N9821" s="37"/>
      <c r="O9821" s="36"/>
      <c r="P9821" s="36"/>
      <c r="Q9821" s="36"/>
      <c r="R9821" s="37"/>
      <c r="S9821" s="36"/>
      <c r="T9821" s="36"/>
    </row>
    <row r="9822" spans="14:20" ht="14.4" x14ac:dyDescent="0.3">
      <c r="N9822" s="37"/>
      <c r="O9822" s="36"/>
      <c r="P9822" s="36"/>
      <c r="Q9822" s="36"/>
      <c r="R9822" s="37"/>
      <c r="S9822" s="36"/>
      <c r="T9822" s="36"/>
    </row>
    <row r="9823" spans="14:20" ht="14.4" x14ac:dyDescent="0.3">
      <c r="N9823" s="37"/>
      <c r="O9823" s="36"/>
      <c r="P9823" s="36"/>
      <c r="Q9823" s="36"/>
      <c r="R9823" s="37"/>
      <c r="S9823" s="36"/>
      <c r="T9823" s="36"/>
    </row>
    <row r="9824" spans="14:20" ht="14.4" x14ac:dyDescent="0.3">
      <c r="N9824" s="37"/>
      <c r="O9824" s="36"/>
      <c r="P9824" s="36"/>
      <c r="Q9824" s="36"/>
      <c r="R9824" s="37"/>
      <c r="S9824" s="36"/>
      <c r="T9824" s="36"/>
    </row>
    <row r="9825" spans="14:20" ht="14.4" x14ac:dyDescent="0.3">
      <c r="N9825" s="37"/>
      <c r="O9825" s="36"/>
      <c r="P9825" s="36"/>
      <c r="Q9825" s="36"/>
      <c r="R9825" s="37"/>
      <c r="S9825" s="36"/>
      <c r="T9825" s="36"/>
    </row>
    <row r="9826" spans="14:20" ht="14.4" x14ac:dyDescent="0.3">
      <c r="N9826" s="37"/>
      <c r="O9826" s="36"/>
      <c r="P9826" s="36"/>
      <c r="Q9826" s="36"/>
      <c r="R9826" s="37"/>
      <c r="S9826" s="36"/>
      <c r="T9826" s="36"/>
    </row>
    <row r="9827" spans="14:20" ht="14.4" x14ac:dyDescent="0.3">
      <c r="N9827" s="37"/>
      <c r="O9827" s="36"/>
      <c r="P9827" s="36"/>
      <c r="Q9827" s="36"/>
      <c r="R9827" s="37"/>
      <c r="S9827" s="36"/>
      <c r="T9827" s="36"/>
    </row>
    <row r="9828" spans="14:20" ht="14.4" x14ac:dyDescent="0.3">
      <c r="N9828" s="37"/>
      <c r="O9828" s="36"/>
      <c r="P9828" s="36"/>
      <c r="Q9828" s="36"/>
      <c r="R9828" s="37"/>
      <c r="S9828" s="36"/>
      <c r="T9828" s="36"/>
    </row>
    <row r="9829" spans="14:20" ht="14.4" x14ac:dyDescent="0.3">
      <c r="N9829" s="37"/>
      <c r="O9829" s="36"/>
      <c r="P9829" s="36"/>
      <c r="Q9829" s="36"/>
      <c r="R9829" s="37"/>
      <c r="S9829" s="36"/>
      <c r="T9829" s="36"/>
    </row>
    <row r="9830" spans="14:20" ht="14.4" x14ac:dyDescent="0.3">
      <c r="N9830" s="37"/>
      <c r="O9830" s="36"/>
      <c r="P9830" s="36"/>
      <c r="Q9830" s="36"/>
      <c r="R9830" s="37"/>
      <c r="S9830" s="36"/>
      <c r="T9830" s="36"/>
    </row>
    <row r="9831" spans="14:20" ht="14.4" x14ac:dyDescent="0.3">
      <c r="N9831" s="37"/>
      <c r="O9831" s="36"/>
      <c r="P9831" s="36"/>
      <c r="Q9831" s="36"/>
      <c r="R9831" s="37"/>
      <c r="S9831" s="36"/>
      <c r="T9831" s="36"/>
    </row>
    <row r="9832" spans="14:20" ht="14.4" x14ac:dyDescent="0.3">
      <c r="N9832" s="37"/>
      <c r="O9832" s="36"/>
      <c r="P9832" s="36"/>
      <c r="Q9832" s="36"/>
      <c r="R9832" s="37"/>
      <c r="S9832" s="36"/>
      <c r="T9832" s="36"/>
    </row>
    <row r="9833" spans="14:20" ht="14.4" x14ac:dyDescent="0.3">
      <c r="N9833" s="37"/>
      <c r="O9833" s="36"/>
      <c r="P9833" s="36"/>
      <c r="Q9833" s="36"/>
      <c r="R9833" s="37"/>
      <c r="S9833" s="36"/>
      <c r="T9833" s="36"/>
    </row>
    <row r="9834" spans="14:20" ht="14.4" x14ac:dyDescent="0.3">
      <c r="N9834" s="37"/>
      <c r="O9834" s="36"/>
      <c r="P9834" s="36"/>
      <c r="Q9834" s="36"/>
      <c r="R9834" s="37"/>
      <c r="S9834" s="36"/>
      <c r="T9834" s="36"/>
    </row>
    <row r="9835" spans="14:20" ht="14.4" x14ac:dyDescent="0.3">
      <c r="N9835" s="37"/>
      <c r="O9835" s="36"/>
      <c r="P9835" s="36"/>
      <c r="Q9835" s="36"/>
      <c r="R9835" s="37"/>
      <c r="S9835" s="36"/>
      <c r="T9835" s="36"/>
    </row>
    <row r="9836" spans="14:20" ht="14.4" x14ac:dyDescent="0.3">
      <c r="N9836" s="37"/>
      <c r="O9836" s="36"/>
      <c r="P9836" s="36"/>
      <c r="Q9836" s="36"/>
      <c r="R9836" s="37"/>
      <c r="S9836" s="36"/>
      <c r="T9836" s="36"/>
    </row>
    <row r="9837" spans="14:20" ht="14.4" x14ac:dyDescent="0.3">
      <c r="N9837" s="37"/>
      <c r="O9837" s="36"/>
      <c r="P9837" s="36"/>
      <c r="Q9837" s="36"/>
      <c r="R9837" s="37"/>
      <c r="S9837" s="36"/>
      <c r="T9837" s="36"/>
    </row>
    <row r="9838" spans="14:20" ht="14.4" x14ac:dyDescent="0.3">
      <c r="N9838" s="37"/>
      <c r="O9838" s="36"/>
      <c r="P9838" s="36"/>
      <c r="Q9838" s="36"/>
      <c r="R9838" s="37"/>
      <c r="S9838" s="36"/>
      <c r="T9838" s="36"/>
    </row>
    <row r="9839" spans="14:20" ht="14.4" x14ac:dyDescent="0.3">
      <c r="N9839" s="37"/>
      <c r="O9839" s="36"/>
      <c r="P9839" s="36"/>
      <c r="Q9839" s="36"/>
      <c r="R9839" s="37"/>
      <c r="S9839" s="36"/>
      <c r="T9839" s="36"/>
    </row>
    <row r="9840" spans="14:20" ht="14.4" x14ac:dyDescent="0.3">
      <c r="N9840" s="37"/>
      <c r="O9840" s="36"/>
      <c r="P9840" s="36"/>
      <c r="Q9840" s="36"/>
      <c r="R9840" s="37"/>
      <c r="S9840" s="36"/>
      <c r="T9840" s="36"/>
    </row>
    <row r="9841" spans="14:20" ht="14.4" x14ac:dyDescent="0.3">
      <c r="N9841" s="37"/>
      <c r="O9841" s="36"/>
      <c r="P9841" s="36"/>
      <c r="Q9841" s="36"/>
      <c r="R9841" s="37"/>
      <c r="S9841" s="36"/>
      <c r="T9841" s="36"/>
    </row>
    <row r="9842" spans="14:20" ht="14.4" x14ac:dyDescent="0.3">
      <c r="N9842" s="37"/>
      <c r="O9842" s="36"/>
      <c r="P9842" s="36"/>
      <c r="Q9842" s="36"/>
      <c r="R9842" s="37"/>
      <c r="S9842" s="36"/>
      <c r="T9842" s="36"/>
    </row>
    <row r="9843" spans="14:20" ht="14.4" x14ac:dyDescent="0.3">
      <c r="N9843" s="37"/>
      <c r="O9843" s="36"/>
      <c r="P9843" s="36"/>
      <c r="Q9843" s="36"/>
      <c r="R9843" s="37"/>
      <c r="S9843" s="36"/>
      <c r="T9843" s="36"/>
    </row>
    <row r="9844" spans="14:20" ht="14.4" x14ac:dyDescent="0.3">
      <c r="N9844" s="37"/>
      <c r="O9844" s="36"/>
      <c r="P9844" s="36"/>
      <c r="Q9844" s="36"/>
      <c r="R9844" s="37"/>
      <c r="S9844" s="36"/>
      <c r="T9844" s="36"/>
    </row>
    <row r="9845" spans="14:20" ht="14.4" x14ac:dyDescent="0.3">
      <c r="N9845" s="37"/>
      <c r="O9845" s="36"/>
      <c r="P9845" s="36"/>
      <c r="Q9845" s="36"/>
      <c r="R9845" s="37"/>
      <c r="S9845" s="36"/>
      <c r="T9845" s="36"/>
    </row>
    <row r="9846" spans="14:20" ht="14.4" x14ac:dyDescent="0.3">
      <c r="N9846" s="37"/>
      <c r="O9846" s="36"/>
      <c r="P9846" s="36"/>
      <c r="Q9846" s="36"/>
      <c r="R9846" s="37"/>
      <c r="S9846" s="36"/>
      <c r="T9846" s="36"/>
    </row>
    <row r="9847" spans="14:20" ht="14.4" x14ac:dyDescent="0.3">
      <c r="N9847" s="37"/>
      <c r="O9847" s="36"/>
      <c r="P9847" s="36"/>
      <c r="Q9847" s="36"/>
      <c r="R9847" s="37"/>
      <c r="S9847" s="36"/>
      <c r="T9847" s="36"/>
    </row>
    <row r="9848" spans="14:20" ht="14.4" x14ac:dyDescent="0.3">
      <c r="N9848" s="37"/>
      <c r="O9848" s="36"/>
      <c r="P9848" s="36"/>
      <c r="Q9848" s="36"/>
      <c r="R9848" s="37"/>
      <c r="S9848" s="36"/>
      <c r="T9848" s="36"/>
    </row>
    <row r="9849" spans="14:20" ht="14.4" x14ac:dyDescent="0.3">
      <c r="N9849" s="37"/>
      <c r="O9849" s="36"/>
      <c r="P9849" s="36"/>
      <c r="Q9849" s="36"/>
      <c r="R9849" s="37"/>
      <c r="S9849" s="36"/>
      <c r="T9849" s="36"/>
    </row>
    <row r="9850" spans="14:20" ht="14.4" x14ac:dyDescent="0.3">
      <c r="N9850" s="37"/>
      <c r="O9850" s="36"/>
      <c r="P9850" s="36"/>
      <c r="Q9850" s="36"/>
      <c r="R9850" s="37"/>
      <c r="S9850" s="36"/>
      <c r="T9850" s="36"/>
    </row>
    <row r="9851" spans="14:20" ht="14.4" x14ac:dyDescent="0.3">
      <c r="N9851" s="37"/>
      <c r="O9851" s="36"/>
      <c r="P9851" s="36"/>
      <c r="Q9851" s="36"/>
      <c r="R9851" s="37"/>
      <c r="S9851" s="36"/>
      <c r="T9851" s="36"/>
    </row>
    <row r="9852" spans="14:20" ht="14.4" x14ac:dyDescent="0.3">
      <c r="N9852" s="37"/>
      <c r="O9852" s="36"/>
      <c r="P9852" s="36"/>
      <c r="Q9852" s="36"/>
      <c r="R9852" s="37"/>
      <c r="S9852" s="36"/>
      <c r="T9852" s="36"/>
    </row>
    <row r="9853" spans="14:20" ht="14.4" x14ac:dyDescent="0.3">
      <c r="N9853" s="37"/>
      <c r="O9853" s="36"/>
      <c r="P9853" s="36"/>
      <c r="Q9853" s="36"/>
      <c r="R9853" s="37"/>
      <c r="S9853" s="36"/>
      <c r="T9853" s="36"/>
    </row>
    <row r="9854" spans="14:20" ht="14.4" x14ac:dyDescent="0.3">
      <c r="N9854" s="37"/>
      <c r="O9854" s="36"/>
      <c r="P9854" s="36"/>
      <c r="Q9854" s="36"/>
      <c r="R9854" s="37"/>
      <c r="S9854" s="36"/>
      <c r="T9854" s="36"/>
    </row>
    <row r="9855" spans="14:20" ht="14.4" x14ac:dyDescent="0.3">
      <c r="N9855" s="37"/>
      <c r="O9855" s="36"/>
      <c r="P9855" s="36"/>
      <c r="Q9855" s="36"/>
      <c r="R9855" s="37"/>
      <c r="S9855" s="36"/>
      <c r="T9855" s="36"/>
    </row>
    <row r="9856" spans="14:20" ht="14.4" x14ac:dyDescent="0.3">
      <c r="N9856" s="37"/>
      <c r="O9856" s="36"/>
      <c r="P9856" s="36"/>
      <c r="Q9856" s="36"/>
      <c r="R9856" s="37"/>
      <c r="S9856" s="36"/>
      <c r="T9856" s="36"/>
    </row>
    <row r="9857" spans="14:20" ht="14.4" x14ac:dyDescent="0.3">
      <c r="N9857" s="37"/>
      <c r="O9857" s="36"/>
      <c r="P9857" s="36"/>
      <c r="Q9857" s="36"/>
      <c r="R9857" s="37"/>
      <c r="S9857" s="36"/>
      <c r="T9857" s="36"/>
    </row>
    <row r="9858" spans="14:20" ht="14.4" x14ac:dyDescent="0.3">
      <c r="N9858" s="37"/>
      <c r="O9858" s="36"/>
      <c r="P9858" s="36"/>
      <c r="Q9858" s="36"/>
      <c r="R9858" s="37"/>
      <c r="S9858" s="36"/>
      <c r="T9858" s="36"/>
    </row>
    <row r="9859" spans="14:20" ht="14.4" x14ac:dyDescent="0.3">
      <c r="N9859" s="37"/>
      <c r="O9859" s="36"/>
      <c r="P9859" s="36"/>
      <c r="Q9859" s="36"/>
      <c r="R9859" s="37"/>
      <c r="S9859" s="36"/>
      <c r="T9859" s="36"/>
    </row>
    <row r="9860" spans="14:20" ht="14.4" x14ac:dyDescent="0.3">
      <c r="N9860" s="37"/>
      <c r="O9860" s="36"/>
      <c r="P9860" s="36"/>
      <c r="Q9860" s="36"/>
      <c r="R9860" s="37"/>
      <c r="S9860" s="36"/>
      <c r="T9860" s="36"/>
    </row>
    <row r="9861" spans="14:20" ht="14.4" x14ac:dyDescent="0.3">
      <c r="N9861" s="37"/>
      <c r="O9861" s="36"/>
      <c r="P9861" s="36"/>
      <c r="Q9861" s="36"/>
      <c r="R9861" s="37"/>
      <c r="S9861" s="36"/>
      <c r="T9861" s="36"/>
    </row>
    <row r="9862" spans="14:20" ht="14.4" x14ac:dyDescent="0.3">
      <c r="N9862" s="37"/>
      <c r="O9862" s="36"/>
      <c r="P9862" s="36"/>
      <c r="Q9862" s="36"/>
      <c r="R9862" s="37"/>
      <c r="S9862" s="36"/>
      <c r="T9862" s="36"/>
    </row>
    <row r="9863" spans="14:20" ht="14.4" x14ac:dyDescent="0.3">
      <c r="N9863" s="37"/>
      <c r="O9863" s="36"/>
      <c r="P9863" s="36"/>
      <c r="Q9863" s="36"/>
      <c r="R9863" s="37"/>
      <c r="S9863" s="36"/>
      <c r="T9863" s="36"/>
    </row>
    <row r="9864" spans="14:20" ht="14.4" x14ac:dyDescent="0.3">
      <c r="N9864" s="37"/>
      <c r="O9864" s="36"/>
      <c r="P9864" s="36"/>
      <c r="Q9864" s="36"/>
      <c r="R9864" s="37"/>
      <c r="S9864" s="36"/>
      <c r="T9864" s="36"/>
    </row>
    <row r="9865" spans="14:20" ht="14.4" x14ac:dyDescent="0.3">
      <c r="N9865" s="37"/>
      <c r="O9865" s="36"/>
      <c r="P9865" s="36"/>
      <c r="Q9865" s="36"/>
      <c r="R9865" s="37"/>
      <c r="S9865" s="36"/>
      <c r="T9865" s="36"/>
    </row>
    <row r="9866" spans="14:20" ht="14.4" x14ac:dyDescent="0.3">
      <c r="N9866" s="37"/>
      <c r="O9866" s="36"/>
      <c r="P9866" s="36"/>
      <c r="Q9866" s="36"/>
      <c r="R9866" s="37"/>
      <c r="S9866" s="36"/>
      <c r="T9866" s="36"/>
    </row>
    <row r="9867" spans="14:20" ht="14.4" x14ac:dyDescent="0.3">
      <c r="N9867" s="37"/>
      <c r="O9867" s="36"/>
      <c r="P9867" s="36"/>
      <c r="Q9867" s="36"/>
      <c r="R9867" s="37"/>
      <c r="S9867" s="36"/>
      <c r="T9867" s="36"/>
    </row>
    <row r="9868" spans="14:20" ht="14.4" x14ac:dyDescent="0.3">
      <c r="N9868" s="37"/>
      <c r="O9868" s="36"/>
      <c r="P9868" s="36"/>
      <c r="Q9868" s="36"/>
      <c r="R9868" s="37"/>
      <c r="S9868" s="36"/>
      <c r="T9868" s="36"/>
    </row>
    <row r="9869" spans="14:20" ht="14.4" x14ac:dyDescent="0.3">
      <c r="N9869" s="37"/>
      <c r="O9869" s="36"/>
      <c r="P9869" s="36"/>
      <c r="Q9869" s="36"/>
      <c r="R9869" s="37"/>
      <c r="S9869" s="36"/>
      <c r="T9869" s="36"/>
    </row>
    <row r="9870" spans="14:20" ht="14.4" x14ac:dyDescent="0.3">
      <c r="N9870" s="37"/>
      <c r="O9870" s="36"/>
      <c r="P9870" s="36"/>
      <c r="Q9870" s="36"/>
      <c r="R9870" s="37"/>
      <c r="S9870" s="36"/>
      <c r="T9870" s="36"/>
    </row>
    <row r="9871" spans="14:20" ht="14.4" x14ac:dyDescent="0.3">
      <c r="N9871" s="37"/>
      <c r="O9871" s="36"/>
      <c r="P9871" s="36"/>
      <c r="Q9871" s="36"/>
      <c r="R9871" s="37"/>
      <c r="S9871" s="36"/>
      <c r="T9871" s="36"/>
    </row>
    <row r="9872" spans="14:20" ht="14.4" x14ac:dyDescent="0.3">
      <c r="N9872" s="37"/>
      <c r="O9872" s="36"/>
      <c r="P9872" s="36"/>
      <c r="Q9872" s="36"/>
      <c r="R9872" s="37"/>
      <c r="S9872" s="36"/>
      <c r="T9872" s="36"/>
    </row>
    <row r="9873" spans="14:20" ht="14.4" x14ac:dyDescent="0.3">
      <c r="N9873" s="37"/>
      <c r="O9873" s="36"/>
      <c r="P9873" s="36"/>
      <c r="Q9873" s="36"/>
      <c r="R9873" s="37"/>
      <c r="S9873" s="36"/>
      <c r="T9873" s="36"/>
    </row>
    <row r="9874" spans="14:20" ht="14.4" x14ac:dyDescent="0.3">
      <c r="N9874" s="37"/>
      <c r="O9874" s="36"/>
      <c r="P9874" s="36"/>
      <c r="Q9874" s="36"/>
      <c r="R9874" s="37"/>
      <c r="S9874" s="36"/>
      <c r="T9874" s="36"/>
    </row>
    <row r="9875" spans="14:20" ht="14.4" x14ac:dyDescent="0.3">
      <c r="N9875" s="37"/>
      <c r="O9875" s="36"/>
      <c r="P9875" s="36"/>
      <c r="Q9875" s="36"/>
      <c r="R9875" s="37"/>
      <c r="S9875" s="36"/>
      <c r="T9875" s="36"/>
    </row>
    <row r="9876" spans="14:20" ht="14.4" x14ac:dyDescent="0.3">
      <c r="N9876" s="37"/>
      <c r="O9876" s="36"/>
      <c r="P9876" s="36"/>
      <c r="Q9876" s="36"/>
      <c r="R9876" s="37"/>
      <c r="S9876" s="36"/>
      <c r="T9876" s="36"/>
    </row>
    <row r="9877" spans="14:20" ht="14.4" x14ac:dyDescent="0.3">
      <c r="N9877" s="37"/>
      <c r="O9877" s="36"/>
      <c r="P9877" s="36"/>
      <c r="Q9877" s="36"/>
      <c r="R9877" s="37"/>
      <c r="S9877" s="36"/>
      <c r="T9877" s="36"/>
    </row>
    <row r="9878" spans="14:20" ht="14.4" x14ac:dyDescent="0.3">
      <c r="N9878" s="37"/>
      <c r="O9878" s="36"/>
      <c r="P9878" s="36"/>
      <c r="Q9878" s="36"/>
      <c r="R9878" s="37"/>
      <c r="S9878" s="36"/>
      <c r="T9878" s="36"/>
    </row>
    <row r="9879" spans="14:20" ht="14.4" x14ac:dyDescent="0.3">
      <c r="N9879" s="37"/>
      <c r="O9879" s="36"/>
      <c r="P9879" s="36"/>
      <c r="Q9879" s="36"/>
      <c r="R9879" s="37"/>
      <c r="S9879" s="36"/>
      <c r="T9879" s="36"/>
    </row>
    <row r="9880" spans="14:20" ht="14.4" x14ac:dyDescent="0.3">
      <c r="N9880" s="37"/>
      <c r="O9880" s="36"/>
      <c r="P9880" s="36"/>
      <c r="Q9880" s="36"/>
      <c r="R9880" s="37"/>
      <c r="S9880" s="36"/>
      <c r="T9880" s="36"/>
    </row>
    <row r="9881" spans="14:20" ht="14.4" x14ac:dyDescent="0.3">
      <c r="N9881" s="37"/>
      <c r="O9881" s="36"/>
      <c r="P9881" s="36"/>
      <c r="Q9881" s="36"/>
      <c r="R9881" s="37"/>
      <c r="S9881" s="36"/>
      <c r="T9881" s="36"/>
    </row>
    <row r="9882" spans="14:20" ht="14.4" x14ac:dyDescent="0.3">
      <c r="N9882" s="37"/>
      <c r="O9882" s="36"/>
      <c r="P9882" s="36"/>
      <c r="Q9882" s="36"/>
      <c r="R9882" s="37"/>
      <c r="S9882" s="36"/>
      <c r="T9882" s="36"/>
    </row>
    <row r="9883" spans="14:20" ht="14.4" x14ac:dyDescent="0.3">
      <c r="N9883" s="37"/>
      <c r="O9883" s="36"/>
      <c r="P9883" s="36"/>
      <c r="Q9883" s="36"/>
      <c r="R9883" s="37"/>
      <c r="S9883" s="36"/>
      <c r="T9883" s="36"/>
    </row>
    <row r="9884" spans="14:20" ht="14.4" x14ac:dyDescent="0.3">
      <c r="N9884" s="37"/>
      <c r="O9884" s="36"/>
      <c r="P9884" s="36"/>
      <c r="Q9884" s="36"/>
      <c r="R9884" s="37"/>
      <c r="S9884" s="36"/>
      <c r="T9884" s="36"/>
    </row>
    <row r="9885" spans="14:20" ht="14.4" x14ac:dyDescent="0.3">
      <c r="N9885" s="37"/>
      <c r="O9885" s="36"/>
      <c r="P9885" s="36"/>
      <c r="Q9885" s="36"/>
      <c r="R9885" s="37"/>
      <c r="S9885" s="36"/>
      <c r="T9885" s="36"/>
    </row>
    <row r="9886" spans="14:20" ht="14.4" x14ac:dyDescent="0.3">
      <c r="N9886" s="37"/>
      <c r="O9886" s="36"/>
      <c r="P9886" s="36"/>
      <c r="Q9886" s="36"/>
      <c r="R9886" s="37"/>
      <c r="S9886" s="36"/>
      <c r="T9886" s="36"/>
    </row>
    <row r="9887" spans="14:20" ht="14.4" x14ac:dyDescent="0.3">
      <c r="N9887" s="37"/>
      <c r="O9887" s="36"/>
      <c r="P9887" s="36"/>
      <c r="Q9887" s="36"/>
      <c r="R9887" s="37"/>
      <c r="S9887" s="36"/>
      <c r="T9887" s="36"/>
    </row>
    <row r="9888" spans="14:20" ht="14.4" x14ac:dyDescent="0.3">
      <c r="N9888" s="37"/>
      <c r="O9888" s="36"/>
      <c r="P9888" s="36"/>
      <c r="Q9888" s="36"/>
      <c r="R9888" s="37"/>
      <c r="S9888" s="36"/>
      <c r="T9888" s="36"/>
    </row>
    <row r="9889" spans="14:20" ht="14.4" x14ac:dyDescent="0.3">
      <c r="N9889" s="37"/>
      <c r="O9889" s="36"/>
      <c r="P9889" s="36"/>
      <c r="Q9889" s="36"/>
      <c r="R9889" s="37"/>
      <c r="S9889" s="36"/>
      <c r="T9889" s="36"/>
    </row>
    <row r="9890" spans="14:20" ht="14.4" x14ac:dyDescent="0.3">
      <c r="N9890" s="37"/>
      <c r="O9890" s="36"/>
      <c r="P9890" s="36"/>
      <c r="Q9890" s="36"/>
      <c r="R9890" s="37"/>
      <c r="S9890" s="36"/>
      <c r="T9890" s="36"/>
    </row>
    <row r="9891" spans="14:20" ht="14.4" x14ac:dyDescent="0.3">
      <c r="N9891" s="37"/>
      <c r="O9891" s="36"/>
      <c r="P9891" s="36"/>
      <c r="Q9891" s="36"/>
      <c r="R9891" s="37"/>
      <c r="S9891" s="36"/>
      <c r="T9891" s="36"/>
    </row>
    <row r="9892" spans="14:20" ht="14.4" x14ac:dyDescent="0.3">
      <c r="N9892" s="37"/>
      <c r="O9892" s="36"/>
      <c r="P9892" s="36"/>
      <c r="Q9892" s="36"/>
      <c r="R9892" s="37"/>
      <c r="S9892" s="36"/>
      <c r="T9892" s="36"/>
    </row>
    <row r="9893" spans="14:20" ht="14.4" x14ac:dyDescent="0.3">
      <c r="N9893" s="37"/>
      <c r="O9893" s="36"/>
      <c r="P9893" s="36"/>
      <c r="Q9893" s="36"/>
      <c r="R9893" s="37"/>
      <c r="S9893" s="36"/>
      <c r="T9893" s="36"/>
    </row>
    <row r="9894" spans="14:20" ht="14.4" x14ac:dyDescent="0.3">
      <c r="N9894" s="37"/>
      <c r="O9894" s="36"/>
      <c r="P9894" s="36"/>
      <c r="Q9894" s="36"/>
      <c r="R9894" s="37"/>
      <c r="S9894" s="36"/>
      <c r="T9894" s="36"/>
    </row>
    <row r="9895" spans="14:20" ht="14.4" x14ac:dyDescent="0.3">
      <c r="N9895" s="37"/>
      <c r="O9895" s="36"/>
      <c r="P9895" s="36"/>
      <c r="Q9895" s="36"/>
      <c r="R9895" s="37"/>
      <c r="S9895" s="36"/>
      <c r="T9895" s="36"/>
    </row>
    <row r="9896" spans="14:20" ht="14.4" x14ac:dyDescent="0.3">
      <c r="N9896" s="37"/>
      <c r="O9896" s="36"/>
      <c r="P9896" s="36"/>
      <c r="Q9896" s="36"/>
      <c r="R9896" s="37"/>
      <c r="S9896" s="36"/>
      <c r="T9896" s="36"/>
    </row>
    <row r="9897" spans="14:20" ht="14.4" x14ac:dyDescent="0.3">
      <c r="N9897" s="37"/>
      <c r="O9897" s="36"/>
      <c r="P9897" s="36"/>
      <c r="Q9897" s="36"/>
      <c r="R9897" s="37"/>
      <c r="S9897" s="36"/>
      <c r="T9897" s="36"/>
    </row>
    <row r="9898" spans="14:20" ht="14.4" x14ac:dyDescent="0.3">
      <c r="N9898" s="37"/>
      <c r="O9898" s="36"/>
      <c r="P9898" s="36"/>
      <c r="Q9898" s="36"/>
      <c r="R9898" s="37"/>
      <c r="S9898" s="36"/>
      <c r="T9898" s="36"/>
    </row>
    <row r="9899" spans="14:20" ht="14.4" x14ac:dyDescent="0.3">
      <c r="N9899" s="37"/>
      <c r="O9899" s="36"/>
      <c r="P9899" s="36"/>
      <c r="Q9899" s="36"/>
      <c r="R9899" s="37"/>
      <c r="S9899" s="36"/>
      <c r="T9899" s="36"/>
    </row>
    <row r="9900" spans="14:20" ht="14.4" x14ac:dyDescent="0.3">
      <c r="N9900" s="37"/>
      <c r="O9900" s="36"/>
      <c r="P9900" s="36"/>
      <c r="Q9900" s="36"/>
      <c r="R9900" s="37"/>
      <c r="S9900" s="36"/>
      <c r="T9900" s="36"/>
    </row>
    <row r="9901" spans="14:20" ht="14.4" x14ac:dyDescent="0.3">
      <c r="N9901" s="37"/>
      <c r="O9901" s="36"/>
      <c r="P9901" s="36"/>
      <c r="Q9901" s="36"/>
      <c r="R9901" s="37"/>
      <c r="S9901" s="36"/>
      <c r="T9901" s="36"/>
    </row>
    <row r="9902" spans="14:20" ht="14.4" x14ac:dyDescent="0.3">
      <c r="N9902" s="37"/>
      <c r="O9902" s="36"/>
      <c r="P9902" s="36"/>
      <c r="Q9902" s="36"/>
      <c r="R9902" s="37"/>
      <c r="S9902" s="36"/>
      <c r="T9902" s="36"/>
    </row>
    <row r="9903" spans="14:20" ht="14.4" x14ac:dyDescent="0.3">
      <c r="N9903" s="37"/>
      <c r="O9903" s="36"/>
      <c r="P9903" s="36"/>
      <c r="Q9903" s="36"/>
      <c r="R9903" s="37"/>
      <c r="S9903" s="36"/>
      <c r="T9903" s="36"/>
    </row>
    <row r="9904" spans="14:20" ht="14.4" x14ac:dyDescent="0.3">
      <c r="N9904" s="37"/>
      <c r="O9904" s="36"/>
      <c r="P9904" s="36"/>
      <c r="Q9904" s="36"/>
      <c r="R9904" s="37"/>
      <c r="S9904" s="36"/>
      <c r="T9904" s="36"/>
    </row>
    <row r="9905" spans="14:20" ht="14.4" x14ac:dyDescent="0.3">
      <c r="N9905" s="37"/>
      <c r="O9905" s="36"/>
      <c r="P9905" s="36"/>
      <c r="Q9905" s="36"/>
      <c r="R9905" s="37"/>
      <c r="S9905" s="36"/>
      <c r="T9905" s="36"/>
    </row>
    <row r="9906" spans="14:20" ht="14.4" x14ac:dyDescent="0.3">
      <c r="N9906" s="37"/>
      <c r="O9906" s="36"/>
      <c r="P9906" s="36"/>
      <c r="Q9906" s="36"/>
      <c r="R9906" s="37"/>
      <c r="S9906" s="36"/>
      <c r="T9906" s="36"/>
    </row>
    <row r="9907" spans="14:20" ht="14.4" x14ac:dyDescent="0.3">
      <c r="N9907" s="39"/>
      <c r="O9907" s="36"/>
      <c r="P9907" s="36"/>
      <c r="Q9907" s="36"/>
      <c r="R9907" s="39"/>
      <c r="S9907" s="36"/>
      <c r="T9907" s="36"/>
    </row>
    <row r="9908" spans="14:20" ht="14.4" x14ac:dyDescent="0.3">
      <c r="N9908" s="37"/>
      <c r="O9908" s="36"/>
      <c r="P9908" s="36"/>
      <c r="Q9908" s="36"/>
      <c r="R9908" s="37"/>
      <c r="S9908" s="36"/>
      <c r="T9908" s="36"/>
    </row>
    <row r="9909" spans="14:20" ht="14.4" x14ac:dyDescent="0.3">
      <c r="N9909" s="37"/>
      <c r="O9909" s="36"/>
      <c r="P9909" s="36"/>
      <c r="Q9909" s="36"/>
      <c r="R9909" s="37"/>
      <c r="S9909" s="36"/>
      <c r="T9909" s="36"/>
    </row>
    <row r="9910" spans="14:20" ht="14.4" x14ac:dyDescent="0.3">
      <c r="N9910" s="37"/>
      <c r="O9910" s="36"/>
      <c r="P9910" s="36"/>
      <c r="Q9910" s="36"/>
      <c r="R9910" s="37"/>
      <c r="S9910" s="36"/>
      <c r="T9910" s="36"/>
    </row>
    <row r="9911" spans="14:20" ht="14.4" x14ac:dyDescent="0.3">
      <c r="N9911" s="37"/>
      <c r="O9911" s="36"/>
      <c r="P9911" s="36"/>
      <c r="Q9911" s="36"/>
      <c r="R9911" s="37"/>
      <c r="S9911" s="36"/>
      <c r="T9911" s="36"/>
    </row>
    <row r="9912" spans="14:20" ht="14.4" x14ac:dyDescent="0.3">
      <c r="N9912" s="37"/>
      <c r="O9912" s="36"/>
      <c r="P9912" s="36"/>
      <c r="Q9912" s="36"/>
      <c r="R9912" s="37"/>
      <c r="S9912" s="36"/>
      <c r="T9912" s="36"/>
    </row>
    <row r="9913" spans="14:20" ht="14.4" x14ac:dyDescent="0.3">
      <c r="N9913" s="37"/>
      <c r="O9913" s="36"/>
      <c r="P9913" s="36"/>
      <c r="Q9913" s="36"/>
      <c r="R9913" s="37"/>
      <c r="S9913" s="36"/>
      <c r="T9913" s="36"/>
    </row>
    <row r="9914" spans="14:20" ht="14.4" x14ac:dyDescent="0.3">
      <c r="N9914" s="37"/>
      <c r="O9914" s="36"/>
      <c r="P9914" s="36"/>
      <c r="Q9914" s="36"/>
      <c r="R9914" s="37"/>
      <c r="S9914" s="36"/>
      <c r="T9914" s="36"/>
    </row>
    <row r="9915" spans="14:20" ht="14.4" x14ac:dyDescent="0.3">
      <c r="N9915" s="37"/>
      <c r="O9915" s="36"/>
      <c r="P9915" s="36"/>
      <c r="Q9915" s="36"/>
      <c r="R9915" s="37"/>
      <c r="S9915" s="36"/>
      <c r="T9915" s="36"/>
    </row>
    <row r="9916" spans="14:20" ht="14.4" x14ac:dyDescent="0.3">
      <c r="N9916" s="37"/>
      <c r="O9916" s="36"/>
      <c r="P9916" s="36"/>
      <c r="Q9916" s="36"/>
      <c r="R9916" s="37"/>
      <c r="S9916" s="36"/>
      <c r="T9916" s="36"/>
    </row>
    <row r="9917" spans="14:20" ht="14.4" x14ac:dyDescent="0.3">
      <c r="N9917" s="37"/>
      <c r="O9917" s="36"/>
      <c r="P9917" s="36"/>
      <c r="Q9917" s="36"/>
      <c r="R9917" s="37"/>
      <c r="S9917" s="36"/>
      <c r="T9917" s="36"/>
    </row>
    <row r="9918" spans="14:20" ht="14.4" x14ac:dyDescent="0.3">
      <c r="N9918" s="37"/>
      <c r="O9918" s="36"/>
      <c r="P9918" s="36"/>
      <c r="Q9918" s="36"/>
      <c r="R9918" s="37"/>
      <c r="S9918" s="36"/>
      <c r="T9918" s="36"/>
    </row>
    <row r="9919" spans="14:20" ht="14.4" x14ac:dyDescent="0.3">
      <c r="N9919" s="37"/>
      <c r="O9919" s="36"/>
      <c r="P9919" s="36"/>
      <c r="Q9919" s="36"/>
      <c r="R9919" s="37"/>
      <c r="S9919" s="36"/>
      <c r="T9919" s="36"/>
    </row>
    <row r="9920" spans="14:20" ht="14.4" x14ac:dyDescent="0.3">
      <c r="N9920" s="37"/>
      <c r="O9920" s="36"/>
      <c r="P9920" s="36"/>
      <c r="Q9920" s="36"/>
      <c r="R9920" s="37"/>
      <c r="S9920" s="36"/>
      <c r="T9920" s="36"/>
    </row>
    <row r="9921" spans="14:20" ht="14.4" x14ac:dyDescent="0.3">
      <c r="N9921" s="37"/>
      <c r="O9921" s="36"/>
      <c r="P9921" s="36"/>
      <c r="Q9921" s="36"/>
      <c r="R9921" s="37"/>
      <c r="S9921" s="36"/>
      <c r="T9921" s="36"/>
    </row>
    <row r="9922" spans="14:20" ht="14.4" x14ac:dyDescent="0.3">
      <c r="N9922" s="37"/>
      <c r="O9922" s="36"/>
      <c r="P9922" s="36"/>
      <c r="Q9922" s="36"/>
      <c r="R9922" s="37"/>
      <c r="S9922" s="36"/>
      <c r="T9922" s="36"/>
    </row>
    <row r="9923" spans="14:20" ht="14.4" x14ac:dyDescent="0.3">
      <c r="N9923" s="37"/>
      <c r="O9923" s="36"/>
      <c r="P9923" s="36"/>
      <c r="Q9923" s="36"/>
      <c r="R9923" s="37"/>
      <c r="S9923" s="36"/>
      <c r="T9923" s="36"/>
    </row>
    <row r="9924" spans="14:20" ht="14.4" x14ac:dyDescent="0.3">
      <c r="N9924" s="37"/>
      <c r="O9924" s="36"/>
      <c r="P9924" s="36"/>
      <c r="Q9924" s="36"/>
      <c r="R9924" s="37"/>
      <c r="S9924" s="36"/>
      <c r="T9924" s="36"/>
    </row>
    <row r="9925" spans="14:20" ht="14.4" x14ac:dyDescent="0.3">
      <c r="N9925" s="37"/>
      <c r="O9925" s="36"/>
      <c r="P9925" s="36"/>
      <c r="Q9925" s="36"/>
      <c r="R9925" s="37"/>
      <c r="S9925" s="36"/>
      <c r="T9925" s="36"/>
    </row>
    <row r="9926" spans="14:20" ht="14.4" x14ac:dyDescent="0.3">
      <c r="N9926" s="37"/>
      <c r="O9926" s="36"/>
      <c r="P9926" s="36"/>
      <c r="Q9926" s="36"/>
      <c r="R9926" s="37"/>
      <c r="S9926" s="36"/>
      <c r="T9926" s="36"/>
    </row>
    <row r="9927" spans="14:20" ht="14.4" x14ac:dyDescent="0.3">
      <c r="N9927" s="37"/>
      <c r="O9927" s="36"/>
      <c r="P9927" s="36"/>
      <c r="Q9927" s="36"/>
      <c r="R9927" s="37"/>
      <c r="S9927" s="36"/>
      <c r="T9927" s="36"/>
    </row>
    <row r="9928" spans="14:20" ht="14.4" x14ac:dyDescent="0.3">
      <c r="N9928" s="37"/>
      <c r="O9928" s="36"/>
      <c r="P9928" s="36"/>
      <c r="Q9928" s="36"/>
      <c r="R9928" s="37"/>
      <c r="S9928" s="36"/>
      <c r="T9928" s="36"/>
    </row>
    <row r="9929" spans="14:20" ht="14.4" x14ac:dyDescent="0.3">
      <c r="N9929" s="37"/>
      <c r="O9929" s="36"/>
      <c r="P9929" s="36"/>
      <c r="Q9929" s="36"/>
      <c r="R9929" s="37"/>
      <c r="S9929" s="36"/>
      <c r="T9929" s="36"/>
    </row>
    <row r="9930" spans="14:20" ht="14.4" x14ac:dyDescent="0.3">
      <c r="N9930" s="37"/>
      <c r="O9930" s="36"/>
      <c r="P9930" s="36"/>
      <c r="Q9930" s="36"/>
      <c r="R9930" s="37"/>
      <c r="S9930" s="36"/>
      <c r="T9930" s="36"/>
    </row>
    <row r="9931" spans="14:20" ht="14.4" x14ac:dyDescent="0.3">
      <c r="N9931" s="37"/>
      <c r="O9931" s="36"/>
      <c r="P9931" s="36"/>
      <c r="Q9931" s="36"/>
      <c r="R9931" s="37"/>
      <c r="S9931" s="36"/>
      <c r="T9931" s="36"/>
    </row>
    <row r="9932" spans="14:20" ht="14.4" x14ac:dyDescent="0.3">
      <c r="N9932" s="37"/>
      <c r="O9932" s="36"/>
      <c r="P9932" s="36"/>
      <c r="Q9932" s="36"/>
      <c r="R9932" s="37"/>
      <c r="S9932" s="36"/>
      <c r="T9932" s="36"/>
    </row>
    <row r="9933" spans="14:20" ht="14.4" x14ac:dyDescent="0.3">
      <c r="N9933" s="37"/>
      <c r="O9933" s="36"/>
      <c r="P9933" s="36"/>
      <c r="Q9933" s="36"/>
      <c r="R9933" s="37"/>
      <c r="S9933" s="36"/>
      <c r="T9933" s="36"/>
    </row>
    <row r="9934" spans="14:20" ht="14.4" x14ac:dyDescent="0.3">
      <c r="N9934" s="37"/>
      <c r="O9934" s="36"/>
      <c r="P9934" s="36"/>
      <c r="Q9934" s="36"/>
      <c r="R9934" s="37"/>
      <c r="S9934" s="36"/>
      <c r="T9934" s="36"/>
    </row>
    <row r="9935" spans="14:20" ht="14.4" x14ac:dyDescent="0.3">
      <c r="N9935" s="37"/>
      <c r="O9935" s="36"/>
      <c r="P9935" s="36"/>
      <c r="Q9935" s="36"/>
      <c r="R9935" s="37"/>
      <c r="S9935" s="36"/>
      <c r="T9935" s="36"/>
    </row>
    <row r="9936" spans="14:20" ht="14.4" x14ac:dyDescent="0.3">
      <c r="N9936" s="37"/>
      <c r="O9936" s="36"/>
      <c r="P9936" s="36"/>
      <c r="Q9936" s="36"/>
      <c r="R9936" s="37"/>
      <c r="S9936" s="36"/>
      <c r="T9936" s="36"/>
    </row>
    <row r="9937" spans="14:20" ht="14.4" x14ac:dyDescent="0.3">
      <c r="N9937" s="37"/>
      <c r="O9937" s="36"/>
      <c r="P9937" s="36"/>
      <c r="Q9937" s="36"/>
      <c r="R9937" s="37"/>
      <c r="S9937" s="36"/>
      <c r="T9937" s="36"/>
    </row>
    <row r="9938" spans="14:20" ht="14.4" x14ac:dyDescent="0.3">
      <c r="N9938" s="37"/>
      <c r="O9938" s="36"/>
      <c r="P9938" s="36"/>
      <c r="Q9938" s="36"/>
      <c r="R9938" s="37"/>
      <c r="S9938" s="36"/>
      <c r="T9938" s="36"/>
    </row>
    <row r="9939" spans="14:20" ht="14.4" x14ac:dyDescent="0.3">
      <c r="N9939" s="37"/>
      <c r="O9939" s="36"/>
      <c r="P9939" s="36"/>
      <c r="Q9939" s="36"/>
      <c r="R9939" s="37"/>
      <c r="S9939" s="36"/>
      <c r="T9939" s="36"/>
    </row>
    <row r="9940" spans="14:20" ht="14.4" x14ac:dyDescent="0.3">
      <c r="N9940" s="37"/>
      <c r="O9940" s="36"/>
      <c r="P9940" s="36"/>
      <c r="Q9940" s="36"/>
      <c r="R9940" s="37"/>
      <c r="S9940" s="36"/>
      <c r="T9940" s="36"/>
    </row>
    <row r="9941" spans="14:20" ht="14.4" x14ac:dyDescent="0.3">
      <c r="N9941" s="37"/>
      <c r="O9941" s="36"/>
      <c r="P9941" s="36"/>
      <c r="Q9941" s="36"/>
      <c r="R9941" s="37"/>
      <c r="S9941" s="36"/>
      <c r="T9941" s="36"/>
    </row>
    <row r="9942" spans="14:20" ht="14.4" x14ac:dyDescent="0.3">
      <c r="N9942" s="37"/>
      <c r="O9942" s="36"/>
      <c r="P9942" s="36"/>
      <c r="Q9942" s="36"/>
      <c r="R9942" s="37"/>
      <c r="S9942" s="36"/>
      <c r="T9942" s="36"/>
    </row>
    <row r="9943" spans="14:20" ht="14.4" x14ac:dyDescent="0.3">
      <c r="N9943" s="37"/>
      <c r="O9943" s="36"/>
      <c r="P9943" s="36"/>
      <c r="Q9943" s="36"/>
      <c r="R9943" s="37"/>
      <c r="S9943" s="36"/>
      <c r="T9943" s="36"/>
    </row>
    <row r="9944" spans="14:20" ht="14.4" x14ac:dyDescent="0.3">
      <c r="N9944" s="37"/>
      <c r="O9944" s="36"/>
      <c r="P9944" s="36"/>
      <c r="Q9944" s="36"/>
      <c r="R9944" s="37"/>
      <c r="S9944" s="36"/>
      <c r="T9944" s="36"/>
    </row>
    <row r="9945" spans="14:20" ht="14.4" x14ac:dyDescent="0.3">
      <c r="N9945" s="37"/>
      <c r="O9945" s="36"/>
      <c r="P9945" s="36"/>
      <c r="Q9945" s="36"/>
      <c r="R9945" s="37"/>
      <c r="S9945" s="36"/>
      <c r="T9945" s="36"/>
    </row>
    <row r="9946" spans="14:20" ht="14.4" x14ac:dyDescent="0.3">
      <c r="N9946" s="37"/>
      <c r="O9946" s="36"/>
      <c r="P9946" s="36"/>
      <c r="Q9946" s="36"/>
      <c r="R9946" s="37"/>
      <c r="S9946" s="36"/>
      <c r="T9946" s="36"/>
    </row>
    <row r="9947" spans="14:20" ht="14.4" x14ac:dyDescent="0.3">
      <c r="N9947" s="37"/>
      <c r="O9947" s="36"/>
      <c r="P9947" s="36"/>
      <c r="Q9947" s="36"/>
      <c r="R9947" s="37"/>
      <c r="S9947" s="36"/>
      <c r="T9947" s="36"/>
    </row>
    <row r="9948" spans="14:20" ht="14.4" x14ac:dyDescent="0.3">
      <c r="N9948" s="37"/>
      <c r="O9948" s="36"/>
      <c r="P9948" s="36"/>
      <c r="Q9948" s="36"/>
      <c r="R9948" s="37"/>
      <c r="S9948" s="36"/>
      <c r="T9948" s="36"/>
    </row>
    <row r="9949" spans="14:20" ht="14.4" x14ac:dyDescent="0.3">
      <c r="N9949" s="37"/>
      <c r="O9949" s="36"/>
      <c r="P9949" s="36"/>
      <c r="Q9949" s="36"/>
      <c r="R9949" s="37"/>
      <c r="S9949" s="36"/>
      <c r="T9949" s="36"/>
    </row>
    <row r="9950" spans="14:20" ht="14.4" x14ac:dyDescent="0.3">
      <c r="N9950" s="37"/>
      <c r="O9950" s="36"/>
      <c r="P9950" s="36"/>
      <c r="Q9950" s="36"/>
      <c r="R9950" s="37"/>
      <c r="S9950" s="36"/>
      <c r="T9950" s="36"/>
    </row>
    <row r="9951" spans="14:20" ht="14.4" x14ac:dyDescent="0.3">
      <c r="N9951" s="37"/>
      <c r="O9951" s="36"/>
      <c r="P9951" s="36"/>
      <c r="Q9951" s="36"/>
      <c r="R9951" s="37"/>
      <c r="S9951" s="36"/>
      <c r="T9951" s="36"/>
    </row>
    <row r="9952" spans="14:20" ht="14.4" x14ac:dyDescent="0.3">
      <c r="N9952" s="37"/>
      <c r="O9952" s="36"/>
      <c r="P9952" s="36"/>
      <c r="Q9952" s="36"/>
      <c r="R9952" s="37"/>
      <c r="S9952" s="36"/>
      <c r="T9952" s="36"/>
    </row>
    <row r="9953" spans="14:20" ht="14.4" x14ac:dyDescent="0.3">
      <c r="N9953" s="37"/>
      <c r="O9953" s="36"/>
      <c r="P9953" s="36"/>
      <c r="Q9953" s="36"/>
      <c r="R9953" s="37"/>
      <c r="S9953" s="36"/>
      <c r="T9953" s="36"/>
    </row>
    <row r="9954" spans="14:20" ht="14.4" x14ac:dyDescent="0.3">
      <c r="N9954" s="37"/>
      <c r="O9954" s="36"/>
      <c r="P9954" s="36"/>
      <c r="Q9954" s="36"/>
      <c r="R9954" s="37"/>
      <c r="S9954" s="36"/>
      <c r="T9954" s="36"/>
    </row>
    <row r="9955" spans="14:20" ht="14.4" x14ac:dyDescent="0.3">
      <c r="N9955" s="37"/>
      <c r="O9955" s="36"/>
      <c r="P9955" s="36"/>
      <c r="Q9955" s="36"/>
      <c r="R9955" s="37"/>
      <c r="S9955" s="36"/>
      <c r="T9955" s="36"/>
    </row>
    <row r="9956" spans="14:20" ht="14.4" x14ac:dyDescent="0.3">
      <c r="N9956" s="37"/>
      <c r="O9956" s="36"/>
      <c r="P9956" s="36"/>
      <c r="Q9956" s="36"/>
      <c r="R9956" s="37"/>
      <c r="S9956" s="36"/>
      <c r="T9956" s="36"/>
    </row>
    <row r="9957" spans="14:20" ht="14.4" x14ac:dyDescent="0.3">
      <c r="N9957" s="37"/>
      <c r="O9957" s="36"/>
      <c r="P9957" s="36"/>
      <c r="Q9957" s="36"/>
      <c r="R9957" s="37"/>
      <c r="S9957" s="36"/>
      <c r="T9957" s="36"/>
    </row>
    <row r="9958" spans="14:20" ht="14.4" x14ac:dyDescent="0.3">
      <c r="N9958" s="37"/>
      <c r="O9958" s="36"/>
      <c r="P9958" s="36"/>
      <c r="Q9958" s="36"/>
      <c r="R9958" s="37"/>
      <c r="S9958" s="36"/>
      <c r="T9958" s="36"/>
    </row>
    <row r="9959" spans="14:20" ht="14.4" x14ac:dyDescent="0.3">
      <c r="N9959" s="37"/>
      <c r="O9959" s="36"/>
      <c r="P9959" s="36"/>
      <c r="Q9959" s="36"/>
      <c r="R9959" s="37"/>
      <c r="S9959" s="36"/>
      <c r="T9959" s="36"/>
    </row>
    <row r="9960" spans="14:20" ht="14.4" x14ac:dyDescent="0.3">
      <c r="N9960" s="37"/>
      <c r="O9960" s="36"/>
      <c r="P9960" s="36"/>
      <c r="Q9960" s="36"/>
      <c r="R9960" s="37"/>
      <c r="S9960" s="36"/>
      <c r="T9960" s="36"/>
    </row>
    <row r="9961" spans="14:20" ht="14.4" x14ac:dyDescent="0.3">
      <c r="N9961" s="37"/>
      <c r="O9961" s="36"/>
      <c r="P9961" s="36"/>
      <c r="Q9961" s="36"/>
      <c r="R9961" s="37"/>
      <c r="S9961" s="36"/>
      <c r="T9961" s="36"/>
    </row>
    <row r="9962" spans="14:20" ht="14.4" x14ac:dyDescent="0.3">
      <c r="N9962" s="37"/>
      <c r="O9962" s="36"/>
      <c r="P9962" s="36"/>
      <c r="Q9962" s="36"/>
      <c r="R9962" s="37"/>
      <c r="S9962" s="36"/>
      <c r="T9962" s="36"/>
    </row>
    <row r="9963" spans="14:20" ht="14.4" x14ac:dyDescent="0.3">
      <c r="N9963" s="37"/>
      <c r="O9963" s="36"/>
      <c r="P9963" s="36"/>
      <c r="Q9963" s="36"/>
      <c r="R9963" s="37"/>
      <c r="S9963" s="36"/>
      <c r="T9963" s="36"/>
    </row>
    <row r="9964" spans="14:20" ht="14.4" x14ac:dyDescent="0.3">
      <c r="N9964" s="37"/>
      <c r="O9964" s="36"/>
      <c r="P9964" s="36"/>
      <c r="Q9964" s="36"/>
      <c r="R9964" s="37"/>
      <c r="S9964" s="36"/>
      <c r="T9964" s="36"/>
    </row>
    <row r="9965" spans="14:20" ht="14.4" x14ac:dyDescent="0.3">
      <c r="N9965" s="37"/>
      <c r="O9965" s="36"/>
      <c r="P9965" s="36"/>
      <c r="Q9965" s="36"/>
      <c r="R9965" s="37"/>
      <c r="S9965" s="36"/>
      <c r="T9965" s="36"/>
    </row>
    <row r="9966" spans="14:20" ht="14.4" x14ac:dyDescent="0.3">
      <c r="N9966" s="37"/>
      <c r="O9966" s="36"/>
      <c r="P9966" s="36"/>
      <c r="Q9966" s="36"/>
      <c r="R9966" s="37"/>
      <c r="S9966" s="36"/>
      <c r="T9966" s="36"/>
    </row>
    <row r="9967" spans="14:20" ht="14.4" x14ac:dyDescent="0.3">
      <c r="N9967" s="37"/>
      <c r="O9967" s="36"/>
      <c r="P9967" s="36"/>
      <c r="Q9967" s="36"/>
      <c r="R9967" s="37"/>
      <c r="S9967" s="36"/>
      <c r="T9967" s="36"/>
    </row>
    <row r="9968" spans="14:20" ht="14.4" x14ac:dyDescent="0.3">
      <c r="N9968" s="37"/>
      <c r="O9968" s="36"/>
      <c r="P9968" s="36"/>
      <c r="Q9968" s="36"/>
      <c r="R9968" s="37"/>
      <c r="S9968" s="36"/>
      <c r="T9968" s="36"/>
    </row>
    <row r="9969" spans="14:20" ht="14.4" x14ac:dyDescent="0.3">
      <c r="N9969" s="37"/>
      <c r="O9969" s="36"/>
      <c r="P9969" s="36"/>
      <c r="Q9969" s="36"/>
      <c r="R9969" s="37"/>
      <c r="S9969" s="36"/>
      <c r="T9969" s="36"/>
    </row>
    <row r="9970" spans="14:20" ht="14.4" x14ac:dyDescent="0.3">
      <c r="N9970" s="37"/>
      <c r="O9970" s="36"/>
      <c r="P9970" s="36"/>
      <c r="Q9970" s="36"/>
      <c r="R9970" s="37"/>
      <c r="S9970" s="36"/>
      <c r="T9970" s="36"/>
    </row>
    <row r="9971" spans="14:20" ht="14.4" x14ac:dyDescent="0.3">
      <c r="N9971" s="37"/>
      <c r="O9971" s="36"/>
      <c r="P9971" s="36"/>
      <c r="Q9971" s="36"/>
      <c r="R9971" s="37"/>
      <c r="S9971" s="36"/>
      <c r="T9971" s="36"/>
    </row>
    <row r="9972" spans="14:20" ht="14.4" x14ac:dyDescent="0.3">
      <c r="N9972" s="37"/>
      <c r="O9972" s="36"/>
      <c r="P9972" s="36"/>
      <c r="Q9972" s="36"/>
      <c r="R9972" s="37"/>
      <c r="S9972" s="36"/>
      <c r="T9972" s="36"/>
    </row>
    <row r="9973" spans="14:20" ht="14.4" x14ac:dyDescent="0.3">
      <c r="N9973" s="37"/>
      <c r="O9973" s="36"/>
      <c r="P9973" s="36"/>
      <c r="Q9973" s="36"/>
      <c r="R9973" s="37"/>
      <c r="S9973" s="36"/>
      <c r="T9973" s="36"/>
    </row>
    <row r="9974" spans="14:20" ht="14.4" x14ac:dyDescent="0.3">
      <c r="N9974" s="37"/>
      <c r="O9974" s="36"/>
      <c r="P9974" s="36"/>
      <c r="Q9974" s="36"/>
      <c r="R9974" s="37"/>
      <c r="S9974" s="36"/>
      <c r="T9974" s="36"/>
    </row>
    <row r="9975" spans="14:20" ht="14.4" x14ac:dyDescent="0.3">
      <c r="N9975" s="37"/>
      <c r="O9975" s="36"/>
      <c r="P9975" s="36"/>
      <c r="Q9975" s="36"/>
      <c r="R9975" s="37"/>
      <c r="S9975" s="36"/>
      <c r="T9975" s="36"/>
    </row>
    <row r="9976" spans="14:20" ht="14.4" x14ac:dyDescent="0.3">
      <c r="N9976" s="37"/>
      <c r="O9976" s="36"/>
      <c r="P9976" s="36"/>
      <c r="Q9976" s="36"/>
      <c r="R9976" s="37"/>
      <c r="S9976" s="36"/>
      <c r="T9976" s="36"/>
    </row>
    <row r="9977" spans="14:20" ht="14.4" x14ac:dyDescent="0.3">
      <c r="N9977" s="37"/>
      <c r="O9977" s="36"/>
      <c r="P9977" s="36"/>
      <c r="Q9977" s="36"/>
      <c r="R9977" s="37"/>
      <c r="S9977" s="36"/>
      <c r="T9977" s="36"/>
    </row>
    <row r="9978" spans="14:20" ht="14.4" x14ac:dyDescent="0.3">
      <c r="N9978" s="37"/>
      <c r="O9978" s="36"/>
      <c r="P9978" s="36"/>
      <c r="Q9978" s="36"/>
      <c r="R9978" s="37"/>
      <c r="S9978" s="36"/>
      <c r="T9978" s="36"/>
    </row>
    <row r="9979" spans="14:20" ht="14.4" x14ac:dyDescent="0.3">
      <c r="N9979" s="37"/>
      <c r="O9979" s="36"/>
      <c r="P9979" s="36"/>
      <c r="Q9979" s="36"/>
      <c r="R9979" s="37"/>
      <c r="S9979" s="36"/>
      <c r="T9979" s="36"/>
    </row>
    <row r="9980" spans="14:20" ht="14.4" x14ac:dyDescent="0.3">
      <c r="N9980" s="37"/>
      <c r="O9980" s="36"/>
      <c r="P9980" s="36"/>
      <c r="Q9980" s="36"/>
      <c r="R9980" s="37"/>
      <c r="S9980" s="36"/>
      <c r="T9980" s="36"/>
    </row>
    <row r="9981" spans="14:20" ht="14.4" x14ac:dyDescent="0.3">
      <c r="N9981" s="37"/>
      <c r="O9981" s="36"/>
      <c r="P9981" s="36"/>
      <c r="Q9981" s="36"/>
      <c r="R9981" s="37"/>
      <c r="S9981" s="36"/>
      <c r="T9981" s="36"/>
    </row>
    <row r="9982" spans="14:20" ht="14.4" x14ac:dyDescent="0.3">
      <c r="N9982" s="37"/>
      <c r="O9982" s="36"/>
      <c r="P9982" s="36"/>
      <c r="Q9982" s="36"/>
      <c r="R9982" s="37"/>
      <c r="S9982" s="36"/>
      <c r="T9982" s="36"/>
    </row>
    <row r="9983" spans="14:20" ht="14.4" x14ac:dyDescent="0.3">
      <c r="N9983" s="37"/>
      <c r="O9983" s="36"/>
      <c r="P9983" s="36"/>
      <c r="Q9983" s="36"/>
      <c r="R9983" s="37"/>
      <c r="S9983" s="36"/>
      <c r="T9983" s="36"/>
    </row>
    <row r="9984" spans="14:20" ht="14.4" x14ac:dyDescent="0.3">
      <c r="N9984" s="37"/>
      <c r="O9984" s="36"/>
      <c r="P9984" s="36"/>
      <c r="Q9984" s="36"/>
      <c r="R9984" s="37"/>
      <c r="S9984" s="36"/>
      <c r="T9984" s="36"/>
    </row>
    <row r="9985" spans="14:20" ht="14.4" x14ac:dyDescent="0.3">
      <c r="N9985" s="37"/>
      <c r="O9985" s="36"/>
      <c r="P9985" s="36"/>
      <c r="Q9985" s="36"/>
      <c r="R9985" s="37"/>
      <c r="S9985" s="36"/>
      <c r="T9985" s="36"/>
    </row>
    <row r="9986" spans="14:20" ht="14.4" x14ac:dyDescent="0.3">
      <c r="N9986" s="37"/>
      <c r="O9986" s="36"/>
      <c r="P9986" s="36"/>
      <c r="Q9986" s="36"/>
      <c r="R9986" s="37"/>
      <c r="S9986" s="36"/>
      <c r="T9986" s="36"/>
    </row>
    <row r="9987" spans="14:20" ht="14.4" x14ac:dyDescent="0.3">
      <c r="N9987" s="37"/>
      <c r="O9987" s="36"/>
      <c r="P9987" s="36"/>
      <c r="Q9987" s="36"/>
      <c r="R9987" s="37"/>
      <c r="S9987" s="36"/>
      <c r="T9987" s="36"/>
    </row>
    <row r="9988" spans="14:20" ht="14.4" x14ac:dyDescent="0.3">
      <c r="N9988" s="37"/>
      <c r="O9988" s="36"/>
      <c r="P9988" s="36"/>
      <c r="Q9988" s="36"/>
      <c r="R9988" s="37"/>
      <c r="S9988" s="36"/>
      <c r="T9988" s="36"/>
    </row>
    <row r="9989" spans="14:20" ht="14.4" x14ac:dyDescent="0.3">
      <c r="N9989" s="37"/>
      <c r="O9989" s="36"/>
      <c r="P9989" s="36"/>
      <c r="Q9989" s="36"/>
      <c r="R9989" s="37"/>
      <c r="S9989" s="36"/>
      <c r="T9989" s="36"/>
    </row>
    <row r="9990" spans="14:20" ht="14.4" x14ac:dyDescent="0.3">
      <c r="N9990" s="37"/>
      <c r="O9990" s="36"/>
      <c r="P9990" s="36"/>
      <c r="Q9990" s="36"/>
      <c r="R9990" s="37"/>
      <c r="S9990" s="36"/>
      <c r="T9990" s="36"/>
    </row>
    <row r="9991" spans="14:20" ht="14.4" x14ac:dyDescent="0.3">
      <c r="N9991" s="37"/>
      <c r="O9991" s="36"/>
      <c r="P9991" s="36"/>
      <c r="Q9991" s="36"/>
      <c r="R9991" s="37"/>
      <c r="S9991" s="36"/>
      <c r="T9991" s="36"/>
    </row>
    <row r="9992" spans="14:20" ht="14.4" x14ac:dyDescent="0.3">
      <c r="N9992" s="37"/>
      <c r="O9992" s="36"/>
      <c r="P9992" s="36"/>
      <c r="Q9992" s="36"/>
      <c r="R9992" s="37"/>
      <c r="S9992" s="36"/>
      <c r="T9992" s="36"/>
    </row>
    <row r="9993" spans="14:20" ht="14.4" x14ac:dyDescent="0.3">
      <c r="N9993" s="37"/>
      <c r="O9993" s="36"/>
      <c r="P9993" s="36"/>
      <c r="Q9993" s="36"/>
      <c r="R9993" s="37"/>
      <c r="S9993" s="36"/>
      <c r="T9993" s="36"/>
    </row>
    <row r="9994" spans="14:20" ht="14.4" x14ac:dyDescent="0.3">
      <c r="N9994" s="37"/>
      <c r="O9994" s="36"/>
      <c r="P9994" s="36"/>
      <c r="Q9994" s="36"/>
      <c r="R9994" s="37"/>
      <c r="S9994" s="36"/>
      <c r="T9994" s="36"/>
    </row>
    <row r="9995" spans="14:20" ht="14.4" x14ac:dyDescent="0.3">
      <c r="N9995" s="37"/>
      <c r="O9995" s="36"/>
      <c r="P9995" s="36"/>
      <c r="Q9995" s="36"/>
      <c r="R9995" s="37"/>
      <c r="S9995" s="36"/>
      <c r="T9995" s="36"/>
    </row>
    <row r="9996" spans="14:20" ht="14.4" x14ac:dyDescent="0.3">
      <c r="N9996" s="39"/>
      <c r="O9996" s="36"/>
      <c r="P9996" s="36"/>
      <c r="Q9996" s="36"/>
      <c r="R9996" s="39"/>
      <c r="S9996" s="36"/>
      <c r="T9996" s="36"/>
    </row>
    <row r="9997" spans="14:20" ht="14.4" x14ac:dyDescent="0.3">
      <c r="N9997" s="37"/>
      <c r="O9997" s="36"/>
      <c r="P9997" s="36"/>
      <c r="Q9997" s="36"/>
      <c r="R9997" s="37"/>
      <c r="S9997" s="36"/>
      <c r="T9997" s="36"/>
    </row>
    <row r="9998" spans="14:20" ht="14.4" x14ac:dyDescent="0.3">
      <c r="N9998" s="39"/>
      <c r="O9998" s="36"/>
      <c r="P9998" s="36"/>
      <c r="Q9998" s="36"/>
      <c r="R9998" s="39"/>
      <c r="S9998" s="36"/>
      <c r="T9998" s="36"/>
    </row>
    <row r="9999" spans="14:20" ht="14.4" x14ac:dyDescent="0.3">
      <c r="N9999" s="37"/>
      <c r="O9999" s="36"/>
      <c r="P9999" s="36"/>
      <c r="Q9999" s="36"/>
      <c r="R9999" s="37"/>
      <c r="S9999" s="36"/>
      <c r="T9999" s="36"/>
    </row>
    <row r="10000" spans="14:20" ht="14.4" x14ac:dyDescent="0.3">
      <c r="N10000" s="37"/>
      <c r="O10000" s="36"/>
      <c r="P10000" s="36"/>
      <c r="Q10000" s="36"/>
      <c r="R10000" s="37"/>
      <c r="S10000" s="36"/>
      <c r="T10000" s="36"/>
    </row>
    <row r="10001" spans="14:20" ht="14.4" x14ac:dyDescent="0.3">
      <c r="N10001" s="37"/>
      <c r="O10001" s="36"/>
      <c r="P10001" s="36"/>
      <c r="Q10001" s="36"/>
      <c r="R10001" s="37"/>
      <c r="S10001" s="36"/>
      <c r="T10001" s="36"/>
    </row>
    <row r="10002" spans="14:20" ht="14.4" x14ac:dyDescent="0.3">
      <c r="N10002" s="37"/>
      <c r="O10002" s="36"/>
      <c r="P10002" s="36"/>
      <c r="Q10002" s="36"/>
      <c r="R10002" s="37"/>
      <c r="S10002" s="36"/>
      <c r="T10002" s="36"/>
    </row>
    <row r="10003" spans="14:20" ht="14.4" x14ac:dyDescent="0.3">
      <c r="N10003" s="37"/>
      <c r="O10003" s="36"/>
      <c r="P10003" s="36"/>
      <c r="Q10003" s="36"/>
      <c r="R10003" s="37"/>
      <c r="S10003" s="36"/>
      <c r="T10003" s="36"/>
    </row>
    <row r="10004" spans="14:20" ht="14.4" x14ac:dyDescent="0.3">
      <c r="N10004" s="37"/>
      <c r="O10004" s="36"/>
      <c r="P10004" s="36"/>
      <c r="Q10004" s="36"/>
      <c r="R10004" s="37"/>
      <c r="S10004" s="36"/>
      <c r="T10004" s="36"/>
    </row>
    <row r="10005" spans="14:20" ht="14.4" x14ac:dyDescent="0.3">
      <c r="N10005" s="37"/>
      <c r="O10005" s="36"/>
      <c r="P10005" s="36"/>
      <c r="Q10005" s="36"/>
      <c r="R10005" s="37"/>
      <c r="S10005" s="36"/>
      <c r="T10005" s="36"/>
    </row>
    <row r="10006" spans="14:20" ht="14.4" x14ac:dyDescent="0.3">
      <c r="N10006" s="37"/>
      <c r="O10006" s="36"/>
      <c r="P10006" s="36"/>
      <c r="Q10006" s="36"/>
      <c r="R10006" s="37"/>
      <c r="S10006" s="36"/>
      <c r="T10006" s="36"/>
    </row>
    <row r="10007" spans="14:20" ht="14.4" x14ac:dyDescent="0.3">
      <c r="N10007" s="37"/>
      <c r="O10007" s="36"/>
      <c r="P10007" s="36"/>
      <c r="Q10007" s="36"/>
      <c r="R10007" s="37"/>
      <c r="S10007" s="36"/>
      <c r="T10007" s="36"/>
    </row>
    <row r="10008" spans="14:20" ht="14.4" x14ac:dyDescent="0.3">
      <c r="N10008" s="37"/>
      <c r="O10008" s="36"/>
      <c r="P10008" s="36"/>
      <c r="Q10008" s="36"/>
      <c r="R10008" s="37"/>
      <c r="S10008" s="36"/>
      <c r="T10008" s="36"/>
    </row>
    <row r="10009" spans="14:20" ht="14.4" x14ac:dyDescent="0.3">
      <c r="N10009" s="37"/>
      <c r="O10009" s="36"/>
      <c r="P10009" s="36"/>
      <c r="Q10009" s="36"/>
      <c r="R10009" s="37"/>
      <c r="S10009" s="36"/>
      <c r="T10009" s="36"/>
    </row>
    <row r="10010" spans="14:20" ht="14.4" x14ac:dyDescent="0.3">
      <c r="N10010" s="37"/>
      <c r="O10010" s="36"/>
      <c r="P10010" s="36"/>
      <c r="Q10010" s="36"/>
      <c r="R10010" s="37"/>
      <c r="S10010" s="36"/>
      <c r="T10010" s="36"/>
    </row>
    <row r="10011" spans="14:20" ht="14.4" x14ac:dyDescent="0.3">
      <c r="N10011" s="37"/>
      <c r="O10011" s="36"/>
      <c r="P10011" s="36"/>
      <c r="Q10011" s="36"/>
      <c r="R10011" s="37"/>
      <c r="S10011" s="36"/>
      <c r="T10011" s="36"/>
    </row>
    <row r="10012" spans="14:20" ht="14.4" x14ac:dyDescent="0.3">
      <c r="N10012" s="37"/>
      <c r="O10012" s="36"/>
      <c r="P10012" s="36"/>
      <c r="Q10012" s="36"/>
      <c r="R10012" s="37"/>
      <c r="S10012" s="36"/>
      <c r="T10012" s="36"/>
    </row>
    <row r="10013" spans="14:20" ht="14.4" x14ac:dyDescent="0.3">
      <c r="N10013" s="37"/>
      <c r="O10013" s="36"/>
      <c r="P10013" s="36"/>
      <c r="Q10013" s="36"/>
      <c r="R10013" s="37"/>
      <c r="S10013" s="36"/>
      <c r="T10013" s="36"/>
    </row>
    <row r="10014" spans="14:20" ht="14.4" x14ac:dyDescent="0.3">
      <c r="N10014" s="37"/>
      <c r="O10014" s="36"/>
      <c r="P10014" s="36"/>
      <c r="Q10014" s="36"/>
      <c r="R10014" s="37"/>
      <c r="S10014" s="36"/>
      <c r="T10014" s="36"/>
    </row>
    <row r="10015" spans="14:20" ht="14.4" x14ac:dyDescent="0.3">
      <c r="N10015" s="37"/>
      <c r="O10015" s="36"/>
      <c r="P10015" s="36"/>
      <c r="Q10015" s="36"/>
      <c r="R10015" s="37"/>
      <c r="S10015" s="36"/>
      <c r="T10015" s="36"/>
    </row>
    <row r="10016" spans="14:20" ht="14.4" x14ac:dyDescent="0.3">
      <c r="N10016" s="37"/>
      <c r="O10016" s="36"/>
      <c r="P10016" s="36"/>
      <c r="Q10016" s="36"/>
      <c r="R10016" s="37"/>
      <c r="S10016" s="36"/>
      <c r="T10016" s="36"/>
    </row>
    <row r="10017" spans="14:20" ht="14.4" x14ac:dyDescent="0.3">
      <c r="N10017" s="37"/>
      <c r="O10017" s="36"/>
      <c r="P10017" s="36"/>
      <c r="Q10017" s="36"/>
      <c r="R10017" s="37"/>
      <c r="S10017" s="36"/>
      <c r="T10017" s="36"/>
    </row>
    <row r="10018" spans="14:20" ht="14.4" x14ac:dyDescent="0.3">
      <c r="N10018" s="37"/>
      <c r="O10018" s="36"/>
      <c r="P10018" s="36"/>
      <c r="Q10018" s="36"/>
      <c r="R10018" s="37"/>
      <c r="S10018" s="36"/>
      <c r="T10018" s="36"/>
    </row>
    <row r="10019" spans="14:20" ht="14.4" x14ac:dyDescent="0.3">
      <c r="N10019" s="37"/>
      <c r="O10019" s="36"/>
      <c r="P10019" s="36"/>
      <c r="Q10019" s="36"/>
      <c r="R10019" s="37"/>
      <c r="S10019" s="36"/>
      <c r="T10019" s="36"/>
    </row>
    <row r="10020" spans="14:20" ht="14.4" x14ac:dyDescent="0.3">
      <c r="N10020" s="37"/>
      <c r="O10020" s="36"/>
      <c r="P10020" s="36"/>
      <c r="Q10020" s="36"/>
      <c r="R10020" s="37"/>
      <c r="S10020" s="36"/>
      <c r="T10020" s="36"/>
    </row>
    <row r="10021" spans="14:20" ht="14.4" x14ac:dyDescent="0.3">
      <c r="N10021" s="37"/>
      <c r="O10021" s="36"/>
      <c r="P10021" s="36"/>
      <c r="Q10021" s="36"/>
      <c r="R10021" s="37"/>
      <c r="S10021" s="36"/>
      <c r="T10021" s="36"/>
    </row>
    <row r="10022" spans="14:20" ht="14.4" x14ac:dyDescent="0.3">
      <c r="N10022" s="37"/>
      <c r="O10022" s="36"/>
      <c r="P10022" s="36"/>
      <c r="Q10022" s="36"/>
      <c r="R10022" s="37"/>
      <c r="S10022" s="36"/>
      <c r="T10022" s="36"/>
    </row>
    <row r="10023" spans="14:20" ht="14.4" x14ac:dyDescent="0.3">
      <c r="N10023" s="37"/>
      <c r="O10023" s="36"/>
      <c r="P10023" s="36"/>
      <c r="Q10023" s="36"/>
      <c r="R10023" s="37"/>
      <c r="S10023" s="36"/>
      <c r="T10023" s="36"/>
    </row>
    <row r="10024" spans="14:20" ht="14.4" x14ac:dyDescent="0.3">
      <c r="N10024" s="37"/>
      <c r="O10024" s="36"/>
      <c r="P10024" s="36"/>
      <c r="Q10024" s="36"/>
      <c r="R10024" s="37"/>
      <c r="S10024" s="36"/>
      <c r="T10024" s="36"/>
    </row>
    <row r="10025" spans="14:20" ht="14.4" x14ac:dyDescent="0.3">
      <c r="N10025" s="37"/>
      <c r="O10025" s="36"/>
      <c r="P10025" s="36"/>
      <c r="Q10025" s="36"/>
      <c r="R10025" s="37"/>
      <c r="S10025" s="36"/>
      <c r="T10025" s="36"/>
    </row>
    <row r="10026" spans="14:20" ht="14.4" x14ac:dyDescent="0.3">
      <c r="N10026" s="37"/>
      <c r="O10026" s="36"/>
      <c r="P10026" s="36"/>
      <c r="Q10026" s="36"/>
      <c r="R10026" s="37"/>
      <c r="S10026" s="36"/>
      <c r="T10026" s="36"/>
    </row>
    <row r="10027" spans="14:20" ht="14.4" x14ac:dyDescent="0.3">
      <c r="N10027" s="37"/>
      <c r="O10027" s="36"/>
      <c r="P10027" s="36"/>
      <c r="Q10027" s="36"/>
      <c r="R10027" s="37"/>
      <c r="S10027" s="36"/>
      <c r="T10027" s="36"/>
    </row>
    <row r="10028" spans="14:20" ht="14.4" x14ac:dyDescent="0.3">
      <c r="N10028" s="37"/>
      <c r="O10028" s="36"/>
      <c r="P10028" s="36"/>
      <c r="Q10028" s="36"/>
      <c r="R10028" s="37"/>
      <c r="S10028" s="36"/>
      <c r="T10028" s="36"/>
    </row>
    <row r="10029" spans="14:20" ht="14.4" x14ac:dyDescent="0.3">
      <c r="N10029" s="37"/>
      <c r="O10029" s="36"/>
      <c r="P10029" s="36"/>
      <c r="Q10029" s="36"/>
      <c r="R10029" s="37"/>
      <c r="S10029" s="36"/>
      <c r="T10029" s="36"/>
    </row>
    <row r="10030" spans="14:20" ht="14.4" x14ac:dyDescent="0.3">
      <c r="N10030" s="37"/>
      <c r="O10030" s="36"/>
      <c r="P10030" s="36"/>
      <c r="Q10030" s="36"/>
      <c r="R10030" s="37"/>
      <c r="S10030" s="36"/>
      <c r="T10030" s="36"/>
    </row>
    <row r="10031" spans="14:20" ht="14.4" x14ac:dyDescent="0.3">
      <c r="N10031" s="37"/>
      <c r="O10031" s="36"/>
      <c r="P10031" s="36"/>
      <c r="Q10031" s="36"/>
      <c r="R10031" s="37"/>
      <c r="S10031" s="36"/>
      <c r="T10031" s="36"/>
    </row>
    <row r="10032" spans="14:20" ht="14.4" x14ac:dyDescent="0.3">
      <c r="N10032" s="37"/>
      <c r="O10032" s="36"/>
      <c r="P10032" s="36"/>
      <c r="Q10032" s="36"/>
      <c r="R10032" s="37"/>
      <c r="S10032" s="36"/>
      <c r="T10032" s="36"/>
    </row>
    <row r="10033" spans="14:20" ht="14.4" x14ac:dyDescent="0.3">
      <c r="N10033" s="37"/>
      <c r="O10033" s="36"/>
      <c r="P10033" s="36"/>
      <c r="Q10033" s="36"/>
      <c r="R10033" s="37"/>
      <c r="S10033" s="36"/>
      <c r="T10033" s="36"/>
    </row>
    <row r="10034" spans="14:20" ht="14.4" x14ac:dyDescent="0.3">
      <c r="N10034" s="37"/>
      <c r="O10034" s="36"/>
      <c r="P10034" s="36"/>
      <c r="Q10034" s="36"/>
      <c r="R10034" s="37"/>
      <c r="S10034" s="36"/>
      <c r="T10034" s="36"/>
    </row>
    <row r="10035" spans="14:20" ht="14.4" x14ac:dyDescent="0.3">
      <c r="N10035" s="37"/>
      <c r="O10035" s="36"/>
      <c r="P10035" s="36"/>
      <c r="Q10035" s="36"/>
      <c r="R10035" s="37"/>
      <c r="S10035" s="36"/>
      <c r="T10035" s="36"/>
    </row>
    <row r="10036" spans="14:20" ht="14.4" x14ac:dyDescent="0.3">
      <c r="N10036" s="37"/>
      <c r="O10036" s="36"/>
      <c r="P10036" s="36"/>
      <c r="Q10036" s="36"/>
      <c r="R10036" s="37"/>
      <c r="S10036" s="36"/>
      <c r="T10036" s="36"/>
    </row>
    <row r="10037" spans="14:20" ht="14.4" x14ac:dyDescent="0.3">
      <c r="N10037" s="37"/>
      <c r="O10037" s="36"/>
      <c r="P10037" s="36"/>
      <c r="Q10037" s="36"/>
      <c r="R10037" s="37"/>
      <c r="S10037" s="36"/>
      <c r="T10037" s="36"/>
    </row>
    <row r="10038" spans="14:20" ht="14.4" x14ac:dyDescent="0.3">
      <c r="N10038" s="37"/>
      <c r="O10038" s="36"/>
      <c r="P10038" s="36"/>
      <c r="Q10038" s="36"/>
      <c r="R10038" s="37"/>
      <c r="S10038" s="36"/>
      <c r="T10038" s="36"/>
    </row>
    <row r="10039" spans="14:20" ht="14.4" x14ac:dyDescent="0.3">
      <c r="N10039" s="37"/>
      <c r="O10039" s="36"/>
      <c r="P10039" s="36"/>
      <c r="Q10039" s="36"/>
      <c r="R10039" s="37"/>
      <c r="S10039" s="36"/>
      <c r="T10039" s="36"/>
    </row>
    <row r="10040" spans="14:20" ht="14.4" x14ac:dyDescent="0.3">
      <c r="N10040" s="37"/>
      <c r="O10040" s="36"/>
      <c r="P10040" s="36"/>
      <c r="Q10040" s="36"/>
      <c r="R10040" s="37"/>
      <c r="S10040" s="36"/>
      <c r="T10040" s="36"/>
    </row>
    <row r="10041" spans="14:20" ht="14.4" x14ac:dyDescent="0.3">
      <c r="N10041" s="37"/>
      <c r="O10041" s="36"/>
      <c r="P10041" s="36"/>
      <c r="Q10041" s="36"/>
      <c r="R10041" s="37"/>
      <c r="S10041" s="36"/>
      <c r="T10041" s="36"/>
    </row>
    <row r="10042" spans="14:20" ht="14.4" x14ac:dyDescent="0.3">
      <c r="N10042" s="37"/>
      <c r="O10042" s="36"/>
      <c r="P10042" s="36"/>
      <c r="Q10042" s="36"/>
      <c r="R10042" s="37"/>
      <c r="S10042" s="36"/>
      <c r="T10042" s="36"/>
    </row>
    <row r="10043" spans="14:20" ht="14.4" x14ac:dyDescent="0.3">
      <c r="N10043" s="37"/>
      <c r="O10043" s="36"/>
      <c r="P10043" s="36"/>
      <c r="Q10043" s="36"/>
      <c r="R10043" s="37"/>
      <c r="S10043" s="36"/>
      <c r="T10043" s="36"/>
    </row>
    <row r="10044" spans="14:20" ht="14.4" x14ac:dyDescent="0.3">
      <c r="N10044" s="37"/>
      <c r="O10044" s="36"/>
      <c r="P10044" s="36"/>
      <c r="Q10044" s="36"/>
      <c r="R10044" s="37"/>
      <c r="S10044" s="36"/>
      <c r="T10044" s="36"/>
    </row>
    <row r="10045" spans="14:20" ht="14.4" x14ac:dyDescent="0.3">
      <c r="N10045" s="37"/>
      <c r="O10045" s="36"/>
      <c r="P10045" s="36"/>
      <c r="Q10045" s="36"/>
      <c r="R10045" s="37"/>
      <c r="S10045" s="36"/>
      <c r="T10045" s="36"/>
    </row>
    <row r="10046" spans="14:20" ht="14.4" x14ac:dyDescent="0.3">
      <c r="N10046" s="37"/>
      <c r="O10046" s="36"/>
      <c r="P10046" s="36"/>
      <c r="Q10046" s="36"/>
      <c r="R10046" s="37"/>
      <c r="S10046" s="36"/>
      <c r="T10046" s="36"/>
    </row>
    <row r="10047" spans="14:20" ht="14.4" x14ac:dyDescent="0.3">
      <c r="N10047" s="37"/>
      <c r="O10047" s="36"/>
      <c r="P10047" s="36"/>
      <c r="Q10047" s="36"/>
      <c r="R10047" s="37"/>
      <c r="S10047" s="36"/>
      <c r="T10047" s="36"/>
    </row>
    <row r="10048" spans="14:20" ht="14.4" x14ac:dyDescent="0.3">
      <c r="N10048" s="37"/>
      <c r="O10048" s="36"/>
      <c r="P10048" s="36"/>
      <c r="Q10048" s="36"/>
      <c r="R10048" s="37"/>
      <c r="S10048" s="36"/>
      <c r="T10048" s="36"/>
    </row>
    <row r="10049" spans="14:20" ht="14.4" x14ac:dyDescent="0.3">
      <c r="N10049" s="37"/>
      <c r="O10049" s="36"/>
      <c r="P10049" s="36"/>
      <c r="Q10049" s="36"/>
      <c r="R10049" s="37"/>
      <c r="S10049" s="36"/>
      <c r="T10049" s="36"/>
    </row>
    <row r="10050" spans="14:20" ht="14.4" x14ac:dyDescent="0.3">
      <c r="N10050" s="37"/>
      <c r="O10050" s="36"/>
      <c r="P10050" s="36"/>
      <c r="Q10050" s="36"/>
      <c r="R10050" s="37"/>
      <c r="S10050" s="36"/>
      <c r="T10050" s="36"/>
    </row>
    <row r="10051" spans="14:20" ht="14.4" x14ac:dyDescent="0.3">
      <c r="N10051" s="37"/>
      <c r="O10051" s="36"/>
      <c r="P10051" s="36"/>
      <c r="Q10051" s="36"/>
      <c r="R10051" s="37"/>
      <c r="S10051" s="36"/>
      <c r="T10051" s="36"/>
    </row>
    <row r="10052" spans="14:20" ht="14.4" x14ac:dyDescent="0.3">
      <c r="N10052" s="37"/>
      <c r="O10052" s="36"/>
      <c r="P10052" s="36"/>
      <c r="Q10052" s="36"/>
      <c r="R10052" s="37"/>
      <c r="S10052" s="36"/>
      <c r="T10052" s="36"/>
    </row>
    <row r="10053" spans="14:20" ht="14.4" x14ac:dyDescent="0.3">
      <c r="N10053" s="37"/>
      <c r="O10053" s="36"/>
      <c r="P10053" s="36"/>
      <c r="Q10053" s="36"/>
      <c r="R10053" s="37"/>
      <c r="S10053" s="36"/>
      <c r="T10053" s="36"/>
    </row>
    <row r="10054" spans="14:20" ht="14.4" x14ac:dyDescent="0.3">
      <c r="N10054" s="37"/>
      <c r="O10054" s="36"/>
      <c r="P10054" s="36"/>
      <c r="Q10054" s="36"/>
      <c r="R10054" s="37"/>
      <c r="S10054" s="36"/>
      <c r="T10054" s="36"/>
    </row>
    <row r="10055" spans="14:20" ht="14.4" x14ac:dyDescent="0.3">
      <c r="N10055" s="37"/>
      <c r="O10055" s="36"/>
      <c r="P10055" s="36"/>
      <c r="Q10055" s="36"/>
      <c r="R10055" s="37"/>
      <c r="S10055" s="36"/>
      <c r="T10055" s="36"/>
    </row>
    <row r="10056" spans="14:20" ht="14.4" x14ac:dyDescent="0.3">
      <c r="N10056" s="37"/>
      <c r="O10056" s="36"/>
      <c r="P10056" s="36"/>
      <c r="Q10056" s="36"/>
      <c r="R10056" s="37"/>
      <c r="S10056" s="36"/>
      <c r="T10056" s="36"/>
    </row>
    <row r="10057" spans="14:20" ht="14.4" x14ac:dyDescent="0.3">
      <c r="N10057" s="37"/>
      <c r="O10057" s="36"/>
      <c r="P10057" s="36"/>
      <c r="Q10057" s="36"/>
      <c r="R10057" s="37"/>
      <c r="S10057" s="36"/>
      <c r="T10057" s="36"/>
    </row>
    <row r="10058" spans="14:20" ht="14.4" x14ac:dyDescent="0.3">
      <c r="N10058" s="37"/>
      <c r="O10058" s="36"/>
      <c r="P10058" s="36"/>
      <c r="Q10058" s="36"/>
      <c r="R10058" s="37"/>
      <c r="S10058" s="36"/>
      <c r="T10058" s="36"/>
    </row>
    <row r="10059" spans="14:20" ht="14.4" x14ac:dyDescent="0.3">
      <c r="N10059" s="37"/>
      <c r="O10059" s="36"/>
      <c r="P10059" s="36"/>
      <c r="Q10059" s="36"/>
      <c r="R10059" s="37"/>
      <c r="S10059" s="36"/>
      <c r="T10059" s="36"/>
    </row>
    <row r="10060" spans="14:20" ht="14.4" x14ac:dyDescent="0.3">
      <c r="N10060" s="37"/>
      <c r="O10060" s="36"/>
      <c r="P10060" s="36"/>
      <c r="Q10060" s="36"/>
      <c r="R10060" s="37"/>
      <c r="S10060" s="36"/>
      <c r="T10060" s="36"/>
    </row>
    <row r="10061" spans="14:20" ht="14.4" x14ac:dyDescent="0.3">
      <c r="N10061" s="37"/>
      <c r="O10061" s="36"/>
      <c r="P10061" s="36"/>
      <c r="Q10061" s="36"/>
      <c r="R10061" s="37"/>
      <c r="S10061" s="36"/>
      <c r="T10061" s="36"/>
    </row>
    <row r="10062" spans="14:20" ht="14.4" x14ac:dyDescent="0.3">
      <c r="N10062" s="37"/>
      <c r="O10062" s="36"/>
      <c r="P10062" s="36"/>
      <c r="Q10062" s="36"/>
      <c r="R10062" s="37"/>
      <c r="S10062" s="36"/>
      <c r="T10062" s="36"/>
    </row>
    <row r="10063" spans="14:20" ht="14.4" x14ac:dyDescent="0.3">
      <c r="N10063" s="37"/>
      <c r="O10063" s="36"/>
      <c r="P10063" s="36"/>
      <c r="Q10063" s="36"/>
      <c r="R10063" s="37"/>
      <c r="S10063" s="36"/>
      <c r="T10063" s="36"/>
    </row>
    <row r="10064" spans="14:20" ht="14.4" x14ac:dyDescent="0.3">
      <c r="N10064" s="37"/>
      <c r="O10064" s="36"/>
      <c r="P10064" s="36"/>
      <c r="Q10064" s="36"/>
      <c r="R10064" s="37"/>
      <c r="S10064" s="36"/>
      <c r="T10064" s="36"/>
    </row>
    <row r="10065" spans="14:20" ht="14.4" x14ac:dyDescent="0.3">
      <c r="N10065" s="37"/>
      <c r="O10065" s="36"/>
      <c r="P10065" s="36"/>
      <c r="Q10065" s="36"/>
      <c r="R10065" s="37"/>
      <c r="S10065" s="36"/>
      <c r="T10065" s="36"/>
    </row>
    <row r="10066" spans="14:20" ht="14.4" x14ac:dyDescent="0.3">
      <c r="N10066" s="37"/>
      <c r="O10066" s="36"/>
      <c r="P10066" s="36"/>
      <c r="Q10066" s="36"/>
      <c r="R10066" s="37"/>
      <c r="S10066" s="36"/>
      <c r="T10066" s="36"/>
    </row>
    <row r="10067" spans="14:20" ht="14.4" x14ac:dyDescent="0.3">
      <c r="N10067" s="37"/>
      <c r="O10067" s="36"/>
      <c r="P10067" s="36"/>
      <c r="Q10067" s="36"/>
      <c r="R10067" s="37"/>
      <c r="S10067" s="36"/>
      <c r="T10067" s="36"/>
    </row>
    <row r="10068" spans="14:20" ht="14.4" x14ac:dyDescent="0.3">
      <c r="N10068" s="37"/>
      <c r="O10068" s="36"/>
      <c r="P10068" s="36"/>
      <c r="Q10068" s="36"/>
      <c r="R10068" s="37"/>
      <c r="S10068" s="36"/>
      <c r="T10068" s="36"/>
    </row>
    <row r="10069" spans="14:20" ht="14.4" x14ac:dyDescent="0.3">
      <c r="N10069" s="37"/>
      <c r="O10069" s="36"/>
      <c r="P10069" s="36"/>
      <c r="Q10069" s="36"/>
      <c r="R10069" s="37"/>
      <c r="S10069" s="36"/>
      <c r="T10069" s="36"/>
    </row>
    <row r="10070" spans="14:20" ht="14.4" x14ac:dyDescent="0.3">
      <c r="N10070" s="37"/>
      <c r="O10070" s="36"/>
      <c r="P10070" s="36"/>
      <c r="Q10070" s="36"/>
      <c r="R10070" s="37"/>
      <c r="S10070" s="36"/>
      <c r="T10070" s="36"/>
    </row>
    <row r="10071" spans="14:20" ht="14.4" x14ac:dyDescent="0.3">
      <c r="N10071" s="37"/>
      <c r="O10071" s="36"/>
      <c r="P10071" s="36"/>
      <c r="Q10071" s="36"/>
      <c r="R10071" s="37"/>
      <c r="S10071" s="36"/>
      <c r="T10071" s="36"/>
    </row>
    <row r="10072" spans="14:20" ht="14.4" x14ac:dyDescent="0.3">
      <c r="N10072" s="37"/>
      <c r="O10072" s="36"/>
      <c r="P10072" s="36"/>
      <c r="Q10072" s="36"/>
      <c r="R10072" s="37"/>
      <c r="S10072" s="36"/>
      <c r="T10072" s="36"/>
    </row>
    <row r="10073" spans="14:20" ht="14.4" x14ac:dyDescent="0.3">
      <c r="N10073" s="37"/>
      <c r="O10073" s="36"/>
      <c r="P10073" s="36"/>
      <c r="Q10073" s="36"/>
      <c r="R10073" s="37"/>
      <c r="S10073" s="36"/>
      <c r="T10073" s="36"/>
    </row>
    <row r="10074" spans="14:20" ht="14.4" x14ac:dyDescent="0.3">
      <c r="N10074" s="37"/>
      <c r="O10074" s="36"/>
      <c r="P10074" s="36"/>
      <c r="Q10074" s="36"/>
      <c r="R10074" s="37"/>
      <c r="S10074" s="36"/>
      <c r="T10074" s="36"/>
    </row>
    <row r="10075" spans="14:20" ht="14.4" x14ac:dyDescent="0.3">
      <c r="N10075" s="37"/>
      <c r="O10075" s="36"/>
      <c r="P10075" s="36"/>
      <c r="Q10075" s="36"/>
      <c r="R10075" s="37"/>
      <c r="S10075" s="36"/>
      <c r="T10075" s="36"/>
    </row>
    <row r="10076" spans="14:20" ht="14.4" x14ac:dyDescent="0.3">
      <c r="N10076" s="37"/>
      <c r="O10076" s="36"/>
      <c r="P10076" s="36"/>
      <c r="Q10076" s="36"/>
      <c r="R10076" s="37"/>
      <c r="S10076" s="36"/>
      <c r="T10076" s="36"/>
    </row>
    <row r="10077" spans="14:20" ht="14.4" x14ac:dyDescent="0.3">
      <c r="N10077" s="37"/>
      <c r="O10077" s="36"/>
      <c r="P10077" s="36"/>
      <c r="Q10077" s="36"/>
      <c r="R10077" s="37"/>
      <c r="S10077" s="36"/>
      <c r="T10077" s="36"/>
    </row>
    <row r="10078" spans="14:20" ht="14.4" x14ac:dyDescent="0.3">
      <c r="N10078" s="39"/>
      <c r="O10078" s="36"/>
      <c r="P10078" s="36"/>
      <c r="Q10078" s="36"/>
      <c r="R10078" s="39"/>
      <c r="S10078" s="36"/>
      <c r="T10078" s="36"/>
    </row>
    <row r="10079" spans="14:20" ht="14.4" x14ac:dyDescent="0.3">
      <c r="N10079" s="37"/>
      <c r="O10079" s="36"/>
      <c r="P10079" s="36"/>
      <c r="Q10079" s="36"/>
      <c r="R10079" s="37"/>
      <c r="S10079" s="36"/>
      <c r="T10079" s="36"/>
    </row>
    <row r="10080" spans="14:20" ht="14.4" x14ac:dyDescent="0.3">
      <c r="N10080" s="39"/>
      <c r="O10080" s="36"/>
      <c r="P10080" s="36"/>
      <c r="Q10080" s="36"/>
      <c r="R10080" s="39"/>
      <c r="S10080" s="36"/>
      <c r="T10080" s="36"/>
    </row>
    <row r="10081" spans="14:20" ht="14.4" x14ac:dyDescent="0.3">
      <c r="N10081" s="37"/>
      <c r="O10081" s="36"/>
      <c r="P10081" s="36"/>
      <c r="Q10081" s="36"/>
      <c r="R10081" s="37"/>
      <c r="S10081" s="36"/>
      <c r="T10081" s="36"/>
    </row>
    <row r="10082" spans="14:20" ht="14.4" x14ac:dyDescent="0.3">
      <c r="N10082" s="37"/>
      <c r="O10082" s="36"/>
      <c r="P10082" s="36"/>
      <c r="Q10082" s="36"/>
      <c r="R10082" s="37"/>
      <c r="S10082" s="36"/>
      <c r="T10082" s="36"/>
    </row>
    <row r="10083" spans="14:20" ht="14.4" x14ac:dyDescent="0.3">
      <c r="N10083" s="39"/>
      <c r="O10083" s="36"/>
      <c r="P10083" s="36"/>
      <c r="Q10083" s="36"/>
      <c r="R10083" s="39"/>
      <c r="S10083" s="36"/>
      <c r="T10083" s="36"/>
    </row>
    <row r="10084" spans="14:20" ht="14.4" x14ac:dyDescent="0.3">
      <c r="N10084" s="39"/>
      <c r="O10084" s="36"/>
      <c r="P10084" s="36"/>
      <c r="Q10084" s="36"/>
      <c r="R10084" s="39"/>
      <c r="S10084" s="36"/>
      <c r="T10084" s="36"/>
    </row>
    <row r="10085" spans="14:20" ht="14.4" x14ac:dyDescent="0.3">
      <c r="N10085" s="39"/>
      <c r="O10085" s="36"/>
      <c r="P10085" s="36"/>
      <c r="Q10085" s="36"/>
      <c r="R10085" s="39"/>
      <c r="S10085" s="36"/>
      <c r="T10085" s="36"/>
    </row>
    <row r="10086" spans="14:20" ht="14.4" x14ac:dyDescent="0.3">
      <c r="N10086" s="39"/>
      <c r="O10086" s="36"/>
      <c r="P10086" s="36"/>
      <c r="Q10086" s="36"/>
      <c r="R10086" s="39"/>
      <c r="S10086" s="36"/>
      <c r="T10086" s="36"/>
    </row>
    <row r="10087" spans="14:20" ht="14.4" x14ac:dyDescent="0.3">
      <c r="N10087" s="37"/>
      <c r="O10087" s="36"/>
      <c r="P10087" s="36"/>
      <c r="Q10087" s="36"/>
      <c r="R10087" s="37"/>
      <c r="S10087" s="36"/>
      <c r="T10087" s="36"/>
    </row>
    <row r="10088" spans="14:20" ht="14.4" x14ac:dyDescent="0.3">
      <c r="N10088" s="37"/>
      <c r="O10088" s="36"/>
      <c r="P10088" s="36"/>
      <c r="Q10088" s="36"/>
      <c r="R10088" s="37"/>
      <c r="S10088" s="36"/>
      <c r="T10088" s="36"/>
    </row>
    <row r="10089" spans="14:20" ht="14.4" x14ac:dyDescent="0.3">
      <c r="N10089" s="37"/>
      <c r="O10089" s="36"/>
      <c r="P10089" s="36"/>
      <c r="Q10089" s="36"/>
      <c r="R10089" s="37"/>
      <c r="S10089" s="36"/>
      <c r="T10089" s="36"/>
    </row>
    <row r="10090" spans="14:20" ht="14.4" x14ac:dyDescent="0.3">
      <c r="N10090" s="39"/>
      <c r="O10090" s="36"/>
      <c r="P10090" s="36"/>
      <c r="Q10090" s="36"/>
      <c r="R10090" s="39"/>
      <c r="S10090" s="36"/>
      <c r="T10090" s="36"/>
    </row>
    <row r="10091" spans="14:20" ht="14.4" x14ac:dyDescent="0.3">
      <c r="N10091" s="39"/>
      <c r="O10091" s="36"/>
      <c r="P10091" s="36"/>
      <c r="Q10091" s="36"/>
      <c r="R10091" s="39"/>
      <c r="S10091" s="36"/>
      <c r="T10091" s="36"/>
    </row>
    <row r="10092" spans="14:20" ht="14.4" x14ac:dyDescent="0.3">
      <c r="N10092" s="37"/>
      <c r="O10092" s="36"/>
      <c r="P10092" s="36"/>
      <c r="Q10092" s="36"/>
      <c r="R10092" s="37"/>
      <c r="S10092" s="36"/>
      <c r="T10092" s="36"/>
    </row>
    <row r="10093" spans="14:20" ht="14.4" x14ac:dyDescent="0.3">
      <c r="N10093" s="37"/>
      <c r="O10093" s="36"/>
      <c r="P10093" s="36"/>
      <c r="Q10093" s="36"/>
      <c r="R10093" s="37"/>
      <c r="S10093" s="36"/>
      <c r="T10093" s="36"/>
    </row>
    <row r="10094" spans="14:20" ht="14.4" x14ac:dyDescent="0.3">
      <c r="N10094" s="37"/>
      <c r="O10094" s="36"/>
      <c r="P10094" s="36"/>
      <c r="Q10094" s="36"/>
      <c r="R10094" s="37"/>
      <c r="S10094" s="36"/>
      <c r="T10094" s="36"/>
    </row>
    <row r="10095" spans="14:20" ht="14.4" x14ac:dyDescent="0.3">
      <c r="N10095" s="39"/>
      <c r="O10095" s="36"/>
      <c r="P10095" s="36"/>
      <c r="Q10095" s="36"/>
      <c r="R10095" s="39"/>
      <c r="S10095" s="36"/>
      <c r="T10095" s="36"/>
    </row>
    <row r="10096" spans="14:20" ht="14.4" x14ac:dyDescent="0.3">
      <c r="N10096" s="37"/>
      <c r="O10096" s="36"/>
      <c r="P10096" s="36"/>
      <c r="Q10096" s="36"/>
      <c r="R10096" s="37"/>
      <c r="S10096" s="36"/>
      <c r="T10096" s="36"/>
    </row>
    <row r="10097" spans="14:20" ht="14.4" x14ac:dyDescent="0.3">
      <c r="N10097" s="37"/>
      <c r="O10097" s="36"/>
      <c r="P10097" s="36"/>
      <c r="Q10097" s="36"/>
      <c r="R10097" s="37"/>
      <c r="S10097" s="36"/>
      <c r="T10097" s="36"/>
    </row>
    <row r="10098" spans="14:20" ht="14.4" x14ac:dyDescent="0.3">
      <c r="N10098" s="39"/>
      <c r="O10098" s="36"/>
      <c r="P10098" s="36"/>
      <c r="Q10098" s="36"/>
      <c r="R10098" s="39"/>
      <c r="S10098" s="36"/>
      <c r="T10098" s="36"/>
    </row>
    <row r="10099" spans="14:20" ht="14.4" x14ac:dyDescent="0.3">
      <c r="N10099" s="39"/>
      <c r="O10099" s="36"/>
      <c r="P10099" s="36"/>
      <c r="Q10099" s="36"/>
      <c r="R10099" s="39"/>
      <c r="S10099" s="36"/>
      <c r="T10099" s="36"/>
    </row>
    <row r="10100" spans="14:20" ht="14.4" x14ac:dyDescent="0.3">
      <c r="N10100" s="37"/>
      <c r="O10100" s="36"/>
      <c r="P10100" s="36"/>
      <c r="Q10100" s="36"/>
      <c r="R10100" s="37"/>
      <c r="S10100" s="36"/>
      <c r="T10100" s="36"/>
    </row>
    <row r="10101" spans="14:20" ht="14.4" x14ac:dyDescent="0.3">
      <c r="N10101" s="37"/>
      <c r="O10101" s="36"/>
      <c r="P10101" s="36"/>
      <c r="Q10101" s="36"/>
      <c r="R10101" s="37"/>
      <c r="S10101" s="36"/>
      <c r="T10101" s="36"/>
    </row>
    <row r="10102" spans="14:20" ht="14.4" x14ac:dyDescent="0.3">
      <c r="N10102" s="37"/>
      <c r="O10102" s="36"/>
      <c r="P10102" s="36"/>
      <c r="Q10102" s="36"/>
      <c r="R10102" s="37"/>
      <c r="S10102" s="36"/>
      <c r="T10102" s="36"/>
    </row>
    <row r="10103" spans="14:20" ht="14.4" x14ac:dyDescent="0.3">
      <c r="N10103" s="37"/>
      <c r="O10103" s="36"/>
      <c r="P10103" s="36"/>
      <c r="Q10103" s="36"/>
      <c r="R10103" s="37"/>
      <c r="S10103" s="36"/>
      <c r="T10103" s="36"/>
    </row>
    <row r="10104" spans="14:20" ht="14.4" x14ac:dyDescent="0.3">
      <c r="N10104" s="37"/>
      <c r="O10104" s="36"/>
      <c r="P10104" s="36"/>
      <c r="Q10104" s="36"/>
      <c r="R10104" s="37"/>
      <c r="S10104" s="36"/>
      <c r="T10104" s="36"/>
    </row>
    <row r="10105" spans="14:20" ht="14.4" x14ac:dyDescent="0.3">
      <c r="N10105" s="37"/>
      <c r="O10105" s="36"/>
      <c r="P10105" s="36"/>
      <c r="Q10105" s="36"/>
      <c r="R10105" s="37"/>
      <c r="S10105" s="36"/>
      <c r="T10105" s="36"/>
    </row>
    <row r="10106" spans="14:20" ht="14.4" x14ac:dyDescent="0.3">
      <c r="N10106" s="37"/>
      <c r="O10106" s="36"/>
      <c r="P10106" s="36"/>
      <c r="Q10106" s="36"/>
      <c r="R10106" s="37"/>
      <c r="S10106" s="36"/>
      <c r="T10106" s="36"/>
    </row>
    <row r="10107" spans="14:20" ht="14.4" x14ac:dyDescent="0.3">
      <c r="N10107" s="37"/>
      <c r="O10107" s="36"/>
      <c r="P10107" s="36"/>
      <c r="Q10107" s="36"/>
      <c r="R10107" s="37"/>
      <c r="S10107" s="36"/>
      <c r="T10107" s="36"/>
    </row>
    <row r="10108" spans="14:20" ht="14.4" x14ac:dyDescent="0.3">
      <c r="N10108" s="37"/>
      <c r="O10108" s="36"/>
      <c r="P10108" s="36"/>
      <c r="Q10108" s="36"/>
      <c r="R10108" s="37"/>
      <c r="S10108" s="36"/>
      <c r="T10108" s="36"/>
    </row>
    <row r="10109" spans="14:20" ht="14.4" x14ac:dyDescent="0.3">
      <c r="N10109" s="37"/>
      <c r="O10109" s="36"/>
      <c r="P10109" s="36"/>
      <c r="Q10109" s="36"/>
      <c r="R10109" s="37"/>
      <c r="S10109" s="36"/>
      <c r="T10109" s="36"/>
    </row>
    <row r="10110" spans="14:20" ht="14.4" x14ac:dyDescent="0.3">
      <c r="N10110" s="37"/>
      <c r="O10110" s="36"/>
      <c r="P10110" s="36"/>
      <c r="Q10110" s="36"/>
      <c r="R10110" s="37"/>
      <c r="S10110" s="36"/>
      <c r="T10110" s="36"/>
    </row>
    <row r="10111" spans="14:20" ht="14.4" x14ac:dyDescent="0.3">
      <c r="N10111" s="37"/>
      <c r="O10111" s="36"/>
      <c r="P10111" s="36"/>
      <c r="Q10111" s="36"/>
      <c r="R10111" s="37"/>
      <c r="S10111" s="36"/>
      <c r="T10111" s="36"/>
    </row>
    <row r="10112" spans="14:20" ht="14.4" x14ac:dyDescent="0.3">
      <c r="N10112" s="39"/>
      <c r="O10112" s="36"/>
      <c r="P10112" s="36"/>
      <c r="Q10112" s="36"/>
      <c r="R10112" s="39"/>
      <c r="S10112" s="36"/>
      <c r="T10112" s="36"/>
    </row>
    <row r="10113" spans="14:20" ht="14.4" x14ac:dyDescent="0.3">
      <c r="N10113" s="37"/>
      <c r="O10113" s="36"/>
      <c r="P10113" s="36"/>
      <c r="Q10113" s="36"/>
      <c r="R10113" s="37"/>
      <c r="S10113" s="36"/>
      <c r="T10113" s="36"/>
    </row>
    <row r="10114" spans="14:20" ht="14.4" x14ac:dyDescent="0.3">
      <c r="N10114" s="37"/>
      <c r="O10114" s="36"/>
      <c r="P10114" s="36"/>
      <c r="Q10114" s="36"/>
      <c r="R10114" s="37"/>
      <c r="S10114" s="36"/>
      <c r="T10114" s="36"/>
    </row>
    <row r="10115" spans="14:20" ht="14.4" x14ac:dyDescent="0.3">
      <c r="N10115" s="39"/>
      <c r="O10115" s="36"/>
      <c r="P10115" s="36"/>
      <c r="Q10115" s="36"/>
      <c r="R10115" s="39"/>
      <c r="S10115" s="36"/>
      <c r="T10115" s="36"/>
    </row>
    <row r="10116" spans="14:20" ht="14.4" x14ac:dyDescent="0.3">
      <c r="N10116" s="39"/>
      <c r="O10116" s="36"/>
      <c r="P10116" s="36"/>
      <c r="Q10116" s="36"/>
      <c r="R10116" s="39"/>
      <c r="S10116" s="36"/>
      <c r="T10116" s="36"/>
    </row>
    <row r="10117" spans="14:20" ht="14.4" x14ac:dyDescent="0.3">
      <c r="N10117" s="39"/>
      <c r="O10117" s="36"/>
      <c r="P10117" s="36"/>
      <c r="Q10117" s="36"/>
      <c r="R10117" s="39"/>
      <c r="S10117" s="36"/>
      <c r="T10117" s="36"/>
    </row>
    <row r="10118" spans="14:20" ht="14.4" x14ac:dyDescent="0.3">
      <c r="N10118" s="39"/>
      <c r="O10118" s="36"/>
      <c r="P10118" s="36"/>
      <c r="Q10118" s="36"/>
      <c r="R10118" s="39"/>
      <c r="S10118" s="36"/>
      <c r="T10118" s="36"/>
    </row>
    <row r="10119" spans="14:20" ht="14.4" x14ac:dyDescent="0.3">
      <c r="N10119" s="39"/>
      <c r="O10119" s="36"/>
      <c r="P10119" s="36"/>
      <c r="Q10119" s="36"/>
      <c r="R10119" s="39"/>
      <c r="S10119" s="36"/>
      <c r="T10119" s="36"/>
    </row>
    <row r="10120" spans="14:20" ht="14.4" x14ac:dyDescent="0.3">
      <c r="N10120" s="37"/>
      <c r="O10120" s="36"/>
      <c r="P10120" s="36"/>
      <c r="Q10120" s="36"/>
      <c r="R10120" s="37"/>
      <c r="S10120" s="36"/>
      <c r="T10120" s="36"/>
    </row>
    <row r="10121" spans="14:20" ht="14.4" x14ac:dyDescent="0.3">
      <c r="N10121" s="39"/>
      <c r="O10121" s="36"/>
      <c r="P10121" s="36"/>
      <c r="Q10121" s="36"/>
      <c r="R10121" s="39"/>
      <c r="S10121" s="36"/>
      <c r="T10121" s="36"/>
    </row>
    <row r="10122" spans="14:20" ht="14.4" x14ac:dyDescent="0.3">
      <c r="N10122" s="39"/>
      <c r="O10122" s="36"/>
      <c r="P10122" s="36"/>
      <c r="Q10122" s="36"/>
      <c r="R10122" s="39"/>
      <c r="S10122" s="36"/>
      <c r="T10122" s="36"/>
    </row>
    <row r="10123" spans="14:20" ht="14.4" x14ac:dyDescent="0.3">
      <c r="N10123" s="39"/>
      <c r="O10123" s="36"/>
      <c r="P10123" s="36"/>
      <c r="Q10123" s="36"/>
      <c r="R10123" s="39"/>
      <c r="S10123" s="36"/>
      <c r="T10123" s="36"/>
    </row>
    <row r="10124" spans="14:20" ht="14.4" x14ac:dyDescent="0.3">
      <c r="N10124" s="37"/>
      <c r="O10124" s="36"/>
      <c r="P10124" s="36"/>
      <c r="Q10124" s="36"/>
      <c r="R10124" s="37"/>
      <c r="S10124" s="36"/>
      <c r="T10124" s="36"/>
    </row>
    <row r="10125" spans="14:20" ht="14.4" x14ac:dyDescent="0.3">
      <c r="N10125" s="37"/>
      <c r="O10125" s="36"/>
      <c r="P10125" s="36"/>
      <c r="Q10125" s="36"/>
      <c r="R10125" s="37"/>
      <c r="S10125" s="36"/>
      <c r="T10125" s="36"/>
    </row>
    <row r="10126" spans="14:20" ht="14.4" x14ac:dyDescent="0.3">
      <c r="N10126" s="37"/>
      <c r="O10126" s="36"/>
      <c r="P10126" s="36"/>
      <c r="Q10126" s="36"/>
      <c r="R10126" s="37"/>
      <c r="S10126" s="36"/>
      <c r="T10126" s="36"/>
    </row>
    <row r="10127" spans="14:20" ht="14.4" x14ac:dyDescent="0.3">
      <c r="N10127" s="37"/>
      <c r="O10127" s="36"/>
      <c r="P10127" s="36"/>
      <c r="Q10127" s="36"/>
      <c r="R10127" s="37"/>
      <c r="S10127" s="36"/>
      <c r="T10127" s="36"/>
    </row>
    <row r="10128" spans="14:20" ht="14.4" x14ac:dyDescent="0.3">
      <c r="N10128" s="37"/>
      <c r="O10128" s="36"/>
      <c r="P10128" s="36"/>
      <c r="Q10128" s="36"/>
      <c r="R10128" s="37"/>
      <c r="S10128" s="36"/>
      <c r="T10128" s="36"/>
    </row>
    <row r="10129" spans="14:20" ht="14.4" x14ac:dyDescent="0.3">
      <c r="N10129" s="37"/>
      <c r="O10129" s="36"/>
      <c r="P10129" s="36"/>
      <c r="Q10129" s="36"/>
      <c r="R10129" s="37"/>
      <c r="S10129" s="36"/>
      <c r="T10129" s="36"/>
    </row>
    <row r="10130" spans="14:20" ht="14.4" x14ac:dyDescent="0.3">
      <c r="N10130" s="37"/>
      <c r="O10130" s="36"/>
      <c r="P10130" s="36"/>
      <c r="Q10130" s="36"/>
      <c r="R10130" s="37"/>
      <c r="S10130" s="36"/>
      <c r="T10130" s="36"/>
    </row>
    <row r="10131" spans="14:20" ht="14.4" x14ac:dyDescent="0.3">
      <c r="N10131" s="37"/>
      <c r="O10131" s="36"/>
      <c r="P10131" s="36"/>
      <c r="Q10131" s="36"/>
      <c r="R10131" s="37"/>
      <c r="S10131" s="36"/>
      <c r="T10131" s="36"/>
    </row>
    <row r="10132" spans="14:20" ht="14.4" x14ac:dyDescent="0.3">
      <c r="N10132" s="37"/>
      <c r="O10132" s="36"/>
      <c r="P10132" s="36"/>
      <c r="Q10132" s="36"/>
      <c r="R10132" s="37"/>
      <c r="S10132" s="36"/>
      <c r="T10132" s="36"/>
    </row>
    <row r="10133" spans="14:20" ht="14.4" x14ac:dyDescent="0.3">
      <c r="N10133" s="37"/>
      <c r="O10133" s="36"/>
      <c r="P10133" s="36"/>
      <c r="Q10133" s="36"/>
      <c r="R10133" s="37"/>
      <c r="S10133" s="36"/>
      <c r="T10133" s="36"/>
    </row>
    <row r="10134" spans="14:20" ht="14.4" x14ac:dyDescent="0.3">
      <c r="N10134" s="37"/>
      <c r="O10134" s="36"/>
      <c r="P10134" s="36"/>
      <c r="Q10134" s="36"/>
      <c r="R10134" s="37"/>
      <c r="S10134" s="36"/>
      <c r="T10134" s="36"/>
    </row>
    <row r="10135" spans="14:20" ht="14.4" x14ac:dyDescent="0.3">
      <c r="N10135" s="37"/>
      <c r="O10135" s="36"/>
      <c r="P10135" s="36"/>
      <c r="Q10135" s="36"/>
      <c r="R10135" s="37"/>
      <c r="S10135" s="36"/>
      <c r="T10135" s="36"/>
    </row>
    <row r="10136" spans="14:20" ht="14.4" x14ac:dyDescent="0.3">
      <c r="N10136" s="37"/>
      <c r="O10136" s="36"/>
      <c r="P10136" s="36"/>
      <c r="Q10136" s="36"/>
      <c r="R10136" s="37"/>
      <c r="S10136" s="36"/>
      <c r="T10136" s="36"/>
    </row>
    <row r="10137" spans="14:20" ht="14.4" x14ac:dyDescent="0.3">
      <c r="N10137" s="37"/>
      <c r="O10137" s="36"/>
      <c r="P10137" s="36"/>
      <c r="Q10137" s="36"/>
      <c r="R10137" s="37"/>
      <c r="S10137" s="36"/>
      <c r="T10137" s="36"/>
    </row>
    <row r="10138" spans="14:20" ht="14.4" x14ac:dyDescent="0.3">
      <c r="N10138" s="37"/>
      <c r="O10138" s="36"/>
      <c r="P10138" s="36"/>
      <c r="Q10138" s="36"/>
      <c r="R10138" s="37"/>
      <c r="S10138" s="36"/>
      <c r="T10138" s="36"/>
    </row>
    <row r="10139" spans="14:20" ht="14.4" x14ac:dyDescent="0.3">
      <c r="N10139" s="37"/>
      <c r="O10139" s="36"/>
      <c r="P10139" s="36"/>
      <c r="Q10139" s="36"/>
      <c r="R10139" s="37"/>
      <c r="S10139" s="36"/>
      <c r="T10139" s="36"/>
    </row>
    <row r="10140" spans="14:20" ht="14.4" x14ac:dyDescent="0.3">
      <c r="N10140" s="37"/>
      <c r="O10140" s="36"/>
      <c r="P10140" s="36"/>
      <c r="Q10140" s="36"/>
      <c r="R10140" s="37"/>
      <c r="S10140" s="36"/>
      <c r="T10140" s="36"/>
    </row>
    <row r="10141" spans="14:20" ht="14.4" x14ac:dyDescent="0.3">
      <c r="N10141" s="37"/>
      <c r="O10141" s="36"/>
      <c r="P10141" s="36"/>
      <c r="Q10141" s="36"/>
      <c r="R10141" s="37"/>
      <c r="S10141" s="36"/>
      <c r="T10141" s="36"/>
    </row>
    <row r="10142" spans="14:20" ht="14.4" x14ac:dyDescent="0.3">
      <c r="N10142" s="37"/>
      <c r="O10142" s="36"/>
      <c r="P10142" s="36"/>
      <c r="Q10142" s="36"/>
      <c r="R10142" s="37"/>
      <c r="S10142" s="36"/>
      <c r="T10142" s="36"/>
    </row>
    <row r="10143" spans="14:20" ht="14.4" x14ac:dyDescent="0.3">
      <c r="N10143" s="37"/>
      <c r="O10143" s="36"/>
      <c r="P10143" s="36"/>
      <c r="Q10143" s="36"/>
      <c r="R10143" s="37"/>
      <c r="S10143" s="36"/>
      <c r="T10143" s="36"/>
    </row>
    <row r="10144" spans="14:20" ht="14.4" x14ac:dyDescent="0.3">
      <c r="N10144" s="37"/>
      <c r="O10144" s="36"/>
      <c r="P10144" s="36"/>
      <c r="Q10144" s="36"/>
      <c r="R10144" s="37"/>
      <c r="S10144" s="36"/>
      <c r="T10144" s="36"/>
    </row>
    <row r="10145" spans="14:20" ht="14.4" x14ac:dyDescent="0.3">
      <c r="N10145" s="37"/>
      <c r="O10145" s="36"/>
      <c r="P10145" s="36"/>
      <c r="Q10145" s="36"/>
      <c r="R10145" s="37"/>
      <c r="S10145" s="36"/>
      <c r="T10145" s="36"/>
    </row>
    <row r="10146" spans="14:20" ht="14.4" x14ac:dyDescent="0.3">
      <c r="N10146" s="37"/>
      <c r="O10146" s="36"/>
      <c r="P10146" s="36"/>
      <c r="Q10146" s="36"/>
      <c r="R10146" s="37"/>
      <c r="S10146" s="36"/>
      <c r="T10146" s="36"/>
    </row>
    <row r="10147" spans="14:20" ht="14.4" x14ac:dyDescent="0.3">
      <c r="N10147" s="37"/>
      <c r="O10147" s="36"/>
      <c r="P10147" s="36"/>
      <c r="Q10147" s="36"/>
      <c r="R10147" s="37"/>
      <c r="S10147" s="36"/>
      <c r="T10147" s="36"/>
    </row>
    <row r="10148" spans="14:20" ht="14.4" x14ac:dyDescent="0.3">
      <c r="N10148" s="37"/>
      <c r="O10148" s="36"/>
      <c r="P10148" s="36"/>
      <c r="Q10148" s="36"/>
      <c r="R10148" s="37"/>
      <c r="S10148" s="36"/>
      <c r="T10148" s="36"/>
    </row>
    <row r="10149" spans="14:20" ht="14.4" x14ac:dyDescent="0.3">
      <c r="N10149" s="37"/>
      <c r="O10149" s="36"/>
      <c r="P10149" s="36"/>
      <c r="Q10149" s="36"/>
      <c r="R10149" s="37"/>
      <c r="S10149" s="36"/>
      <c r="T10149" s="36"/>
    </row>
    <row r="10150" spans="14:20" ht="14.4" x14ac:dyDescent="0.3">
      <c r="N10150" s="37"/>
      <c r="O10150" s="36"/>
      <c r="P10150" s="36"/>
      <c r="Q10150" s="36"/>
      <c r="R10150" s="37"/>
      <c r="S10150" s="36"/>
      <c r="T10150" s="36"/>
    </row>
    <row r="10151" spans="14:20" ht="14.4" x14ac:dyDescent="0.3">
      <c r="N10151" s="37"/>
      <c r="O10151" s="36"/>
      <c r="P10151" s="36"/>
      <c r="Q10151" s="36"/>
      <c r="R10151" s="37"/>
      <c r="S10151" s="36"/>
      <c r="T10151" s="36"/>
    </row>
    <row r="10152" spans="14:20" ht="14.4" x14ac:dyDescent="0.3">
      <c r="N10152" s="37"/>
      <c r="O10152" s="36"/>
      <c r="P10152" s="36"/>
      <c r="Q10152" s="36"/>
      <c r="R10152" s="37"/>
      <c r="S10152" s="36"/>
      <c r="T10152" s="36"/>
    </row>
    <row r="10153" spans="14:20" ht="14.4" x14ac:dyDescent="0.3">
      <c r="N10153" s="37"/>
      <c r="O10153" s="36"/>
      <c r="P10153" s="36"/>
      <c r="Q10153" s="36"/>
      <c r="R10153" s="37"/>
      <c r="S10153" s="36"/>
      <c r="T10153" s="36"/>
    </row>
    <row r="10154" spans="14:20" ht="14.4" x14ac:dyDescent="0.3">
      <c r="N10154" s="37"/>
      <c r="O10154" s="36"/>
      <c r="P10154" s="36"/>
      <c r="Q10154" s="36"/>
      <c r="R10154" s="37"/>
      <c r="S10154" s="36"/>
      <c r="T10154" s="36"/>
    </row>
    <row r="10155" spans="14:20" ht="14.4" x14ac:dyDescent="0.3">
      <c r="N10155" s="37"/>
      <c r="O10155" s="36"/>
      <c r="P10155" s="36"/>
      <c r="Q10155" s="36"/>
      <c r="R10155" s="37"/>
      <c r="S10155" s="36"/>
      <c r="T10155" s="36"/>
    </row>
    <row r="10156" spans="14:20" ht="14.4" x14ac:dyDescent="0.3">
      <c r="N10156" s="37"/>
      <c r="O10156" s="36"/>
      <c r="P10156" s="36"/>
      <c r="Q10156" s="36"/>
      <c r="R10156" s="37"/>
      <c r="S10156" s="36"/>
      <c r="T10156" s="36"/>
    </row>
    <row r="10157" spans="14:20" ht="14.4" x14ac:dyDescent="0.3">
      <c r="N10157" s="37"/>
      <c r="O10157" s="36"/>
      <c r="P10157" s="36"/>
      <c r="Q10157" s="36"/>
      <c r="R10157" s="37"/>
      <c r="S10157" s="36"/>
      <c r="T10157" s="36"/>
    </row>
    <row r="10158" spans="14:20" ht="14.4" x14ac:dyDescent="0.3">
      <c r="N10158" s="37"/>
      <c r="O10158" s="36"/>
      <c r="P10158" s="36"/>
      <c r="Q10158" s="36"/>
      <c r="R10158" s="37"/>
      <c r="S10158" s="36"/>
      <c r="T10158" s="36"/>
    </row>
    <row r="10159" spans="14:20" ht="14.4" x14ac:dyDescent="0.3">
      <c r="N10159" s="37"/>
      <c r="O10159" s="36"/>
      <c r="P10159" s="36"/>
      <c r="Q10159" s="36"/>
      <c r="R10159" s="37"/>
      <c r="S10159" s="36"/>
      <c r="T10159" s="36"/>
    </row>
    <row r="10160" spans="14:20" ht="14.4" x14ac:dyDescent="0.3">
      <c r="N10160" s="37"/>
      <c r="O10160" s="36"/>
      <c r="P10160" s="36"/>
      <c r="Q10160" s="36"/>
      <c r="R10160" s="37"/>
      <c r="S10160" s="36"/>
      <c r="T10160" s="36"/>
    </row>
    <row r="10161" spans="14:20" ht="14.4" x14ac:dyDescent="0.3">
      <c r="N10161" s="37"/>
      <c r="O10161" s="36"/>
      <c r="P10161" s="36"/>
      <c r="Q10161" s="36"/>
      <c r="R10161" s="37"/>
      <c r="S10161" s="36"/>
      <c r="T10161" s="36"/>
    </row>
    <row r="10162" spans="14:20" ht="14.4" x14ac:dyDescent="0.3">
      <c r="N10162" s="37"/>
      <c r="O10162" s="36"/>
      <c r="P10162" s="36"/>
      <c r="Q10162" s="36"/>
      <c r="R10162" s="37"/>
      <c r="S10162" s="36"/>
      <c r="T10162" s="36"/>
    </row>
    <row r="10163" spans="14:20" ht="14.4" x14ac:dyDescent="0.3">
      <c r="N10163" s="37"/>
      <c r="O10163" s="36"/>
      <c r="P10163" s="36"/>
      <c r="Q10163" s="36"/>
      <c r="R10163" s="37"/>
      <c r="S10163" s="36"/>
      <c r="T10163" s="36"/>
    </row>
    <row r="10164" spans="14:20" ht="14.4" x14ac:dyDescent="0.3">
      <c r="N10164" s="37"/>
      <c r="O10164" s="36"/>
      <c r="P10164" s="36"/>
      <c r="Q10164" s="36"/>
      <c r="R10164" s="37"/>
      <c r="S10164" s="36"/>
      <c r="T10164" s="36"/>
    </row>
    <row r="10165" spans="14:20" ht="14.4" x14ac:dyDescent="0.3">
      <c r="N10165" s="37"/>
      <c r="O10165" s="36"/>
      <c r="P10165" s="36"/>
      <c r="Q10165" s="36"/>
      <c r="R10165" s="37"/>
      <c r="S10165" s="36"/>
      <c r="T10165" s="36"/>
    </row>
    <row r="10166" spans="14:20" ht="14.4" x14ac:dyDescent="0.3">
      <c r="N10166" s="37"/>
      <c r="O10166" s="36"/>
      <c r="P10166" s="36"/>
      <c r="Q10166" s="36"/>
      <c r="R10166" s="37"/>
      <c r="S10166" s="36"/>
      <c r="T10166" s="36"/>
    </row>
    <row r="10167" spans="14:20" ht="14.4" x14ac:dyDescent="0.3">
      <c r="N10167" s="37"/>
      <c r="O10167" s="36"/>
      <c r="P10167" s="36"/>
      <c r="Q10167" s="36"/>
      <c r="R10167" s="37"/>
      <c r="S10167" s="36"/>
      <c r="T10167" s="36"/>
    </row>
    <row r="10168" spans="14:20" ht="14.4" x14ac:dyDescent="0.3">
      <c r="N10168" s="37"/>
      <c r="O10168" s="36"/>
      <c r="P10168" s="36"/>
      <c r="Q10168" s="36"/>
      <c r="R10168" s="37"/>
      <c r="S10168" s="36"/>
      <c r="T10168" s="36"/>
    </row>
    <row r="10169" spans="14:20" ht="14.4" x14ac:dyDescent="0.3">
      <c r="N10169" s="37"/>
      <c r="O10169" s="36"/>
      <c r="P10169" s="36"/>
      <c r="Q10169" s="36"/>
      <c r="R10169" s="37"/>
      <c r="S10169" s="36"/>
      <c r="T10169" s="36"/>
    </row>
    <row r="10170" spans="14:20" ht="14.4" x14ac:dyDescent="0.3">
      <c r="N10170" s="37"/>
      <c r="O10170" s="36"/>
      <c r="P10170" s="36"/>
      <c r="Q10170" s="36"/>
      <c r="R10170" s="37"/>
      <c r="S10170" s="36"/>
      <c r="T10170" s="36"/>
    </row>
    <row r="10171" spans="14:20" ht="14.4" x14ac:dyDescent="0.3">
      <c r="N10171" s="37"/>
      <c r="O10171" s="36"/>
      <c r="P10171" s="36"/>
      <c r="Q10171" s="36"/>
      <c r="R10171" s="37"/>
      <c r="S10171" s="36"/>
      <c r="T10171" s="36"/>
    </row>
    <row r="10172" spans="14:20" ht="14.4" x14ac:dyDescent="0.3">
      <c r="N10172" s="37"/>
      <c r="O10172" s="36"/>
      <c r="P10172" s="36"/>
      <c r="Q10172" s="36"/>
      <c r="R10172" s="37"/>
      <c r="S10172" s="36"/>
      <c r="T10172" s="36"/>
    </row>
    <row r="10173" spans="14:20" ht="14.4" x14ac:dyDescent="0.3">
      <c r="N10173" s="37"/>
      <c r="O10173" s="36"/>
      <c r="P10173" s="36"/>
      <c r="Q10173" s="36"/>
      <c r="R10173" s="37"/>
      <c r="S10173" s="36"/>
      <c r="T10173" s="36"/>
    </row>
    <row r="10174" spans="14:20" ht="14.4" x14ac:dyDescent="0.3">
      <c r="N10174" s="37"/>
      <c r="O10174" s="36"/>
      <c r="P10174" s="36"/>
      <c r="Q10174" s="36"/>
      <c r="R10174" s="37"/>
      <c r="S10174" s="36"/>
      <c r="T10174" s="36"/>
    </row>
    <row r="10175" spans="14:20" ht="14.4" x14ac:dyDescent="0.3">
      <c r="N10175" s="37"/>
      <c r="O10175" s="36"/>
      <c r="P10175" s="36"/>
      <c r="Q10175" s="36"/>
      <c r="R10175" s="37"/>
      <c r="S10175" s="36"/>
      <c r="T10175" s="36"/>
    </row>
    <row r="10176" spans="14:20" ht="14.4" x14ac:dyDescent="0.3">
      <c r="N10176" s="37"/>
      <c r="O10176" s="36"/>
      <c r="P10176" s="36"/>
      <c r="Q10176" s="36"/>
      <c r="R10176" s="37"/>
      <c r="S10176" s="36"/>
      <c r="T10176" s="36"/>
    </row>
    <row r="10177" spans="14:20" ht="14.4" x14ac:dyDescent="0.3">
      <c r="N10177" s="37"/>
      <c r="O10177" s="36"/>
      <c r="P10177" s="36"/>
      <c r="Q10177" s="36"/>
      <c r="R10177" s="37"/>
      <c r="S10177" s="36"/>
      <c r="T10177" s="36"/>
    </row>
    <row r="10178" spans="14:20" ht="14.4" x14ac:dyDescent="0.3">
      <c r="N10178" s="37"/>
      <c r="O10178" s="36"/>
      <c r="P10178" s="36"/>
      <c r="Q10178" s="36"/>
      <c r="R10178" s="37"/>
      <c r="S10178" s="36"/>
      <c r="T10178" s="36"/>
    </row>
    <row r="10179" spans="14:20" ht="14.4" x14ac:dyDescent="0.3">
      <c r="N10179" s="37"/>
      <c r="O10179" s="36"/>
      <c r="P10179" s="36"/>
      <c r="Q10179" s="36"/>
      <c r="R10179" s="37"/>
      <c r="S10179" s="36"/>
      <c r="T10179" s="36"/>
    </row>
    <row r="10180" spans="14:20" ht="14.4" x14ac:dyDescent="0.3">
      <c r="N10180" s="37"/>
      <c r="O10180" s="36"/>
      <c r="P10180" s="36"/>
      <c r="Q10180" s="36"/>
      <c r="R10180" s="37"/>
      <c r="S10180" s="36"/>
      <c r="T10180" s="36"/>
    </row>
    <row r="10181" spans="14:20" ht="14.4" x14ac:dyDescent="0.3">
      <c r="N10181" s="37"/>
      <c r="O10181" s="36"/>
      <c r="P10181" s="36"/>
      <c r="Q10181" s="36"/>
      <c r="R10181" s="37"/>
      <c r="S10181" s="36"/>
      <c r="T10181" s="36"/>
    </row>
    <row r="10182" spans="14:20" ht="14.4" x14ac:dyDescent="0.3">
      <c r="N10182" s="37"/>
      <c r="O10182" s="36"/>
      <c r="P10182" s="36"/>
      <c r="Q10182" s="36"/>
      <c r="R10182" s="37"/>
      <c r="S10182" s="36"/>
      <c r="T10182" s="36"/>
    </row>
    <row r="10183" spans="14:20" ht="14.4" x14ac:dyDescent="0.3">
      <c r="N10183" s="37"/>
      <c r="O10183" s="36"/>
      <c r="P10183" s="36"/>
      <c r="Q10183" s="36"/>
      <c r="R10183" s="37"/>
      <c r="S10183" s="36"/>
      <c r="T10183" s="36"/>
    </row>
    <row r="10184" spans="14:20" ht="14.4" x14ac:dyDescent="0.3">
      <c r="N10184" s="37"/>
      <c r="O10184" s="36"/>
      <c r="P10184" s="36"/>
      <c r="Q10184" s="36"/>
      <c r="R10184" s="37"/>
      <c r="S10184" s="36"/>
      <c r="T10184" s="36"/>
    </row>
    <row r="10185" spans="14:20" ht="14.4" x14ac:dyDescent="0.3">
      <c r="N10185" s="37"/>
      <c r="O10185" s="36"/>
      <c r="P10185" s="36"/>
      <c r="Q10185" s="36"/>
      <c r="R10185" s="37"/>
      <c r="S10185" s="36"/>
      <c r="T10185" s="36"/>
    </row>
    <row r="10186" spans="14:20" ht="14.4" x14ac:dyDescent="0.3">
      <c r="N10186" s="37"/>
      <c r="O10186" s="36"/>
      <c r="P10186" s="36"/>
      <c r="Q10186" s="36"/>
      <c r="R10186" s="37"/>
      <c r="S10186" s="36"/>
      <c r="T10186" s="36"/>
    </row>
    <row r="10187" spans="14:20" ht="14.4" x14ac:dyDescent="0.3">
      <c r="N10187" s="37"/>
      <c r="O10187" s="36"/>
      <c r="P10187" s="36"/>
      <c r="Q10187" s="36"/>
      <c r="R10187" s="37"/>
      <c r="S10187" s="36"/>
      <c r="T10187" s="36"/>
    </row>
    <row r="10188" spans="14:20" ht="14.4" x14ac:dyDescent="0.3">
      <c r="N10188" s="37"/>
      <c r="O10188" s="36"/>
      <c r="P10188" s="36"/>
      <c r="Q10188" s="36"/>
      <c r="R10188" s="37"/>
      <c r="S10188" s="36"/>
      <c r="T10188" s="36"/>
    </row>
    <row r="10189" spans="14:20" ht="14.4" x14ac:dyDescent="0.3">
      <c r="N10189" s="37"/>
      <c r="O10189" s="36"/>
      <c r="P10189" s="36"/>
      <c r="Q10189" s="36"/>
      <c r="R10189" s="37"/>
      <c r="S10189" s="36"/>
      <c r="T10189" s="36"/>
    </row>
    <row r="10190" spans="14:20" ht="14.4" x14ac:dyDescent="0.3">
      <c r="N10190" s="37"/>
      <c r="O10190" s="36"/>
      <c r="P10190" s="36"/>
      <c r="Q10190" s="36"/>
      <c r="R10190" s="37"/>
      <c r="S10190" s="36"/>
      <c r="T10190" s="36"/>
    </row>
    <row r="10191" spans="14:20" ht="14.4" x14ac:dyDescent="0.3">
      <c r="N10191" s="37"/>
      <c r="O10191" s="36"/>
      <c r="P10191" s="36"/>
      <c r="Q10191" s="36"/>
      <c r="R10191" s="37"/>
      <c r="S10191" s="36"/>
      <c r="T10191" s="36"/>
    </row>
    <row r="10192" spans="14:20" ht="14.4" x14ac:dyDescent="0.3">
      <c r="N10192" s="37"/>
      <c r="O10192" s="36"/>
      <c r="P10192" s="36"/>
      <c r="Q10192" s="36"/>
      <c r="R10192" s="37"/>
      <c r="S10192" s="36"/>
      <c r="T10192" s="36"/>
    </row>
    <row r="10193" spans="14:20" ht="14.4" x14ac:dyDescent="0.3">
      <c r="N10193" s="37"/>
      <c r="O10193" s="36"/>
      <c r="P10193" s="36"/>
      <c r="Q10193" s="36"/>
      <c r="R10193" s="37"/>
      <c r="S10193" s="36"/>
      <c r="T10193" s="36"/>
    </row>
    <row r="10194" spans="14:20" ht="14.4" x14ac:dyDescent="0.3">
      <c r="N10194" s="37"/>
      <c r="O10194" s="36"/>
      <c r="P10194" s="36"/>
      <c r="Q10194" s="36"/>
      <c r="R10194" s="37"/>
      <c r="S10194" s="36"/>
      <c r="T10194" s="36"/>
    </row>
    <row r="10195" spans="14:20" ht="14.4" x14ac:dyDescent="0.3">
      <c r="N10195" s="37"/>
      <c r="O10195" s="36"/>
      <c r="P10195" s="36"/>
      <c r="Q10195" s="36"/>
      <c r="R10195" s="37"/>
      <c r="S10195" s="36"/>
      <c r="T10195" s="36"/>
    </row>
    <row r="10196" spans="14:20" ht="14.4" x14ac:dyDescent="0.3">
      <c r="N10196" s="37"/>
      <c r="O10196" s="36"/>
      <c r="P10196" s="36"/>
      <c r="Q10196" s="36"/>
      <c r="R10196" s="37"/>
      <c r="S10196" s="36"/>
      <c r="T10196" s="36"/>
    </row>
    <row r="10197" spans="14:20" ht="14.4" x14ac:dyDescent="0.3">
      <c r="N10197" s="37"/>
      <c r="O10197" s="36"/>
      <c r="P10197" s="36"/>
      <c r="Q10197" s="36"/>
      <c r="R10197" s="37"/>
      <c r="S10197" s="36"/>
      <c r="T10197" s="36"/>
    </row>
    <row r="10198" spans="14:20" ht="14.4" x14ac:dyDescent="0.3">
      <c r="N10198" s="37"/>
      <c r="O10198" s="36"/>
      <c r="P10198" s="36"/>
      <c r="Q10198" s="36"/>
      <c r="R10198" s="37"/>
      <c r="S10198" s="36"/>
      <c r="T10198" s="36"/>
    </row>
    <row r="10199" spans="14:20" ht="14.4" x14ac:dyDescent="0.3">
      <c r="N10199" s="37"/>
      <c r="O10199" s="36"/>
      <c r="P10199" s="36"/>
      <c r="Q10199" s="36"/>
      <c r="R10199" s="37"/>
      <c r="S10199" s="36"/>
      <c r="T10199" s="36"/>
    </row>
    <row r="10200" spans="14:20" ht="14.4" x14ac:dyDescent="0.3">
      <c r="N10200" s="37"/>
      <c r="O10200" s="36"/>
      <c r="P10200" s="36"/>
      <c r="Q10200" s="36"/>
      <c r="R10200" s="37"/>
      <c r="S10200" s="36"/>
      <c r="T10200" s="36"/>
    </row>
    <row r="10201" spans="14:20" ht="14.4" x14ac:dyDescent="0.3">
      <c r="N10201" s="37"/>
      <c r="O10201" s="36"/>
      <c r="P10201" s="36"/>
      <c r="Q10201" s="36"/>
      <c r="R10201" s="37"/>
      <c r="S10201" s="36"/>
      <c r="T10201" s="36"/>
    </row>
    <row r="10202" spans="14:20" ht="14.4" x14ac:dyDescent="0.3">
      <c r="N10202" s="37"/>
      <c r="O10202" s="36"/>
      <c r="P10202" s="36"/>
      <c r="Q10202" s="36"/>
      <c r="R10202" s="37"/>
      <c r="S10202" s="36"/>
      <c r="T10202" s="36"/>
    </row>
    <row r="10203" spans="14:20" ht="14.4" x14ac:dyDescent="0.3">
      <c r="N10203" s="37"/>
      <c r="O10203" s="36"/>
      <c r="P10203" s="36"/>
      <c r="Q10203" s="36"/>
      <c r="R10203" s="37"/>
      <c r="S10203" s="36"/>
      <c r="T10203" s="36"/>
    </row>
    <row r="10204" spans="14:20" ht="14.4" x14ac:dyDescent="0.3">
      <c r="N10204" s="37"/>
      <c r="O10204" s="36"/>
      <c r="P10204" s="36"/>
      <c r="Q10204" s="36"/>
      <c r="R10204" s="37"/>
      <c r="S10204" s="36"/>
      <c r="T10204" s="36"/>
    </row>
    <row r="10205" spans="14:20" ht="14.4" x14ac:dyDescent="0.3">
      <c r="N10205" s="37"/>
      <c r="O10205" s="36"/>
      <c r="P10205" s="36"/>
      <c r="Q10205" s="36"/>
      <c r="R10205" s="37"/>
      <c r="S10205" s="36"/>
      <c r="T10205" s="36"/>
    </row>
    <row r="10206" spans="14:20" ht="14.4" x14ac:dyDescent="0.3">
      <c r="N10206" s="37"/>
      <c r="O10206" s="36"/>
      <c r="P10206" s="36"/>
      <c r="Q10206" s="36"/>
      <c r="R10206" s="37"/>
      <c r="S10206" s="36"/>
      <c r="T10206" s="36"/>
    </row>
    <row r="10207" spans="14:20" ht="14.4" x14ac:dyDescent="0.3">
      <c r="N10207" s="37"/>
      <c r="O10207" s="36"/>
      <c r="P10207" s="36"/>
      <c r="Q10207" s="36"/>
      <c r="R10207" s="37"/>
      <c r="S10207" s="36"/>
      <c r="T10207" s="36"/>
    </row>
    <row r="10208" spans="14:20" ht="14.4" x14ac:dyDescent="0.3">
      <c r="N10208" s="37"/>
      <c r="O10208" s="36"/>
      <c r="P10208" s="36"/>
      <c r="Q10208" s="36"/>
      <c r="R10208" s="37"/>
      <c r="S10208" s="36"/>
      <c r="T10208" s="36"/>
    </row>
    <row r="10209" spans="14:20" ht="14.4" x14ac:dyDescent="0.3">
      <c r="N10209" s="37"/>
      <c r="O10209" s="36"/>
      <c r="P10209" s="36"/>
      <c r="Q10209" s="36"/>
      <c r="R10209" s="37"/>
      <c r="S10209" s="36"/>
      <c r="T10209" s="36"/>
    </row>
    <row r="10210" spans="14:20" ht="14.4" x14ac:dyDescent="0.3">
      <c r="N10210" s="37"/>
      <c r="O10210" s="36"/>
      <c r="P10210" s="36"/>
      <c r="Q10210" s="36"/>
      <c r="R10210" s="37"/>
      <c r="S10210" s="36"/>
      <c r="T10210" s="36"/>
    </row>
    <row r="10211" spans="14:20" ht="14.4" x14ac:dyDescent="0.3">
      <c r="N10211" s="37"/>
      <c r="O10211" s="36"/>
      <c r="P10211" s="36"/>
      <c r="Q10211" s="36"/>
      <c r="R10211" s="37"/>
      <c r="S10211" s="36"/>
      <c r="T10211" s="36"/>
    </row>
    <row r="10212" spans="14:20" ht="14.4" x14ac:dyDescent="0.3">
      <c r="N10212" s="37"/>
      <c r="O10212" s="36"/>
      <c r="P10212" s="36"/>
      <c r="Q10212" s="36"/>
      <c r="R10212" s="37"/>
      <c r="S10212" s="36"/>
      <c r="T10212" s="36"/>
    </row>
    <row r="10213" spans="14:20" ht="14.4" x14ac:dyDescent="0.3">
      <c r="N10213" s="37"/>
      <c r="O10213" s="36"/>
      <c r="P10213" s="36"/>
      <c r="Q10213" s="36"/>
      <c r="R10213" s="37"/>
      <c r="S10213" s="36"/>
      <c r="T10213" s="36"/>
    </row>
    <row r="10214" spans="14:20" ht="14.4" x14ac:dyDescent="0.3">
      <c r="N10214" s="37"/>
      <c r="O10214" s="36"/>
      <c r="P10214" s="36"/>
      <c r="Q10214" s="36"/>
      <c r="R10214" s="37"/>
      <c r="S10214" s="36"/>
      <c r="T10214" s="36"/>
    </row>
    <row r="10215" spans="14:20" ht="14.4" x14ac:dyDescent="0.3">
      <c r="N10215" s="37"/>
      <c r="O10215" s="36"/>
      <c r="P10215" s="36"/>
      <c r="Q10215" s="36"/>
      <c r="R10215" s="37"/>
      <c r="S10215" s="36"/>
      <c r="T10215" s="36"/>
    </row>
    <row r="10216" spans="14:20" ht="14.4" x14ac:dyDescent="0.3">
      <c r="N10216" s="37"/>
      <c r="O10216" s="36"/>
      <c r="P10216" s="36"/>
      <c r="Q10216" s="36"/>
      <c r="R10216" s="37"/>
      <c r="S10216" s="36"/>
      <c r="T10216" s="36"/>
    </row>
    <row r="10217" spans="14:20" ht="14.4" x14ac:dyDescent="0.3">
      <c r="N10217" s="37"/>
      <c r="O10217" s="36"/>
      <c r="P10217" s="36"/>
      <c r="Q10217" s="36"/>
      <c r="R10217" s="37"/>
      <c r="S10217" s="36"/>
      <c r="T10217" s="36"/>
    </row>
    <row r="10218" spans="14:20" ht="14.4" x14ac:dyDescent="0.3">
      <c r="N10218" s="37"/>
      <c r="O10218" s="36"/>
      <c r="P10218" s="36"/>
      <c r="Q10218" s="36"/>
      <c r="R10218" s="37"/>
      <c r="S10218" s="36"/>
      <c r="T10218" s="36"/>
    </row>
    <row r="10219" spans="14:20" ht="14.4" x14ac:dyDescent="0.3">
      <c r="N10219" s="37"/>
      <c r="O10219" s="36"/>
      <c r="P10219" s="36"/>
      <c r="Q10219" s="36"/>
      <c r="R10219" s="37"/>
      <c r="S10219" s="36"/>
      <c r="T10219" s="36"/>
    </row>
    <row r="10220" spans="14:20" ht="14.4" x14ac:dyDescent="0.3">
      <c r="N10220" s="37"/>
      <c r="O10220" s="36"/>
      <c r="P10220" s="36"/>
      <c r="Q10220" s="36"/>
      <c r="R10220" s="37"/>
      <c r="S10220" s="36"/>
      <c r="T10220" s="36"/>
    </row>
    <row r="10221" spans="14:20" ht="14.4" x14ac:dyDescent="0.3">
      <c r="N10221" s="37"/>
      <c r="O10221" s="36"/>
      <c r="P10221" s="36"/>
      <c r="Q10221" s="36"/>
      <c r="R10221" s="37"/>
      <c r="S10221" s="36"/>
      <c r="T10221" s="36"/>
    </row>
    <row r="10222" spans="14:20" ht="14.4" x14ac:dyDescent="0.3">
      <c r="N10222" s="37"/>
      <c r="O10222" s="36"/>
      <c r="P10222" s="36"/>
      <c r="Q10222" s="36"/>
      <c r="R10222" s="37"/>
      <c r="S10222" s="36"/>
      <c r="T10222" s="36"/>
    </row>
    <row r="10223" spans="14:20" ht="14.4" x14ac:dyDescent="0.3">
      <c r="N10223" s="37"/>
      <c r="O10223" s="36"/>
      <c r="P10223" s="36"/>
      <c r="Q10223" s="36"/>
      <c r="R10223" s="37"/>
      <c r="S10223" s="36"/>
      <c r="T10223" s="36"/>
    </row>
    <row r="10224" spans="14:20" ht="14.4" x14ac:dyDescent="0.3">
      <c r="N10224" s="37"/>
      <c r="O10224" s="36"/>
      <c r="P10224" s="36"/>
      <c r="Q10224" s="36"/>
      <c r="R10224" s="37"/>
      <c r="S10224" s="36"/>
      <c r="T10224" s="36"/>
    </row>
    <row r="10225" spans="14:20" ht="14.4" x14ac:dyDescent="0.3">
      <c r="N10225" s="37"/>
      <c r="O10225" s="36"/>
      <c r="P10225" s="36"/>
      <c r="Q10225" s="36"/>
      <c r="R10225" s="37"/>
      <c r="S10225" s="36"/>
      <c r="T10225" s="36"/>
    </row>
    <row r="10226" spans="14:20" ht="14.4" x14ac:dyDescent="0.3">
      <c r="N10226" s="37"/>
      <c r="O10226" s="36"/>
      <c r="P10226" s="36"/>
      <c r="Q10226" s="36"/>
      <c r="R10226" s="37"/>
      <c r="S10226" s="36"/>
      <c r="T10226" s="36"/>
    </row>
    <row r="10227" spans="14:20" ht="14.4" x14ac:dyDescent="0.3">
      <c r="N10227" s="37"/>
      <c r="O10227" s="36"/>
      <c r="P10227" s="36"/>
      <c r="Q10227" s="36"/>
      <c r="R10227" s="37"/>
      <c r="S10227" s="36"/>
      <c r="T10227" s="36"/>
    </row>
    <row r="10228" spans="14:20" ht="14.4" x14ac:dyDescent="0.3">
      <c r="N10228" s="37"/>
      <c r="O10228" s="36"/>
      <c r="P10228" s="36"/>
      <c r="Q10228" s="36"/>
      <c r="R10228" s="37"/>
      <c r="S10228" s="36"/>
      <c r="T10228" s="36"/>
    </row>
    <row r="10229" spans="14:20" ht="14.4" x14ac:dyDescent="0.3">
      <c r="N10229" s="37"/>
      <c r="O10229" s="36"/>
      <c r="P10229" s="36"/>
      <c r="Q10229" s="36"/>
      <c r="R10229" s="37"/>
      <c r="S10229" s="36"/>
      <c r="T10229" s="36"/>
    </row>
    <row r="10230" spans="14:20" ht="14.4" x14ac:dyDescent="0.3">
      <c r="N10230" s="37"/>
      <c r="O10230" s="36"/>
      <c r="P10230" s="36"/>
      <c r="Q10230" s="36"/>
      <c r="R10230" s="37"/>
      <c r="S10230" s="36"/>
      <c r="T10230" s="36"/>
    </row>
    <row r="10231" spans="14:20" ht="14.4" x14ac:dyDescent="0.3">
      <c r="N10231" s="37"/>
      <c r="O10231" s="36"/>
      <c r="P10231" s="36"/>
      <c r="Q10231" s="36"/>
      <c r="R10231" s="37"/>
      <c r="S10231" s="36"/>
      <c r="T10231" s="36"/>
    </row>
    <row r="10232" spans="14:20" ht="14.4" x14ac:dyDescent="0.3">
      <c r="N10232" s="37"/>
      <c r="O10232" s="36"/>
      <c r="P10232" s="36"/>
      <c r="Q10232" s="36"/>
      <c r="R10232" s="37"/>
      <c r="S10232" s="36"/>
      <c r="T10232" s="36"/>
    </row>
    <row r="10233" spans="14:20" ht="14.4" x14ac:dyDescent="0.3">
      <c r="N10233" s="37"/>
      <c r="O10233" s="36"/>
      <c r="P10233" s="36"/>
      <c r="Q10233" s="36"/>
      <c r="R10233" s="37"/>
      <c r="S10233" s="36"/>
      <c r="T10233" s="36"/>
    </row>
    <row r="10234" spans="14:20" ht="14.4" x14ac:dyDescent="0.3">
      <c r="N10234" s="37"/>
      <c r="O10234" s="36"/>
      <c r="P10234" s="36"/>
      <c r="Q10234" s="36"/>
      <c r="R10234" s="37"/>
      <c r="S10234" s="36"/>
      <c r="T10234" s="36"/>
    </row>
    <row r="10235" spans="14:20" ht="14.4" x14ac:dyDescent="0.3">
      <c r="N10235" s="37"/>
      <c r="O10235" s="36"/>
      <c r="P10235" s="36"/>
      <c r="Q10235" s="36"/>
      <c r="R10235" s="37"/>
      <c r="S10235" s="36"/>
      <c r="T10235" s="36"/>
    </row>
    <row r="10236" spans="14:20" ht="14.4" x14ac:dyDescent="0.3">
      <c r="N10236" s="37"/>
      <c r="O10236" s="36"/>
      <c r="P10236" s="36"/>
      <c r="Q10236" s="36"/>
      <c r="R10236" s="37"/>
      <c r="S10236" s="36"/>
      <c r="T10236" s="36"/>
    </row>
    <row r="10237" spans="14:20" ht="14.4" x14ac:dyDescent="0.3">
      <c r="N10237" s="39"/>
      <c r="O10237" s="36"/>
      <c r="P10237" s="36"/>
      <c r="Q10237" s="36"/>
      <c r="R10237" s="39"/>
      <c r="S10237" s="36"/>
      <c r="T10237" s="36"/>
    </row>
    <row r="10238" spans="14:20" ht="14.4" x14ac:dyDescent="0.3">
      <c r="N10238" s="37"/>
      <c r="O10238" s="36"/>
      <c r="P10238" s="36"/>
      <c r="Q10238" s="36"/>
      <c r="R10238" s="37"/>
      <c r="S10238" s="36"/>
      <c r="T10238" s="36"/>
    </row>
    <row r="10239" spans="14:20" ht="14.4" x14ac:dyDescent="0.3">
      <c r="N10239" s="37"/>
      <c r="O10239" s="36"/>
      <c r="P10239" s="36"/>
      <c r="Q10239" s="36"/>
      <c r="R10239" s="37"/>
      <c r="S10239" s="36"/>
      <c r="T10239" s="36"/>
    </row>
    <row r="10240" spans="14:20" ht="14.4" x14ac:dyDescent="0.3">
      <c r="N10240" s="37"/>
      <c r="O10240" s="36"/>
      <c r="P10240" s="36"/>
      <c r="Q10240" s="36"/>
      <c r="R10240" s="37"/>
      <c r="S10240" s="36"/>
      <c r="T10240" s="36"/>
    </row>
    <row r="10241" spans="14:20" ht="14.4" x14ac:dyDescent="0.3">
      <c r="N10241" s="37"/>
      <c r="O10241" s="36"/>
      <c r="P10241" s="36"/>
      <c r="Q10241" s="36"/>
      <c r="R10241" s="37"/>
      <c r="S10241" s="36"/>
      <c r="T10241" s="36"/>
    </row>
    <row r="10242" spans="14:20" ht="14.4" x14ac:dyDescent="0.3">
      <c r="N10242" s="39"/>
      <c r="O10242" s="36"/>
      <c r="P10242" s="36"/>
      <c r="Q10242" s="36"/>
      <c r="R10242" s="39"/>
      <c r="S10242" s="36"/>
      <c r="T10242" s="36"/>
    </row>
    <row r="10243" spans="14:20" ht="14.4" x14ac:dyDescent="0.3">
      <c r="N10243" s="39"/>
      <c r="O10243" s="36"/>
      <c r="P10243" s="36"/>
      <c r="Q10243" s="36"/>
      <c r="R10243" s="39"/>
      <c r="S10243" s="36"/>
      <c r="T10243" s="36"/>
    </row>
    <row r="10244" spans="14:20" ht="14.4" x14ac:dyDescent="0.3">
      <c r="N10244" s="39"/>
      <c r="O10244" s="36"/>
      <c r="P10244" s="36"/>
      <c r="Q10244" s="36"/>
      <c r="R10244" s="39"/>
      <c r="S10244" s="36"/>
      <c r="T10244" s="36"/>
    </row>
    <row r="10245" spans="14:20" ht="14.4" x14ac:dyDescent="0.3">
      <c r="N10245" s="39"/>
      <c r="O10245" s="36"/>
      <c r="P10245" s="36"/>
      <c r="Q10245" s="36"/>
      <c r="R10245" s="39"/>
      <c r="S10245" s="36"/>
      <c r="T10245" s="36"/>
    </row>
    <row r="10246" spans="14:20" ht="14.4" x14ac:dyDescent="0.3">
      <c r="N10246" s="39"/>
      <c r="O10246" s="36"/>
      <c r="P10246" s="36"/>
      <c r="Q10246" s="36"/>
      <c r="R10246" s="39"/>
      <c r="S10246" s="36"/>
      <c r="T10246" s="36"/>
    </row>
    <row r="10247" spans="14:20" ht="14.4" x14ac:dyDescent="0.3">
      <c r="N10247" s="39"/>
      <c r="O10247" s="36"/>
      <c r="P10247" s="36"/>
      <c r="Q10247" s="36"/>
      <c r="R10247" s="39"/>
      <c r="S10247" s="36"/>
      <c r="T10247" s="36"/>
    </row>
    <row r="10248" spans="14:20" ht="14.4" x14ac:dyDescent="0.3">
      <c r="N10248" s="39"/>
      <c r="O10248" s="36"/>
      <c r="P10248" s="36"/>
      <c r="Q10248" s="36"/>
      <c r="R10248" s="39"/>
      <c r="S10248" s="36"/>
      <c r="T10248" s="36"/>
    </row>
    <row r="10249" spans="14:20" ht="14.4" x14ac:dyDescent="0.3">
      <c r="N10249" s="39"/>
      <c r="O10249" s="36"/>
      <c r="P10249" s="36"/>
      <c r="Q10249" s="36"/>
      <c r="R10249" s="39"/>
      <c r="S10249" s="36"/>
      <c r="T10249" s="36"/>
    </row>
    <row r="10250" spans="14:20" ht="14.4" x14ac:dyDescent="0.3">
      <c r="N10250" s="39"/>
      <c r="O10250" s="36"/>
      <c r="P10250" s="36"/>
      <c r="Q10250" s="36"/>
      <c r="R10250" s="39"/>
      <c r="S10250" s="36"/>
      <c r="T10250" s="36"/>
    </row>
    <row r="10251" spans="14:20" ht="14.4" x14ac:dyDescent="0.3">
      <c r="N10251" s="39"/>
      <c r="O10251" s="36"/>
      <c r="P10251" s="36"/>
      <c r="Q10251" s="36"/>
      <c r="R10251" s="39"/>
      <c r="S10251" s="36"/>
      <c r="T10251" s="36"/>
    </row>
    <row r="10252" spans="14:20" ht="14.4" x14ac:dyDescent="0.3">
      <c r="N10252" s="39"/>
      <c r="O10252" s="36"/>
      <c r="P10252" s="36"/>
      <c r="Q10252" s="36"/>
      <c r="R10252" s="39"/>
      <c r="S10252" s="36"/>
      <c r="T10252" s="36"/>
    </row>
    <row r="10253" spans="14:20" ht="14.4" x14ac:dyDescent="0.3">
      <c r="N10253" s="39"/>
      <c r="O10253" s="36"/>
      <c r="P10253" s="36"/>
      <c r="Q10253" s="36"/>
      <c r="R10253" s="39"/>
      <c r="S10253" s="36"/>
      <c r="T10253" s="36"/>
    </row>
    <row r="10254" spans="14:20" ht="14.4" x14ac:dyDescent="0.3">
      <c r="N10254" s="39"/>
      <c r="O10254" s="36"/>
      <c r="P10254" s="36"/>
      <c r="Q10254" s="36"/>
      <c r="R10254" s="39"/>
      <c r="S10254" s="36"/>
      <c r="T10254" s="36"/>
    </row>
    <row r="10255" spans="14:20" ht="14.4" x14ac:dyDescent="0.3">
      <c r="N10255" s="39"/>
      <c r="O10255" s="36"/>
      <c r="P10255" s="36"/>
      <c r="Q10255" s="36"/>
      <c r="R10255" s="39"/>
      <c r="S10255" s="36"/>
      <c r="T10255" s="36"/>
    </row>
    <row r="10256" spans="14:20" ht="14.4" x14ac:dyDescent="0.3">
      <c r="N10256" s="39"/>
      <c r="O10256" s="36"/>
      <c r="P10256" s="36"/>
      <c r="Q10256" s="36"/>
      <c r="R10256" s="39"/>
      <c r="S10256" s="36"/>
      <c r="T10256" s="36"/>
    </row>
    <row r="10257" spans="14:20" ht="14.4" x14ac:dyDescent="0.3">
      <c r="N10257" s="39"/>
      <c r="O10257" s="36"/>
      <c r="P10257" s="36"/>
      <c r="Q10257" s="36"/>
      <c r="R10257" s="39"/>
      <c r="S10257" s="36"/>
      <c r="T10257" s="36"/>
    </row>
    <row r="10258" spans="14:20" ht="14.4" x14ac:dyDescent="0.3">
      <c r="N10258" s="39"/>
      <c r="O10258" s="36"/>
      <c r="P10258" s="36"/>
      <c r="Q10258" s="36"/>
      <c r="R10258" s="39"/>
      <c r="S10258" s="36"/>
      <c r="T10258" s="36"/>
    </row>
    <row r="10259" spans="14:20" ht="14.4" x14ac:dyDescent="0.3">
      <c r="N10259" s="39"/>
      <c r="O10259" s="36"/>
      <c r="P10259" s="36"/>
      <c r="Q10259" s="36"/>
      <c r="R10259" s="39"/>
      <c r="S10259" s="36"/>
      <c r="T10259" s="36"/>
    </row>
    <row r="10260" spans="14:20" ht="14.4" x14ac:dyDescent="0.3">
      <c r="N10260" s="39"/>
      <c r="O10260" s="36"/>
      <c r="P10260" s="36"/>
      <c r="Q10260" s="36"/>
      <c r="R10260" s="39"/>
      <c r="S10260" s="36"/>
      <c r="T10260" s="36"/>
    </row>
    <row r="10261" spans="14:20" ht="14.4" x14ac:dyDescent="0.3">
      <c r="N10261" s="39"/>
      <c r="O10261" s="36"/>
      <c r="P10261" s="36"/>
      <c r="Q10261" s="36"/>
      <c r="R10261" s="39"/>
      <c r="S10261" s="36"/>
      <c r="T10261" s="36"/>
    </row>
    <row r="10262" spans="14:20" ht="14.4" x14ac:dyDescent="0.3">
      <c r="N10262" s="39"/>
      <c r="O10262" s="36"/>
      <c r="P10262" s="36"/>
      <c r="Q10262" s="36"/>
      <c r="R10262" s="39"/>
      <c r="S10262" s="36"/>
      <c r="T10262" s="36"/>
    </row>
    <row r="10263" spans="14:20" ht="14.4" x14ac:dyDescent="0.3">
      <c r="N10263" s="39"/>
      <c r="O10263" s="36"/>
      <c r="P10263" s="36"/>
      <c r="Q10263" s="36"/>
      <c r="R10263" s="39"/>
      <c r="S10263" s="36"/>
      <c r="T10263" s="36"/>
    </row>
    <row r="10264" spans="14:20" ht="14.4" x14ac:dyDescent="0.3">
      <c r="N10264" s="39"/>
      <c r="O10264" s="36"/>
      <c r="P10264" s="36"/>
      <c r="Q10264" s="36"/>
      <c r="R10264" s="39"/>
      <c r="S10264" s="36"/>
      <c r="T10264" s="36"/>
    </row>
    <row r="10265" spans="14:20" ht="14.4" x14ac:dyDescent="0.3">
      <c r="N10265" s="39"/>
      <c r="O10265" s="36"/>
      <c r="P10265" s="36"/>
      <c r="Q10265" s="36"/>
      <c r="R10265" s="39"/>
      <c r="S10265" s="36"/>
      <c r="T10265" s="36"/>
    </row>
    <row r="10266" spans="14:20" ht="14.4" x14ac:dyDescent="0.3">
      <c r="N10266" s="39"/>
      <c r="O10266" s="36"/>
      <c r="P10266" s="36"/>
      <c r="Q10266" s="36"/>
      <c r="R10266" s="39"/>
      <c r="S10266" s="36"/>
      <c r="T10266" s="36"/>
    </row>
    <row r="10267" spans="14:20" ht="14.4" x14ac:dyDescent="0.3">
      <c r="N10267" s="39"/>
      <c r="O10267" s="36"/>
      <c r="P10267" s="36"/>
      <c r="Q10267" s="36"/>
      <c r="R10267" s="39"/>
      <c r="S10267" s="36"/>
      <c r="T10267" s="36"/>
    </row>
    <row r="10268" spans="14:20" ht="14.4" x14ac:dyDescent="0.3">
      <c r="N10268" s="39"/>
      <c r="O10268" s="36"/>
      <c r="P10268" s="36"/>
      <c r="Q10268" s="36"/>
      <c r="R10268" s="39"/>
      <c r="S10268" s="36"/>
      <c r="T10268" s="36"/>
    </row>
    <row r="10269" spans="14:20" ht="14.4" x14ac:dyDescent="0.3">
      <c r="N10269" s="39"/>
      <c r="O10269" s="36"/>
      <c r="P10269" s="36"/>
      <c r="Q10269" s="36"/>
      <c r="R10269" s="39"/>
      <c r="S10269" s="36"/>
      <c r="T10269" s="36"/>
    </row>
    <row r="10270" spans="14:20" ht="14.4" x14ac:dyDescent="0.3">
      <c r="N10270" s="39"/>
      <c r="O10270" s="36"/>
      <c r="P10270" s="36"/>
      <c r="Q10270" s="36"/>
      <c r="R10270" s="39"/>
      <c r="S10270" s="36"/>
      <c r="T10270" s="36"/>
    </row>
    <row r="10271" spans="14:20" ht="14.4" x14ac:dyDescent="0.3">
      <c r="N10271" s="39"/>
      <c r="O10271" s="36"/>
      <c r="P10271" s="36"/>
      <c r="Q10271" s="36"/>
      <c r="R10271" s="39"/>
      <c r="S10271" s="36"/>
      <c r="T10271" s="36"/>
    </row>
    <row r="10272" spans="14:20" ht="14.4" x14ac:dyDescent="0.3">
      <c r="N10272" s="39"/>
      <c r="O10272" s="36"/>
      <c r="P10272" s="36"/>
      <c r="Q10272" s="36"/>
      <c r="R10272" s="39"/>
      <c r="S10272" s="36"/>
      <c r="T10272" s="36"/>
    </row>
    <row r="10273" spans="14:20" ht="14.4" x14ac:dyDescent="0.3">
      <c r="N10273" s="39"/>
      <c r="O10273" s="36"/>
      <c r="P10273" s="36"/>
      <c r="Q10273" s="36"/>
      <c r="R10273" s="39"/>
      <c r="S10273" s="36"/>
      <c r="T10273" s="36"/>
    </row>
    <row r="10274" spans="14:20" ht="14.4" x14ac:dyDescent="0.3">
      <c r="N10274" s="39"/>
      <c r="O10274" s="36"/>
      <c r="P10274" s="36"/>
      <c r="Q10274" s="36"/>
      <c r="R10274" s="39"/>
      <c r="S10274" s="36"/>
      <c r="T10274" s="36"/>
    </row>
    <row r="10275" spans="14:20" ht="14.4" x14ac:dyDescent="0.3">
      <c r="N10275" s="39"/>
      <c r="O10275" s="36"/>
      <c r="P10275" s="36"/>
      <c r="Q10275" s="36"/>
      <c r="R10275" s="39"/>
      <c r="S10275" s="36"/>
      <c r="T10275" s="36"/>
    </row>
    <row r="10276" spans="14:20" ht="14.4" x14ac:dyDescent="0.3">
      <c r="N10276" s="39"/>
      <c r="O10276" s="36"/>
      <c r="P10276" s="36"/>
      <c r="Q10276" s="36"/>
      <c r="R10276" s="39"/>
      <c r="S10276" s="36"/>
      <c r="T10276" s="36"/>
    </row>
    <row r="10277" spans="14:20" ht="14.4" x14ac:dyDescent="0.3">
      <c r="N10277" s="39"/>
      <c r="O10277" s="36"/>
      <c r="P10277" s="36"/>
      <c r="Q10277" s="36"/>
      <c r="R10277" s="39"/>
      <c r="S10277" s="36"/>
      <c r="T10277" s="36"/>
    </row>
    <row r="10278" spans="14:20" ht="14.4" x14ac:dyDescent="0.3">
      <c r="N10278" s="39"/>
      <c r="O10278" s="36"/>
      <c r="P10278" s="36"/>
      <c r="Q10278" s="36"/>
      <c r="R10278" s="39"/>
      <c r="S10278" s="36"/>
      <c r="T10278" s="36"/>
    </row>
    <row r="10279" spans="14:20" ht="14.4" x14ac:dyDescent="0.3">
      <c r="N10279" s="39"/>
      <c r="O10279" s="36"/>
      <c r="P10279" s="36"/>
      <c r="Q10279" s="36"/>
      <c r="R10279" s="39"/>
      <c r="S10279" s="36"/>
      <c r="T10279" s="36"/>
    </row>
    <row r="10280" spans="14:20" ht="14.4" x14ac:dyDescent="0.3">
      <c r="N10280" s="39"/>
      <c r="O10280" s="36"/>
      <c r="P10280" s="36"/>
      <c r="Q10280" s="36"/>
      <c r="R10280" s="39"/>
      <c r="S10280" s="36"/>
      <c r="T10280" s="36"/>
    </row>
    <row r="10281" spans="14:20" ht="14.4" x14ac:dyDescent="0.3">
      <c r="N10281" s="39"/>
      <c r="O10281" s="36"/>
      <c r="P10281" s="36"/>
      <c r="Q10281" s="36"/>
      <c r="R10281" s="39"/>
      <c r="S10281" s="36"/>
      <c r="T10281" s="36"/>
    </row>
    <row r="10282" spans="14:20" ht="14.4" x14ac:dyDescent="0.3">
      <c r="N10282" s="39"/>
      <c r="O10282" s="36"/>
      <c r="P10282" s="36"/>
      <c r="Q10282" s="36"/>
      <c r="R10282" s="39"/>
      <c r="S10282" s="36"/>
      <c r="T10282" s="36"/>
    </row>
    <row r="10283" spans="14:20" ht="14.4" x14ac:dyDescent="0.3">
      <c r="N10283" s="39"/>
      <c r="O10283" s="36"/>
      <c r="P10283" s="36"/>
      <c r="Q10283" s="36"/>
      <c r="R10283" s="39"/>
      <c r="S10283" s="36"/>
      <c r="T10283" s="36"/>
    </row>
    <row r="10284" spans="14:20" ht="14.4" x14ac:dyDescent="0.3">
      <c r="N10284" s="39"/>
      <c r="O10284" s="36"/>
      <c r="P10284" s="36"/>
      <c r="Q10284" s="36"/>
      <c r="R10284" s="39"/>
      <c r="S10284" s="36"/>
      <c r="T10284" s="36"/>
    </row>
    <row r="10285" spans="14:20" ht="14.4" x14ac:dyDescent="0.3">
      <c r="N10285" s="39"/>
      <c r="O10285" s="36"/>
      <c r="P10285" s="36"/>
      <c r="Q10285" s="36"/>
      <c r="R10285" s="39"/>
      <c r="S10285" s="36"/>
      <c r="T10285" s="36"/>
    </row>
    <row r="10286" spans="14:20" ht="14.4" x14ac:dyDescent="0.3">
      <c r="N10286" s="39"/>
      <c r="O10286" s="36"/>
      <c r="P10286" s="36"/>
      <c r="Q10286" s="36"/>
      <c r="R10286" s="39"/>
      <c r="S10286" s="36"/>
      <c r="T10286" s="36"/>
    </row>
    <row r="10287" spans="14:20" ht="14.4" x14ac:dyDescent="0.3">
      <c r="N10287" s="39"/>
      <c r="O10287" s="36"/>
      <c r="P10287" s="36"/>
      <c r="Q10287" s="36"/>
      <c r="R10287" s="39"/>
      <c r="S10287" s="36"/>
      <c r="T10287" s="36"/>
    </row>
    <row r="10288" spans="14:20" ht="14.4" x14ac:dyDescent="0.3">
      <c r="N10288" s="39"/>
      <c r="O10288" s="36"/>
      <c r="P10288" s="36"/>
      <c r="Q10288" s="36"/>
      <c r="R10288" s="39"/>
      <c r="S10288" s="36"/>
      <c r="T10288" s="36"/>
    </row>
    <row r="10289" spans="14:20" ht="14.4" x14ac:dyDescent="0.3">
      <c r="N10289" s="39"/>
      <c r="O10289" s="36"/>
      <c r="P10289" s="36"/>
      <c r="Q10289" s="36"/>
      <c r="R10289" s="39"/>
      <c r="S10289" s="36"/>
      <c r="T10289" s="36"/>
    </row>
    <row r="10290" spans="14:20" ht="14.4" x14ac:dyDescent="0.3">
      <c r="N10290" s="39"/>
      <c r="O10290" s="36"/>
      <c r="P10290" s="36"/>
      <c r="Q10290" s="36"/>
      <c r="R10290" s="39"/>
      <c r="S10290" s="36"/>
      <c r="T10290" s="36"/>
    </row>
    <row r="10291" spans="14:20" ht="14.4" x14ac:dyDescent="0.3">
      <c r="N10291" s="39"/>
      <c r="O10291" s="36"/>
      <c r="P10291" s="36"/>
      <c r="Q10291" s="36"/>
      <c r="R10291" s="39"/>
      <c r="S10291" s="36"/>
      <c r="T10291" s="36"/>
    </row>
    <row r="10292" spans="14:20" ht="14.4" x14ac:dyDescent="0.3">
      <c r="N10292" s="39"/>
      <c r="O10292" s="36"/>
      <c r="P10292" s="36"/>
      <c r="Q10292" s="36"/>
      <c r="R10292" s="39"/>
      <c r="S10292" s="36"/>
      <c r="T10292" s="36"/>
    </row>
    <row r="10293" spans="14:20" ht="14.4" x14ac:dyDescent="0.3">
      <c r="N10293" s="39"/>
      <c r="O10293" s="36"/>
      <c r="P10293" s="36"/>
      <c r="Q10293" s="36"/>
      <c r="R10293" s="39"/>
      <c r="S10293" s="36"/>
      <c r="T10293" s="36"/>
    </row>
    <row r="10294" spans="14:20" ht="14.4" x14ac:dyDescent="0.3">
      <c r="N10294" s="39"/>
      <c r="O10294" s="36"/>
      <c r="P10294" s="36"/>
      <c r="Q10294" s="36"/>
      <c r="R10294" s="39"/>
      <c r="S10294" s="36"/>
      <c r="T10294" s="36"/>
    </row>
    <row r="10295" spans="14:20" ht="14.4" x14ac:dyDescent="0.3">
      <c r="N10295" s="39"/>
      <c r="O10295" s="36"/>
      <c r="P10295" s="36"/>
      <c r="Q10295" s="36"/>
      <c r="R10295" s="39"/>
      <c r="S10295" s="36"/>
      <c r="T10295" s="36"/>
    </row>
    <row r="10296" spans="14:20" ht="14.4" x14ac:dyDescent="0.3">
      <c r="N10296" s="39"/>
      <c r="O10296" s="36"/>
      <c r="P10296" s="36"/>
      <c r="Q10296" s="36"/>
      <c r="R10296" s="39"/>
      <c r="S10296" s="36"/>
      <c r="T10296" s="36"/>
    </row>
    <row r="10297" spans="14:20" ht="14.4" x14ac:dyDescent="0.3">
      <c r="N10297" s="39"/>
      <c r="O10297" s="36"/>
      <c r="P10297" s="36"/>
      <c r="Q10297" s="36"/>
      <c r="R10297" s="39"/>
      <c r="S10297" s="36"/>
      <c r="T10297" s="36"/>
    </row>
    <row r="10298" spans="14:20" ht="14.4" x14ac:dyDescent="0.3">
      <c r="N10298" s="39"/>
      <c r="O10298" s="36"/>
      <c r="P10298" s="36"/>
      <c r="Q10298" s="36"/>
      <c r="R10298" s="39"/>
      <c r="S10298" s="36"/>
      <c r="T10298" s="36"/>
    </row>
    <row r="10299" spans="14:20" ht="14.4" x14ac:dyDescent="0.3">
      <c r="N10299" s="39"/>
      <c r="O10299" s="36"/>
      <c r="P10299" s="36"/>
      <c r="Q10299" s="36"/>
      <c r="R10299" s="39"/>
      <c r="S10299" s="36"/>
      <c r="T10299" s="36"/>
    </row>
    <row r="10300" spans="14:20" ht="14.4" x14ac:dyDescent="0.3">
      <c r="N10300" s="39"/>
      <c r="O10300" s="36"/>
      <c r="P10300" s="36"/>
      <c r="Q10300" s="36"/>
      <c r="R10300" s="39"/>
      <c r="S10300" s="36"/>
      <c r="T10300" s="36"/>
    </row>
    <row r="10301" spans="14:20" ht="14.4" x14ac:dyDescent="0.3">
      <c r="N10301" s="39"/>
      <c r="O10301" s="36"/>
      <c r="P10301" s="36"/>
      <c r="Q10301" s="36"/>
      <c r="R10301" s="39"/>
      <c r="S10301" s="36"/>
      <c r="T10301" s="36"/>
    </row>
    <row r="10302" spans="14:20" ht="14.4" x14ac:dyDescent="0.3">
      <c r="N10302" s="39"/>
      <c r="O10302" s="36"/>
      <c r="P10302" s="36"/>
      <c r="Q10302" s="36"/>
      <c r="R10302" s="39"/>
      <c r="S10302" s="36"/>
      <c r="T10302" s="36"/>
    </row>
    <row r="10303" spans="14:20" ht="14.4" x14ac:dyDescent="0.3">
      <c r="N10303" s="39"/>
      <c r="O10303" s="36"/>
      <c r="P10303" s="36"/>
      <c r="Q10303" s="36"/>
      <c r="R10303" s="39"/>
      <c r="S10303" s="36"/>
      <c r="T10303" s="36"/>
    </row>
    <row r="10304" spans="14:20" ht="14.4" x14ac:dyDescent="0.3">
      <c r="N10304" s="39"/>
      <c r="O10304" s="36"/>
      <c r="P10304" s="36"/>
      <c r="Q10304" s="36"/>
      <c r="R10304" s="39"/>
      <c r="S10304" s="36"/>
      <c r="T10304" s="36"/>
    </row>
    <row r="10305" spans="14:20" ht="14.4" x14ac:dyDescent="0.3">
      <c r="N10305" s="39"/>
      <c r="O10305" s="36"/>
      <c r="P10305" s="36"/>
      <c r="Q10305" s="36"/>
      <c r="R10305" s="39"/>
      <c r="S10305" s="36"/>
      <c r="T10305" s="36"/>
    </row>
    <row r="10306" spans="14:20" ht="14.4" x14ac:dyDescent="0.3">
      <c r="N10306" s="39"/>
      <c r="O10306" s="36"/>
      <c r="P10306" s="36"/>
      <c r="Q10306" s="36"/>
      <c r="R10306" s="39"/>
      <c r="S10306" s="36"/>
      <c r="T10306" s="36"/>
    </row>
    <row r="10307" spans="14:20" ht="14.4" x14ac:dyDescent="0.3">
      <c r="N10307" s="39"/>
      <c r="O10307" s="36"/>
      <c r="P10307" s="36"/>
      <c r="Q10307" s="36"/>
      <c r="R10307" s="39"/>
      <c r="S10307" s="36"/>
      <c r="T10307" s="36"/>
    </row>
    <row r="10308" spans="14:20" ht="14.4" x14ac:dyDescent="0.3">
      <c r="N10308" s="39"/>
      <c r="O10308" s="36"/>
      <c r="P10308" s="36"/>
      <c r="Q10308" s="36"/>
      <c r="R10308" s="39"/>
      <c r="S10308" s="36"/>
      <c r="T10308" s="36"/>
    </row>
    <row r="10309" spans="14:20" ht="14.4" x14ac:dyDescent="0.3">
      <c r="N10309" s="39"/>
      <c r="O10309" s="36"/>
      <c r="P10309" s="36"/>
      <c r="Q10309" s="36"/>
      <c r="R10309" s="39"/>
      <c r="S10309" s="36"/>
      <c r="T10309" s="36"/>
    </row>
    <row r="10310" spans="14:20" ht="14.4" x14ac:dyDescent="0.3">
      <c r="N10310" s="39"/>
      <c r="O10310" s="36"/>
      <c r="P10310" s="36"/>
      <c r="Q10310" s="36"/>
      <c r="R10310" s="39"/>
      <c r="S10310" s="36"/>
      <c r="T10310" s="36"/>
    </row>
    <row r="10311" spans="14:20" ht="14.4" x14ac:dyDescent="0.3">
      <c r="N10311" s="39"/>
      <c r="O10311" s="36"/>
      <c r="P10311" s="36"/>
      <c r="Q10311" s="36"/>
      <c r="R10311" s="39"/>
      <c r="S10311" s="36"/>
      <c r="T10311" s="36"/>
    </row>
    <row r="10312" spans="14:20" ht="14.4" x14ac:dyDescent="0.3">
      <c r="N10312" s="39"/>
      <c r="O10312" s="36"/>
      <c r="P10312" s="36"/>
      <c r="Q10312" s="36"/>
      <c r="R10312" s="39"/>
      <c r="S10312" s="36"/>
      <c r="T10312" s="36"/>
    </row>
    <row r="10313" spans="14:20" ht="14.4" x14ac:dyDescent="0.3">
      <c r="N10313" s="39"/>
      <c r="O10313" s="36"/>
      <c r="P10313" s="36"/>
      <c r="Q10313" s="36"/>
      <c r="R10313" s="39"/>
      <c r="S10313" s="36"/>
      <c r="T10313" s="36"/>
    </row>
    <row r="10314" spans="14:20" ht="14.4" x14ac:dyDescent="0.3">
      <c r="N10314" s="39"/>
      <c r="O10314" s="36"/>
      <c r="P10314" s="36"/>
      <c r="Q10314" s="36"/>
      <c r="R10314" s="39"/>
      <c r="S10314" s="36"/>
      <c r="T10314" s="36"/>
    </row>
    <row r="10315" spans="14:20" ht="14.4" x14ac:dyDescent="0.3">
      <c r="N10315" s="39"/>
      <c r="O10315" s="36"/>
      <c r="P10315" s="36"/>
      <c r="Q10315" s="36"/>
      <c r="R10315" s="39"/>
      <c r="S10315" s="36"/>
      <c r="T10315" s="36"/>
    </row>
    <row r="10316" spans="14:20" ht="14.4" x14ac:dyDescent="0.3">
      <c r="N10316" s="39"/>
      <c r="O10316" s="36"/>
      <c r="P10316" s="36"/>
      <c r="Q10316" s="36"/>
      <c r="R10316" s="39"/>
      <c r="S10316" s="36"/>
      <c r="T10316" s="36"/>
    </row>
    <row r="10317" spans="14:20" ht="14.4" x14ac:dyDescent="0.3">
      <c r="N10317" s="39"/>
      <c r="O10317" s="36"/>
      <c r="P10317" s="36"/>
      <c r="Q10317" s="36"/>
      <c r="R10317" s="39"/>
      <c r="S10317" s="36"/>
      <c r="T10317" s="36"/>
    </row>
    <row r="10318" spans="14:20" ht="14.4" x14ac:dyDescent="0.3">
      <c r="N10318" s="39"/>
      <c r="O10318" s="36"/>
      <c r="P10318" s="36"/>
      <c r="Q10318" s="36"/>
      <c r="R10318" s="39"/>
      <c r="S10318" s="36"/>
      <c r="T10318" s="36"/>
    </row>
    <row r="10319" spans="14:20" ht="14.4" x14ac:dyDescent="0.3">
      <c r="N10319" s="39"/>
      <c r="O10319" s="36"/>
      <c r="P10319" s="36"/>
      <c r="Q10319" s="36"/>
      <c r="R10319" s="39"/>
      <c r="S10319" s="36"/>
      <c r="T10319" s="36"/>
    </row>
    <row r="10320" spans="14:20" ht="14.4" x14ac:dyDescent="0.3">
      <c r="N10320" s="39"/>
      <c r="O10320" s="36"/>
      <c r="P10320" s="36"/>
      <c r="Q10320" s="36"/>
      <c r="R10320" s="39"/>
      <c r="S10320" s="36"/>
      <c r="T10320" s="36"/>
    </row>
    <row r="10321" spans="14:20" ht="14.4" x14ac:dyDescent="0.3">
      <c r="N10321" s="39"/>
      <c r="O10321" s="36"/>
      <c r="P10321" s="36"/>
      <c r="Q10321" s="36"/>
      <c r="R10321" s="39"/>
      <c r="S10321" s="36"/>
      <c r="T10321" s="36"/>
    </row>
    <row r="10322" spans="14:20" ht="14.4" x14ac:dyDescent="0.3">
      <c r="N10322" s="39"/>
      <c r="O10322" s="36"/>
      <c r="P10322" s="36"/>
      <c r="Q10322" s="36"/>
      <c r="R10322" s="39"/>
      <c r="S10322" s="36"/>
      <c r="T10322" s="36"/>
    </row>
    <row r="10323" spans="14:20" ht="14.4" x14ac:dyDescent="0.3">
      <c r="N10323" s="39"/>
      <c r="O10323" s="36"/>
      <c r="P10323" s="36"/>
      <c r="Q10323" s="36"/>
      <c r="R10323" s="39"/>
      <c r="S10323" s="36"/>
      <c r="T10323" s="36"/>
    </row>
    <row r="10324" spans="14:20" ht="14.4" x14ac:dyDescent="0.3">
      <c r="N10324" s="39"/>
      <c r="O10324" s="36"/>
      <c r="P10324" s="36"/>
      <c r="Q10324" s="36"/>
      <c r="R10324" s="39"/>
      <c r="S10324" s="36"/>
      <c r="T10324" s="36"/>
    </row>
    <row r="10325" spans="14:20" ht="14.4" x14ac:dyDescent="0.3">
      <c r="N10325" s="39"/>
      <c r="O10325" s="36"/>
      <c r="P10325" s="36"/>
      <c r="Q10325" s="36"/>
      <c r="R10325" s="39"/>
      <c r="S10325" s="36"/>
      <c r="T10325" s="36"/>
    </row>
    <row r="10326" spans="14:20" ht="14.4" x14ac:dyDescent="0.3">
      <c r="N10326" s="39"/>
      <c r="O10326" s="36"/>
      <c r="P10326" s="36"/>
      <c r="Q10326" s="36"/>
      <c r="R10326" s="39"/>
      <c r="S10326" s="36"/>
      <c r="T10326" s="36"/>
    </row>
    <row r="10327" spans="14:20" ht="14.4" x14ac:dyDescent="0.3">
      <c r="N10327" s="39"/>
      <c r="O10327" s="36"/>
      <c r="P10327" s="36"/>
      <c r="Q10327" s="36"/>
      <c r="R10327" s="39"/>
      <c r="S10327" s="36"/>
      <c r="T10327" s="36"/>
    </row>
    <row r="10328" spans="14:20" ht="14.4" x14ac:dyDescent="0.3">
      <c r="N10328" s="39"/>
      <c r="O10328" s="36"/>
      <c r="P10328" s="36"/>
      <c r="Q10328" s="36"/>
      <c r="R10328" s="39"/>
      <c r="S10328" s="36"/>
      <c r="T10328" s="36"/>
    </row>
    <row r="10329" spans="14:20" ht="14.4" x14ac:dyDescent="0.3">
      <c r="N10329" s="39"/>
      <c r="O10329" s="36"/>
      <c r="P10329" s="36"/>
      <c r="Q10329" s="36"/>
      <c r="R10329" s="39"/>
      <c r="S10329" s="36"/>
      <c r="T10329" s="36"/>
    </row>
    <row r="10330" spans="14:20" ht="14.4" x14ac:dyDescent="0.3">
      <c r="N10330" s="39"/>
      <c r="O10330" s="36"/>
      <c r="P10330" s="36"/>
      <c r="Q10330" s="36"/>
      <c r="R10330" s="39"/>
      <c r="S10330" s="36"/>
      <c r="T10330" s="36"/>
    </row>
    <row r="10331" spans="14:20" ht="14.4" x14ac:dyDescent="0.3">
      <c r="N10331" s="39"/>
      <c r="O10331" s="36"/>
      <c r="P10331" s="36"/>
      <c r="Q10331" s="36"/>
      <c r="R10331" s="39"/>
      <c r="S10331" s="36"/>
      <c r="T10331" s="36"/>
    </row>
    <row r="10332" spans="14:20" ht="14.4" x14ac:dyDescent="0.3">
      <c r="N10332" s="39"/>
      <c r="O10332" s="36"/>
      <c r="P10332" s="36"/>
      <c r="Q10332" s="36"/>
      <c r="R10332" s="39"/>
      <c r="S10332" s="36"/>
      <c r="T10332" s="36"/>
    </row>
    <row r="10333" spans="14:20" ht="14.4" x14ac:dyDescent="0.3">
      <c r="N10333" s="39"/>
      <c r="O10333" s="36"/>
      <c r="P10333" s="36"/>
      <c r="Q10333" s="36"/>
      <c r="R10333" s="39"/>
      <c r="S10333" s="36"/>
      <c r="T10333" s="36"/>
    </row>
    <row r="10334" spans="14:20" ht="14.4" x14ac:dyDescent="0.3">
      <c r="N10334" s="39"/>
      <c r="O10334" s="36"/>
      <c r="P10334" s="36"/>
      <c r="Q10334" s="36"/>
      <c r="R10334" s="39"/>
      <c r="S10334" s="36"/>
      <c r="T10334" s="36"/>
    </row>
    <row r="10335" spans="14:20" ht="14.4" x14ac:dyDescent="0.3">
      <c r="N10335" s="39"/>
      <c r="O10335" s="36"/>
      <c r="P10335" s="36"/>
      <c r="Q10335" s="36"/>
      <c r="R10335" s="39"/>
      <c r="S10335" s="36"/>
      <c r="T10335" s="36"/>
    </row>
    <row r="10336" spans="14:20" ht="14.4" x14ac:dyDescent="0.3">
      <c r="N10336" s="39"/>
      <c r="O10336" s="36"/>
      <c r="P10336" s="36"/>
      <c r="Q10336" s="36"/>
      <c r="R10336" s="39"/>
      <c r="S10336" s="36"/>
      <c r="T10336" s="36"/>
    </row>
    <row r="10337" spans="14:20" ht="14.4" x14ac:dyDescent="0.3">
      <c r="N10337" s="39"/>
      <c r="O10337" s="36"/>
      <c r="P10337" s="36"/>
      <c r="Q10337" s="36"/>
      <c r="R10337" s="39"/>
      <c r="S10337" s="36"/>
      <c r="T10337" s="36"/>
    </row>
    <row r="10338" spans="14:20" ht="14.4" x14ac:dyDescent="0.3">
      <c r="N10338" s="39"/>
      <c r="O10338" s="36"/>
      <c r="P10338" s="36"/>
      <c r="Q10338" s="36"/>
      <c r="R10338" s="39"/>
      <c r="S10338" s="36"/>
      <c r="T10338" s="36"/>
    </row>
    <row r="10339" spans="14:20" ht="14.4" x14ac:dyDescent="0.3">
      <c r="N10339" s="39"/>
      <c r="O10339" s="36"/>
      <c r="P10339" s="36"/>
      <c r="Q10339" s="36"/>
      <c r="R10339" s="39"/>
      <c r="S10339" s="36"/>
      <c r="T10339" s="36"/>
    </row>
    <row r="10340" spans="14:20" ht="14.4" x14ac:dyDescent="0.3">
      <c r="N10340" s="39"/>
      <c r="O10340" s="36"/>
      <c r="P10340" s="36"/>
      <c r="Q10340" s="36"/>
      <c r="R10340" s="39"/>
      <c r="S10340" s="36"/>
      <c r="T10340" s="36"/>
    </row>
    <row r="10341" spans="14:20" ht="14.4" x14ac:dyDescent="0.3">
      <c r="N10341" s="39"/>
      <c r="O10341" s="36"/>
      <c r="P10341" s="36"/>
      <c r="Q10341" s="36"/>
      <c r="R10341" s="39"/>
      <c r="S10341" s="36"/>
      <c r="T10341" s="36"/>
    </row>
    <row r="10342" spans="14:20" ht="14.4" x14ac:dyDescent="0.3">
      <c r="N10342" s="39"/>
      <c r="O10342" s="36"/>
      <c r="P10342" s="36"/>
      <c r="Q10342" s="36"/>
      <c r="R10342" s="39"/>
      <c r="S10342" s="36"/>
      <c r="T10342" s="36"/>
    </row>
    <row r="10343" spans="14:20" ht="14.4" x14ac:dyDescent="0.3">
      <c r="N10343" s="39"/>
      <c r="O10343" s="36"/>
      <c r="P10343" s="36"/>
      <c r="Q10343" s="36"/>
      <c r="R10343" s="39"/>
      <c r="S10343" s="36"/>
      <c r="T10343" s="36"/>
    </row>
    <row r="10344" spans="14:20" ht="14.4" x14ac:dyDescent="0.3">
      <c r="N10344" s="39"/>
      <c r="O10344" s="36"/>
      <c r="P10344" s="36"/>
      <c r="Q10344" s="36"/>
      <c r="R10344" s="39"/>
      <c r="S10344" s="36"/>
      <c r="T10344" s="36"/>
    </row>
    <row r="10345" spans="14:20" ht="14.4" x14ac:dyDescent="0.3">
      <c r="N10345" s="39"/>
      <c r="O10345" s="36"/>
      <c r="P10345" s="36"/>
      <c r="Q10345" s="36"/>
      <c r="R10345" s="39"/>
      <c r="S10345" s="36"/>
      <c r="T10345" s="36"/>
    </row>
    <row r="10346" spans="14:20" ht="14.4" x14ac:dyDescent="0.3">
      <c r="N10346" s="39"/>
      <c r="O10346" s="36"/>
      <c r="P10346" s="36"/>
      <c r="Q10346" s="36"/>
      <c r="R10346" s="39"/>
      <c r="S10346" s="36"/>
      <c r="T10346" s="36"/>
    </row>
    <row r="10347" spans="14:20" ht="14.4" x14ac:dyDescent="0.3">
      <c r="N10347" s="39"/>
      <c r="O10347" s="36"/>
      <c r="P10347" s="36"/>
      <c r="Q10347" s="36"/>
      <c r="R10347" s="39"/>
      <c r="S10347" s="36"/>
      <c r="T10347" s="36"/>
    </row>
    <row r="10348" spans="14:20" ht="14.4" x14ac:dyDescent="0.3">
      <c r="N10348" s="39"/>
      <c r="O10348" s="36"/>
      <c r="P10348" s="36"/>
      <c r="Q10348" s="36"/>
      <c r="R10348" s="39"/>
      <c r="S10348" s="36"/>
      <c r="T10348" s="36"/>
    </row>
    <row r="10349" spans="14:20" ht="14.4" x14ac:dyDescent="0.3">
      <c r="N10349" s="39"/>
      <c r="O10349" s="36"/>
      <c r="P10349" s="36"/>
      <c r="Q10349" s="36"/>
      <c r="R10349" s="39"/>
      <c r="S10349" s="36"/>
      <c r="T10349" s="36"/>
    </row>
    <row r="10350" spans="14:20" ht="14.4" x14ac:dyDescent="0.3">
      <c r="N10350" s="39"/>
      <c r="O10350" s="36"/>
      <c r="P10350" s="36"/>
      <c r="Q10350" s="36"/>
      <c r="R10350" s="39"/>
      <c r="S10350" s="36"/>
      <c r="T10350" s="36"/>
    </row>
    <row r="10351" spans="14:20" ht="14.4" x14ac:dyDescent="0.3">
      <c r="N10351" s="39"/>
      <c r="O10351" s="36"/>
      <c r="P10351" s="36"/>
      <c r="Q10351" s="36"/>
      <c r="R10351" s="39"/>
      <c r="S10351" s="36"/>
      <c r="T10351" s="36"/>
    </row>
    <row r="10352" spans="14:20" ht="14.4" x14ac:dyDescent="0.3">
      <c r="N10352" s="39"/>
      <c r="O10352" s="36"/>
      <c r="P10352" s="36"/>
      <c r="Q10352" s="36"/>
      <c r="R10352" s="39"/>
      <c r="S10352" s="36"/>
      <c r="T10352" s="36"/>
    </row>
    <row r="10353" spans="14:20" ht="14.4" x14ac:dyDescent="0.3">
      <c r="N10353" s="39"/>
      <c r="O10353" s="36"/>
      <c r="P10353" s="36"/>
      <c r="Q10353" s="36"/>
      <c r="R10353" s="39"/>
      <c r="S10353" s="36"/>
      <c r="T10353" s="36"/>
    </row>
    <row r="10354" spans="14:20" ht="14.4" x14ac:dyDescent="0.3">
      <c r="N10354" s="39"/>
      <c r="O10354" s="36"/>
      <c r="P10354" s="36"/>
      <c r="Q10354" s="36"/>
      <c r="R10354" s="39"/>
      <c r="S10354" s="36"/>
      <c r="T10354" s="36"/>
    </row>
    <row r="10355" spans="14:20" ht="14.4" x14ac:dyDescent="0.3">
      <c r="N10355" s="39"/>
      <c r="O10355" s="36"/>
      <c r="P10355" s="36"/>
      <c r="Q10355" s="36"/>
      <c r="R10355" s="39"/>
      <c r="S10355" s="36"/>
      <c r="T10355" s="36"/>
    </row>
    <row r="10356" spans="14:20" ht="14.4" x14ac:dyDescent="0.3">
      <c r="N10356" s="39"/>
      <c r="O10356" s="36"/>
      <c r="P10356" s="36"/>
      <c r="Q10356" s="36"/>
      <c r="R10356" s="39"/>
      <c r="S10356" s="36"/>
      <c r="T10356" s="36"/>
    </row>
    <row r="10357" spans="14:20" ht="14.4" x14ac:dyDescent="0.3">
      <c r="N10357" s="39"/>
      <c r="O10357" s="36"/>
      <c r="P10357" s="36"/>
      <c r="Q10357" s="36"/>
      <c r="R10357" s="39"/>
      <c r="S10357" s="36"/>
      <c r="T10357" s="36"/>
    </row>
    <row r="10358" spans="14:20" ht="14.4" x14ac:dyDescent="0.3">
      <c r="N10358" s="39"/>
      <c r="O10358" s="36"/>
      <c r="P10358" s="36"/>
      <c r="Q10358" s="36"/>
      <c r="R10358" s="39"/>
      <c r="S10358" s="36"/>
      <c r="T10358" s="36"/>
    </row>
    <row r="10359" spans="14:20" ht="14.4" x14ac:dyDescent="0.3">
      <c r="N10359" s="39"/>
      <c r="O10359" s="36"/>
      <c r="P10359" s="36"/>
      <c r="Q10359" s="36"/>
      <c r="R10359" s="39"/>
      <c r="S10359" s="36"/>
      <c r="T10359" s="36"/>
    </row>
    <row r="10360" spans="14:20" ht="14.4" x14ac:dyDescent="0.3">
      <c r="N10360" s="39"/>
      <c r="O10360" s="36"/>
      <c r="P10360" s="36"/>
      <c r="Q10360" s="36"/>
      <c r="R10360" s="39"/>
      <c r="S10360" s="36"/>
      <c r="T10360" s="36"/>
    </row>
    <row r="10361" spans="14:20" ht="14.4" x14ac:dyDescent="0.3">
      <c r="N10361" s="39"/>
      <c r="O10361" s="36"/>
      <c r="P10361" s="36"/>
      <c r="Q10361" s="36"/>
      <c r="R10361" s="39"/>
      <c r="S10361" s="36"/>
      <c r="T10361" s="36"/>
    </row>
    <row r="10362" spans="14:20" ht="14.4" x14ac:dyDescent="0.3">
      <c r="N10362" s="39"/>
      <c r="O10362" s="36"/>
      <c r="P10362" s="36"/>
      <c r="Q10362" s="36"/>
      <c r="R10362" s="39"/>
      <c r="S10362" s="36"/>
      <c r="T10362" s="36"/>
    </row>
    <row r="10363" spans="14:20" ht="14.4" x14ac:dyDescent="0.3">
      <c r="N10363" s="39"/>
      <c r="O10363" s="36"/>
      <c r="P10363" s="36"/>
      <c r="Q10363" s="36"/>
      <c r="R10363" s="39"/>
      <c r="S10363" s="36"/>
      <c r="T10363" s="36"/>
    </row>
    <row r="10364" spans="14:20" ht="14.4" x14ac:dyDescent="0.3">
      <c r="N10364" s="39"/>
      <c r="O10364" s="36"/>
      <c r="P10364" s="36"/>
      <c r="Q10364" s="36"/>
      <c r="R10364" s="39"/>
      <c r="S10364" s="36"/>
      <c r="T10364" s="36"/>
    </row>
    <row r="10365" spans="14:20" ht="14.4" x14ac:dyDescent="0.3">
      <c r="N10365" s="39"/>
      <c r="O10365" s="36"/>
      <c r="P10365" s="36"/>
      <c r="Q10365" s="36"/>
      <c r="R10365" s="39"/>
      <c r="S10365" s="36"/>
      <c r="T10365" s="36"/>
    </row>
    <row r="10366" spans="14:20" ht="14.4" x14ac:dyDescent="0.3">
      <c r="N10366" s="39"/>
      <c r="O10366" s="36"/>
      <c r="P10366" s="36"/>
      <c r="Q10366" s="36"/>
      <c r="R10366" s="39"/>
      <c r="S10366" s="36"/>
      <c r="T10366" s="36"/>
    </row>
    <row r="10367" spans="14:20" ht="14.4" x14ac:dyDescent="0.3">
      <c r="N10367" s="39"/>
      <c r="O10367" s="36"/>
      <c r="P10367" s="36"/>
      <c r="Q10367" s="36"/>
      <c r="R10367" s="39"/>
      <c r="S10367" s="36"/>
      <c r="T10367" s="36"/>
    </row>
    <row r="10368" spans="14:20" ht="14.4" x14ac:dyDescent="0.3">
      <c r="N10368" s="39"/>
      <c r="O10368" s="36"/>
      <c r="P10368" s="36"/>
      <c r="Q10368" s="36"/>
      <c r="R10368" s="39"/>
      <c r="S10368" s="36"/>
      <c r="T10368" s="36"/>
    </row>
    <row r="10369" spans="14:20" ht="14.4" x14ac:dyDescent="0.3">
      <c r="N10369" s="39"/>
      <c r="O10369" s="36"/>
      <c r="P10369" s="36"/>
      <c r="Q10369" s="36"/>
      <c r="R10369" s="39"/>
      <c r="S10369" s="36"/>
      <c r="T10369" s="36"/>
    </row>
    <row r="10370" spans="14:20" ht="14.4" x14ac:dyDescent="0.3">
      <c r="N10370" s="39"/>
      <c r="O10370" s="36"/>
      <c r="P10370" s="36"/>
      <c r="Q10370" s="36"/>
      <c r="R10370" s="39"/>
      <c r="S10370" s="36"/>
      <c r="T10370" s="36"/>
    </row>
    <row r="10371" spans="14:20" ht="14.4" x14ac:dyDescent="0.3">
      <c r="N10371" s="39"/>
      <c r="O10371" s="36"/>
      <c r="P10371" s="36"/>
      <c r="Q10371" s="36"/>
      <c r="R10371" s="39"/>
      <c r="S10371" s="36"/>
      <c r="T10371" s="36"/>
    </row>
    <row r="10372" spans="14:20" ht="14.4" x14ac:dyDescent="0.3">
      <c r="N10372" s="39"/>
      <c r="O10372" s="36"/>
      <c r="P10372" s="36"/>
      <c r="Q10372" s="36"/>
      <c r="R10372" s="39"/>
      <c r="S10372" s="36"/>
      <c r="T10372" s="36"/>
    </row>
    <row r="10373" spans="14:20" ht="14.4" x14ac:dyDescent="0.3">
      <c r="N10373" s="39"/>
      <c r="O10373" s="36"/>
      <c r="P10373" s="36"/>
      <c r="Q10373" s="36"/>
      <c r="R10373" s="39"/>
      <c r="S10373" s="36"/>
      <c r="T10373" s="36"/>
    </row>
    <row r="10374" spans="14:20" ht="14.4" x14ac:dyDescent="0.3">
      <c r="N10374" s="39"/>
      <c r="O10374" s="36"/>
      <c r="P10374" s="36"/>
      <c r="Q10374" s="36"/>
      <c r="R10374" s="39"/>
      <c r="S10374" s="36"/>
      <c r="T10374" s="36"/>
    </row>
    <row r="10375" spans="14:20" ht="14.4" x14ac:dyDescent="0.3">
      <c r="N10375" s="39"/>
      <c r="O10375" s="36"/>
      <c r="P10375" s="36"/>
      <c r="Q10375" s="36"/>
      <c r="R10375" s="39"/>
      <c r="S10375" s="36"/>
      <c r="T10375" s="36"/>
    </row>
    <row r="10376" spans="14:20" ht="14.4" x14ac:dyDescent="0.3">
      <c r="N10376" s="39"/>
      <c r="O10376" s="36"/>
      <c r="P10376" s="36"/>
      <c r="Q10376" s="36"/>
      <c r="R10376" s="39"/>
      <c r="S10376" s="36"/>
      <c r="T10376" s="36"/>
    </row>
    <row r="10377" spans="14:20" ht="14.4" x14ac:dyDescent="0.3">
      <c r="N10377" s="39"/>
      <c r="O10377" s="36"/>
      <c r="P10377" s="36"/>
      <c r="Q10377" s="36"/>
      <c r="R10377" s="39"/>
      <c r="S10377" s="36"/>
      <c r="T10377" s="36"/>
    </row>
    <row r="10378" spans="14:20" ht="14.4" x14ac:dyDescent="0.3">
      <c r="N10378" s="39"/>
      <c r="O10378" s="36"/>
      <c r="P10378" s="36"/>
      <c r="Q10378" s="36"/>
      <c r="R10378" s="39"/>
      <c r="S10378" s="36"/>
      <c r="T10378" s="36"/>
    </row>
    <row r="10379" spans="14:20" ht="14.4" x14ac:dyDescent="0.3">
      <c r="N10379" s="39"/>
      <c r="O10379" s="36"/>
      <c r="P10379" s="36"/>
      <c r="Q10379" s="36"/>
      <c r="R10379" s="39"/>
      <c r="S10379" s="36"/>
      <c r="T10379" s="36"/>
    </row>
    <row r="10380" spans="14:20" ht="14.4" x14ac:dyDescent="0.3">
      <c r="N10380" s="39"/>
      <c r="O10380" s="36"/>
      <c r="P10380" s="36"/>
      <c r="Q10380" s="36"/>
      <c r="R10380" s="39"/>
      <c r="S10380" s="36"/>
      <c r="T10380" s="36"/>
    </row>
    <row r="10381" spans="14:20" ht="14.4" x14ac:dyDescent="0.3">
      <c r="N10381" s="39"/>
      <c r="O10381" s="36"/>
      <c r="P10381" s="36"/>
      <c r="Q10381" s="36"/>
      <c r="R10381" s="39"/>
      <c r="S10381" s="36"/>
      <c r="T10381" s="36"/>
    </row>
    <row r="10382" spans="14:20" ht="14.4" x14ac:dyDescent="0.3">
      <c r="N10382" s="39"/>
      <c r="O10382" s="36"/>
      <c r="P10382" s="36"/>
      <c r="Q10382" s="36"/>
      <c r="R10382" s="39"/>
      <c r="S10382" s="36"/>
      <c r="T10382" s="36"/>
    </row>
    <row r="10383" spans="14:20" ht="14.4" x14ac:dyDescent="0.3">
      <c r="N10383" s="39"/>
      <c r="O10383" s="36"/>
      <c r="P10383" s="36"/>
      <c r="Q10383" s="36"/>
      <c r="R10383" s="39"/>
      <c r="S10383" s="36"/>
      <c r="T10383" s="36"/>
    </row>
    <row r="10384" spans="14:20" ht="14.4" x14ac:dyDescent="0.3">
      <c r="N10384" s="39"/>
      <c r="O10384" s="36"/>
      <c r="P10384" s="36"/>
      <c r="Q10384" s="36"/>
      <c r="R10384" s="39"/>
      <c r="S10384" s="36"/>
      <c r="T10384" s="36"/>
    </row>
    <row r="10385" spans="14:20" ht="14.4" x14ac:dyDescent="0.3">
      <c r="N10385" s="39"/>
      <c r="O10385" s="36"/>
      <c r="P10385" s="36"/>
      <c r="Q10385" s="36"/>
      <c r="R10385" s="39"/>
      <c r="S10385" s="36"/>
      <c r="T10385" s="36"/>
    </row>
    <row r="10386" spans="14:20" ht="14.4" x14ac:dyDescent="0.3">
      <c r="N10386" s="39"/>
      <c r="O10386" s="36"/>
      <c r="P10386" s="36"/>
      <c r="Q10386" s="36"/>
      <c r="R10386" s="39"/>
      <c r="S10386" s="36"/>
      <c r="T10386" s="36"/>
    </row>
    <row r="10387" spans="14:20" ht="14.4" x14ac:dyDescent="0.3">
      <c r="N10387" s="39"/>
      <c r="O10387" s="36"/>
      <c r="P10387" s="36"/>
      <c r="Q10387" s="36"/>
      <c r="R10387" s="39"/>
      <c r="S10387" s="36"/>
      <c r="T10387" s="36"/>
    </row>
    <row r="10388" spans="14:20" ht="14.4" x14ac:dyDescent="0.3">
      <c r="N10388" s="39"/>
      <c r="O10388" s="36"/>
      <c r="P10388" s="36"/>
      <c r="Q10388" s="36"/>
      <c r="R10388" s="39"/>
      <c r="S10388" s="36"/>
      <c r="T10388" s="36"/>
    </row>
    <row r="10389" spans="14:20" ht="14.4" x14ac:dyDescent="0.3">
      <c r="N10389" s="39"/>
      <c r="O10389" s="36"/>
      <c r="P10389" s="36"/>
      <c r="Q10389" s="36"/>
      <c r="R10389" s="39"/>
      <c r="S10389" s="36"/>
      <c r="T10389" s="36"/>
    </row>
    <row r="10390" spans="14:20" ht="14.4" x14ac:dyDescent="0.3">
      <c r="N10390" s="39"/>
      <c r="O10390" s="36"/>
      <c r="P10390" s="36"/>
      <c r="Q10390" s="36"/>
      <c r="R10390" s="39"/>
      <c r="S10390" s="36"/>
      <c r="T10390" s="36"/>
    </row>
    <row r="10391" spans="14:20" ht="14.4" x14ac:dyDescent="0.3">
      <c r="N10391" s="39"/>
      <c r="O10391" s="36"/>
      <c r="P10391" s="36"/>
      <c r="Q10391" s="36"/>
      <c r="R10391" s="39"/>
      <c r="S10391" s="36"/>
      <c r="T10391" s="36"/>
    </row>
    <row r="10392" spans="14:20" ht="14.4" x14ac:dyDescent="0.3">
      <c r="N10392" s="39"/>
      <c r="O10392" s="36"/>
      <c r="P10392" s="36"/>
      <c r="Q10392" s="36"/>
      <c r="R10392" s="39"/>
      <c r="S10392" s="36"/>
      <c r="T10392" s="36"/>
    </row>
    <row r="10393" spans="14:20" ht="14.4" x14ac:dyDescent="0.3">
      <c r="N10393" s="39"/>
      <c r="O10393" s="36"/>
      <c r="P10393" s="36"/>
      <c r="Q10393" s="36"/>
      <c r="R10393" s="39"/>
      <c r="S10393" s="36"/>
      <c r="T10393" s="36"/>
    </row>
    <row r="10394" spans="14:20" ht="14.4" x14ac:dyDescent="0.3">
      <c r="N10394" s="39"/>
      <c r="O10394" s="36"/>
      <c r="P10394" s="36"/>
      <c r="Q10394" s="36"/>
      <c r="R10394" s="39"/>
      <c r="S10394" s="36"/>
      <c r="T10394" s="36"/>
    </row>
    <row r="10395" spans="14:20" ht="14.4" x14ac:dyDescent="0.3">
      <c r="N10395" s="39"/>
      <c r="O10395" s="36"/>
      <c r="P10395" s="36"/>
      <c r="Q10395" s="36"/>
      <c r="R10395" s="39"/>
      <c r="S10395" s="36"/>
      <c r="T10395" s="36"/>
    </row>
    <row r="10396" spans="14:20" ht="14.4" x14ac:dyDescent="0.3">
      <c r="N10396" s="39"/>
      <c r="O10396" s="36"/>
      <c r="P10396" s="36"/>
      <c r="Q10396" s="36"/>
      <c r="R10396" s="39"/>
      <c r="S10396" s="36"/>
      <c r="T10396" s="36"/>
    </row>
    <row r="10397" spans="14:20" ht="14.4" x14ac:dyDescent="0.3">
      <c r="N10397" s="39"/>
      <c r="O10397" s="36"/>
      <c r="P10397" s="36"/>
      <c r="Q10397" s="36"/>
      <c r="R10397" s="39"/>
      <c r="S10397" s="36"/>
      <c r="T10397" s="36"/>
    </row>
    <row r="10398" spans="14:20" ht="14.4" x14ac:dyDescent="0.3">
      <c r="N10398" s="39"/>
      <c r="O10398" s="36"/>
      <c r="P10398" s="36"/>
      <c r="Q10398" s="36"/>
      <c r="R10398" s="39"/>
      <c r="S10398" s="36"/>
      <c r="T10398" s="36"/>
    </row>
    <row r="10399" spans="14:20" ht="14.4" x14ac:dyDescent="0.3">
      <c r="N10399" s="39"/>
      <c r="O10399" s="36"/>
      <c r="P10399" s="36"/>
      <c r="Q10399" s="36"/>
      <c r="R10399" s="39"/>
      <c r="S10399" s="36"/>
      <c r="T10399" s="36"/>
    </row>
    <row r="10400" spans="14:20" ht="14.4" x14ac:dyDescent="0.3">
      <c r="N10400" s="39"/>
      <c r="O10400" s="36"/>
      <c r="P10400" s="36"/>
      <c r="Q10400" s="36"/>
      <c r="R10400" s="39"/>
      <c r="S10400" s="36"/>
      <c r="T10400" s="36"/>
    </row>
    <row r="10401" spans="14:20" ht="14.4" x14ac:dyDescent="0.3">
      <c r="N10401" s="39"/>
      <c r="O10401" s="36"/>
      <c r="P10401" s="36"/>
      <c r="Q10401" s="36"/>
      <c r="R10401" s="39"/>
      <c r="S10401" s="36"/>
      <c r="T10401" s="36"/>
    </row>
    <row r="10402" spans="14:20" ht="14.4" x14ac:dyDescent="0.3">
      <c r="N10402" s="39"/>
      <c r="O10402" s="36"/>
      <c r="P10402" s="36"/>
      <c r="Q10402" s="36"/>
      <c r="R10402" s="39"/>
      <c r="S10402" s="36"/>
      <c r="T10402" s="36"/>
    </row>
    <row r="10403" spans="14:20" ht="14.4" x14ac:dyDescent="0.3">
      <c r="N10403" s="39"/>
      <c r="O10403" s="36"/>
      <c r="P10403" s="36"/>
      <c r="Q10403" s="36"/>
      <c r="R10403" s="39"/>
      <c r="S10403" s="36"/>
      <c r="T10403" s="36"/>
    </row>
    <row r="10404" spans="14:20" ht="14.4" x14ac:dyDescent="0.3">
      <c r="N10404" s="39"/>
      <c r="O10404" s="36"/>
      <c r="P10404" s="36"/>
      <c r="Q10404" s="36"/>
      <c r="R10404" s="39"/>
      <c r="S10404" s="36"/>
      <c r="T10404" s="36"/>
    </row>
    <row r="10405" spans="14:20" ht="14.4" x14ac:dyDescent="0.3">
      <c r="N10405" s="39"/>
      <c r="O10405" s="36"/>
      <c r="P10405" s="36"/>
      <c r="Q10405" s="36"/>
      <c r="R10405" s="39"/>
      <c r="S10405" s="36"/>
      <c r="T10405" s="36"/>
    </row>
    <row r="10406" spans="14:20" ht="14.4" x14ac:dyDescent="0.3">
      <c r="N10406" s="39"/>
      <c r="O10406" s="36"/>
      <c r="P10406" s="36"/>
      <c r="Q10406" s="36"/>
      <c r="R10406" s="39"/>
      <c r="S10406" s="36"/>
      <c r="T10406" s="36"/>
    </row>
    <row r="10407" spans="14:20" ht="14.4" x14ac:dyDescent="0.3">
      <c r="N10407" s="39"/>
      <c r="O10407" s="36"/>
      <c r="P10407" s="36"/>
      <c r="Q10407" s="36"/>
      <c r="R10407" s="39"/>
      <c r="S10407" s="36"/>
      <c r="T10407" s="36"/>
    </row>
    <row r="10408" spans="14:20" ht="14.4" x14ac:dyDescent="0.3">
      <c r="N10408" s="39"/>
      <c r="O10408" s="36"/>
      <c r="P10408" s="36"/>
      <c r="Q10408" s="36"/>
      <c r="R10408" s="39"/>
      <c r="S10408" s="36"/>
      <c r="T10408" s="36"/>
    </row>
    <row r="10409" spans="14:20" ht="14.4" x14ac:dyDescent="0.3">
      <c r="N10409" s="39"/>
      <c r="O10409" s="36"/>
      <c r="P10409" s="36"/>
      <c r="Q10409" s="36"/>
      <c r="R10409" s="39"/>
      <c r="S10409" s="36"/>
      <c r="T10409" s="36"/>
    </row>
    <row r="10410" spans="14:20" ht="14.4" x14ac:dyDescent="0.3">
      <c r="N10410" s="39"/>
      <c r="O10410" s="36"/>
      <c r="P10410" s="36"/>
      <c r="Q10410" s="36"/>
      <c r="R10410" s="39"/>
      <c r="S10410" s="36"/>
      <c r="T10410" s="36"/>
    </row>
    <row r="10411" spans="14:20" ht="14.4" x14ac:dyDescent="0.3">
      <c r="N10411" s="39"/>
      <c r="O10411" s="36"/>
      <c r="P10411" s="36"/>
      <c r="Q10411" s="36"/>
      <c r="R10411" s="39"/>
      <c r="S10411" s="36"/>
      <c r="T10411" s="36"/>
    </row>
    <row r="10412" spans="14:20" ht="14.4" x14ac:dyDescent="0.3">
      <c r="N10412" s="39"/>
      <c r="O10412" s="36"/>
      <c r="P10412" s="36"/>
      <c r="Q10412" s="36"/>
      <c r="R10412" s="39"/>
      <c r="S10412" s="36"/>
      <c r="T10412" s="36"/>
    </row>
    <row r="10413" spans="14:20" ht="14.4" x14ac:dyDescent="0.3">
      <c r="N10413" s="39"/>
      <c r="O10413" s="36"/>
      <c r="P10413" s="36"/>
      <c r="Q10413" s="36"/>
      <c r="R10413" s="39"/>
      <c r="S10413" s="36"/>
      <c r="T10413" s="36"/>
    </row>
    <row r="10414" spans="14:20" ht="14.4" x14ac:dyDescent="0.3">
      <c r="N10414" s="39"/>
      <c r="O10414" s="36"/>
      <c r="P10414" s="36"/>
      <c r="Q10414" s="36"/>
      <c r="R10414" s="39"/>
      <c r="S10414" s="36"/>
      <c r="T10414" s="36"/>
    </row>
    <row r="10415" spans="14:20" ht="14.4" x14ac:dyDescent="0.3">
      <c r="N10415" s="39"/>
      <c r="O10415" s="36"/>
      <c r="P10415" s="36"/>
      <c r="Q10415" s="36"/>
      <c r="R10415" s="39"/>
      <c r="S10415" s="36"/>
      <c r="T10415" s="36"/>
    </row>
    <row r="10416" spans="14:20" ht="14.4" x14ac:dyDescent="0.3">
      <c r="N10416" s="39"/>
      <c r="O10416" s="36"/>
      <c r="P10416" s="36"/>
      <c r="Q10416" s="36"/>
      <c r="R10416" s="39"/>
      <c r="S10416" s="36"/>
      <c r="T10416" s="36"/>
    </row>
    <row r="10417" spans="14:20" ht="14.4" x14ac:dyDescent="0.3">
      <c r="N10417" s="39"/>
      <c r="O10417" s="36"/>
      <c r="P10417" s="36"/>
      <c r="Q10417" s="36"/>
      <c r="R10417" s="39"/>
      <c r="S10417" s="36"/>
      <c r="T10417" s="36"/>
    </row>
    <row r="10418" spans="14:20" ht="14.4" x14ac:dyDescent="0.3">
      <c r="N10418" s="39"/>
      <c r="O10418" s="36"/>
      <c r="P10418" s="36"/>
      <c r="Q10418" s="36"/>
      <c r="R10418" s="39"/>
      <c r="S10418" s="36"/>
      <c r="T10418" s="36"/>
    </row>
    <row r="10419" spans="14:20" ht="14.4" x14ac:dyDescent="0.3">
      <c r="N10419" s="39"/>
      <c r="O10419" s="36"/>
      <c r="P10419" s="36"/>
      <c r="Q10419" s="36"/>
      <c r="R10419" s="39"/>
      <c r="S10419" s="36"/>
      <c r="T10419" s="36"/>
    </row>
    <row r="10420" spans="14:20" ht="14.4" x14ac:dyDescent="0.3">
      <c r="N10420" s="39"/>
      <c r="O10420" s="36"/>
      <c r="P10420" s="36"/>
      <c r="Q10420" s="36"/>
      <c r="R10420" s="39"/>
      <c r="S10420" s="36"/>
      <c r="T10420" s="36"/>
    </row>
    <row r="10421" spans="14:20" ht="14.4" x14ac:dyDescent="0.3">
      <c r="N10421" s="39"/>
      <c r="O10421" s="36"/>
      <c r="P10421" s="36"/>
      <c r="Q10421" s="36"/>
      <c r="R10421" s="39"/>
      <c r="S10421" s="36"/>
      <c r="T10421" s="36"/>
    </row>
    <row r="10422" spans="14:20" ht="14.4" x14ac:dyDescent="0.3">
      <c r="N10422" s="39"/>
      <c r="O10422" s="36"/>
      <c r="P10422" s="36"/>
      <c r="Q10422" s="36"/>
      <c r="R10422" s="39"/>
      <c r="S10422" s="36"/>
      <c r="T10422" s="36"/>
    </row>
    <row r="10423" spans="14:20" ht="14.4" x14ac:dyDescent="0.3">
      <c r="N10423" s="39"/>
      <c r="O10423" s="36"/>
      <c r="P10423" s="36"/>
      <c r="Q10423" s="36"/>
      <c r="R10423" s="39"/>
      <c r="S10423" s="36"/>
      <c r="T10423" s="36"/>
    </row>
    <row r="10424" spans="14:20" ht="14.4" x14ac:dyDescent="0.3">
      <c r="N10424" s="39"/>
      <c r="O10424" s="36"/>
      <c r="P10424" s="36"/>
      <c r="Q10424" s="36"/>
      <c r="R10424" s="39"/>
      <c r="S10424" s="36"/>
      <c r="T10424" s="36"/>
    </row>
    <row r="10425" spans="14:20" ht="14.4" x14ac:dyDescent="0.3">
      <c r="N10425" s="39"/>
      <c r="O10425" s="36"/>
      <c r="P10425" s="36"/>
      <c r="Q10425" s="36"/>
      <c r="R10425" s="39"/>
      <c r="S10425" s="36"/>
      <c r="T10425" s="36"/>
    </row>
    <row r="10426" spans="14:20" ht="14.4" x14ac:dyDescent="0.3">
      <c r="N10426" s="39"/>
      <c r="O10426" s="36"/>
      <c r="P10426" s="36"/>
      <c r="Q10426" s="36"/>
      <c r="R10426" s="39"/>
      <c r="S10426" s="36"/>
      <c r="T10426" s="36"/>
    </row>
    <row r="10427" spans="14:20" ht="14.4" x14ac:dyDescent="0.3">
      <c r="N10427" s="39"/>
      <c r="O10427" s="36"/>
      <c r="P10427" s="36"/>
      <c r="Q10427" s="36"/>
      <c r="R10427" s="39"/>
      <c r="S10427" s="36"/>
      <c r="T10427" s="36"/>
    </row>
    <row r="10428" spans="14:20" ht="14.4" x14ac:dyDescent="0.3">
      <c r="N10428" s="39"/>
      <c r="O10428" s="36"/>
      <c r="P10428" s="36"/>
      <c r="Q10428" s="36"/>
      <c r="R10428" s="39"/>
      <c r="S10428" s="36"/>
      <c r="T10428" s="36"/>
    </row>
    <row r="10429" spans="14:20" ht="14.4" x14ac:dyDescent="0.3">
      <c r="N10429" s="39"/>
      <c r="O10429" s="36"/>
      <c r="P10429" s="36"/>
      <c r="Q10429" s="36"/>
      <c r="R10429" s="39"/>
      <c r="S10429" s="36"/>
      <c r="T10429" s="36"/>
    </row>
    <row r="10430" spans="14:20" ht="14.4" x14ac:dyDescent="0.3">
      <c r="N10430" s="39"/>
      <c r="O10430" s="36"/>
      <c r="P10430" s="36"/>
      <c r="Q10430" s="36"/>
      <c r="R10430" s="39"/>
      <c r="S10430" s="36"/>
      <c r="T10430" s="36"/>
    </row>
    <row r="10431" spans="14:20" ht="14.4" x14ac:dyDescent="0.3">
      <c r="N10431" s="39"/>
      <c r="O10431" s="36"/>
      <c r="P10431" s="36"/>
      <c r="Q10431" s="36"/>
      <c r="R10431" s="39"/>
      <c r="S10431" s="36"/>
      <c r="T10431" s="36"/>
    </row>
    <row r="10432" spans="14:20" ht="14.4" x14ac:dyDescent="0.3">
      <c r="N10432" s="39"/>
      <c r="O10432" s="36"/>
      <c r="P10432" s="36"/>
      <c r="Q10432" s="36"/>
      <c r="R10432" s="39"/>
      <c r="S10432" s="36"/>
      <c r="T10432" s="36"/>
    </row>
    <row r="10433" spans="14:20" ht="14.4" x14ac:dyDescent="0.3">
      <c r="N10433" s="39"/>
      <c r="O10433" s="36"/>
      <c r="P10433" s="36"/>
      <c r="Q10433" s="36"/>
      <c r="R10433" s="39"/>
      <c r="S10433" s="36"/>
      <c r="T10433" s="36"/>
    </row>
    <row r="10434" spans="14:20" ht="14.4" x14ac:dyDescent="0.3">
      <c r="N10434" s="39"/>
      <c r="O10434" s="36"/>
      <c r="P10434" s="36"/>
      <c r="Q10434" s="36"/>
      <c r="R10434" s="39"/>
      <c r="S10434" s="36"/>
      <c r="T10434" s="36"/>
    </row>
    <row r="10435" spans="14:20" ht="14.4" x14ac:dyDescent="0.3">
      <c r="N10435" s="39"/>
      <c r="O10435" s="36"/>
      <c r="P10435" s="36"/>
      <c r="Q10435" s="36"/>
      <c r="R10435" s="39"/>
      <c r="S10435" s="36"/>
      <c r="T10435" s="36"/>
    </row>
    <row r="10436" spans="14:20" ht="14.4" x14ac:dyDescent="0.3">
      <c r="N10436" s="39"/>
      <c r="O10436" s="36"/>
      <c r="P10436" s="36"/>
      <c r="Q10436" s="36"/>
      <c r="R10436" s="39"/>
      <c r="S10436" s="36"/>
      <c r="T10436" s="36"/>
    </row>
    <row r="10437" spans="14:20" ht="14.4" x14ac:dyDescent="0.3">
      <c r="N10437" s="39"/>
      <c r="O10437" s="36"/>
      <c r="P10437" s="36"/>
      <c r="Q10437" s="36"/>
      <c r="R10437" s="39"/>
      <c r="S10437" s="36"/>
      <c r="T10437" s="36"/>
    </row>
    <row r="10438" spans="14:20" ht="14.4" x14ac:dyDescent="0.3">
      <c r="N10438" s="39"/>
      <c r="O10438" s="36"/>
      <c r="P10438" s="36"/>
      <c r="Q10438" s="36"/>
      <c r="R10438" s="39"/>
      <c r="S10438" s="36"/>
      <c r="T10438" s="36"/>
    </row>
    <row r="10439" spans="14:20" ht="14.4" x14ac:dyDescent="0.3">
      <c r="N10439" s="39"/>
      <c r="O10439" s="36"/>
      <c r="P10439" s="36"/>
      <c r="Q10439" s="36"/>
      <c r="R10439" s="39"/>
      <c r="S10439" s="36"/>
      <c r="T10439" s="36"/>
    </row>
    <row r="10440" spans="14:20" ht="14.4" x14ac:dyDescent="0.3">
      <c r="N10440" s="39"/>
      <c r="O10440" s="36"/>
      <c r="P10440" s="36"/>
      <c r="Q10440" s="36"/>
      <c r="R10440" s="39"/>
      <c r="S10440" s="36"/>
      <c r="T10440" s="36"/>
    </row>
    <row r="10441" spans="14:20" ht="14.4" x14ac:dyDescent="0.3">
      <c r="N10441" s="39"/>
      <c r="O10441" s="36"/>
      <c r="P10441" s="36"/>
      <c r="Q10441" s="36"/>
      <c r="R10441" s="39"/>
      <c r="S10441" s="36"/>
      <c r="T10441" s="36"/>
    </row>
    <row r="10442" spans="14:20" ht="14.4" x14ac:dyDescent="0.3">
      <c r="N10442" s="39"/>
      <c r="O10442" s="36"/>
      <c r="P10442" s="36"/>
      <c r="Q10442" s="36"/>
      <c r="R10442" s="39"/>
      <c r="S10442" s="36"/>
      <c r="T10442" s="36"/>
    </row>
    <row r="10443" spans="14:20" ht="14.4" x14ac:dyDescent="0.3">
      <c r="N10443" s="39"/>
      <c r="O10443" s="36"/>
      <c r="P10443" s="36"/>
      <c r="Q10443" s="36"/>
      <c r="R10443" s="39"/>
      <c r="S10443" s="36"/>
      <c r="T10443" s="36"/>
    </row>
    <row r="10444" spans="14:20" ht="14.4" x14ac:dyDescent="0.3">
      <c r="N10444" s="39"/>
      <c r="O10444" s="36"/>
      <c r="P10444" s="36"/>
      <c r="Q10444" s="36"/>
      <c r="R10444" s="39"/>
      <c r="S10444" s="36"/>
      <c r="T10444" s="36"/>
    </row>
    <row r="10445" spans="14:20" ht="14.4" x14ac:dyDescent="0.3">
      <c r="N10445" s="39"/>
      <c r="O10445" s="36"/>
      <c r="P10445" s="36"/>
      <c r="Q10445" s="36"/>
      <c r="R10445" s="39"/>
      <c r="S10445" s="36"/>
      <c r="T10445" s="36"/>
    </row>
    <row r="10446" spans="14:20" ht="14.4" x14ac:dyDescent="0.3">
      <c r="N10446" s="39"/>
      <c r="O10446" s="36"/>
      <c r="P10446" s="36"/>
      <c r="Q10446" s="36"/>
      <c r="R10446" s="39"/>
      <c r="S10446" s="36"/>
      <c r="T10446" s="36"/>
    </row>
    <row r="10447" spans="14:20" ht="14.4" x14ac:dyDescent="0.3">
      <c r="N10447" s="39"/>
      <c r="O10447" s="36"/>
      <c r="P10447" s="36"/>
      <c r="Q10447" s="36"/>
      <c r="R10447" s="39"/>
      <c r="S10447" s="36"/>
      <c r="T10447" s="36"/>
    </row>
    <row r="10448" spans="14:20" ht="14.4" x14ac:dyDescent="0.3">
      <c r="N10448" s="39"/>
      <c r="O10448" s="36"/>
      <c r="P10448" s="36"/>
      <c r="Q10448" s="36"/>
      <c r="R10448" s="39"/>
      <c r="S10448" s="36"/>
      <c r="T10448" s="36"/>
    </row>
    <row r="10449" spans="14:20" ht="14.4" x14ac:dyDescent="0.3">
      <c r="N10449" s="39"/>
      <c r="O10449" s="36"/>
      <c r="P10449" s="36"/>
      <c r="Q10449" s="36"/>
      <c r="R10449" s="39"/>
      <c r="S10449" s="36"/>
      <c r="T10449" s="36"/>
    </row>
    <row r="10450" spans="14:20" ht="14.4" x14ac:dyDescent="0.3">
      <c r="N10450" s="39"/>
      <c r="O10450" s="36"/>
      <c r="P10450" s="36"/>
      <c r="Q10450" s="36"/>
      <c r="R10450" s="39"/>
      <c r="S10450" s="36"/>
      <c r="T10450" s="36"/>
    </row>
    <row r="10451" spans="14:20" ht="14.4" x14ac:dyDescent="0.3">
      <c r="N10451" s="39"/>
      <c r="O10451" s="36"/>
      <c r="P10451" s="36"/>
      <c r="Q10451" s="36"/>
      <c r="R10451" s="39"/>
      <c r="S10451" s="36"/>
      <c r="T10451" s="36"/>
    </row>
    <row r="10452" spans="14:20" ht="14.4" x14ac:dyDescent="0.3">
      <c r="N10452" s="39"/>
      <c r="O10452" s="36"/>
      <c r="P10452" s="36"/>
      <c r="Q10452" s="36"/>
      <c r="R10452" s="39"/>
      <c r="S10452" s="36"/>
      <c r="T10452" s="36"/>
    </row>
    <row r="10453" spans="14:20" ht="14.4" x14ac:dyDescent="0.3">
      <c r="N10453" s="39"/>
      <c r="O10453" s="36"/>
      <c r="P10453" s="36"/>
      <c r="Q10453" s="36"/>
      <c r="R10453" s="39"/>
      <c r="S10453" s="36"/>
      <c r="T10453" s="36"/>
    </row>
    <row r="10454" spans="14:20" ht="14.4" x14ac:dyDescent="0.3">
      <c r="N10454" s="39"/>
      <c r="O10454" s="36"/>
      <c r="P10454" s="36"/>
      <c r="Q10454" s="36"/>
      <c r="R10454" s="39"/>
      <c r="S10454" s="36"/>
      <c r="T10454" s="36"/>
    </row>
    <row r="10455" spans="14:20" ht="14.4" x14ac:dyDescent="0.3">
      <c r="N10455" s="39"/>
      <c r="O10455" s="36"/>
      <c r="P10455" s="36"/>
      <c r="Q10455" s="36"/>
      <c r="R10455" s="39"/>
      <c r="S10455" s="36"/>
      <c r="T10455" s="36"/>
    </row>
    <row r="10456" spans="14:20" ht="14.4" x14ac:dyDescent="0.3">
      <c r="N10456" s="39"/>
      <c r="O10456" s="36"/>
      <c r="P10456" s="36"/>
      <c r="Q10456" s="36"/>
      <c r="R10456" s="39"/>
      <c r="S10456" s="36"/>
      <c r="T10456" s="36"/>
    </row>
    <row r="10457" spans="14:20" ht="14.4" x14ac:dyDescent="0.3">
      <c r="N10457" s="39"/>
      <c r="O10457" s="36"/>
      <c r="P10457" s="36"/>
      <c r="Q10457" s="36"/>
      <c r="R10457" s="39"/>
      <c r="S10457" s="36"/>
      <c r="T10457" s="36"/>
    </row>
    <row r="10458" spans="14:20" ht="14.4" x14ac:dyDescent="0.3">
      <c r="N10458" s="39"/>
      <c r="O10458" s="36"/>
      <c r="P10458" s="36"/>
      <c r="Q10458" s="36"/>
      <c r="R10458" s="39"/>
      <c r="S10458" s="36"/>
      <c r="T10458" s="36"/>
    </row>
    <row r="10459" spans="14:20" ht="14.4" x14ac:dyDescent="0.3">
      <c r="N10459" s="37"/>
      <c r="O10459" s="36"/>
      <c r="P10459" s="36"/>
      <c r="Q10459" s="36"/>
      <c r="R10459" s="37"/>
      <c r="S10459" s="36"/>
      <c r="T10459" s="36"/>
    </row>
    <row r="10460" spans="14:20" ht="14.4" x14ac:dyDescent="0.3">
      <c r="N10460" s="39"/>
      <c r="O10460" s="36"/>
      <c r="P10460" s="36"/>
      <c r="Q10460" s="36"/>
      <c r="R10460" s="39"/>
      <c r="S10460" s="36"/>
      <c r="T10460" s="36"/>
    </row>
    <row r="10461" spans="14:20" ht="14.4" x14ac:dyDescent="0.3">
      <c r="N10461" s="39"/>
      <c r="O10461" s="36"/>
      <c r="P10461" s="36"/>
      <c r="Q10461" s="36"/>
      <c r="R10461" s="39"/>
      <c r="S10461" s="36"/>
      <c r="T10461" s="36"/>
    </row>
    <row r="10462" spans="14:20" ht="14.4" x14ac:dyDescent="0.3">
      <c r="N10462" s="39"/>
      <c r="O10462" s="36"/>
      <c r="P10462" s="36"/>
      <c r="Q10462" s="36"/>
      <c r="R10462" s="39"/>
      <c r="S10462" s="36"/>
      <c r="T10462" s="36"/>
    </row>
    <row r="10463" spans="14:20" ht="14.4" x14ac:dyDescent="0.3">
      <c r="N10463" s="39"/>
      <c r="O10463" s="36"/>
      <c r="P10463" s="36"/>
      <c r="Q10463" s="36"/>
      <c r="R10463" s="39"/>
      <c r="S10463" s="36"/>
      <c r="T10463" s="36"/>
    </row>
    <row r="10464" spans="14:20" ht="14.4" x14ac:dyDescent="0.3">
      <c r="N10464" s="39"/>
      <c r="O10464" s="36"/>
      <c r="P10464" s="36"/>
      <c r="Q10464" s="36"/>
      <c r="R10464" s="39"/>
      <c r="S10464" s="36"/>
      <c r="T10464" s="36"/>
    </row>
    <row r="10465" spans="14:20" ht="14.4" x14ac:dyDescent="0.3">
      <c r="N10465" s="39"/>
      <c r="O10465" s="36"/>
      <c r="P10465" s="36"/>
      <c r="Q10465" s="36"/>
      <c r="R10465" s="39"/>
      <c r="S10465" s="36"/>
      <c r="T10465" s="36"/>
    </row>
    <row r="10466" spans="14:20" ht="14.4" x14ac:dyDescent="0.3">
      <c r="N10466" s="39"/>
      <c r="O10466" s="36"/>
      <c r="P10466" s="36"/>
      <c r="Q10466" s="36"/>
      <c r="R10466" s="39"/>
      <c r="S10466" s="36"/>
      <c r="T10466" s="36"/>
    </row>
    <row r="10467" spans="14:20" ht="14.4" x14ac:dyDescent="0.3">
      <c r="N10467" s="39"/>
      <c r="O10467" s="36"/>
      <c r="P10467" s="36"/>
      <c r="Q10467" s="36"/>
      <c r="R10467" s="39"/>
      <c r="S10467" s="36"/>
      <c r="T10467" s="36"/>
    </row>
    <row r="10468" spans="14:20" ht="14.4" x14ac:dyDescent="0.3">
      <c r="N10468" s="39"/>
      <c r="O10468" s="36"/>
      <c r="P10468" s="36"/>
      <c r="Q10468" s="36"/>
      <c r="R10468" s="39"/>
      <c r="S10468" s="36"/>
      <c r="T10468" s="36"/>
    </row>
    <row r="10469" spans="14:20" ht="14.4" x14ac:dyDescent="0.3">
      <c r="N10469" s="39"/>
      <c r="O10469" s="36"/>
      <c r="P10469" s="36"/>
      <c r="Q10469" s="36"/>
      <c r="R10469" s="39"/>
      <c r="S10469" s="36"/>
      <c r="T10469" s="36"/>
    </row>
    <row r="10470" spans="14:20" ht="14.4" x14ac:dyDescent="0.3">
      <c r="N10470" s="39"/>
      <c r="O10470" s="36"/>
      <c r="P10470" s="36"/>
      <c r="Q10470" s="36"/>
      <c r="R10470" s="39"/>
      <c r="S10470" s="36"/>
      <c r="T10470" s="36"/>
    </row>
    <row r="10471" spans="14:20" ht="14.4" x14ac:dyDescent="0.3">
      <c r="N10471" s="39"/>
      <c r="O10471" s="36"/>
      <c r="P10471" s="36"/>
      <c r="Q10471" s="36"/>
      <c r="R10471" s="39"/>
      <c r="S10471" s="36"/>
      <c r="T10471" s="36"/>
    </row>
    <row r="10472" spans="14:20" ht="14.4" x14ac:dyDescent="0.3">
      <c r="N10472" s="39"/>
      <c r="O10472" s="36"/>
      <c r="P10472" s="36"/>
      <c r="Q10472" s="36"/>
      <c r="R10472" s="39"/>
      <c r="S10472" s="36"/>
      <c r="T10472" s="36"/>
    </row>
    <row r="10473" spans="14:20" ht="14.4" x14ac:dyDescent="0.3">
      <c r="N10473" s="39"/>
      <c r="O10473" s="36"/>
      <c r="P10473" s="36"/>
      <c r="Q10473" s="36"/>
      <c r="R10473" s="39"/>
      <c r="S10473" s="36"/>
      <c r="T10473" s="36"/>
    </row>
    <row r="10474" spans="14:20" ht="14.4" x14ac:dyDescent="0.3">
      <c r="N10474" s="39"/>
      <c r="O10474" s="36"/>
      <c r="P10474" s="36"/>
      <c r="Q10474" s="36"/>
      <c r="R10474" s="39"/>
      <c r="S10474" s="36"/>
      <c r="T10474" s="36"/>
    </row>
    <row r="10475" spans="14:20" ht="14.4" x14ac:dyDescent="0.3">
      <c r="N10475" s="39"/>
      <c r="O10475" s="36"/>
      <c r="P10475" s="36"/>
      <c r="Q10475" s="36"/>
      <c r="R10475" s="39"/>
      <c r="S10475" s="36"/>
      <c r="T10475" s="36"/>
    </row>
    <row r="10476" spans="14:20" ht="14.4" x14ac:dyDescent="0.3">
      <c r="N10476" s="39"/>
      <c r="O10476" s="36"/>
      <c r="P10476" s="36"/>
      <c r="Q10476" s="36"/>
      <c r="R10476" s="39"/>
      <c r="S10476" s="36"/>
      <c r="T10476" s="36"/>
    </row>
    <row r="10477" spans="14:20" ht="14.4" x14ac:dyDescent="0.3">
      <c r="N10477" s="39"/>
      <c r="O10477" s="36"/>
      <c r="P10477" s="36"/>
      <c r="Q10477" s="36"/>
      <c r="R10477" s="39"/>
      <c r="S10477" s="36"/>
      <c r="T10477" s="36"/>
    </row>
    <row r="10478" spans="14:20" ht="14.4" x14ac:dyDescent="0.3">
      <c r="N10478" s="39"/>
      <c r="O10478" s="36"/>
      <c r="P10478" s="36"/>
      <c r="Q10478" s="36"/>
      <c r="R10478" s="39"/>
      <c r="S10478" s="36"/>
      <c r="T10478" s="36"/>
    </row>
    <row r="10479" spans="14:20" ht="14.4" x14ac:dyDescent="0.3">
      <c r="N10479" s="39"/>
      <c r="O10479" s="36"/>
      <c r="P10479" s="36"/>
      <c r="Q10479" s="36"/>
      <c r="R10479" s="39"/>
      <c r="S10479" s="36"/>
      <c r="T10479" s="36"/>
    </row>
    <row r="10480" spans="14:20" ht="14.4" x14ac:dyDescent="0.3">
      <c r="N10480" s="39"/>
      <c r="O10480" s="36"/>
      <c r="P10480" s="36"/>
      <c r="Q10480" s="36"/>
      <c r="R10480" s="39"/>
      <c r="S10480" s="36"/>
      <c r="T10480" s="36"/>
    </row>
    <row r="10481" spans="14:20" ht="14.4" x14ac:dyDescent="0.3">
      <c r="N10481" s="39"/>
      <c r="O10481" s="36"/>
      <c r="P10481" s="36"/>
      <c r="Q10481" s="36"/>
      <c r="R10481" s="39"/>
      <c r="S10481" s="36"/>
      <c r="T10481" s="36"/>
    </row>
    <row r="10482" spans="14:20" ht="14.4" x14ac:dyDescent="0.3">
      <c r="N10482" s="39"/>
      <c r="O10482" s="36"/>
      <c r="P10482" s="36"/>
      <c r="Q10482" s="36"/>
      <c r="R10482" s="39"/>
      <c r="S10482" s="36"/>
      <c r="T10482" s="36"/>
    </row>
    <row r="10483" spans="14:20" ht="14.4" x14ac:dyDescent="0.3">
      <c r="N10483" s="39"/>
      <c r="O10483" s="36"/>
      <c r="P10483" s="36"/>
      <c r="Q10483" s="36"/>
      <c r="R10483" s="39"/>
      <c r="S10483" s="36"/>
      <c r="T10483" s="36"/>
    </row>
    <row r="10484" spans="14:20" ht="14.4" x14ac:dyDescent="0.3">
      <c r="N10484" s="39"/>
      <c r="O10484" s="36"/>
      <c r="P10484" s="36"/>
      <c r="Q10484" s="36"/>
      <c r="R10484" s="39"/>
      <c r="S10484" s="36"/>
      <c r="T10484" s="36"/>
    </row>
    <row r="10485" spans="14:20" ht="14.4" x14ac:dyDescent="0.3">
      <c r="N10485" s="39"/>
      <c r="O10485" s="36"/>
      <c r="P10485" s="36"/>
      <c r="Q10485" s="36"/>
      <c r="R10485" s="39"/>
      <c r="S10485" s="36"/>
      <c r="T10485" s="36"/>
    </row>
    <row r="10486" spans="14:20" ht="14.4" x14ac:dyDescent="0.3">
      <c r="N10486" s="39"/>
      <c r="O10486" s="36"/>
      <c r="P10486" s="36"/>
      <c r="Q10486" s="36"/>
      <c r="R10486" s="39"/>
      <c r="S10486" s="36"/>
      <c r="T10486" s="36"/>
    </row>
    <row r="10487" spans="14:20" ht="14.4" x14ac:dyDescent="0.3">
      <c r="N10487" s="39"/>
      <c r="O10487" s="36"/>
      <c r="P10487" s="36"/>
      <c r="Q10487" s="36"/>
      <c r="R10487" s="39"/>
      <c r="S10487" s="36"/>
      <c r="T10487" s="36"/>
    </row>
    <row r="10488" spans="14:20" ht="14.4" x14ac:dyDescent="0.3">
      <c r="N10488" s="39"/>
      <c r="O10488" s="36"/>
      <c r="P10488" s="36"/>
      <c r="Q10488" s="36"/>
      <c r="R10488" s="39"/>
      <c r="S10488" s="36"/>
      <c r="T10488" s="36"/>
    </row>
    <row r="10489" spans="14:20" ht="14.4" x14ac:dyDescent="0.3">
      <c r="N10489" s="39"/>
      <c r="O10489" s="36"/>
      <c r="P10489" s="36"/>
      <c r="Q10489" s="36"/>
      <c r="R10489" s="39"/>
      <c r="S10489" s="36"/>
      <c r="T10489" s="36"/>
    </row>
    <row r="10490" spans="14:20" ht="14.4" x14ac:dyDescent="0.3">
      <c r="N10490" s="39"/>
      <c r="O10490" s="36"/>
      <c r="P10490" s="36"/>
      <c r="Q10490" s="36"/>
      <c r="R10490" s="39"/>
      <c r="S10490" s="36"/>
      <c r="T10490" s="36"/>
    </row>
    <row r="10491" spans="14:20" ht="14.4" x14ac:dyDescent="0.3">
      <c r="N10491" s="39"/>
      <c r="O10491" s="36"/>
      <c r="P10491" s="36"/>
      <c r="Q10491" s="36"/>
      <c r="R10491" s="39"/>
      <c r="S10491" s="36"/>
      <c r="T10491" s="36"/>
    </row>
    <row r="10492" spans="14:20" ht="14.4" x14ac:dyDescent="0.3">
      <c r="N10492" s="39"/>
      <c r="O10492" s="36"/>
      <c r="P10492" s="36"/>
      <c r="Q10492" s="36"/>
      <c r="R10492" s="39"/>
      <c r="S10492" s="36"/>
      <c r="T10492" s="36"/>
    </row>
    <row r="10493" spans="14:20" ht="14.4" x14ac:dyDescent="0.3">
      <c r="N10493" s="39"/>
      <c r="O10493" s="36"/>
      <c r="P10493" s="36"/>
      <c r="Q10493" s="36"/>
      <c r="R10493" s="39"/>
      <c r="S10493" s="36"/>
      <c r="T10493" s="36"/>
    </row>
    <row r="10494" spans="14:20" ht="14.4" x14ac:dyDescent="0.3">
      <c r="N10494" s="39"/>
      <c r="O10494" s="36"/>
      <c r="P10494" s="36"/>
      <c r="Q10494" s="36"/>
      <c r="R10494" s="39"/>
      <c r="S10494" s="36"/>
      <c r="T10494" s="36"/>
    </row>
    <row r="10495" spans="14:20" ht="14.4" x14ac:dyDescent="0.3">
      <c r="N10495" s="39"/>
      <c r="O10495" s="36"/>
      <c r="P10495" s="36"/>
      <c r="Q10495" s="36"/>
      <c r="R10495" s="39"/>
      <c r="S10495" s="36"/>
      <c r="T10495" s="36"/>
    </row>
    <row r="10496" spans="14:20" ht="14.4" x14ac:dyDescent="0.3">
      <c r="N10496" s="39"/>
      <c r="O10496" s="36"/>
      <c r="P10496" s="36"/>
      <c r="Q10496" s="36"/>
      <c r="R10496" s="39"/>
      <c r="S10496" s="36"/>
      <c r="T10496" s="36"/>
    </row>
    <row r="10497" spans="14:20" ht="14.4" x14ac:dyDescent="0.3">
      <c r="N10497" s="39"/>
      <c r="O10497" s="36"/>
      <c r="P10497" s="36"/>
      <c r="Q10497" s="36"/>
      <c r="R10497" s="39"/>
      <c r="S10497" s="36"/>
      <c r="T10497" s="36"/>
    </row>
    <row r="10498" spans="14:20" ht="14.4" x14ac:dyDescent="0.3">
      <c r="N10498" s="39"/>
      <c r="O10498" s="36"/>
      <c r="P10498" s="36"/>
      <c r="Q10498" s="36"/>
      <c r="R10498" s="39"/>
      <c r="S10498" s="36"/>
      <c r="T10498" s="36"/>
    </row>
    <row r="10499" spans="14:20" ht="14.4" x14ac:dyDescent="0.3">
      <c r="N10499" s="39"/>
      <c r="O10499" s="36"/>
      <c r="P10499" s="36"/>
      <c r="Q10499" s="36"/>
      <c r="R10499" s="39"/>
      <c r="S10499" s="36"/>
      <c r="T10499" s="36"/>
    </row>
    <row r="10500" spans="14:20" ht="14.4" x14ac:dyDescent="0.3">
      <c r="N10500" s="39"/>
      <c r="O10500" s="36"/>
      <c r="P10500" s="36"/>
      <c r="Q10500" s="36"/>
      <c r="R10500" s="39"/>
      <c r="S10500" s="36"/>
      <c r="T10500" s="36"/>
    </row>
    <row r="10501" spans="14:20" ht="14.4" x14ac:dyDescent="0.3">
      <c r="N10501" s="39"/>
      <c r="O10501" s="36"/>
      <c r="P10501" s="36"/>
      <c r="Q10501" s="36"/>
      <c r="R10501" s="39"/>
      <c r="S10501" s="36"/>
      <c r="T10501" s="36"/>
    </row>
    <row r="10502" spans="14:20" ht="14.4" x14ac:dyDescent="0.3">
      <c r="N10502" s="39"/>
      <c r="O10502" s="36"/>
      <c r="P10502" s="36"/>
      <c r="Q10502" s="36"/>
      <c r="R10502" s="39"/>
      <c r="S10502" s="36"/>
      <c r="T10502" s="36"/>
    </row>
    <row r="10503" spans="14:20" ht="14.4" x14ac:dyDescent="0.3">
      <c r="N10503" s="39"/>
      <c r="O10503" s="36"/>
      <c r="P10503" s="36"/>
      <c r="Q10503" s="36"/>
      <c r="R10503" s="39"/>
      <c r="S10503" s="36"/>
      <c r="T10503" s="36"/>
    </row>
    <row r="10504" spans="14:20" ht="14.4" x14ac:dyDescent="0.3">
      <c r="N10504" s="39"/>
      <c r="O10504" s="36"/>
      <c r="P10504" s="36"/>
      <c r="Q10504" s="36"/>
      <c r="R10504" s="39"/>
      <c r="S10504" s="36"/>
      <c r="T10504" s="36"/>
    </row>
    <row r="10505" spans="14:20" ht="14.4" x14ac:dyDescent="0.3">
      <c r="N10505" s="39"/>
      <c r="O10505" s="36"/>
      <c r="P10505" s="36"/>
      <c r="Q10505" s="36"/>
      <c r="R10505" s="39"/>
      <c r="S10505" s="36"/>
      <c r="T10505" s="36"/>
    </row>
    <row r="10506" spans="14:20" ht="14.4" x14ac:dyDescent="0.3">
      <c r="N10506" s="39"/>
      <c r="O10506" s="36"/>
      <c r="P10506" s="36"/>
      <c r="Q10506" s="36"/>
      <c r="R10506" s="39"/>
      <c r="S10506" s="36"/>
      <c r="T10506" s="36"/>
    </row>
    <row r="10507" spans="14:20" ht="14.4" x14ac:dyDescent="0.3">
      <c r="N10507" s="39"/>
      <c r="O10507" s="36"/>
      <c r="P10507" s="36"/>
      <c r="Q10507" s="36"/>
      <c r="R10507" s="39"/>
      <c r="S10507" s="36"/>
      <c r="T10507" s="36"/>
    </row>
    <row r="10508" spans="14:20" ht="14.4" x14ac:dyDescent="0.3">
      <c r="N10508" s="39"/>
      <c r="O10508" s="36"/>
      <c r="P10508" s="36"/>
      <c r="Q10508" s="36"/>
      <c r="R10508" s="39"/>
      <c r="S10508" s="36"/>
      <c r="T10508" s="36"/>
    </row>
    <row r="10509" spans="14:20" ht="14.4" x14ac:dyDescent="0.3">
      <c r="N10509" s="39"/>
      <c r="O10509" s="36"/>
      <c r="P10509" s="36"/>
      <c r="Q10509" s="36"/>
      <c r="R10509" s="39"/>
      <c r="S10509" s="36"/>
      <c r="T10509" s="36"/>
    </row>
    <row r="10510" spans="14:20" ht="14.4" x14ac:dyDescent="0.3">
      <c r="N10510" s="39"/>
      <c r="O10510" s="36"/>
      <c r="P10510" s="36"/>
      <c r="Q10510" s="36"/>
      <c r="R10510" s="39"/>
      <c r="S10510" s="36"/>
      <c r="T10510" s="36"/>
    </row>
    <row r="10511" spans="14:20" ht="14.4" x14ac:dyDescent="0.3">
      <c r="N10511" s="39"/>
      <c r="O10511" s="36"/>
      <c r="P10511" s="36"/>
      <c r="Q10511" s="36"/>
      <c r="R10511" s="39"/>
      <c r="S10511" s="36"/>
      <c r="T10511" s="36"/>
    </row>
    <row r="10512" spans="14:20" ht="14.4" x14ac:dyDescent="0.3">
      <c r="N10512" s="39"/>
      <c r="O10512" s="36"/>
      <c r="P10512" s="36"/>
      <c r="Q10512" s="36"/>
      <c r="R10512" s="39"/>
      <c r="S10512" s="36"/>
      <c r="T10512" s="36"/>
    </row>
    <row r="10513" spans="14:20" ht="14.4" x14ac:dyDescent="0.3">
      <c r="N10513" s="39"/>
      <c r="O10513" s="36"/>
      <c r="P10513" s="36"/>
      <c r="Q10513" s="36"/>
      <c r="R10513" s="39"/>
      <c r="S10513" s="36"/>
      <c r="T10513" s="36"/>
    </row>
    <row r="10514" spans="14:20" ht="14.4" x14ac:dyDescent="0.3">
      <c r="N10514" s="39"/>
      <c r="O10514" s="36"/>
      <c r="P10514" s="36"/>
      <c r="Q10514" s="36"/>
      <c r="R10514" s="39"/>
      <c r="S10514" s="36"/>
      <c r="T10514" s="36"/>
    </row>
    <row r="10515" spans="14:20" ht="14.4" x14ac:dyDescent="0.3">
      <c r="N10515" s="39"/>
      <c r="O10515" s="36"/>
      <c r="P10515" s="36"/>
      <c r="Q10515" s="36"/>
      <c r="R10515" s="39"/>
      <c r="S10515" s="36"/>
      <c r="T10515" s="36"/>
    </row>
    <row r="10516" spans="14:20" ht="14.4" x14ac:dyDescent="0.3">
      <c r="N10516" s="39"/>
      <c r="O10516" s="36"/>
      <c r="P10516" s="36"/>
      <c r="Q10516" s="36"/>
      <c r="R10516" s="39"/>
      <c r="S10516" s="36"/>
      <c r="T10516" s="36"/>
    </row>
    <row r="10517" spans="14:20" ht="14.4" x14ac:dyDescent="0.3">
      <c r="N10517" s="39"/>
      <c r="O10517" s="36"/>
      <c r="P10517" s="36"/>
      <c r="Q10517" s="36"/>
      <c r="R10517" s="39"/>
      <c r="S10517" s="36"/>
      <c r="T10517" s="36"/>
    </row>
    <row r="10518" spans="14:20" ht="14.4" x14ac:dyDescent="0.3">
      <c r="N10518" s="39"/>
      <c r="O10518" s="36"/>
      <c r="P10518" s="36"/>
      <c r="Q10518" s="36"/>
      <c r="R10518" s="39"/>
      <c r="S10518" s="36"/>
      <c r="T10518" s="36"/>
    </row>
    <row r="10519" spans="14:20" ht="14.4" x14ac:dyDescent="0.3">
      <c r="N10519" s="39"/>
      <c r="O10519" s="36"/>
      <c r="P10519" s="36"/>
      <c r="Q10519" s="36"/>
      <c r="R10519" s="39"/>
      <c r="S10519" s="36"/>
      <c r="T10519" s="36"/>
    </row>
    <row r="10520" spans="14:20" ht="14.4" x14ac:dyDescent="0.3">
      <c r="N10520" s="39"/>
      <c r="O10520" s="36"/>
      <c r="P10520" s="36"/>
      <c r="Q10520" s="36"/>
      <c r="R10520" s="39"/>
      <c r="S10520" s="36"/>
      <c r="T10520" s="36"/>
    </row>
    <row r="10521" spans="14:20" ht="14.4" x14ac:dyDescent="0.3">
      <c r="N10521" s="39"/>
      <c r="O10521" s="36"/>
      <c r="P10521" s="36"/>
      <c r="Q10521" s="36"/>
      <c r="R10521" s="39"/>
      <c r="S10521" s="36"/>
      <c r="T10521" s="36"/>
    </row>
    <row r="10522" spans="14:20" ht="14.4" x14ac:dyDescent="0.3">
      <c r="N10522" s="39"/>
      <c r="O10522" s="36"/>
      <c r="P10522" s="36"/>
      <c r="Q10522" s="36"/>
      <c r="R10522" s="39"/>
      <c r="S10522" s="36"/>
      <c r="T10522" s="36"/>
    </row>
    <row r="10523" spans="14:20" ht="14.4" x14ac:dyDescent="0.3">
      <c r="N10523" s="39"/>
      <c r="O10523" s="36"/>
      <c r="P10523" s="36"/>
      <c r="Q10523" s="36"/>
      <c r="R10523" s="39"/>
      <c r="S10523" s="36"/>
      <c r="T10523" s="36"/>
    </row>
    <row r="10524" spans="14:20" ht="14.4" x14ac:dyDescent="0.3">
      <c r="N10524" s="39"/>
      <c r="O10524" s="36"/>
      <c r="P10524" s="36"/>
      <c r="Q10524" s="36"/>
      <c r="R10524" s="39"/>
      <c r="S10524" s="36"/>
      <c r="T10524" s="36"/>
    </row>
    <row r="10525" spans="14:20" ht="14.4" x14ac:dyDescent="0.3">
      <c r="N10525" s="39"/>
      <c r="O10525" s="36"/>
      <c r="P10525" s="36"/>
      <c r="Q10525" s="36"/>
      <c r="R10525" s="39"/>
      <c r="S10525" s="36"/>
      <c r="T10525" s="36"/>
    </row>
    <row r="10526" spans="14:20" ht="14.4" x14ac:dyDescent="0.3">
      <c r="N10526" s="39"/>
      <c r="O10526" s="36"/>
      <c r="P10526" s="36"/>
      <c r="Q10526" s="36"/>
      <c r="R10526" s="39"/>
      <c r="S10526" s="36"/>
      <c r="T10526" s="36"/>
    </row>
    <row r="10527" spans="14:20" ht="14.4" x14ac:dyDescent="0.3">
      <c r="N10527" s="39"/>
      <c r="O10527" s="36"/>
      <c r="P10527" s="36"/>
      <c r="Q10527" s="36"/>
      <c r="R10527" s="39"/>
      <c r="S10527" s="36"/>
      <c r="T10527" s="36"/>
    </row>
    <row r="10528" spans="14:20" ht="14.4" x14ac:dyDescent="0.3">
      <c r="N10528" s="39"/>
      <c r="O10528" s="36"/>
      <c r="P10528" s="36"/>
      <c r="Q10528" s="36"/>
      <c r="R10528" s="39"/>
      <c r="S10528" s="36"/>
      <c r="T10528" s="36"/>
    </row>
    <row r="10529" spans="14:20" ht="14.4" x14ac:dyDescent="0.3">
      <c r="N10529" s="39"/>
      <c r="O10529" s="36"/>
      <c r="P10529" s="36"/>
      <c r="Q10529" s="36"/>
      <c r="R10529" s="39"/>
      <c r="S10529" s="36"/>
      <c r="T10529" s="36"/>
    </row>
    <row r="10530" spans="14:20" ht="14.4" x14ac:dyDescent="0.3">
      <c r="N10530" s="39"/>
      <c r="O10530" s="36"/>
      <c r="P10530" s="36"/>
      <c r="Q10530" s="36"/>
      <c r="R10530" s="39"/>
      <c r="S10530" s="36"/>
      <c r="T10530" s="36"/>
    </row>
    <row r="10531" spans="14:20" ht="14.4" x14ac:dyDescent="0.3">
      <c r="N10531" s="39"/>
      <c r="O10531" s="36"/>
      <c r="P10531" s="36"/>
      <c r="Q10531" s="36"/>
      <c r="R10531" s="39"/>
      <c r="S10531" s="36"/>
      <c r="T10531" s="36"/>
    </row>
    <row r="10532" spans="14:20" ht="14.4" x14ac:dyDescent="0.3">
      <c r="N10532" s="39"/>
      <c r="O10532" s="36"/>
      <c r="P10532" s="36"/>
      <c r="Q10532" s="36"/>
      <c r="R10532" s="39"/>
      <c r="S10532" s="36"/>
      <c r="T10532" s="36"/>
    </row>
    <row r="10533" spans="14:20" ht="14.4" x14ac:dyDescent="0.3">
      <c r="N10533" s="39"/>
      <c r="O10533" s="36"/>
      <c r="P10533" s="36"/>
      <c r="Q10533" s="36"/>
      <c r="R10533" s="39"/>
      <c r="S10533" s="36"/>
      <c r="T10533" s="36"/>
    </row>
    <row r="10534" spans="14:20" ht="14.4" x14ac:dyDescent="0.3">
      <c r="N10534" s="39"/>
      <c r="O10534" s="36"/>
      <c r="P10534" s="36"/>
      <c r="Q10534" s="36"/>
      <c r="R10534" s="39"/>
      <c r="S10534" s="36"/>
      <c r="T10534" s="36"/>
    </row>
    <row r="10535" spans="14:20" ht="14.4" x14ac:dyDescent="0.3">
      <c r="N10535" s="39"/>
      <c r="O10535" s="36"/>
      <c r="P10535" s="36"/>
      <c r="Q10535" s="36"/>
      <c r="R10535" s="39"/>
      <c r="S10535" s="36"/>
      <c r="T10535" s="36"/>
    </row>
    <row r="10536" spans="14:20" ht="14.4" x14ac:dyDescent="0.3">
      <c r="N10536" s="39"/>
      <c r="O10536" s="36"/>
      <c r="P10536" s="36"/>
      <c r="Q10536" s="36"/>
      <c r="R10536" s="39"/>
      <c r="S10536" s="36"/>
      <c r="T10536" s="36"/>
    </row>
    <row r="10537" spans="14:20" ht="14.4" x14ac:dyDescent="0.3">
      <c r="N10537" s="39"/>
      <c r="O10537" s="36"/>
      <c r="P10537" s="36"/>
      <c r="Q10537" s="36"/>
      <c r="R10537" s="39"/>
      <c r="S10537" s="36"/>
      <c r="T10537" s="36"/>
    </row>
    <row r="10538" spans="14:20" ht="14.4" x14ac:dyDescent="0.3">
      <c r="N10538" s="39"/>
      <c r="O10538" s="36"/>
      <c r="P10538" s="36"/>
      <c r="Q10538" s="36"/>
      <c r="R10538" s="39"/>
      <c r="S10538" s="36"/>
      <c r="T10538" s="36"/>
    </row>
    <row r="10539" spans="14:20" ht="14.4" x14ac:dyDescent="0.3">
      <c r="N10539" s="39"/>
      <c r="O10539" s="36"/>
      <c r="P10539" s="36"/>
      <c r="Q10539" s="36"/>
      <c r="R10539" s="39"/>
      <c r="S10539" s="36"/>
      <c r="T10539" s="36"/>
    </row>
    <row r="10540" spans="14:20" ht="14.4" x14ac:dyDescent="0.3">
      <c r="N10540" s="39"/>
      <c r="O10540" s="36"/>
      <c r="P10540" s="36"/>
      <c r="Q10540" s="36"/>
      <c r="R10540" s="39"/>
      <c r="S10540" s="36"/>
      <c r="T10540" s="36"/>
    </row>
    <row r="10541" spans="14:20" ht="14.4" x14ac:dyDescent="0.3">
      <c r="N10541" s="39"/>
      <c r="O10541" s="36"/>
      <c r="P10541" s="36"/>
      <c r="Q10541" s="36"/>
      <c r="R10541" s="39"/>
      <c r="S10541" s="36"/>
      <c r="T10541" s="36"/>
    </row>
    <row r="10542" spans="14:20" ht="14.4" x14ac:dyDescent="0.3">
      <c r="N10542" s="39"/>
      <c r="O10542" s="36"/>
      <c r="P10542" s="36"/>
      <c r="Q10542" s="36"/>
      <c r="R10542" s="39"/>
      <c r="S10542" s="36"/>
      <c r="T10542" s="36"/>
    </row>
    <row r="10543" spans="14:20" ht="14.4" x14ac:dyDescent="0.3">
      <c r="N10543" s="39"/>
      <c r="O10543" s="36"/>
      <c r="P10543" s="36"/>
      <c r="Q10543" s="36"/>
      <c r="R10543" s="39"/>
      <c r="S10543" s="36"/>
      <c r="T10543" s="36"/>
    </row>
    <row r="10544" spans="14:20" ht="14.4" x14ac:dyDescent="0.3">
      <c r="N10544" s="39"/>
      <c r="O10544" s="36"/>
      <c r="P10544" s="36"/>
      <c r="Q10544" s="36"/>
      <c r="R10544" s="39"/>
      <c r="S10544" s="36"/>
      <c r="T10544" s="36"/>
    </row>
    <row r="10545" spans="14:20" ht="14.4" x14ac:dyDescent="0.3">
      <c r="N10545" s="39"/>
      <c r="O10545" s="36"/>
      <c r="P10545" s="36"/>
      <c r="Q10545" s="36"/>
      <c r="R10545" s="39"/>
      <c r="S10545" s="36"/>
      <c r="T10545" s="36"/>
    </row>
    <row r="10546" spans="14:20" ht="14.4" x14ac:dyDescent="0.3">
      <c r="N10546" s="39"/>
      <c r="O10546" s="36"/>
      <c r="P10546" s="36"/>
      <c r="Q10546" s="36"/>
      <c r="R10546" s="39"/>
      <c r="S10546" s="36"/>
      <c r="T10546" s="36"/>
    </row>
    <row r="10547" spans="14:20" ht="14.4" x14ac:dyDescent="0.3">
      <c r="N10547" s="39"/>
      <c r="O10547" s="36"/>
      <c r="P10547" s="36"/>
      <c r="Q10547" s="36"/>
      <c r="R10547" s="39"/>
      <c r="S10547" s="36"/>
      <c r="T10547" s="36"/>
    </row>
    <row r="10548" spans="14:20" ht="14.4" x14ac:dyDescent="0.3">
      <c r="N10548" s="39"/>
      <c r="O10548" s="36"/>
      <c r="P10548" s="36"/>
      <c r="Q10548" s="36"/>
      <c r="R10548" s="39"/>
      <c r="S10548" s="36"/>
      <c r="T10548" s="36"/>
    </row>
    <row r="10549" spans="14:20" ht="14.4" x14ac:dyDescent="0.3">
      <c r="N10549" s="39"/>
      <c r="O10549" s="36"/>
      <c r="P10549" s="36"/>
      <c r="Q10549" s="36"/>
      <c r="R10549" s="39"/>
      <c r="S10549" s="36"/>
      <c r="T10549" s="36"/>
    </row>
    <row r="10550" spans="14:20" ht="14.4" x14ac:dyDescent="0.3">
      <c r="N10550" s="39"/>
      <c r="O10550" s="36"/>
      <c r="P10550" s="36"/>
      <c r="Q10550" s="36"/>
      <c r="R10550" s="39"/>
      <c r="S10550" s="36"/>
      <c r="T10550" s="36"/>
    </row>
    <row r="10551" spans="14:20" ht="14.4" x14ac:dyDescent="0.3">
      <c r="N10551" s="39"/>
      <c r="O10551" s="36"/>
      <c r="P10551" s="36"/>
      <c r="Q10551" s="36"/>
      <c r="R10551" s="39"/>
      <c r="S10551" s="36"/>
      <c r="T10551" s="36"/>
    </row>
    <row r="10552" spans="14:20" ht="14.4" x14ac:dyDescent="0.3">
      <c r="N10552" s="39"/>
      <c r="O10552" s="36"/>
      <c r="P10552" s="36"/>
      <c r="Q10552" s="36"/>
      <c r="R10552" s="39"/>
      <c r="S10552" s="36"/>
      <c r="T10552" s="36"/>
    </row>
    <row r="10553" spans="14:20" ht="14.4" x14ac:dyDescent="0.3">
      <c r="N10553" s="39"/>
      <c r="O10553" s="36"/>
      <c r="P10553" s="36"/>
      <c r="Q10553" s="36"/>
      <c r="R10553" s="39"/>
      <c r="S10553" s="36"/>
      <c r="T10553" s="36"/>
    </row>
    <row r="10554" spans="14:20" ht="14.4" x14ac:dyDescent="0.3">
      <c r="N10554" s="39"/>
      <c r="O10554" s="36"/>
      <c r="P10554" s="36"/>
      <c r="Q10554" s="36"/>
      <c r="R10554" s="39"/>
      <c r="S10554" s="36"/>
      <c r="T10554" s="36"/>
    </row>
    <row r="10555" spans="14:20" ht="14.4" x14ac:dyDescent="0.3">
      <c r="N10555" s="39"/>
      <c r="O10555" s="36"/>
      <c r="P10555" s="36"/>
      <c r="Q10555" s="36"/>
      <c r="R10555" s="39"/>
      <c r="S10555" s="36"/>
      <c r="T10555" s="36"/>
    </row>
    <row r="10556" spans="14:20" ht="14.4" x14ac:dyDescent="0.3">
      <c r="N10556" s="39"/>
      <c r="O10556" s="36"/>
      <c r="P10556" s="36"/>
      <c r="Q10556" s="36"/>
      <c r="R10556" s="39"/>
      <c r="S10556" s="36"/>
      <c r="T10556" s="36"/>
    </row>
    <row r="10557" spans="14:20" ht="14.4" x14ac:dyDescent="0.3">
      <c r="N10557" s="39"/>
      <c r="O10557" s="36"/>
      <c r="P10557" s="36"/>
      <c r="Q10557" s="36"/>
      <c r="R10557" s="39"/>
      <c r="S10557" s="36"/>
      <c r="T10557" s="36"/>
    </row>
    <row r="10558" spans="14:20" ht="14.4" x14ac:dyDescent="0.3">
      <c r="N10558" s="39"/>
      <c r="O10558" s="36"/>
      <c r="P10558" s="36"/>
      <c r="Q10558" s="36"/>
      <c r="R10558" s="39"/>
      <c r="S10558" s="36"/>
      <c r="T10558" s="36"/>
    </row>
    <row r="10559" spans="14:20" ht="14.4" x14ac:dyDescent="0.3">
      <c r="N10559" s="39"/>
      <c r="O10559" s="36"/>
      <c r="P10559" s="36"/>
      <c r="Q10559" s="36"/>
      <c r="R10559" s="39"/>
      <c r="S10559" s="36"/>
      <c r="T10559" s="36"/>
    </row>
    <row r="10560" spans="14:20" ht="14.4" x14ac:dyDescent="0.3">
      <c r="N10560" s="39"/>
      <c r="O10560" s="36"/>
      <c r="P10560" s="36"/>
      <c r="Q10560" s="36"/>
      <c r="R10560" s="39"/>
      <c r="S10560" s="36"/>
      <c r="T10560" s="36"/>
    </row>
    <row r="10561" spans="14:20" ht="14.4" x14ac:dyDescent="0.3">
      <c r="N10561" s="39"/>
      <c r="O10561" s="36"/>
      <c r="P10561" s="36"/>
      <c r="Q10561" s="36"/>
      <c r="R10561" s="39"/>
      <c r="S10561" s="36"/>
      <c r="T10561" s="36"/>
    </row>
    <row r="10562" spans="14:20" ht="14.4" x14ac:dyDescent="0.3">
      <c r="N10562" s="39"/>
      <c r="O10562" s="36"/>
      <c r="P10562" s="36"/>
      <c r="Q10562" s="36"/>
      <c r="R10562" s="39"/>
      <c r="S10562" s="36"/>
      <c r="T10562" s="36"/>
    </row>
    <row r="10563" spans="14:20" ht="14.4" x14ac:dyDescent="0.3">
      <c r="N10563" s="39"/>
      <c r="O10563" s="36"/>
      <c r="P10563" s="36"/>
      <c r="Q10563" s="36"/>
      <c r="R10563" s="39"/>
      <c r="S10563" s="36"/>
      <c r="T10563" s="36"/>
    </row>
    <row r="10564" spans="14:20" ht="14.4" x14ac:dyDescent="0.3">
      <c r="N10564" s="39"/>
      <c r="O10564" s="36"/>
      <c r="P10564" s="36"/>
      <c r="Q10564" s="36"/>
      <c r="R10564" s="39"/>
      <c r="S10564" s="36"/>
      <c r="T10564" s="36"/>
    </row>
    <row r="10565" spans="14:20" ht="14.4" x14ac:dyDescent="0.3">
      <c r="N10565" s="39"/>
      <c r="O10565" s="36"/>
      <c r="P10565" s="36"/>
      <c r="Q10565" s="36"/>
      <c r="R10565" s="39"/>
      <c r="S10565" s="36"/>
      <c r="T10565" s="36"/>
    </row>
    <row r="10566" spans="14:20" ht="14.4" x14ac:dyDescent="0.3">
      <c r="N10566" s="39"/>
      <c r="O10566" s="36"/>
      <c r="P10566" s="36"/>
      <c r="Q10566" s="36"/>
      <c r="R10566" s="39"/>
      <c r="S10566" s="36"/>
      <c r="T10566" s="36"/>
    </row>
    <row r="10567" spans="14:20" ht="14.4" x14ac:dyDescent="0.3">
      <c r="N10567" s="39"/>
      <c r="O10567" s="36"/>
      <c r="P10567" s="36"/>
      <c r="Q10567" s="36"/>
      <c r="R10567" s="39"/>
      <c r="S10567" s="36"/>
      <c r="T10567" s="36"/>
    </row>
    <row r="10568" spans="14:20" ht="14.4" x14ac:dyDescent="0.3">
      <c r="N10568" s="39"/>
      <c r="O10568" s="36"/>
      <c r="P10568" s="36"/>
      <c r="Q10568" s="36"/>
      <c r="R10568" s="39"/>
      <c r="S10568" s="36"/>
      <c r="T10568" s="36"/>
    </row>
    <row r="10569" spans="14:20" ht="14.4" x14ac:dyDescent="0.3">
      <c r="N10569" s="39"/>
      <c r="O10569" s="36"/>
      <c r="P10569" s="36"/>
      <c r="Q10569" s="36"/>
      <c r="R10569" s="39"/>
      <c r="S10569" s="36"/>
      <c r="T10569" s="36"/>
    </row>
    <row r="10570" spans="14:20" ht="14.4" x14ac:dyDescent="0.3">
      <c r="N10570" s="39"/>
      <c r="O10570" s="36"/>
      <c r="P10570" s="36"/>
      <c r="Q10570" s="36"/>
      <c r="R10570" s="39"/>
      <c r="S10570" s="36"/>
      <c r="T10570" s="36"/>
    </row>
    <row r="10571" spans="14:20" ht="14.4" x14ac:dyDescent="0.3">
      <c r="N10571" s="39"/>
      <c r="O10571" s="36"/>
      <c r="P10571" s="36"/>
      <c r="Q10571" s="36"/>
      <c r="R10571" s="39"/>
      <c r="S10571" s="36"/>
      <c r="T10571" s="36"/>
    </row>
    <row r="10572" spans="14:20" ht="14.4" x14ac:dyDescent="0.3">
      <c r="N10572" s="39"/>
      <c r="O10572" s="36"/>
      <c r="P10572" s="36"/>
      <c r="Q10572" s="36"/>
      <c r="R10572" s="39"/>
      <c r="S10572" s="36"/>
      <c r="T10572" s="36"/>
    </row>
    <row r="10573" spans="14:20" ht="14.4" x14ac:dyDescent="0.3">
      <c r="N10573" s="39"/>
      <c r="O10573" s="36"/>
      <c r="P10573" s="36"/>
      <c r="Q10573" s="36"/>
      <c r="R10573" s="39"/>
      <c r="S10573" s="36"/>
      <c r="T10573" s="36"/>
    </row>
    <row r="10574" spans="14:20" ht="14.4" x14ac:dyDescent="0.3">
      <c r="N10574" s="39"/>
      <c r="O10574" s="36"/>
      <c r="P10574" s="36"/>
      <c r="Q10574" s="36"/>
      <c r="R10574" s="39"/>
      <c r="S10574" s="36"/>
      <c r="T10574" s="36"/>
    </row>
    <row r="10575" spans="14:20" ht="14.4" x14ac:dyDescent="0.3">
      <c r="N10575" s="39"/>
      <c r="O10575" s="36"/>
      <c r="P10575" s="36"/>
      <c r="Q10575" s="36"/>
      <c r="R10575" s="39"/>
      <c r="S10575" s="36"/>
      <c r="T10575" s="36"/>
    </row>
    <row r="10576" spans="14:20" ht="14.4" x14ac:dyDescent="0.3">
      <c r="N10576" s="39"/>
      <c r="O10576" s="36"/>
      <c r="P10576" s="36"/>
      <c r="Q10576" s="36"/>
      <c r="R10576" s="39"/>
      <c r="S10576" s="36"/>
      <c r="T10576" s="36"/>
    </row>
    <row r="10577" spans="14:20" ht="14.4" x14ac:dyDescent="0.3">
      <c r="N10577" s="39"/>
      <c r="O10577" s="36"/>
      <c r="P10577" s="36"/>
      <c r="Q10577" s="36"/>
      <c r="R10577" s="39"/>
      <c r="S10577" s="36"/>
      <c r="T10577" s="36"/>
    </row>
    <row r="10578" spans="14:20" ht="14.4" x14ac:dyDescent="0.3">
      <c r="N10578" s="39"/>
      <c r="O10578" s="36"/>
      <c r="P10578" s="36"/>
      <c r="Q10578" s="36"/>
      <c r="R10578" s="39"/>
      <c r="S10578" s="36"/>
      <c r="T10578" s="36"/>
    </row>
    <row r="10579" spans="14:20" ht="14.4" x14ac:dyDescent="0.3">
      <c r="N10579" s="39"/>
      <c r="O10579" s="36"/>
      <c r="P10579" s="36"/>
      <c r="Q10579" s="36"/>
      <c r="R10579" s="39"/>
      <c r="S10579" s="36"/>
      <c r="T10579" s="36"/>
    </row>
    <row r="10580" spans="14:20" ht="14.4" x14ac:dyDescent="0.3">
      <c r="N10580" s="39"/>
      <c r="O10580" s="36"/>
      <c r="P10580" s="36"/>
      <c r="Q10580" s="36"/>
      <c r="R10580" s="39"/>
      <c r="S10580" s="36"/>
      <c r="T10580" s="36"/>
    </row>
    <row r="10581" spans="14:20" ht="14.4" x14ac:dyDescent="0.3">
      <c r="N10581" s="39"/>
      <c r="O10581" s="36"/>
      <c r="P10581" s="36"/>
      <c r="Q10581" s="36"/>
      <c r="R10581" s="39"/>
      <c r="S10581" s="36"/>
      <c r="T10581" s="36"/>
    </row>
    <row r="10582" spans="14:20" ht="14.4" x14ac:dyDescent="0.3">
      <c r="N10582" s="39"/>
      <c r="O10582" s="36"/>
      <c r="P10582" s="36"/>
      <c r="Q10582" s="36"/>
      <c r="R10582" s="39"/>
      <c r="S10582" s="36"/>
      <c r="T10582" s="36"/>
    </row>
    <row r="10583" spans="14:20" ht="14.4" x14ac:dyDescent="0.3">
      <c r="N10583" s="39"/>
      <c r="O10583" s="36"/>
      <c r="P10583" s="36"/>
      <c r="Q10583" s="36"/>
      <c r="R10583" s="39"/>
      <c r="S10583" s="36"/>
      <c r="T10583" s="36"/>
    </row>
    <row r="10584" spans="14:20" ht="14.4" x14ac:dyDescent="0.3">
      <c r="N10584" s="39"/>
      <c r="O10584" s="36"/>
      <c r="P10584" s="36"/>
      <c r="Q10584" s="36"/>
      <c r="R10584" s="39"/>
      <c r="S10584" s="36"/>
      <c r="T10584" s="36"/>
    </row>
    <row r="10585" spans="14:20" ht="14.4" x14ac:dyDescent="0.3">
      <c r="N10585" s="39"/>
      <c r="O10585" s="36"/>
      <c r="P10585" s="36"/>
      <c r="Q10585" s="36"/>
      <c r="R10585" s="39"/>
      <c r="S10585" s="36"/>
      <c r="T10585" s="36"/>
    </row>
    <row r="10586" spans="14:20" ht="14.4" x14ac:dyDescent="0.3">
      <c r="N10586" s="39"/>
      <c r="O10586" s="36"/>
      <c r="P10586" s="36"/>
      <c r="Q10586" s="36"/>
      <c r="R10586" s="39"/>
      <c r="S10586" s="36"/>
      <c r="T10586" s="36"/>
    </row>
    <row r="10587" spans="14:20" ht="14.4" x14ac:dyDescent="0.3">
      <c r="N10587" s="39"/>
      <c r="O10587" s="36"/>
      <c r="P10587" s="36"/>
      <c r="Q10587" s="36"/>
      <c r="R10587" s="39"/>
      <c r="S10587" s="36"/>
      <c r="T10587" s="36"/>
    </row>
    <row r="10588" spans="14:20" ht="14.4" x14ac:dyDescent="0.3">
      <c r="N10588" s="39"/>
      <c r="O10588" s="36"/>
      <c r="P10588" s="36"/>
      <c r="Q10588" s="36"/>
      <c r="R10588" s="39"/>
      <c r="S10588" s="36"/>
      <c r="T10588" s="36"/>
    </row>
    <row r="10589" spans="14:20" ht="14.4" x14ac:dyDescent="0.3">
      <c r="N10589" s="39"/>
      <c r="O10589" s="36"/>
      <c r="P10589" s="36"/>
      <c r="Q10589" s="36"/>
      <c r="R10589" s="39"/>
      <c r="S10589" s="36"/>
      <c r="T10589" s="36"/>
    </row>
    <row r="10590" spans="14:20" ht="14.4" x14ac:dyDescent="0.3">
      <c r="N10590" s="39"/>
      <c r="O10590" s="36"/>
      <c r="P10590" s="36"/>
      <c r="Q10590" s="36"/>
      <c r="R10590" s="39"/>
      <c r="S10590" s="36"/>
      <c r="T10590" s="36"/>
    </row>
    <row r="10591" spans="14:20" ht="14.4" x14ac:dyDescent="0.3">
      <c r="N10591" s="39"/>
      <c r="O10591" s="36"/>
      <c r="P10591" s="36"/>
      <c r="Q10591" s="36"/>
      <c r="R10591" s="39"/>
      <c r="S10591" s="36"/>
      <c r="T10591" s="36"/>
    </row>
    <row r="10592" spans="14:20" ht="14.4" x14ac:dyDescent="0.3">
      <c r="N10592" s="39"/>
      <c r="O10592" s="36"/>
      <c r="P10592" s="36"/>
      <c r="Q10592" s="36"/>
      <c r="R10592" s="39"/>
      <c r="S10592" s="36"/>
      <c r="T10592" s="36"/>
    </row>
    <row r="10593" spans="14:20" ht="14.4" x14ac:dyDescent="0.3">
      <c r="N10593" s="39"/>
      <c r="O10593" s="36"/>
      <c r="P10593" s="36"/>
      <c r="Q10593" s="36"/>
      <c r="R10593" s="39"/>
      <c r="S10593" s="36"/>
      <c r="T10593" s="36"/>
    </row>
    <row r="10594" spans="14:20" ht="14.4" x14ac:dyDescent="0.3">
      <c r="N10594" s="39"/>
      <c r="O10594" s="36"/>
      <c r="P10594" s="36"/>
      <c r="Q10594" s="36"/>
      <c r="R10594" s="39"/>
      <c r="S10594" s="36"/>
      <c r="T10594" s="36"/>
    </row>
    <row r="10595" spans="14:20" ht="14.4" x14ac:dyDescent="0.3">
      <c r="N10595" s="39"/>
      <c r="O10595" s="36"/>
      <c r="P10595" s="36"/>
      <c r="Q10595" s="36"/>
      <c r="R10595" s="39"/>
      <c r="S10595" s="36"/>
      <c r="T10595" s="36"/>
    </row>
    <row r="10596" spans="14:20" ht="14.4" x14ac:dyDescent="0.3">
      <c r="N10596" s="39"/>
      <c r="O10596" s="36"/>
      <c r="P10596" s="36"/>
      <c r="Q10596" s="36"/>
      <c r="R10596" s="39"/>
      <c r="S10596" s="36"/>
      <c r="T10596" s="36"/>
    </row>
    <row r="10597" spans="14:20" ht="14.4" x14ac:dyDescent="0.3">
      <c r="N10597" s="39"/>
      <c r="O10597" s="36"/>
      <c r="P10597" s="36"/>
      <c r="Q10597" s="36"/>
      <c r="R10597" s="39"/>
      <c r="S10597" s="36"/>
      <c r="T10597" s="36"/>
    </row>
    <row r="10598" spans="14:20" ht="14.4" x14ac:dyDescent="0.3">
      <c r="N10598" s="39"/>
      <c r="O10598" s="36"/>
      <c r="P10598" s="36"/>
      <c r="Q10598" s="36"/>
      <c r="R10598" s="39"/>
      <c r="S10598" s="36"/>
      <c r="T10598" s="36"/>
    </row>
    <row r="10599" spans="14:20" ht="14.4" x14ac:dyDescent="0.3">
      <c r="N10599" s="39"/>
      <c r="O10599" s="36"/>
      <c r="P10599" s="36"/>
      <c r="Q10599" s="36"/>
      <c r="R10599" s="39"/>
      <c r="S10599" s="36"/>
      <c r="T10599" s="36"/>
    </row>
    <row r="10600" spans="14:20" ht="14.4" x14ac:dyDescent="0.3">
      <c r="N10600" s="39"/>
      <c r="O10600" s="36"/>
      <c r="P10600" s="36"/>
      <c r="Q10600" s="36"/>
      <c r="R10600" s="39"/>
      <c r="S10600" s="36"/>
      <c r="T10600" s="36"/>
    </row>
    <row r="10601" spans="14:20" ht="14.4" x14ac:dyDescent="0.3">
      <c r="N10601" s="39"/>
      <c r="O10601" s="36"/>
      <c r="P10601" s="36"/>
      <c r="Q10601" s="36"/>
      <c r="R10601" s="39"/>
      <c r="S10601" s="36"/>
      <c r="T10601" s="36"/>
    </row>
    <row r="10602" spans="14:20" ht="14.4" x14ac:dyDescent="0.3">
      <c r="N10602" s="39"/>
      <c r="O10602" s="36"/>
      <c r="P10602" s="36"/>
      <c r="Q10602" s="36"/>
      <c r="R10602" s="39"/>
      <c r="S10602" s="36"/>
      <c r="T10602" s="36"/>
    </row>
    <row r="10603" spans="14:20" ht="14.4" x14ac:dyDescent="0.3">
      <c r="N10603" s="39"/>
      <c r="O10603" s="36"/>
      <c r="P10603" s="36"/>
      <c r="Q10603" s="36"/>
      <c r="R10603" s="39"/>
      <c r="S10603" s="36"/>
      <c r="T10603" s="36"/>
    </row>
    <row r="10604" spans="14:20" ht="14.4" x14ac:dyDescent="0.3">
      <c r="N10604" s="39"/>
      <c r="O10604" s="36"/>
      <c r="P10604" s="36"/>
      <c r="Q10604" s="36"/>
      <c r="R10604" s="39"/>
      <c r="S10604" s="36"/>
      <c r="T10604" s="36"/>
    </row>
    <row r="10605" spans="14:20" ht="14.4" x14ac:dyDescent="0.3">
      <c r="N10605" s="39"/>
      <c r="O10605" s="36"/>
      <c r="P10605" s="36"/>
      <c r="Q10605" s="36"/>
      <c r="R10605" s="39"/>
      <c r="S10605" s="36"/>
      <c r="T10605" s="36"/>
    </row>
    <row r="10606" spans="14:20" ht="14.4" x14ac:dyDescent="0.3">
      <c r="N10606" s="39"/>
      <c r="O10606" s="36"/>
      <c r="P10606" s="36"/>
      <c r="Q10606" s="36"/>
      <c r="R10606" s="39"/>
      <c r="S10606" s="36"/>
      <c r="T10606" s="36"/>
    </row>
    <row r="10607" spans="14:20" ht="14.4" x14ac:dyDescent="0.3">
      <c r="N10607" s="39"/>
      <c r="O10607" s="36"/>
      <c r="P10607" s="36"/>
      <c r="Q10607" s="36"/>
      <c r="R10607" s="39"/>
      <c r="S10607" s="36"/>
      <c r="T10607" s="36"/>
    </row>
    <row r="10608" spans="14:20" ht="14.4" x14ac:dyDescent="0.3">
      <c r="N10608" s="37"/>
      <c r="O10608" s="36"/>
      <c r="P10608" s="36"/>
      <c r="Q10608" s="36"/>
      <c r="R10608" s="37"/>
      <c r="S10608" s="36"/>
      <c r="T10608" s="36"/>
    </row>
    <row r="10609" spans="14:20" ht="14.4" x14ac:dyDescent="0.3">
      <c r="N10609" s="37"/>
      <c r="O10609" s="36"/>
      <c r="P10609" s="36"/>
      <c r="Q10609" s="36"/>
      <c r="R10609" s="37"/>
      <c r="S10609" s="36"/>
      <c r="T10609" s="36"/>
    </row>
    <row r="10610" spans="14:20" ht="14.4" x14ac:dyDescent="0.3">
      <c r="N10610" s="37"/>
      <c r="O10610" s="36"/>
      <c r="P10610" s="36"/>
      <c r="Q10610" s="36"/>
      <c r="R10610" s="37"/>
      <c r="S10610" s="36"/>
      <c r="T10610" s="36"/>
    </row>
    <row r="10611" spans="14:20" ht="14.4" x14ac:dyDescent="0.3">
      <c r="N10611" s="37"/>
      <c r="O10611" s="36"/>
      <c r="P10611" s="36"/>
      <c r="Q10611" s="36"/>
      <c r="R10611" s="37"/>
      <c r="S10611" s="36"/>
      <c r="T10611" s="36"/>
    </row>
    <row r="10612" spans="14:20" ht="14.4" x14ac:dyDescent="0.3">
      <c r="N10612" s="37"/>
      <c r="O10612" s="36"/>
      <c r="P10612" s="36"/>
      <c r="Q10612" s="36"/>
      <c r="R10612" s="37"/>
      <c r="S10612" s="36"/>
      <c r="T10612" s="36"/>
    </row>
    <row r="10613" spans="14:20" ht="14.4" x14ac:dyDescent="0.3">
      <c r="N10613" s="37"/>
      <c r="O10613" s="36"/>
      <c r="P10613" s="36"/>
      <c r="Q10613" s="36"/>
      <c r="R10613" s="37"/>
      <c r="S10613" s="36"/>
      <c r="T10613" s="36"/>
    </row>
    <row r="10614" spans="14:20" ht="14.4" x14ac:dyDescent="0.3">
      <c r="N10614" s="37"/>
      <c r="O10614" s="36"/>
      <c r="P10614" s="36"/>
      <c r="Q10614" s="36"/>
      <c r="R10614" s="37"/>
      <c r="S10614" s="36"/>
      <c r="T10614" s="36"/>
    </row>
    <row r="10615" spans="14:20" ht="14.4" x14ac:dyDescent="0.3">
      <c r="N10615" s="37"/>
      <c r="O10615" s="36"/>
      <c r="P10615" s="36"/>
      <c r="Q10615" s="36"/>
      <c r="R10615" s="37"/>
      <c r="S10615" s="36"/>
      <c r="T10615" s="36"/>
    </row>
    <row r="10616" spans="14:20" ht="14.4" x14ac:dyDescent="0.3">
      <c r="N10616" s="37"/>
      <c r="O10616" s="36"/>
      <c r="P10616" s="36"/>
      <c r="Q10616" s="36"/>
      <c r="R10616" s="37"/>
      <c r="S10616" s="36"/>
      <c r="T10616" s="36"/>
    </row>
    <row r="10617" spans="14:20" ht="14.4" x14ac:dyDescent="0.3">
      <c r="N10617" s="37"/>
      <c r="O10617" s="36"/>
      <c r="P10617" s="36"/>
      <c r="Q10617" s="36"/>
      <c r="R10617" s="37"/>
      <c r="S10617" s="36"/>
      <c r="T10617" s="36"/>
    </row>
    <row r="10618" spans="14:20" ht="14.4" x14ac:dyDescent="0.3">
      <c r="N10618" s="37"/>
      <c r="O10618" s="36"/>
      <c r="P10618" s="36"/>
      <c r="Q10618" s="36"/>
      <c r="R10618" s="37"/>
      <c r="S10618" s="36"/>
      <c r="T10618" s="36"/>
    </row>
    <row r="10619" spans="14:20" ht="14.4" x14ac:dyDescent="0.3">
      <c r="N10619" s="37"/>
      <c r="O10619" s="36"/>
      <c r="P10619" s="36"/>
      <c r="Q10619" s="36"/>
      <c r="R10619" s="37"/>
      <c r="S10619" s="36"/>
      <c r="T10619" s="36"/>
    </row>
    <row r="10620" spans="14:20" ht="14.4" x14ac:dyDescent="0.3">
      <c r="N10620" s="37"/>
      <c r="O10620" s="36"/>
      <c r="P10620" s="36"/>
      <c r="Q10620" s="36"/>
      <c r="R10620" s="37"/>
      <c r="S10620" s="36"/>
      <c r="T10620" s="36"/>
    </row>
    <row r="10621" spans="14:20" ht="14.4" x14ac:dyDescent="0.3">
      <c r="N10621" s="37"/>
      <c r="O10621" s="36"/>
      <c r="P10621" s="36"/>
      <c r="Q10621" s="36"/>
      <c r="R10621" s="37"/>
      <c r="S10621" s="36"/>
      <c r="T10621" s="36"/>
    </row>
    <row r="10622" spans="14:20" ht="14.4" x14ac:dyDescent="0.3">
      <c r="N10622" s="37"/>
      <c r="O10622" s="36"/>
      <c r="P10622" s="36"/>
      <c r="Q10622" s="36"/>
      <c r="R10622" s="37"/>
      <c r="S10622" s="36"/>
      <c r="T10622" s="36"/>
    </row>
    <row r="10623" spans="14:20" ht="14.4" x14ac:dyDescent="0.3">
      <c r="N10623" s="37"/>
      <c r="O10623" s="36"/>
      <c r="P10623" s="36"/>
      <c r="Q10623" s="36"/>
      <c r="R10623" s="37"/>
      <c r="S10623" s="36"/>
      <c r="T10623" s="36"/>
    </row>
    <row r="10624" spans="14:20" ht="14.4" x14ac:dyDescent="0.3">
      <c r="N10624" s="37"/>
      <c r="O10624" s="36"/>
      <c r="P10624" s="36"/>
      <c r="Q10624" s="36"/>
      <c r="R10624" s="37"/>
      <c r="S10624" s="36"/>
      <c r="T10624" s="36"/>
    </row>
    <row r="10625" spans="14:20" ht="14.4" x14ac:dyDescent="0.3">
      <c r="N10625" s="37"/>
      <c r="O10625" s="36"/>
      <c r="P10625" s="36"/>
      <c r="Q10625" s="36"/>
      <c r="R10625" s="37"/>
      <c r="S10625" s="36"/>
      <c r="T10625" s="36"/>
    </row>
    <row r="10626" spans="14:20" ht="14.4" x14ac:dyDescent="0.3">
      <c r="N10626" s="37"/>
      <c r="O10626" s="36"/>
      <c r="P10626" s="36"/>
      <c r="Q10626" s="36"/>
      <c r="R10626" s="37"/>
      <c r="S10626" s="36"/>
      <c r="T10626" s="36"/>
    </row>
    <row r="10627" spans="14:20" ht="14.4" x14ac:dyDescent="0.3">
      <c r="N10627" s="37"/>
      <c r="O10627" s="36"/>
      <c r="P10627" s="36"/>
      <c r="Q10627" s="36"/>
      <c r="R10627" s="37"/>
      <c r="S10627" s="36"/>
      <c r="T10627" s="36"/>
    </row>
    <row r="10628" spans="14:20" ht="14.4" x14ac:dyDescent="0.3">
      <c r="N10628" s="37"/>
      <c r="O10628" s="36"/>
      <c r="P10628" s="36"/>
      <c r="Q10628" s="36"/>
      <c r="R10628" s="37"/>
      <c r="S10628" s="36"/>
      <c r="T10628" s="36"/>
    </row>
    <row r="10629" spans="14:20" ht="14.4" x14ac:dyDescent="0.3">
      <c r="N10629" s="37"/>
      <c r="O10629" s="36"/>
      <c r="P10629" s="36"/>
      <c r="Q10629" s="36"/>
      <c r="R10629" s="37"/>
      <c r="S10629" s="36"/>
      <c r="T10629" s="36"/>
    </row>
    <row r="10630" spans="14:20" ht="14.4" x14ac:dyDescent="0.3">
      <c r="N10630" s="37"/>
      <c r="O10630" s="36"/>
      <c r="P10630" s="36"/>
      <c r="Q10630" s="36"/>
      <c r="R10630" s="37"/>
      <c r="S10630" s="36"/>
      <c r="T10630" s="36"/>
    </row>
    <row r="10631" spans="14:20" ht="14.4" x14ac:dyDescent="0.3">
      <c r="N10631" s="37"/>
      <c r="O10631" s="36"/>
      <c r="P10631" s="36"/>
      <c r="Q10631" s="36"/>
      <c r="R10631" s="37"/>
      <c r="S10631" s="36"/>
      <c r="T10631" s="36"/>
    </row>
    <row r="10632" spans="14:20" ht="14.4" x14ac:dyDescent="0.3">
      <c r="N10632" s="37"/>
      <c r="O10632" s="36"/>
      <c r="P10632" s="36"/>
      <c r="Q10632" s="36"/>
      <c r="R10632" s="37"/>
      <c r="S10632" s="36"/>
      <c r="T10632" s="36"/>
    </row>
    <row r="10633" spans="14:20" ht="14.4" x14ac:dyDescent="0.3">
      <c r="N10633" s="37"/>
      <c r="O10633" s="36"/>
      <c r="P10633" s="36"/>
      <c r="Q10633" s="36"/>
      <c r="R10633" s="37"/>
      <c r="S10633" s="36"/>
      <c r="T10633" s="36"/>
    </row>
    <row r="10634" spans="14:20" ht="14.4" x14ac:dyDescent="0.3">
      <c r="N10634" s="37"/>
      <c r="O10634" s="36"/>
      <c r="P10634" s="36"/>
      <c r="Q10634" s="36"/>
      <c r="R10634" s="37"/>
      <c r="S10634" s="36"/>
      <c r="T10634" s="36"/>
    </row>
    <row r="10635" spans="14:20" ht="14.4" x14ac:dyDescent="0.3">
      <c r="N10635" s="37"/>
      <c r="O10635" s="36"/>
      <c r="P10635" s="36"/>
      <c r="Q10635" s="36"/>
      <c r="R10635" s="37"/>
      <c r="S10635" s="36"/>
      <c r="T10635" s="36"/>
    </row>
    <row r="10636" spans="14:20" ht="14.4" x14ac:dyDescent="0.3">
      <c r="N10636" s="37"/>
      <c r="O10636" s="36"/>
      <c r="P10636" s="36"/>
      <c r="Q10636" s="36"/>
      <c r="R10636" s="37"/>
      <c r="S10636" s="36"/>
      <c r="T10636" s="36"/>
    </row>
    <row r="10637" spans="14:20" ht="14.4" x14ac:dyDescent="0.3">
      <c r="N10637" s="37"/>
      <c r="O10637" s="36"/>
      <c r="P10637" s="36"/>
      <c r="Q10637" s="36"/>
      <c r="R10637" s="37"/>
      <c r="S10637" s="36"/>
      <c r="T10637" s="36"/>
    </row>
    <row r="10638" spans="14:20" ht="14.4" x14ac:dyDescent="0.3">
      <c r="N10638" s="37"/>
      <c r="O10638" s="36"/>
      <c r="P10638" s="36"/>
      <c r="Q10638" s="36"/>
      <c r="R10638" s="37"/>
      <c r="S10638" s="36"/>
      <c r="T10638" s="36"/>
    </row>
    <row r="10639" spans="14:20" ht="14.4" x14ac:dyDescent="0.3">
      <c r="N10639" s="37"/>
      <c r="O10639" s="36"/>
      <c r="P10639" s="36"/>
      <c r="Q10639" s="36"/>
      <c r="R10639" s="37"/>
      <c r="S10639" s="36"/>
      <c r="T10639" s="36"/>
    </row>
    <row r="10640" spans="14:20" ht="14.4" x14ac:dyDescent="0.3">
      <c r="N10640" s="37"/>
      <c r="O10640" s="36"/>
      <c r="P10640" s="36"/>
      <c r="Q10640" s="36"/>
      <c r="R10640" s="37"/>
      <c r="S10640" s="36"/>
      <c r="T10640" s="36"/>
    </row>
    <row r="10641" spans="14:20" ht="14.4" x14ac:dyDescent="0.3">
      <c r="N10641" s="37"/>
      <c r="O10641" s="36"/>
      <c r="P10641" s="36"/>
      <c r="Q10641" s="36"/>
      <c r="R10641" s="37"/>
      <c r="S10641" s="36"/>
      <c r="T10641" s="36"/>
    </row>
    <row r="10642" spans="14:20" ht="14.4" x14ac:dyDescent="0.3">
      <c r="N10642" s="37"/>
      <c r="O10642" s="36"/>
      <c r="P10642" s="36"/>
      <c r="Q10642" s="36"/>
      <c r="R10642" s="37"/>
      <c r="S10642" s="36"/>
      <c r="T10642" s="36"/>
    </row>
    <row r="10643" spans="14:20" ht="14.4" x14ac:dyDescent="0.3">
      <c r="N10643" s="37"/>
      <c r="O10643" s="36"/>
      <c r="P10643" s="36"/>
      <c r="Q10643" s="36"/>
      <c r="R10643" s="37"/>
      <c r="S10643" s="36"/>
      <c r="T10643" s="36"/>
    </row>
    <row r="10644" spans="14:20" ht="14.4" x14ac:dyDescent="0.3">
      <c r="N10644" s="37"/>
      <c r="O10644" s="36"/>
      <c r="P10644" s="36"/>
      <c r="Q10644" s="36"/>
      <c r="R10644" s="37"/>
      <c r="S10644" s="36"/>
      <c r="T10644" s="36"/>
    </row>
    <row r="10645" spans="14:20" ht="14.4" x14ac:dyDescent="0.3">
      <c r="N10645" s="37"/>
      <c r="O10645" s="36"/>
      <c r="P10645" s="36"/>
      <c r="Q10645" s="36"/>
      <c r="R10645" s="37"/>
      <c r="S10645" s="36"/>
      <c r="T10645" s="36"/>
    </row>
    <row r="10646" spans="14:20" ht="14.4" x14ac:dyDescent="0.3">
      <c r="N10646" s="37"/>
      <c r="O10646" s="36"/>
      <c r="P10646" s="36"/>
      <c r="Q10646" s="36"/>
      <c r="R10646" s="37"/>
      <c r="S10646" s="36"/>
      <c r="T10646" s="36"/>
    </row>
    <row r="10647" spans="14:20" ht="14.4" x14ac:dyDescent="0.3">
      <c r="N10647" s="37"/>
      <c r="O10647" s="36"/>
      <c r="P10647" s="36"/>
      <c r="Q10647" s="36"/>
      <c r="R10647" s="37"/>
      <c r="S10647" s="36"/>
      <c r="T10647" s="36"/>
    </row>
    <row r="10648" spans="14:20" ht="14.4" x14ac:dyDescent="0.3">
      <c r="N10648" s="37"/>
      <c r="O10648" s="36"/>
      <c r="P10648" s="36"/>
      <c r="Q10648" s="36"/>
      <c r="R10648" s="37"/>
      <c r="S10648" s="36"/>
      <c r="T10648" s="36"/>
    </row>
    <row r="10649" spans="14:20" ht="14.4" x14ac:dyDescent="0.3">
      <c r="N10649" s="37"/>
      <c r="O10649" s="36"/>
      <c r="P10649" s="36"/>
      <c r="Q10649" s="36"/>
      <c r="R10649" s="37"/>
      <c r="S10649" s="36"/>
      <c r="T10649" s="36"/>
    </row>
    <row r="10650" spans="14:20" ht="14.4" x14ac:dyDescent="0.3">
      <c r="N10650" s="37"/>
      <c r="O10650" s="36"/>
      <c r="P10650" s="36"/>
      <c r="Q10650" s="36"/>
      <c r="R10650" s="37"/>
      <c r="S10650" s="36"/>
      <c r="T10650" s="36"/>
    </row>
    <row r="10651" spans="14:20" ht="14.4" x14ac:dyDescent="0.3">
      <c r="N10651" s="37"/>
      <c r="O10651" s="36"/>
      <c r="P10651" s="36"/>
      <c r="Q10651" s="36"/>
      <c r="R10651" s="37"/>
      <c r="S10651" s="36"/>
      <c r="T10651" s="36"/>
    </row>
    <row r="10652" spans="14:20" ht="14.4" x14ac:dyDescent="0.3">
      <c r="N10652" s="37"/>
      <c r="O10652" s="36"/>
      <c r="P10652" s="36"/>
      <c r="Q10652" s="36"/>
      <c r="R10652" s="37"/>
      <c r="S10652" s="36"/>
      <c r="T10652" s="36"/>
    </row>
    <row r="10653" spans="14:20" ht="14.4" x14ac:dyDescent="0.3">
      <c r="N10653" s="37"/>
      <c r="O10653" s="36"/>
      <c r="P10653" s="36"/>
      <c r="Q10653" s="36"/>
      <c r="R10653" s="37"/>
      <c r="S10653" s="36"/>
      <c r="T10653" s="36"/>
    </row>
    <row r="10654" spans="14:20" ht="14.4" x14ac:dyDescent="0.3">
      <c r="N10654" s="37"/>
      <c r="O10654" s="36"/>
      <c r="P10654" s="36"/>
      <c r="Q10654" s="36"/>
      <c r="R10654" s="37"/>
      <c r="S10654" s="36"/>
      <c r="T10654" s="36"/>
    </row>
    <row r="10655" spans="14:20" ht="14.4" x14ac:dyDescent="0.3">
      <c r="N10655" s="37"/>
      <c r="O10655" s="36"/>
      <c r="P10655" s="36"/>
      <c r="Q10655" s="36"/>
      <c r="R10655" s="37"/>
      <c r="S10655" s="36"/>
      <c r="T10655" s="36"/>
    </row>
    <row r="10656" spans="14:20" ht="14.4" x14ac:dyDescent="0.3">
      <c r="N10656" s="37"/>
      <c r="O10656" s="36"/>
      <c r="P10656" s="36"/>
      <c r="Q10656" s="36"/>
      <c r="R10656" s="37"/>
      <c r="S10656" s="36"/>
      <c r="T10656" s="36"/>
    </row>
    <row r="10657" spans="14:20" ht="14.4" x14ac:dyDescent="0.3">
      <c r="N10657" s="37"/>
      <c r="O10657" s="36"/>
      <c r="P10657" s="36"/>
      <c r="Q10657" s="36"/>
      <c r="R10657" s="37"/>
      <c r="S10657" s="36"/>
      <c r="T10657" s="36"/>
    </row>
    <row r="10658" spans="14:20" ht="14.4" x14ac:dyDescent="0.3">
      <c r="N10658" s="37"/>
      <c r="O10658" s="36"/>
      <c r="P10658" s="36"/>
      <c r="Q10658" s="36"/>
      <c r="R10658" s="37"/>
      <c r="S10658" s="36"/>
      <c r="T10658" s="36"/>
    </row>
    <row r="10659" spans="14:20" ht="14.4" x14ac:dyDescent="0.3">
      <c r="N10659" s="37"/>
      <c r="O10659" s="36"/>
      <c r="P10659" s="36"/>
      <c r="Q10659" s="36"/>
      <c r="R10659" s="37"/>
      <c r="S10659" s="36"/>
      <c r="T10659" s="36"/>
    </row>
    <row r="10660" spans="14:20" ht="14.4" x14ac:dyDescent="0.3">
      <c r="N10660" s="37"/>
      <c r="O10660" s="36"/>
      <c r="P10660" s="36"/>
      <c r="Q10660" s="36"/>
      <c r="R10660" s="37"/>
      <c r="S10660" s="36"/>
      <c r="T10660" s="36"/>
    </row>
    <row r="10661" spans="14:20" ht="14.4" x14ac:dyDescent="0.3">
      <c r="N10661" s="37"/>
      <c r="O10661" s="36"/>
      <c r="P10661" s="36"/>
      <c r="Q10661" s="36"/>
      <c r="R10661" s="37"/>
      <c r="S10661" s="36"/>
      <c r="T10661" s="36"/>
    </row>
    <row r="10662" spans="14:20" ht="14.4" x14ac:dyDescent="0.3">
      <c r="N10662" s="37"/>
      <c r="O10662" s="36"/>
      <c r="P10662" s="36"/>
      <c r="Q10662" s="36"/>
      <c r="R10662" s="37"/>
      <c r="S10662" s="36"/>
      <c r="T10662" s="36"/>
    </row>
    <row r="10663" spans="14:20" ht="14.4" x14ac:dyDescent="0.3">
      <c r="N10663" s="37"/>
      <c r="O10663" s="36"/>
      <c r="P10663" s="36"/>
      <c r="Q10663" s="36"/>
      <c r="R10663" s="37"/>
      <c r="S10663" s="36"/>
      <c r="T10663" s="36"/>
    </row>
    <row r="10664" spans="14:20" ht="14.4" x14ac:dyDescent="0.3">
      <c r="N10664" s="37"/>
      <c r="O10664" s="36"/>
      <c r="P10664" s="36"/>
      <c r="Q10664" s="36"/>
      <c r="R10664" s="37"/>
      <c r="S10664" s="36"/>
      <c r="T10664" s="36"/>
    </row>
    <row r="10665" spans="14:20" ht="14.4" x14ac:dyDescent="0.3">
      <c r="N10665" s="37"/>
      <c r="O10665" s="36"/>
      <c r="P10665" s="36"/>
      <c r="Q10665" s="36"/>
      <c r="R10665" s="37"/>
      <c r="S10665" s="36"/>
      <c r="T10665" s="36"/>
    </row>
    <row r="10666" spans="14:20" ht="14.4" x14ac:dyDescent="0.3">
      <c r="N10666" s="37"/>
      <c r="O10666" s="36"/>
      <c r="P10666" s="36"/>
      <c r="Q10666" s="36"/>
      <c r="R10666" s="37"/>
      <c r="S10666" s="36"/>
      <c r="T10666" s="36"/>
    </row>
    <row r="10667" spans="14:20" ht="14.4" x14ac:dyDescent="0.3">
      <c r="N10667" s="37"/>
      <c r="O10667" s="36"/>
      <c r="P10667" s="36"/>
      <c r="Q10667" s="36"/>
      <c r="R10667" s="37"/>
      <c r="S10667" s="36"/>
      <c r="T10667" s="36"/>
    </row>
    <row r="10668" spans="14:20" ht="14.4" x14ac:dyDescent="0.3">
      <c r="N10668" s="37"/>
      <c r="O10668" s="36"/>
      <c r="P10668" s="36"/>
      <c r="Q10668" s="36"/>
      <c r="R10668" s="37"/>
      <c r="S10668" s="36"/>
      <c r="T10668" s="36"/>
    </row>
    <row r="10669" spans="14:20" ht="14.4" x14ac:dyDescent="0.3">
      <c r="N10669" s="37"/>
      <c r="O10669" s="36"/>
      <c r="P10669" s="36"/>
      <c r="Q10669" s="36"/>
      <c r="R10669" s="37"/>
      <c r="S10669" s="36"/>
      <c r="T10669" s="36"/>
    </row>
    <row r="10670" spans="14:20" ht="14.4" x14ac:dyDescent="0.3">
      <c r="N10670" s="37"/>
      <c r="O10670" s="36"/>
      <c r="P10670" s="36"/>
      <c r="Q10670" s="36"/>
      <c r="R10670" s="37"/>
      <c r="S10670" s="36"/>
      <c r="T10670" s="36"/>
    </row>
    <row r="10671" spans="14:20" ht="14.4" x14ac:dyDescent="0.3">
      <c r="N10671" s="37"/>
      <c r="O10671" s="36"/>
      <c r="P10671" s="36"/>
      <c r="Q10671" s="36"/>
      <c r="R10671" s="37"/>
      <c r="S10671" s="36"/>
      <c r="T10671" s="36"/>
    </row>
    <row r="10672" spans="14:20" ht="14.4" x14ac:dyDescent="0.3">
      <c r="N10672" s="37"/>
      <c r="O10672" s="36"/>
      <c r="P10672" s="36"/>
      <c r="Q10672" s="36"/>
      <c r="R10672" s="37"/>
      <c r="S10672" s="36"/>
      <c r="T10672" s="36"/>
    </row>
    <row r="10673" spans="14:20" ht="14.4" x14ac:dyDescent="0.3">
      <c r="N10673" s="37"/>
      <c r="O10673" s="36"/>
      <c r="P10673" s="36"/>
      <c r="Q10673" s="36"/>
      <c r="R10673" s="37"/>
      <c r="S10673" s="36"/>
      <c r="T10673" s="36"/>
    </row>
    <row r="10674" spans="14:20" ht="14.4" x14ac:dyDescent="0.3">
      <c r="N10674" s="37"/>
      <c r="O10674" s="36"/>
      <c r="P10674" s="36"/>
      <c r="Q10674" s="36"/>
      <c r="R10674" s="37"/>
      <c r="S10674" s="36"/>
      <c r="T10674" s="36"/>
    </row>
    <row r="10675" spans="14:20" ht="14.4" x14ac:dyDescent="0.3">
      <c r="N10675" s="37"/>
      <c r="O10675" s="36"/>
      <c r="P10675" s="36"/>
      <c r="Q10675" s="36"/>
      <c r="R10675" s="37"/>
      <c r="S10675" s="36"/>
      <c r="T10675" s="36"/>
    </row>
    <row r="10676" spans="14:20" ht="14.4" x14ac:dyDescent="0.3">
      <c r="N10676" s="37"/>
      <c r="O10676" s="36"/>
      <c r="P10676" s="36"/>
      <c r="Q10676" s="36"/>
      <c r="R10676" s="37"/>
      <c r="S10676" s="36"/>
      <c r="T10676" s="36"/>
    </row>
    <row r="10677" spans="14:20" ht="14.4" x14ac:dyDescent="0.3">
      <c r="N10677" s="37"/>
      <c r="O10677" s="36"/>
      <c r="P10677" s="36"/>
      <c r="Q10677" s="36"/>
      <c r="R10677" s="37"/>
      <c r="S10677" s="36"/>
      <c r="T10677" s="36"/>
    </row>
    <row r="10678" spans="14:20" ht="14.4" x14ac:dyDescent="0.3">
      <c r="N10678" s="37"/>
      <c r="O10678" s="36"/>
      <c r="P10678" s="36"/>
      <c r="Q10678" s="36"/>
      <c r="R10678" s="37"/>
      <c r="S10678" s="36"/>
      <c r="T10678" s="36"/>
    </row>
    <row r="10679" spans="14:20" ht="14.4" x14ac:dyDescent="0.3">
      <c r="N10679" s="37"/>
      <c r="O10679" s="36"/>
      <c r="P10679" s="36"/>
      <c r="Q10679" s="36"/>
      <c r="R10679" s="37"/>
      <c r="S10679" s="36"/>
      <c r="T10679" s="36"/>
    </row>
    <row r="10680" spans="14:20" ht="14.4" x14ac:dyDescent="0.3">
      <c r="N10680" s="37"/>
      <c r="O10680" s="36"/>
      <c r="P10680" s="36"/>
      <c r="Q10680" s="36"/>
      <c r="R10680" s="37"/>
      <c r="S10680" s="36"/>
      <c r="T10680" s="36"/>
    </row>
    <row r="10681" spans="14:20" ht="14.4" x14ac:dyDescent="0.3">
      <c r="N10681" s="37"/>
      <c r="O10681" s="36"/>
      <c r="P10681" s="36"/>
      <c r="Q10681" s="36"/>
      <c r="R10681" s="37"/>
      <c r="S10681" s="36"/>
      <c r="T10681" s="36"/>
    </row>
    <row r="10682" spans="14:20" ht="14.4" x14ac:dyDescent="0.3">
      <c r="N10682" s="37"/>
      <c r="O10682" s="36"/>
      <c r="P10682" s="36"/>
      <c r="Q10682" s="36"/>
      <c r="R10682" s="37"/>
      <c r="S10682" s="36"/>
      <c r="T10682" s="36"/>
    </row>
    <row r="10683" spans="14:20" ht="14.4" x14ac:dyDescent="0.3">
      <c r="N10683" s="37"/>
      <c r="O10683" s="36"/>
      <c r="P10683" s="36"/>
      <c r="Q10683" s="36"/>
      <c r="R10683" s="37"/>
      <c r="S10683" s="36"/>
      <c r="T10683" s="36"/>
    </row>
    <row r="10684" spans="14:20" ht="14.4" x14ac:dyDescent="0.3">
      <c r="N10684" s="37"/>
      <c r="O10684" s="36"/>
      <c r="P10684" s="36"/>
      <c r="Q10684" s="36"/>
      <c r="R10684" s="37"/>
      <c r="S10684" s="36"/>
      <c r="T10684" s="36"/>
    </row>
    <row r="10685" spans="14:20" ht="14.4" x14ac:dyDescent="0.3">
      <c r="N10685" s="37"/>
      <c r="O10685" s="36"/>
      <c r="P10685" s="36"/>
      <c r="Q10685" s="36"/>
      <c r="R10685" s="37"/>
      <c r="S10685" s="36"/>
      <c r="T10685" s="36"/>
    </row>
    <row r="10686" spans="14:20" ht="14.4" x14ac:dyDescent="0.3">
      <c r="N10686" s="37"/>
      <c r="O10686" s="36"/>
      <c r="P10686" s="36"/>
      <c r="Q10686" s="36"/>
      <c r="R10686" s="37"/>
      <c r="S10686" s="36"/>
      <c r="T10686" s="36"/>
    </row>
    <row r="10687" spans="14:20" ht="14.4" x14ac:dyDescent="0.3">
      <c r="N10687" s="37"/>
      <c r="O10687" s="36"/>
      <c r="P10687" s="36"/>
      <c r="Q10687" s="36"/>
      <c r="R10687" s="37"/>
      <c r="S10687" s="36"/>
      <c r="T10687" s="36"/>
    </row>
    <row r="10688" spans="14:20" ht="14.4" x14ac:dyDescent="0.3">
      <c r="N10688" s="37"/>
      <c r="O10688" s="36"/>
      <c r="P10688" s="36"/>
      <c r="Q10688" s="36"/>
      <c r="R10688" s="37"/>
      <c r="S10688" s="36"/>
      <c r="T10688" s="36"/>
    </row>
    <row r="10689" spans="14:20" ht="14.4" x14ac:dyDescent="0.3">
      <c r="N10689" s="37"/>
      <c r="O10689" s="36"/>
      <c r="P10689" s="36"/>
      <c r="Q10689" s="36"/>
      <c r="R10689" s="37"/>
      <c r="S10689" s="36"/>
      <c r="T10689" s="36"/>
    </row>
    <row r="10690" spans="14:20" ht="14.4" x14ac:dyDescent="0.3">
      <c r="N10690" s="37"/>
      <c r="O10690" s="36"/>
      <c r="P10690" s="36"/>
      <c r="Q10690" s="36"/>
      <c r="R10690" s="37"/>
      <c r="S10690" s="36"/>
      <c r="T10690" s="36"/>
    </row>
    <row r="10691" spans="14:20" ht="14.4" x14ac:dyDescent="0.3">
      <c r="N10691" s="37"/>
      <c r="O10691" s="36"/>
      <c r="P10691" s="36"/>
      <c r="Q10691" s="36"/>
      <c r="R10691" s="37"/>
      <c r="S10691" s="36"/>
      <c r="T10691" s="36"/>
    </row>
    <row r="10692" spans="14:20" ht="14.4" x14ac:dyDescent="0.3">
      <c r="N10692" s="37"/>
      <c r="O10692" s="36"/>
      <c r="P10692" s="36"/>
      <c r="Q10692" s="36"/>
      <c r="R10692" s="37"/>
      <c r="S10692" s="36"/>
      <c r="T10692" s="36"/>
    </row>
    <row r="10693" spans="14:20" ht="14.4" x14ac:dyDescent="0.3">
      <c r="N10693" s="37"/>
      <c r="O10693" s="36"/>
      <c r="P10693" s="36"/>
      <c r="Q10693" s="36"/>
      <c r="R10693" s="37"/>
      <c r="S10693" s="36"/>
      <c r="T10693" s="36"/>
    </row>
    <row r="10694" spans="14:20" ht="14.4" x14ac:dyDescent="0.3">
      <c r="N10694" s="37"/>
      <c r="O10694" s="36"/>
      <c r="P10694" s="36"/>
      <c r="Q10694" s="36"/>
      <c r="R10694" s="37"/>
      <c r="S10694" s="36"/>
      <c r="T10694" s="36"/>
    </row>
    <row r="10695" spans="14:20" ht="14.4" x14ac:dyDescent="0.3">
      <c r="N10695" s="37"/>
      <c r="O10695" s="36"/>
      <c r="P10695" s="36"/>
      <c r="Q10695" s="36"/>
      <c r="R10695" s="37"/>
      <c r="S10695" s="36"/>
      <c r="T10695" s="36"/>
    </row>
    <row r="10696" spans="14:20" ht="14.4" x14ac:dyDescent="0.3">
      <c r="N10696" s="37"/>
      <c r="O10696" s="36"/>
      <c r="P10696" s="36"/>
      <c r="Q10696" s="36"/>
      <c r="R10696" s="37"/>
      <c r="S10696" s="36"/>
      <c r="T10696" s="36"/>
    </row>
    <row r="10697" spans="14:20" ht="14.4" x14ac:dyDescent="0.3">
      <c r="N10697" s="37"/>
      <c r="O10697" s="36"/>
      <c r="P10697" s="36"/>
      <c r="Q10697" s="36"/>
      <c r="R10697" s="37"/>
      <c r="S10697" s="36"/>
      <c r="T10697" s="36"/>
    </row>
    <row r="10698" spans="14:20" ht="14.4" x14ac:dyDescent="0.3">
      <c r="N10698" s="37"/>
      <c r="O10698" s="36"/>
      <c r="P10698" s="36"/>
      <c r="Q10698" s="36"/>
      <c r="R10698" s="37"/>
      <c r="S10698" s="36"/>
      <c r="T10698" s="36"/>
    </row>
    <row r="10699" spans="14:20" ht="14.4" x14ac:dyDescent="0.3">
      <c r="N10699" s="37"/>
      <c r="O10699" s="36"/>
      <c r="P10699" s="36"/>
      <c r="Q10699" s="36"/>
      <c r="R10699" s="37"/>
      <c r="S10699" s="36"/>
      <c r="T10699" s="36"/>
    </row>
    <row r="10700" spans="14:20" ht="14.4" x14ac:dyDescent="0.3">
      <c r="N10700" s="37"/>
      <c r="O10700" s="36"/>
      <c r="P10700" s="36"/>
      <c r="Q10700" s="36"/>
      <c r="R10700" s="37"/>
      <c r="S10700" s="36"/>
      <c r="T10700" s="36"/>
    </row>
    <row r="10701" spans="14:20" ht="14.4" x14ac:dyDescent="0.3">
      <c r="N10701" s="37"/>
      <c r="O10701" s="36"/>
      <c r="P10701" s="36"/>
      <c r="Q10701" s="36"/>
      <c r="R10701" s="37"/>
      <c r="S10701" s="36"/>
      <c r="T10701" s="36"/>
    </row>
    <row r="10702" spans="14:20" ht="14.4" x14ac:dyDescent="0.3">
      <c r="N10702" s="37"/>
      <c r="O10702" s="36"/>
      <c r="P10702" s="36"/>
      <c r="Q10702" s="36"/>
      <c r="R10702" s="37"/>
      <c r="S10702" s="36"/>
      <c r="T10702" s="36"/>
    </row>
    <row r="10703" spans="14:20" ht="14.4" x14ac:dyDescent="0.3">
      <c r="N10703" s="37"/>
      <c r="O10703" s="36"/>
      <c r="P10703" s="36"/>
      <c r="Q10703" s="36"/>
      <c r="R10703" s="37"/>
      <c r="S10703" s="36"/>
      <c r="T10703" s="36"/>
    </row>
    <row r="10704" spans="14:20" ht="14.4" x14ac:dyDescent="0.3">
      <c r="N10704" s="37"/>
      <c r="O10704" s="36"/>
      <c r="P10704" s="36"/>
      <c r="Q10704" s="36"/>
      <c r="R10704" s="37"/>
      <c r="S10704" s="36"/>
      <c r="T10704" s="36"/>
    </row>
    <row r="10705" spans="14:20" ht="14.4" x14ac:dyDescent="0.3">
      <c r="N10705" s="37"/>
      <c r="O10705" s="36"/>
      <c r="P10705" s="36"/>
      <c r="Q10705" s="36"/>
      <c r="R10705" s="37"/>
      <c r="S10705" s="36"/>
      <c r="T10705" s="36"/>
    </row>
    <row r="10706" spans="14:20" ht="14.4" x14ac:dyDescent="0.3">
      <c r="N10706" s="37"/>
      <c r="O10706" s="36"/>
      <c r="P10706" s="36"/>
      <c r="Q10706" s="36"/>
      <c r="R10706" s="37"/>
      <c r="S10706" s="36"/>
      <c r="T10706" s="36"/>
    </row>
    <row r="10707" spans="14:20" ht="14.4" x14ac:dyDescent="0.3">
      <c r="N10707" s="37"/>
      <c r="O10707" s="36"/>
      <c r="P10707" s="36"/>
      <c r="Q10707" s="36"/>
      <c r="R10707" s="37"/>
      <c r="S10707" s="36"/>
      <c r="T10707" s="36"/>
    </row>
    <row r="10708" spans="14:20" ht="14.4" x14ac:dyDescent="0.3">
      <c r="N10708" s="37"/>
      <c r="O10708" s="36"/>
      <c r="P10708" s="36"/>
      <c r="Q10708" s="36"/>
      <c r="R10708" s="37"/>
      <c r="S10708" s="36"/>
      <c r="T10708" s="36"/>
    </row>
    <row r="10709" spans="14:20" ht="14.4" x14ac:dyDescent="0.3">
      <c r="N10709" s="37"/>
      <c r="O10709" s="36"/>
      <c r="P10709" s="36"/>
      <c r="Q10709" s="36"/>
      <c r="R10709" s="37"/>
      <c r="S10709" s="36"/>
      <c r="T10709" s="36"/>
    </row>
    <row r="10710" spans="14:20" ht="14.4" x14ac:dyDescent="0.3">
      <c r="N10710" s="37"/>
      <c r="O10710" s="36"/>
      <c r="P10710" s="36"/>
      <c r="Q10710" s="36"/>
      <c r="R10710" s="37"/>
      <c r="S10710" s="36"/>
      <c r="T10710" s="36"/>
    </row>
    <row r="10711" spans="14:20" ht="14.4" x14ac:dyDescent="0.3">
      <c r="N10711" s="37"/>
      <c r="O10711" s="36"/>
      <c r="P10711" s="36"/>
      <c r="Q10711" s="36"/>
      <c r="R10711" s="37"/>
      <c r="S10711" s="36"/>
      <c r="T10711" s="36"/>
    </row>
    <row r="10712" spans="14:20" ht="14.4" x14ac:dyDescent="0.3">
      <c r="N10712" s="37"/>
      <c r="O10712" s="36"/>
      <c r="P10712" s="36"/>
      <c r="Q10712" s="36"/>
      <c r="R10712" s="37"/>
      <c r="S10712" s="36"/>
      <c r="T10712" s="36"/>
    </row>
    <row r="10713" spans="14:20" ht="14.4" x14ac:dyDescent="0.3">
      <c r="N10713" s="37"/>
      <c r="O10713" s="36"/>
      <c r="P10713" s="36"/>
      <c r="Q10713" s="36"/>
      <c r="R10713" s="37"/>
      <c r="S10713" s="36"/>
      <c r="T10713" s="36"/>
    </row>
    <row r="10714" spans="14:20" ht="14.4" x14ac:dyDescent="0.3">
      <c r="N10714" s="37"/>
      <c r="O10714" s="36"/>
      <c r="P10714" s="36"/>
      <c r="Q10714" s="36"/>
      <c r="R10714" s="37"/>
      <c r="S10714" s="36"/>
      <c r="T10714" s="36"/>
    </row>
    <row r="10715" spans="14:20" ht="14.4" x14ac:dyDescent="0.3">
      <c r="N10715" s="37"/>
      <c r="O10715" s="36"/>
      <c r="P10715" s="36"/>
      <c r="Q10715" s="36"/>
      <c r="R10715" s="37"/>
      <c r="S10715" s="36"/>
      <c r="T10715" s="36"/>
    </row>
    <row r="10716" spans="14:20" ht="14.4" x14ac:dyDescent="0.3">
      <c r="N10716" s="37"/>
      <c r="O10716" s="36"/>
      <c r="P10716" s="36"/>
      <c r="Q10716" s="36"/>
      <c r="R10716" s="37"/>
      <c r="S10716" s="36"/>
      <c r="T10716" s="36"/>
    </row>
    <row r="10717" spans="14:20" ht="14.4" x14ac:dyDescent="0.3">
      <c r="N10717" s="37"/>
      <c r="O10717" s="36"/>
      <c r="P10717" s="36"/>
      <c r="Q10717" s="36"/>
      <c r="R10717" s="37"/>
      <c r="S10717" s="36"/>
      <c r="T10717" s="36"/>
    </row>
    <row r="10718" spans="14:20" ht="14.4" x14ac:dyDescent="0.3">
      <c r="N10718" s="37"/>
      <c r="O10718" s="36"/>
      <c r="P10718" s="36"/>
      <c r="Q10718" s="36"/>
      <c r="R10718" s="37"/>
      <c r="S10718" s="36"/>
      <c r="T10718" s="36"/>
    </row>
    <row r="10719" spans="14:20" ht="14.4" x14ac:dyDescent="0.3">
      <c r="N10719" s="37"/>
      <c r="O10719" s="36"/>
      <c r="P10719" s="36"/>
      <c r="Q10719" s="36"/>
      <c r="R10719" s="37"/>
      <c r="S10719" s="36"/>
      <c r="T10719" s="36"/>
    </row>
    <row r="10720" spans="14:20" ht="14.4" x14ac:dyDescent="0.3">
      <c r="N10720" s="37"/>
      <c r="O10720" s="36"/>
      <c r="P10720" s="36"/>
      <c r="Q10720" s="36"/>
      <c r="R10720" s="37"/>
      <c r="S10720" s="36"/>
      <c r="T10720" s="36"/>
    </row>
    <row r="10721" spans="14:20" ht="14.4" x14ac:dyDescent="0.3">
      <c r="N10721" s="37"/>
      <c r="O10721" s="36"/>
      <c r="P10721" s="36"/>
      <c r="Q10721" s="36"/>
      <c r="R10721" s="37"/>
      <c r="S10721" s="36"/>
      <c r="T10721" s="36"/>
    </row>
    <row r="10722" spans="14:20" ht="14.4" x14ac:dyDescent="0.3">
      <c r="N10722" s="37"/>
      <c r="O10722" s="36"/>
      <c r="P10722" s="36"/>
      <c r="Q10722" s="36"/>
      <c r="R10722" s="37"/>
      <c r="S10722" s="36"/>
      <c r="T10722" s="36"/>
    </row>
    <row r="10723" spans="14:20" ht="14.4" x14ac:dyDescent="0.3">
      <c r="N10723" s="37"/>
      <c r="O10723" s="36"/>
      <c r="P10723" s="36"/>
      <c r="Q10723" s="36"/>
      <c r="R10723" s="37"/>
      <c r="S10723" s="36"/>
      <c r="T10723" s="36"/>
    </row>
    <row r="10724" spans="14:20" ht="14.4" x14ac:dyDescent="0.3">
      <c r="N10724" s="37"/>
      <c r="O10724" s="36"/>
      <c r="P10724" s="36"/>
      <c r="Q10724" s="36"/>
      <c r="R10724" s="37"/>
      <c r="S10724" s="36"/>
      <c r="T10724" s="36"/>
    </row>
    <row r="10725" spans="14:20" ht="14.4" x14ac:dyDescent="0.3">
      <c r="N10725" s="37"/>
      <c r="O10725" s="36"/>
      <c r="P10725" s="36"/>
      <c r="Q10725" s="36"/>
      <c r="R10725" s="37"/>
      <c r="S10725" s="36"/>
      <c r="T10725" s="36"/>
    </row>
    <row r="10726" spans="14:20" ht="14.4" x14ac:dyDescent="0.3">
      <c r="N10726" s="37"/>
      <c r="O10726" s="36"/>
      <c r="P10726" s="36"/>
      <c r="Q10726" s="36"/>
      <c r="R10726" s="37"/>
      <c r="S10726" s="36"/>
      <c r="T10726" s="36"/>
    </row>
    <row r="10727" spans="14:20" ht="14.4" x14ac:dyDescent="0.3">
      <c r="N10727" s="37"/>
      <c r="O10727" s="36"/>
      <c r="P10727" s="36"/>
      <c r="Q10727" s="36"/>
      <c r="R10727" s="37"/>
      <c r="S10727" s="36"/>
      <c r="T10727" s="36"/>
    </row>
    <row r="10728" spans="14:20" ht="14.4" x14ac:dyDescent="0.3">
      <c r="N10728" s="37"/>
      <c r="O10728" s="36"/>
      <c r="P10728" s="36"/>
      <c r="Q10728" s="36"/>
      <c r="R10728" s="37"/>
      <c r="S10728" s="36"/>
      <c r="T10728" s="36"/>
    </row>
    <row r="10729" spans="14:20" ht="14.4" x14ac:dyDescent="0.3">
      <c r="N10729" s="37"/>
      <c r="O10729" s="36"/>
      <c r="P10729" s="36"/>
      <c r="Q10729" s="36"/>
      <c r="R10729" s="37"/>
      <c r="S10729" s="36"/>
      <c r="T10729" s="36"/>
    </row>
    <row r="10730" spans="14:20" ht="14.4" x14ac:dyDescent="0.3">
      <c r="N10730" s="37"/>
      <c r="O10730" s="36"/>
      <c r="P10730" s="36"/>
      <c r="Q10730" s="36"/>
      <c r="R10730" s="37"/>
      <c r="S10730" s="36"/>
      <c r="T10730" s="36"/>
    </row>
    <row r="10731" spans="14:20" ht="14.4" x14ac:dyDescent="0.3">
      <c r="N10731" s="37"/>
      <c r="O10731" s="36"/>
      <c r="P10731" s="36"/>
      <c r="Q10731" s="36"/>
      <c r="R10731" s="37"/>
      <c r="S10731" s="36"/>
      <c r="T10731" s="36"/>
    </row>
    <row r="10732" spans="14:20" ht="14.4" x14ac:dyDescent="0.3">
      <c r="N10732" s="37"/>
      <c r="O10732" s="36"/>
      <c r="P10732" s="36"/>
      <c r="Q10732" s="36"/>
      <c r="R10732" s="37"/>
      <c r="S10732" s="36"/>
      <c r="T10732" s="36"/>
    </row>
    <row r="10733" spans="14:20" ht="14.4" x14ac:dyDescent="0.3">
      <c r="N10733" s="37"/>
      <c r="O10733" s="36"/>
      <c r="P10733" s="36"/>
      <c r="Q10733" s="36"/>
      <c r="R10733" s="37"/>
      <c r="S10733" s="36"/>
      <c r="T10733" s="36"/>
    </row>
    <row r="10734" spans="14:20" ht="14.4" x14ac:dyDescent="0.3">
      <c r="N10734" s="37"/>
      <c r="O10734" s="36"/>
      <c r="P10734" s="36"/>
      <c r="Q10734" s="36"/>
      <c r="R10734" s="37"/>
      <c r="S10734" s="36"/>
      <c r="T10734" s="36"/>
    </row>
    <row r="10735" spans="14:20" ht="14.4" x14ac:dyDescent="0.3">
      <c r="N10735" s="37"/>
      <c r="O10735" s="36"/>
      <c r="P10735" s="36"/>
      <c r="Q10735" s="36"/>
      <c r="R10735" s="37"/>
      <c r="S10735" s="36"/>
      <c r="T10735" s="36"/>
    </row>
    <row r="10736" spans="14:20" ht="14.4" x14ac:dyDescent="0.3">
      <c r="N10736" s="37"/>
      <c r="O10736" s="36"/>
      <c r="P10736" s="36"/>
      <c r="Q10736" s="36"/>
      <c r="R10736" s="37"/>
      <c r="S10736" s="36"/>
      <c r="T10736" s="36"/>
    </row>
    <row r="10737" spans="14:20" ht="14.4" x14ac:dyDescent="0.3">
      <c r="N10737" s="37"/>
      <c r="O10737" s="36"/>
      <c r="P10737" s="36"/>
      <c r="Q10737" s="36"/>
      <c r="R10737" s="37"/>
      <c r="S10737" s="36"/>
      <c r="T10737" s="36"/>
    </row>
    <row r="10738" spans="14:20" ht="14.4" x14ac:dyDescent="0.3">
      <c r="N10738" s="37"/>
      <c r="O10738" s="36"/>
      <c r="P10738" s="36"/>
      <c r="Q10738" s="36"/>
      <c r="R10738" s="37"/>
      <c r="S10738" s="36"/>
      <c r="T10738" s="36"/>
    </row>
    <row r="10739" spans="14:20" ht="14.4" x14ac:dyDescent="0.3">
      <c r="N10739" s="37"/>
      <c r="O10739" s="36"/>
      <c r="P10739" s="36"/>
      <c r="Q10739" s="36"/>
      <c r="R10739" s="37"/>
      <c r="S10739" s="36"/>
      <c r="T10739" s="36"/>
    </row>
    <row r="10740" spans="14:20" ht="14.4" x14ac:dyDescent="0.3">
      <c r="N10740" s="37"/>
      <c r="O10740" s="36"/>
      <c r="P10740" s="36"/>
      <c r="Q10740" s="36"/>
      <c r="R10740" s="37"/>
      <c r="S10740" s="36"/>
      <c r="T10740" s="36"/>
    </row>
    <row r="10741" spans="14:20" ht="14.4" x14ac:dyDescent="0.3">
      <c r="N10741" s="37"/>
      <c r="O10741" s="36"/>
      <c r="P10741" s="36"/>
      <c r="Q10741" s="36"/>
      <c r="R10741" s="37"/>
      <c r="S10741" s="36"/>
      <c r="T10741" s="36"/>
    </row>
    <row r="10742" spans="14:20" ht="14.4" x14ac:dyDescent="0.3">
      <c r="N10742" s="37"/>
      <c r="O10742" s="36"/>
      <c r="P10742" s="36"/>
      <c r="Q10742" s="36"/>
      <c r="R10742" s="37"/>
      <c r="S10742" s="36"/>
      <c r="T10742" s="36"/>
    </row>
    <row r="10743" spans="14:20" ht="14.4" x14ac:dyDescent="0.3">
      <c r="N10743" s="37"/>
      <c r="O10743" s="36"/>
      <c r="P10743" s="36"/>
      <c r="Q10743" s="36"/>
      <c r="R10743" s="37"/>
      <c r="S10743" s="36"/>
      <c r="T10743" s="36"/>
    </row>
    <row r="10744" spans="14:20" ht="14.4" x14ac:dyDescent="0.3">
      <c r="N10744" s="37"/>
      <c r="O10744" s="36"/>
      <c r="P10744" s="36"/>
      <c r="Q10744" s="36"/>
      <c r="R10744" s="37"/>
      <c r="S10744" s="36"/>
      <c r="T10744" s="36"/>
    </row>
    <row r="10745" spans="14:20" ht="14.4" x14ac:dyDescent="0.3">
      <c r="N10745" s="37"/>
      <c r="O10745" s="36"/>
      <c r="P10745" s="36"/>
      <c r="Q10745" s="36"/>
      <c r="R10745" s="37"/>
      <c r="S10745" s="36"/>
      <c r="T10745" s="36"/>
    </row>
    <row r="10746" spans="14:20" ht="14.4" x14ac:dyDescent="0.3">
      <c r="N10746" s="37"/>
      <c r="O10746" s="36"/>
      <c r="P10746" s="36"/>
      <c r="Q10746" s="36"/>
      <c r="R10746" s="37"/>
      <c r="S10746" s="36"/>
      <c r="T10746" s="36"/>
    </row>
    <row r="10747" spans="14:20" ht="14.4" x14ac:dyDescent="0.3">
      <c r="N10747" s="37"/>
      <c r="O10747" s="36"/>
      <c r="P10747" s="36"/>
      <c r="Q10747" s="36"/>
      <c r="R10747" s="37"/>
      <c r="S10747" s="36"/>
      <c r="T10747" s="36"/>
    </row>
    <row r="10748" spans="14:20" ht="14.4" x14ac:dyDescent="0.3">
      <c r="N10748" s="37"/>
      <c r="O10748" s="36"/>
      <c r="P10748" s="36"/>
      <c r="Q10748" s="36"/>
      <c r="R10748" s="37"/>
      <c r="S10748" s="36"/>
      <c r="T10748" s="36"/>
    </row>
    <row r="10749" spans="14:20" ht="14.4" x14ac:dyDescent="0.3">
      <c r="N10749" s="37"/>
      <c r="O10749" s="36"/>
      <c r="P10749" s="36"/>
      <c r="Q10749" s="36"/>
      <c r="R10749" s="37"/>
      <c r="S10749" s="36"/>
      <c r="T10749" s="36"/>
    </row>
    <row r="10750" spans="14:20" ht="14.4" x14ac:dyDescent="0.3">
      <c r="N10750" s="37"/>
      <c r="O10750" s="36"/>
      <c r="P10750" s="36"/>
      <c r="Q10750" s="36"/>
      <c r="R10750" s="37"/>
      <c r="S10750" s="36"/>
      <c r="T10750" s="36"/>
    </row>
    <row r="10751" spans="14:20" ht="14.4" x14ac:dyDescent="0.3">
      <c r="N10751" s="37"/>
      <c r="O10751" s="36"/>
      <c r="P10751" s="36"/>
      <c r="Q10751" s="36"/>
      <c r="R10751" s="37"/>
      <c r="S10751" s="36"/>
      <c r="T10751" s="36"/>
    </row>
    <row r="10752" spans="14:20" ht="14.4" x14ac:dyDescent="0.3">
      <c r="N10752" s="37"/>
      <c r="O10752" s="36"/>
      <c r="P10752" s="36"/>
      <c r="Q10752" s="36"/>
      <c r="R10752" s="37"/>
      <c r="S10752" s="36"/>
      <c r="T10752" s="36"/>
    </row>
    <row r="10753" spans="14:20" ht="14.4" x14ac:dyDescent="0.3">
      <c r="N10753" s="37"/>
      <c r="O10753" s="36"/>
      <c r="P10753" s="36"/>
      <c r="Q10753" s="36"/>
      <c r="R10753" s="37"/>
      <c r="S10753" s="36"/>
      <c r="T10753" s="36"/>
    </row>
    <row r="10754" spans="14:20" ht="14.4" x14ac:dyDescent="0.3">
      <c r="N10754" s="37"/>
      <c r="O10754" s="36"/>
      <c r="P10754" s="36"/>
      <c r="Q10754" s="36"/>
      <c r="R10754" s="37"/>
      <c r="S10754" s="36"/>
      <c r="T10754" s="36"/>
    </row>
    <row r="10755" spans="14:20" ht="14.4" x14ac:dyDescent="0.3">
      <c r="N10755" s="37"/>
      <c r="O10755" s="36"/>
      <c r="P10755" s="36"/>
      <c r="Q10755" s="36"/>
      <c r="R10755" s="37"/>
      <c r="S10755" s="36"/>
      <c r="T10755" s="36"/>
    </row>
    <row r="10756" spans="14:20" ht="14.4" x14ac:dyDescent="0.3">
      <c r="N10756" s="37"/>
      <c r="O10756" s="36"/>
      <c r="P10756" s="36"/>
      <c r="Q10756" s="36"/>
      <c r="R10756" s="37"/>
      <c r="S10756" s="36"/>
      <c r="T10756" s="36"/>
    </row>
    <row r="10757" spans="14:20" ht="14.4" x14ac:dyDescent="0.3">
      <c r="N10757" s="37"/>
      <c r="O10757" s="36"/>
      <c r="P10757" s="36"/>
      <c r="Q10757" s="36"/>
      <c r="R10757" s="37"/>
      <c r="S10757" s="36"/>
      <c r="T10757" s="36"/>
    </row>
    <row r="10758" spans="14:20" ht="14.4" x14ac:dyDescent="0.3">
      <c r="N10758" s="37"/>
      <c r="O10758" s="36"/>
      <c r="P10758" s="36"/>
      <c r="Q10758" s="36"/>
      <c r="R10758" s="37"/>
      <c r="S10758" s="36"/>
      <c r="T10758" s="36"/>
    </row>
    <row r="10759" spans="14:20" ht="14.4" x14ac:dyDescent="0.3">
      <c r="N10759" s="37"/>
      <c r="O10759" s="36"/>
      <c r="P10759" s="36"/>
      <c r="Q10759" s="36"/>
      <c r="R10759" s="37"/>
      <c r="S10759" s="36"/>
      <c r="T10759" s="36"/>
    </row>
    <row r="10760" spans="14:20" ht="14.4" x14ac:dyDescent="0.3">
      <c r="N10760" s="37"/>
      <c r="O10760" s="36"/>
      <c r="P10760" s="36"/>
      <c r="Q10760" s="36"/>
      <c r="R10760" s="37"/>
      <c r="S10760" s="36"/>
      <c r="T10760" s="36"/>
    </row>
    <row r="10761" spans="14:20" ht="14.4" x14ac:dyDescent="0.3">
      <c r="N10761" s="37"/>
      <c r="O10761" s="36"/>
      <c r="P10761" s="36"/>
      <c r="Q10761" s="36"/>
      <c r="R10761" s="37"/>
      <c r="S10761" s="36"/>
      <c r="T10761" s="36"/>
    </row>
    <row r="10762" spans="14:20" ht="14.4" x14ac:dyDescent="0.3">
      <c r="N10762" s="37"/>
      <c r="O10762" s="36"/>
      <c r="P10762" s="36"/>
      <c r="Q10762" s="36"/>
      <c r="R10762" s="37"/>
      <c r="S10762" s="36"/>
      <c r="T10762" s="36"/>
    </row>
    <row r="10763" spans="14:20" ht="14.4" x14ac:dyDescent="0.3">
      <c r="N10763" s="37"/>
      <c r="O10763" s="36"/>
      <c r="P10763" s="36"/>
      <c r="Q10763" s="36"/>
      <c r="R10763" s="37"/>
      <c r="S10763" s="36"/>
      <c r="T10763" s="36"/>
    </row>
    <row r="10764" spans="14:20" ht="14.4" x14ac:dyDescent="0.3">
      <c r="N10764" s="37"/>
      <c r="O10764" s="36"/>
      <c r="P10764" s="36"/>
      <c r="Q10764" s="36"/>
      <c r="R10764" s="37"/>
      <c r="S10764" s="36"/>
      <c r="T10764" s="36"/>
    </row>
    <row r="10765" spans="14:20" ht="14.4" x14ac:dyDescent="0.3">
      <c r="N10765" s="37"/>
      <c r="O10765" s="36"/>
      <c r="P10765" s="36"/>
      <c r="Q10765" s="36"/>
      <c r="R10765" s="37"/>
      <c r="S10765" s="36"/>
      <c r="T10765" s="36"/>
    </row>
    <row r="10766" spans="14:20" ht="14.4" x14ac:dyDescent="0.3">
      <c r="N10766" s="37"/>
      <c r="O10766" s="36"/>
      <c r="P10766" s="36"/>
      <c r="Q10766" s="36"/>
      <c r="R10766" s="37"/>
      <c r="S10766" s="36"/>
      <c r="T10766" s="36"/>
    </row>
    <row r="10767" spans="14:20" ht="14.4" x14ac:dyDescent="0.3">
      <c r="N10767" s="37"/>
      <c r="O10767" s="36"/>
      <c r="P10767" s="36"/>
      <c r="Q10767" s="36"/>
      <c r="R10767" s="37"/>
      <c r="S10767" s="36"/>
      <c r="T10767" s="36"/>
    </row>
    <row r="10768" spans="14:20" ht="14.4" x14ac:dyDescent="0.3">
      <c r="N10768" s="37"/>
      <c r="O10768" s="36"/>
      <c r="P10768" s="36"/>
      <c r="Q10768" s="36"/>
      <c r="R10768" s="37"/>
      <c r="S10768" s="36"/>
      <c r="T10768" s="36"/>
    </row>
    <row r="10769" spans="14:20" ht="14.4" x14ac:dyDescent="0.3">
      <c r="N10769" s="37"/>
      <c r="O10769" s="36"/>
      <c r="P10769" s="36"/>
      <c r="Q10769" s="36"/>
      <c r="R10769" s="37"/>
      <c r="S10769" s="36"/>
      <c r="T10769" s="36"/>
    </row>
    <row r="10770" spans="14:20" ht="14.4" x14ac:dyDescent="0.3">
      <c r="N10770" s="37"/>
      <c r="O10770" s="36"/>
      <c r="P10770" s="36"/>
      <c r="Q10770" s="36"/>
      <c r="R10770" s="37"/>
      <c r="S10770" s="36"/>
      <c r="T10770" s="36"/>
    </row>
    <row r="10771" spans="14:20" ht="14.4" x14ac:dyDescent="0.3">
      <c r="N10771" s="37"/>
      <c r="O10771" s="36"/>
      <c r="P10771" s="36"/>
      <c r="Q10771" s="36"/>
      <c r="R10771" s="37"/>
      <c r="S10771" s="36"/>
      <c r="T10771" s="36"/>
    </row>
    <row r="10772" spans="14:20" ht="14.4" x14ac:dyDescent="0.3">
      <c r="N10772" s="37"/>
      <c r="O10772" s="36"/>
      <c r="P10772" s="36"/>
      <c r="Q10772" s="36"/>
      <c r="R10772" s="37"/>
      <c r="S10772" s="36"/>
      <c r="T10772" s="36"/>
    </row>
    <row r="10773" spans="14:20" ht="14.4" x14ac:dyDescent="0.3">
      <c r="N10773" s="37"/>
      <c r="O10773" s="36"/>
      <c r="P10773" s="36"/>
      <c r="Q10773" s="36"/>
      <c r="R10773" s="37"/>
      <c r="S10773" s="36"/>
      <c r="T10773" s="36"/>
    </row>
    <row r="10774" spans="14:20" ht="14.4" x14ac:dyDescent="0.3">
      <c r="N10774" s="37"/>
      <c r="O10774" s="36"/>
      <c r="P10774" s="36"/>
      <c r="Q10774" s="36"/>
      <c r="R10774" s="37"/>
      <c r="S10774" s="36"/>
      <c r="T10774" s="36"/>
    </row>
    <row r="10775" spans="14:20" ht="14.4" x14ac:dyDescent="0.3">
      <c r="N10775" s="37"/>
      <c r="O10775" s="36"/>
      <c r="P10775" s="36"/>
      <c r="Q10775" s="36"/>
      <c r="R10775" s="37"/>
      <c r="S10775" s="36"/>
      <c r="T10775" s="36"/>
    </row>
    <row r="10776" spans="14:20" ht="14.4" x14ac:dyDescent="0.3">
      <c r="N10776" s="37"/>
      <c r="O10776" s="36"/>
      <c r="P10776" s="36"/>
      <c r="Q10776" s="36"/>
      <c r="R10776" s="37"/>
      <c r="S10776" s="36"/>
      <c r="T10776" s="36"/>
    </row>
    <row r="10777" spans="14:20" ht="14.4" x14ac:dyDescent="0.3">
      <c r="N10777" s="37"/>
      <c r="O10777" s="36"/>
      <c r="P10777" s="36"/>
      <c r="Q10777" s="36"/>
      <c r="R10777" s="37"/>
      <c r="S10777" s="36"/>
      <c r="T10777" s="36"/>
    </row>
    <row r="10778" spans="14:20" ht="14.4" x14ac:dyDescent="0.3">
      <c r="N10778" s="37"/>
      <c r="O10778" s="36"/>
      <c r="P10778" s="36"/>
      <c r="Q10778" s="36"/>
      <c r="R10778" s="37"/>
      <c r="S10778" s="36"/>
      <c r="T10778" s="36"/>
    </row>
    <row r="10779" spans="14:20" ht="14.4" x14ac:dyDescent="0.3">
      <c r="N10779" s="37"/>
      <c r="O10779" s="36"/>
      <c r="P10779" s="36"/>
      <c r="Q10779" s="36"/>
      <c r="R10779" s="37"/>
      <c r="S10779" s="36"/>
      <c r="T10779" s="36"/>
    </row>
    <row r="10780" spans="14:20" ht="14.4" x14ac:dyDescent="0.3">
      <c r="N10780" s="37"/>
      <c r="O10780" s="36"/>
      <c r="P10780" s="36"/>
      <c r="Q10780" s="36"/>
      <c r="R10780" s="37"/>
      <c r="S10780" s="36"/>
      <c r="T10780" s="36"/>
    </row>
    <row r="10781" spans="14:20" ht="14.4" x14ac:dyDescent="0.3">
      <c r="N10781" s="37"/>
      <c r="O10781" s="36"/>
      <c r="P10781" s="36"/>
      <c r="Q10781" s="36"/>
      <c r="R10781" s="37"/>
      <c r="S10781" s="36"/>
      <c r="T10781" s="36"/>
    </row>
    <row r="10782" spans="14:20" ht="14.4" x14ac:dyDescent="0.3">
      <c r="N10782" s="37"/>
      <c r="O10782" s="36"/>
      <c r="P10782" s="36"/>
      <c r="Q10782" s="36"/>
      <c r="R10782" s="37"/>
      <c r="S10782" s="36"/>
      <c r="T10782" s="36"/>
    </row>
    <row r="10783" spans="14:20" ht="14.4" x14ac:dyDescent="0.3">
      <c r="N10783" s="37"/>
      <c r="O10783" s="36"/>
      <c r="P10783" s="36"/>
      <c r="Q10783" s="36"/>
      <c r="R10783" s="37"/>
      <c r="S10783" s="36"/>
      <c r="T10783" s="36"/>
    </row>
    <row r="10784" spans="14:20" ht="14.4" x14ac:dyDescent="0.3">
      <c r="N10784" s="37"/>
      <c r="O10784" s="36"/>
      <c r="P10784" s="36"/>
      <c r="Q10784" s="36"/>
      <c r="R10784" s="37"/>
      <c r="S10784" s="36"/>
      <c r="T10784" s="36"/>
    </row>
    <row r="10785" spans="14:20" ht="14.4" x14ac:dyDescent="0.3">
      <c r="N10785" s="37"/>
      <c r="O10785" s="36"/>
      <c r="P10785" s="36"/>
      <c r="Q10785" s="36"/>
      <c r="R10785" s="37"/>
      <c r="S10785" s="36"/>
      <c r="T10785" s="36"/>
    </row>
    <row r="10786" spans="14:20" ht="14.4" x14ac:dyDescent="0.3">
      <c r="N10786" s="37"/>
      <c r="O10786" s="36"/>
      <c r="P10786" s="36"/>
      <c r="Q10786" s="36"/>
      <c r="R10786" s="37"/>
      <c r="S10786" s="36"/>
      <c r="T10786" s="36"/>
    </row>
    <row r="10787" spans="14:20" ht="14.4" x14ac:dyDescent="0.3">
      <c r="N10787" s="37"/>
      <c r="O10787" s="36"/>
      <c r="P10787" s="36"/>
      <c r="Q10787" s="36"/>
      <c r="R10787" s="37"/>
      <c r="S10787" s="36"/>
      <c r="T10787" s="36"/>
    </row>
    <row r="10788" spans="14:20" ht="14.4" x14ac:dyDescent="0.3">
      <c r="N10788" s="37"/>
      <c r="O10788" s="36"/>
      <c r="P10788" s="36"/>
      <c r="Q10788" s="36"/>
      <c r="R10788" s="37"/>
      <c r="S10788" s="36"/>
      <c r="T10788" s="36"/>
    </row>
    <row r="10789" spans="14:20" ht="14.4" x14ac:dyDescent="0.3">
      <c r="N10789" s="37"/>
      <c r="O10789" s="36"/>
      <c r="P10789" s="36"/>
      <c r="Q10789" s="36"/>
      <c r="R10789" s="37"/>
      <c r="S10789" s="36"/>
      <c r="T10789" s="36"/>
    </row>
    <row r="10790" spans="14:20" ht="14.4" x14ac:dyDescent="0.3">
      <c r="N10790" s="37"/>
      <c r="O10790" s="36"/>
      <c r="P10790" s="36"/>
      <c r="Q10790" s="36"/>
      <c r="R10790" s="37"/>
      <c r="S10790" s="36"/>
      <c r="T10790" s="36"/>
    </row>
    <row r="10791" spans="14:20" ht="14.4" x14ac:dyDescent="0.3">
      <c r="N10791" s="37"/>
      <c r="O10791" s="36"/>
      <c r="P10791" s="36"/>
      <c r="Q10791" s="36"/>
      <c r="R10791" s="37"/>
      <c r="S10791" s="36"/>
      <c r="T10791" s="36"/>
    </row>
    <row r="10792" spans="14:20" ht="14.4" x14ac:dyDescent="0.3">
      <c r="N10792" s="37"/>
      <c r="O10792" s="36"/>
      <c r="P10792" s="36"/>
      <c r="Q10792" s="36"/>
      <c r="R10792" s="37"/>
      <c r="S10792" s="36"/>
      <c r="T10792" s="36"/>
    </row>
    <row r="10793" spans="14:20" ht="14.4" x14ac:dyDescent="0.3">
      <c r="N10793" s="37"/>
      <c r="O10793" s="36"/>
      <c r="P10793" s="36"/>
      <c r="Q10793" s="36"/>
      <c r="R10793" s="37"/>
      <c r="S10793" s="36"/>
      <c r="T10793" s="36"/>
    </row>
    <row r="10794" spans="14:20" ht="14.4" x14ac:dyDescent="0.3">
      <c r="N10794" s="37"/>
      <c r="O10794" s="36"/>
      <c r="P10794" s="36"/>
      <c r="Q10794" s="36"/>
      <c r="R10794" s="37"/>
      <c r="S10794" s="36"/>
      <c r="T10794" s="36"/>
    </row>
    <row r="10795" spans="14:20" ht="14.4" x14ac:dyDescent="0.3">
      <c r="N10795" s="37"/>
      <c r="O10795" s="36"/>
      <c r="P10795" s="36"/>
      <c r="Q10795" s="36"/>
      <c r="R10795" s="37"/>
      <c r="S10795" s="36"/>
      <c r="T10795" s="36"/>
    </row>
    <row r="10796" spans="14:20" ht="14.4" x14ac:dyDescent="0.3">
      <c r="N10796" s="37"/>
      <c r="O10796" s="36"/>
      <c r="P10796" s="36"/>
      <c r="Q10796" s="36"/>
      <c r="R10796" s="37"/>
      <c r="S10796" s="36"/>
      <c r="T10796" s="36"/>
    </row>
    <row r="10797" spans="14:20" ht="14.4" x14ac:dyDescent="0.3">
      <c r="N10797" s="37"/>
      <c r="O10797" s="36"/>
      <c r="P10797" s="36"/>
      <c r="Q10797" s="36"/>
      <c r="R10797" s="37"/>
      <c r="S10797" s="36"/>
      <c r="T10797" s="36"/>
    </row>
    <row r="10798" spans="14:20" ht="14.4" x14ac:dyDescent="0.3">
      <c r="N10798" s="37"/>
      <c r="O10798" s="36"/>
      <c r="P10798" s="36"/>
      <c r="Q10798" s="36"/>
      <c r="R10798" s="37"/>
      <c r="S10798" s="36"/>
      <c r="T10798" s="36"/>
    </row>
    <row r="10799" spans="14:20" ht="14.4" x14ac:dyDescent="0.3">
      <c r="N10799" s="37"/>
      <c r="O10799" s="36"/>
      <c r="P10799" s="36"/>
      <c r="Q10799" s="36"/>
      <c r="R10799" s="37"/>
      <c r="S10799" s="36"/>
      <c r="T10799" s="36"/>
    </row>
    <row r="10800" spans="14:20" ht="14.4" x14ac:dyDescent="0.3">
      <c r="N10800" s="37"/>
      <c r="O10800" s="36"/>
      <c r="P10800" s="36"/>
      <c r="Q10800" s="36"/>
      <c r="R10800" s="37"/>
      <c r="S10800" s="36"/>
      <c r="T10800" s="36"/>
    </row>
    <row r="10801" spans="14:20" ht="14.4" x14ac:dyDescent="0.3">
      <c r="N10801" s="37"/>
      <c r="O10801" s="36"/>
      <c r="P10801" s="36"/>
      <c r="Q10801" s="36"/>
      <c r="R10801" s="37"/>
      <c r="S10801" s="36"/>
      <c r="T10801" s="36"/>
    </row>
    <row r="10802" spans="14:20" ht="14.4" x14ac:dyDescent="0.3">
      <c r="N10802" s="37"/>
      <c r="O10802" s="36"/>
      <c r="P10802" s="36"/>
      <c r="Q10802" s="36"/>
      <c r="R10802" s="37"/>
      <c r="S10802" s="36"/>
      <c r="T10802" s="36"/>
    </row>
    <row r="10803" spans="14:20" ht="14.4" x14ac:dyDescent="0.3">
      <c r="N10803" s="37"/>
      <c r="O10803" s="36"/>
      <c r="P10803" s="36"/>
      <c r="Q10803" s="36"/>
      <c r="R10803" s="37"/>
      <c r="S10803" s="36"/>
      <c r="T10803" s="36"/>
    </row>
    <row r="10804" spans="14:20" ht="14.4" x14ac:dyDescent="0.3">
      <c r="N10804" s="37"/>
      <c r="O10804" s="36"/>
      <c r="P10804" s="36"/>
      <c r="Q10804" s="36"/>
      <c r="R10804" s="37"/>
      <c r="S10804" s="36"/>
      <c r="T10804" s="36"/>
    </row>
    <row r="10805" spans="14:20" ht="14.4" x14ac:dyDescent="0.3">
      <c r="N10805" s="37"/>
      <c r="O10805" s="36"/>
      <c r="P10805" s="36"/>
      <c r="Q10805" s="36"/>
      <c r="R10805" s="37"/>
      <c r="S10805" s="36"/>
      <c r="T10805" s="36"/>
    </row>
    <row r="10806" spans="14:20" ht="14.4" x14ac:dyDescent="0.3">
      <c r="N10806" s="37"/>
      <c r="O10806" s="36"/>
      <c r="P10806" s="36"/>
      <c r="Q10806" s="36"/>
      <c r="R10806" s="37"/>
      <c r="S10806" s="36"/>
      <c r="T10806" s="36"/>
    </row>
    <row r="10807" spans="14:20" ht="14.4" x14ac:dyDescent="0.3">
      <c r="N10807" s="37"/>
      <c r="O10807" s="36"/>
      <c r="P10807" s="36"/>
      <c r="Q10807" s="36"/>
      <c r="R10807" s="37"/>
      <c r="S10807" s="36"/>
      <c r="T10807" s="36"/>
    </row>
    <row r="10808" spans="14:20" ht="14.4" x14ac:dyDescent="0.3">
      <c r="N10808" s="37"/>
      <c r="O10808" s="36"/>
      <c r="P10808" s="36"/>
      <c r="Q10808" s="36"/>
      <c r="R10808" s="37"/>
      <c r="S10808" s="36"/>
      <c r="T10808" s="36"/>
    </row>
    <row r="10809" spans="14:20" ht="14.4" x14ac:dyDescent="0.3">
      <c r="N10809" s="37"/>
      <c r="O10809" s="36"/>
      <c r="P10809" s="36"/>
      <c r="Q10809" s="36"/>
      <c r="R10809" s="37"/>
      <c r="S10809" s="36"/>
      <c r="T10809" s="36"/>
    </row>
    <row r="10810" spans="14:20" ht="14.4" x14ac:dyDescent="0.3">
      <c r="N10810" s="37"/>
      <c r="O10810" s="36"/>
      <c r="P10810" s="36"/>
      <c r="Q10810" s="36"/>
      <c r="R10810" s="37"/>
      <c r="S10810" s="36"/>
      <c r="T10810" s="36"/>
    </row>
    <row r="10811" spans="14:20" ht="14.4" x14ac:dyDescent="0.3">
      <c r="N10811" s="37"/>
      <c r="O10811" s="36"/>
      <c r="P10811" s="36"/>
      <c r="Q10811" s="36"/>
      <c r="R10811" s="37"/>
      <c r="S10811" s="36"/>
      <c r="T10811" s="36"/>
    </row>
    <row r="10812" spans="14:20" ht="14.4" x14ac:dyDescent="0.3">
      <c r="N10812" s="37"/>
      <c r="O10812" s="36"/>
      <c r="P10812" s="36"/>
      <c r="Q10812" s="36"/>
      <c r="R10812" s="37"/>
      <c r="S10812" s="36"/>
      <c r="T10812" s="36"/>
    </row>
    <row r="10813" spans="14:20" ht="14.4" x14ac:dyDescent="0.3">
      <c r="N10813" s="37"/>
      <c r="O10813" s="36"/>
      <c r="P10813" s="36"/>
      <c r="Q10813" s="36"/>
      <c r="R10813" s="37"/>
      <c r="S10813" s="36"/>
      <c r="T10813" s="36"/>
    </row>
    <row r="10814" spans="14:20" ht="14.4" x14ac:dyDescent="0.3">
      <c r="N10814" s="37"/>
      <c r="O10814" s="36"/>
      <c r="P10814" s="36"/>
      <c r="Q10814" s="36"/>
      <c r="R10814" s="37"/>
      <c r="S10814" s="36"/>
      <c r="T10814" s="36"/>
    </row>
    <row r="10815" spans="14:20" ht="14.4" x14ac:dyDescent="0.3">
      <c r="N10815" s="37"/>
      <c r="O10815" s="36"/>
      <c r="P10815" s="36"/>
      <c r="Q10815" s="36"/>
      <c r="R10815" s="37"/>
      <c r="S10815" s="36"/>
      <c r="T10815" s="36"/>
    </row>
    <row r="10816" spans="14:20" ht="14.4" x14ac:dyDescent="0.3">
      <c r="N10816" s="37"/>
      <c r="O10816" s="36"/>
      <c r="P10816" s="36"/>
      <c r="Q10816" s="36"/>
      <c r="R10816" s="37"/>
      <c r="S10816" s="36"/>
      <c r="T10816" s="36"/>
    </row>
    <row r="10817" spans="14:20" ht="14.4" x14ac:dyDescent="0.3">
      <c r="N10817" s="37"/>
      <c r="O10817" s="36"/>
      <c r="P10817" s="36"/>
      <c r="Q10817" s="36"/>
      <c r="R10817" s="37"/>
      <c r="S10817" s="36"/>
      <c r="T10817" s="36"/>
    </row>
    <row r="10818" spans="14:20" ht="14.4" x14ac:dyDescent="0.3">
      <c r="N10818" s="37"/>
      <c r="O10818" s="36"/>
      <c r="P10818" s="36"/>
      <c r="Q10818" s="36"/>
      <c r="R10818" s="37"/>
      <c r="S10818" s="36"/>
      <c r="T10818" s="36"/>
    </row>
    <row r="10819" spans="14:20" ht="14.4" x14ac:dyDescent="0.3">
      <c r="N10819" s="37"/>
      <c r="O10819" s="36"/>
      <c r="P10819" s="36"/>
      <c r="Q10819" s="36"/>
      <c r="R10819" s="37"/>
      <c r="S10819" s="36"/>
      <c r="T10819" s="36"/>
    </row>
    <row r="10820" spans="14:20" ht="14.4" x14ac:dyDescent="0.3">
      <c r="N10820" s="37"/>
      <c r="O10820" s="36"/>
      <c r="P10820" s="36"/>
      <c r="Q10820" s="36"/>
      <c r="R10820" s="37"/>
      <c r="S10820" s="36"/>
      <c r="T10820" s="36"/>
    </row>
    <row r="10821" spans="14:20" ht="14.4" x14ac:dyDescent="0.3">
      <c r="N10821" s="37"/>
      <c r="O10821" s="36"/>
      <c r="P10821" s="36"/>
      <c r="Q10821" s="36"/>
      <c r="R10821" s="37"/>
      <c r="S10821" s="36"/>
      <c r="T10821" s="36"/>
    </row>
    <row r="10822" spans="14:20" ht="14.4" x14ac:dyDescent="0.3">
      <c r="N10822" s="37"/>
      <c r="O10822" s="36"/>
      <c r="P10822" s="36"/>
      <c r="Q10822" s="36"/>
      <c r="R10822" s="37"/>
      <c r="S10822" s="36"/>
      <c r="T10822" s="36"/>
    </row>
    <row r="10823" spans="14:20" ht="14.4" x14ac:dyDescent="0.3">
      <c r="N10823" s="37"/>
      <c r="O10823" s="36"/>
      <c r="P10823" s="36"/>
      <c r="Q10823" s="36"/>
      <c r="R10823" s="37"/>
      <c r="S10823" s="36"/>
      <c r="T10823" s="36"/>
    </row>
    <row r="10824" spans="14:20" ht="14.4" x14ac:dyDescent="0.3">
      <c r="N10824" s="37"/>
      <c r="O10824" s="36"/>
      <c r="P10824" s="36"/>
      <c r="Q10824" s="36"/>
      <c r="R10824" s="37"/>
      <c r="S10824" s="36"/>
      <c r="T10824" s="36"/>
    </row>
    <row r="10825" spans="14:20" ht="14.4" x14ac:dyDescent="0.3">
      <c r="N10825" s="37"/>
      <c r="O10825" s="36"/>
      <c r="P10825" s="36"/>
      <c r="Q10825" s="36"/>
      <c r="R10825" s="37"/>
      <c r="S10825" s="36"/>
      <c r="T10825" s="36"/>
    </row>
    <row r="10826" spans="14:20" ht="14.4" x14ac:dyDescent="0.3">
      <c r="N10826" s="37"/>
      <c r="O10826" s="36"/>
      <c r="P10826" s="36"/>
      <c r="Q10826" s="36"/>
      <c r="R10826" s="37"/>
      <c r="S10826" s="36"/>
      <c r="T10826" s="36"/>
    </row>
    <row r="10827" spans="14:20" ht="14.4" x14ac:dyDescent="0.3">
      <c r="N10827" s="37"/>
      <c r="O10827" s="36"/>
      <c r="P10827" s="36"/>
      <c r="Q10827" s="36"/>
      <c r="R10827" s="37"/>
      <c r="S10827" s="36"/>
      <c r="T10827" s="36"/>
    </row>
    <row r="10828" spans="14:20" ht="14.4" x14ac:dyDescent="0.3">
      <c r="N10828" s="37"/>
      <c r="O10828" s="36"/>
      <c r="P10828" s="36"/>
      <c r="Q10828" s="36"/>
      <c r="R10828" s="37"/>
      <c r="S10828" s="36"/>
      <c r="T10828" s="36"/>
    </row>
    <row r="10829" spans="14:20" ht="14.4" x14ac:dyDescent="0.3">
      <c r="N10829" s="37"/>
      <c r="O10829" s="36"/>
      <c r="P10829" s="36"/>
      <c r="Q10829" s="36"/>
      <c r="R10829" s="37"/>
      <c r="S10829" s="36"/>
      <c r="T10829" s="36"/>
    </row>
    <row r="10830" spans="14:20" ht="14.4" x14ac:dyDescent="0.3">
      <c r="N10830" s="37"/>
      <c r="O10830" s="36"/>
      <c r="P10830" s="36"/>
      <c r="Q10830" s="36"/>
      <c r="R10830" s="37"/>
      <c r="S10830" s="36"/>
      <c r="T10830" s="36"/>
    </row>
    <row r="10831" spans="14:20" ht="14.4" x14ac:dyDescent="0.3">
      <c r="N10831" s="37"/>
      <c r="O10831" s="36"/>
      <c r="P10831" s="36"/>
      <c r="Q10831" s="36"/>
      <c r="R10831" s="37"/>
      <c r="S10831" s="36"/>
      <c r="T10831" s="36"/>
    </row>
    <row r="10832" spans="14:20" ht="14.4" x14ac:dyDescent="0.3">
      <c r="N10832" s="37"/>
      <c r="O10832" s="36"/>
      <c r="P10832" s="36"/>
      <c r="Q10832" s="36"/>
      <c r="R10832" s="37"/>
      <c r="S10832" s="36"/>
      <c r="T10832" s="36"/>
    </row>
    <row r="10833" spans="14:20" ht="14.4" x14ac:dyDescent="0.3">
      <c r="N10833" s="37"/>
      <c r="O10833" s="36"/>
      <c r="P10833" s="36"/>
      <c r="Q10833" s="36"/>
      <c r="R10833" s="37"/>
      <c r="S10833" s="36"/>
      <c r="T10833" s="36"/>
    </row>
    <row r="10834" spans="14:20" ht="14.4" x14ac:dyDescent="0.3">
      <c r="N10834" s="37"/>
      <c r="O10834" s="36"/>
      <c r="P10834" s="36"/>
      <c r="Q10834" s="36"/>
      <c r="R10834" s="37"/>
      <c r="S10834" s="36"/>
      <c r="T10834" s="36"/>
    </row>
    <row r="10835" spans="14:20" ht="14.4" x14ac:dyDescent="0.3">
      <c r="N10835" s="37"/>
      <c r="O10835" s="36"/>
      <c r="P10835" s="36"/>
      <c r="Q10835" s="36"/>
      <c r="R10835" s="37"/>
      <c r="S10835" s="36"/>
      <c r="T10835" s="36"/>
    </row>
    <row r="10836" spans="14:20" ht="14.4" x14ac:dyDescent="0.3">
      <c r="N10836" s="37"/>
      <c r="O10836" s="36"/>
      <c r="P10836" s="36"/>
      <c r="Q10836" s="36"/>
      <c r="R10836" s="37"/>
      <c r="S10836" s="36"/>
      <c r="T10836" s="36"/>
    </row>
    <row r="10837" spans="14:20" ht="14.4" x14ac:dyDescent="0.3">
      <c r="N10837" s="37"/>
      <c r="O10837" s="36"/>
      <c r="P10837" s="36"/>
      <c r="Q10837" s="36"/>
      <c r="R10837" s="37"/>
      <c r="S10837" s="36"/>
      <c r="T10837" s="36"/>
    </row>
    <row r="10838" spans="14:20" ht="14.4" x14ac:dyDescent="0.3">
      <c r="N10838" s="37"/>
      <c r="O10838" s="36"/>
      <c r="P10838" s="36"/>
      <c r="Q10838" s="36"/>
      <c r="R10838" s="37"/>
      <c r="S10838" s="36"/>
      <c r="T10838" s="36"/>
    </row>
    <row r="10839" spans="14:20" ht="14.4" x14ac:dyDescent="0.3">
      <c r="N10839" s="37"/>
      <c r="O10839" s="36"/>
      <c r="P10839" s="36"/>
      <c r="Q10839" s="36"/>
      <c r="R10839" s="37"/>
      <c r="S10839" s="36"/>
      <c r="T10839" s="36"/>
    </row>
    <row r="10840" spans="14:20" ht="14.4" x14ac:dyDescent="0.3">
      <c r="N10840" s="37"/>
      <c r="O10840" s="36"/>
      <c r="P10840" s="36"/>
      <c r="Q10840" s="36"/>
      <c r="R10840" s="37"/>
      <c r="S10840" s="36"/>
      <c r="T10840" s="36"/>
    </row>
    <row r="10841" spans="14:20" ht="14.4" x14ac:dyDescent="0.3">
      <c r="N10841" s="37"/>
      <c r="O10841" s="36"/>
      <c r="P10841" s="36"/>
      <c r="Q10841" s="36"/>
      <c r="R10841" s="37"/>
      <c r="S10841" s="36"/>
      <c r="T10841" s="36"/>
    </row>
    <row r="10842" spans="14:20" ht="14.4" x14ac:dyDescent="0.3">
      <c r="N10842" s="37"/>
      <c r="O10842" s="36"/>
      <c r="P10842" s="36"/>
      <c r="Q10842" s="36"/>
      <c r="R10842" s="37"/>
      <c r="S10842" s="36"/>
      <c r="T10842" s="36"/>
    </row>
    <row r="10843" spans="14:20" ht="14.4" x14ac:dyDescent="0.3">
      <c r="N10843" s="37"/>
      <c r="O10843" s="36"/>
      <c r="P10843" s="36"/>
      <c r="Q10843" s="36"/>
      <c r="R10843" s="37"/>
      <c r="S10843" s="36"/>
      <c r="T10843" s="36"/>
    </row>
    <row r="10844" spans="14:20" ht="14.4" x14ac:dyDescent="0.3">
      <c r="N10844" s="37"/>
      <c r="O10844" s="36"/>
      <c r="P10844" s="36"/>
      <c r="Q10844" s="36"/>
      <c r="R10844" s="37"/>
      <c r="S10844" s="36"/>
      <c r="T10844" s="36"/>
    </row>
    <row r="10845" spans="14:20" ht="14.4" x14ac:dyDescent="0.3">
      <c r="N10845" s="37"/>
      <c r="O10845" s="36"/>
      <c r="P10845" s="36"/>
      <c r="Q10845" s="36"/>
      <c r="R10845" s="37"/>
      <c r="S10845" s="36"/>
      <c r="T10845" s="36"/>
    </row>
    <row r="10846" spans="14:20" ht="14.4" x14ac:dyDescent="0.3">
      <c r="N10846" s="37"/>
      <c r="O10846" s="36"/>
      <c r="P10846" s="36"/>
      <c r="Q10846" s="36"/>
      <c r="R10846" s="37"/>
      <c r="S10846" s="36"/>
      <c r="T10846" s="36"/>
    </row>
    <row r="10847" spans="14:20" ht="14.4" x14ac:dyDescent="0.3">
      <c r="N10847" s="37"/>
      <c r="O10847" s="36"/>
      <c r="P10847" s="36"/>
      <c r="Q10847" s="36"/>
      <c r="R10847" s="37"/>
      <c r="S10847" s="36"/>
      <c r="T10847" s="36"/>
    </row>
    <row r="10848" spans="14:20" ht="14.4" x14ac:dyDescent="0.3">
      <c r="N10848" s="37"/>
      <c r="O10848" s="36"/>
      <c r="P10848" s="36"/>
      <c r="Q10848" s="36"/>
      <c r="R10848" s="37"/>
      <c r="S10848" s="36"/>
      <c r="T10848" s="36"/>
    </row>
    <row r="10849" spans="14:20" ht="14.4" x14ac:dyDescent="0.3">
      <c r="N10849" s="37"/>
      <c r="O10849" s="36"/>
      <c r="P10849" s="36"/>
      <c r="Q10849" s="36"/>
      <c r="R10849" s="37"/>
      <c r="S10849" s="36"/>
      <c r="T10849" s="36"/>
    </row>
    <row r="10850" spans="14:20" ht="14.4" x14ac:dyDescent="0.3">
      <c r="N10850" s="37"/>
      <c r="O10850" s="36"/>
      <c r="P10850" s="36"/>
      <c r="Q10850" s="36"/>
      <c r="R10850" s="37"/>
      <c r="S10850" s="36"/>
      <c r="T10850" s="36"/>
    </row>
    <row r="10851" spans="14:20" ht="14.4" x14ac:dyDescent="0.3">
      <c r="N10851" s="37"/>
      <c r="O10851" s="36"/>
      <c r="P10851" s="36"/>
      <c r="Q10851" s="36"/>
      <c r="R10851" s="37"/>
      <c r="S10851" s="36"/>
      <c r="T10851" s="36"/>
    </row>
    <row r="10852" spans="14:20" ht="14.4" x14ac:dyDescent="0.3">
      <c r="N10852" s="37"/>
      <c r="O10852" s="36"/>
      <c r="P10852" s="36"/>
      <c r="Q10852" s="36"/>
      <c r="R10852" s="37"/>
      <c r="S10852" s="36"/>
      <c r="T10852" s="36"/>
    </row>
    <row r="10853" spans="14:20" ht="14.4" x14ac:dyDescent="0.3">
      <c r="N10853" s="37"/>
      <c r="O10853" s="36"/>
      <c r="P10853" s="36"/>
      <c r="Q10853" s="36"/>
      <c r="R10853" s="37"/>
      <c r="S10853" s="36"/>
      <c r="T10853" s="36"/>
    </row>
    <row r="10854" spans="14:20" ht="14.4" x14ac:dyDescent="0.3">
      <c r="N10854" s="37"/>
      <c r="O10854" s="36"/>
      <c r="P10854" s="36"/>
      <c r="Q10854" s="36"/>
      <c r="R10854" s="37"/>
      <c r="S10854" s="36"/>
      <c r="T10854" s="36"/>
    </row>
    <row r="10855" spans="14:20" ht="14.4" x14ac:dyDescent="0.3">
      <c r="N10855" s="37"/>
      <c r="O10855" s="36"/>
      <c r="P10855" s="36"/>
      <c r="Q10855" s="36"/>
      <c r="R10855" s="37"/>
      <c r="S10855" s="36"/>
      <c r="T10855" s="36"/>
    </row>
    <row r="10856" spans="14:20" ht="14.4" x14ac:dyDescent="0.3">
      <c r="N10856" s="37"/>
      <c r="O10856" s="36"/>
      <c r="P10856" s="36"/>
      <c r="Q10856" s="36"/>
      <c r="R10856" s="37"/>
      <c r="S10856" s="36"/>
      <c r="T10856" s="36"/>
    </row>
    <row r="10857" spans="14:20" ht="14.4" x14ac:dyDescent="0.3">
      <c r="N10857" s="37"/>
      <c r="O10857" s="36"/>
      <c r="P10857" s="36"/>
      <c r="Q10857" s="36"/>
      <c r="R10857" s="37"/>
      <c r="S10857" s="36"/>
      <c r="T10857" s="36"/>
    </row>
    <row r="10858" spans="14:20" ht="14.4" x14ac:dyDescent="0.3">
      <c r="N10858" s="37"/>
      <c r="O10858" s="36"/>
      <c r="P10858" s="36"/>
      <c r="Q10858" s="36"/>
      <c r="R10858" s="37"/>
      <c r="S10858" s="36"/>
      <c r="T10858" s="36"/>
    </row>
    <row r="10859" spans="14:20" ht="14.4" x14ac:dyDescent="0.3">
      <c r="N10859" s="37"/>
      <c r="O10859" s="36"/>
      <c r="P10859" s="36"/>
      <c r="Q10859" s="36"/>
      <c r="R10859" s="37"/>
      <c r="S10859" s="36"/>
      <c r="T10859" s="36"/>
    </row>
    <row r="10860" spans="14:20" ht="14.4" x14ac:dyDescent="0.3">
      <c r="N10860" s="37"/>
      <c r="O10860" s="36"/>
      <c r="P10860" s="36"/>
      <c r="Q10860" s="36"/>
      <c r="R10860" s="37"/>
      <c r="S10860" s="36"/>
      <c r="T10860" s="36"/>
    </row>
    <row r="10861" spans="14:20" ht="14.4" x14ac:dyDescent="0.3">
      <c r="N10861" s="37"/>
      <c r="O10861" s="36"/>
      <c r="P10861" s="36"/>
      <c r="Q10861" s="36"/>
      <c r="R10861" s="37"/>
      <c r="S10861" s="36"/>
      <c r="T10861" s="36"/>
    </row>
    <row r="10862" spans="14:20" ht="14.4" x14ac:dyDescent="0.3">
      <c r="N10862" s="37"/>
      <c r="O10862" s="36"/>
      <c r="P10862" s="36"/>
      <c r="Q10862" s="36"/>
      <c r="R10862" s="37"/>
      <c r="S10862" s="36"/>
      <c r="T10862" s="36"/>
    </row>
    <row r="10863" spans="14:20" ht="14.4" x14ac:dyDescent="0.3">
      <c r="N10863" s="37"/>
      <c r="O10863" s="36"/>
      <c r="P10863" s="36"/>
      <c r="Q10863" s="36"/>
      <c r="R10863" s="37"/>
      <c r="S10863" s="36"/>
      <c r="T10863" s="36"/>
    </row>
    <row r="10864" spans="14:20" ht="14.4" x14ac:dyDescent="0.3">
      <c r="N10864" s="37"/>
      <c r="O10864" s="36"/>
      <c r="P10864" s="36"/>
      <c r="Q10864" s="36"/>
      <c r="R10864" s="37"/>
      <c r="S10864" s="36"/>
      <c r="T10864" s="36"/>
    </row>
    <row r="10865" spans="14:20" ht="14.4" x14ac:dyDescent="0.3">
      <c r="N10865" s="37"/>
      <c r="O10865" s="36"/>
      <c r="P10865" s="36"/>
      <c r="Q10865" s="36"/>
      <c r="R10865" s="37"/>
      <c r="S10865" s="36"/>
      <c r="T10865" s="36"/>
    </row>
    <row r="10866" spans="14:20" ht="14.4" x14ac:dyDescent="0.3">
      <c r="N10866" s="37"/>
      <c r="O10866" s="36"/>
      <c r="P10866" s="36"/>
      <c r="Q10866" s="36"/>
      <c r="R10866" s="37"/>
      <c r="S10866" s="36"/>
      <c r="T10866" s="36"/>
    </row>
    <row r="10867" spans="14:20" ht="14.4" x14ac:dyDescent="0.3">
      <c r="N10867" s="37"/>
      <c r="O10867" s="36"/>
      <c r="P10867" s="36"/>
      <c r="Q10867" s="36"/>
      <c r="R10867" s="37"/>
      <c r="S10867" s="36"/>
      <c r="T10867" s="36"/>
    </row>
    <row r="10868" spans="14:20" ht="14.4" x14ac:dyDescent="0.3">
      <c r="N10868" s="37"/>
      <c r="O10868" s="36"/>
      <c r="P10868" s="36"/>
      <c r="Q10868" s="36"/>
      <c r="R10868" s="37"/>
      <c r="S10868" s="36"/>
      <c r="T10868" s="36"/>
    </row>
    <row r="10869" spans="14:20" ht="14.4" x14ac:dyDescent="0.3">
      <c r="N10869" s="37"/>
      <c r="O10869" s="36"/>
      <c r="P10869" s="36"/>
      <c r="Q10869" s="36"/>
      <c r="R10869" s="37"/>
      <c r="S10869" s="36"/>
      <c r="T10869" s="36"/>
    </row>
    <row r="10870" spans="14:20" ht="14.4" x14ac:dyDescent="0.3">
      <c r="N10870" s="37"/>
      <c r="O10870" s="36"/>
      <c r="P10870" s="36"/>
      <c r="Q10870" s="36"/>
      <c r="R10870" s="37"/>
      <c r="S10870" s="36"/>
      <c r="T10870" s="36"/>
    </row>
    <row r="10871" spans="14:20" ht="14.4" x14ac:dyDescent="0.3">
      <c r="N10871" s="37"/>
      <c r="O10871" s="36"/>
      <c r="P10871" s="36"/>
      <c r="Q10871" s="36"/>
      <c r="R10871" s="37"/>
      <c r="S10871" s="36"/>
      <c r="T10871" s="36"/>
    </row>
    <row r="10872" spans="14:20" ht="14.4" x14ac:dyDescent="0.3">
      <c r="N10872" s="37"/>
      <c r="O10872" s="36"/>
      <c r="P10872" s="36"/>
      <c r="Q10872" s="36"/>
      <c r="R10872" s="37"/>
      <c r="S10872" s="36"/>
      <c r="T10872" s="36"/>
    </row>
    <row r="10873" spans="14:20" ht="14.4" x14ac:dyDescent="0.3">
      <c r="N10873" s="37"/>
      <c r="O10873" s="36"/>
      <c r="P10873" s="36"/>
      <c r="Q10873" s="36"/>
      <c r="R10873" s="37"/>
      <c r="S10873" s="36"/>
      <c r="T10873" s="36"/>
    </row>
    <row r="10874" spans="14:20" ht="14.4" x14ac:dyDescent="0.3">
      <c r="N10874" s="37"/>
      <c r="O10874" s="36"/>
      <c r="P10874" s="36"/>
      <c r="Q10874" s="36"/>
      <c r="R10874" s="37"/>
      <c r="S10874" s="36"/>
      <c r="T10874" s="36"/>
    </row>
    <row r="10875" spans="14:20" ht="14.4" x14ac:dyDescent="0.3">
      <c r="N10875" s="37"/>
      <c r="O10875" s="36"/>
      <c r="P10875" s="36"/>
      <c r="Q10875" s="36"/>
      <c r="R10875" s="37"/>
      <c r="S10875" s="36"/>
      <c r="T10875" s="36"/>
    </row>
    <row r="10876" spans="14:20" ht="14.4" x14ac:dyDescent="0.3">
      <c r="N10876" s="37"/>
      <c r="O10876" s="36"/>
      <c r="P10876" s="36"/>
      <c r="Q10876" s="36"/>
      <c r="R10876" s="37"/>
      <c r="S10876" s="36"/>
      <c r="T10876" s="36"/>
    </row>
    <row r="10877" spans="14:20" ht="14.4" x14ac:dyDescent="0.3">
      <c r="N10877" s="37"/>
      <c r="O10877" s="36"/>
      <c r="P10877" s="36"/>
      <c r="Q10877" s="36"/>
      <c r="R10877" s="37"/>
      <c r="S10877" s="36"/>
      <c r="T10877" s="36"/>
    </row>
    <row r="10878" spans="14:20" ht="14.4" x14ac:dyDescent="0.3">
      <c r="N10878" s="37"/>
      <c r="O10878" s="36"/>
      <c r="P10878" s="36"/>
      <c r="Q10878" s="36"/>
      <c r="R10878" s="37"/>
      <c r="S10878" s="36"/>
      <c r="T10878" s="36"/>
    </row>
    <row r="10879" spans="14:20" ht="14.4" x14ac:dyDescent="0.3">
      <c r="N10879" s="37"/>
      <c r="O10879" s="36"/>
      <c r="P10879" s="36"/>
      <c r="Q10879" s="36"/>
      <c r="R10879" s="37"/>
      <c r="S10879" s="36"/>
      <c r="T10879" s="36"/>
    </row>
    <row r="10880" spans="14:20" ht="14.4" x14ac:dyDescent="0.3">
      <c r="N10880" s="37"/>
      <c r="O10880" s="36"/>
      <c r="P10880" s="36"/>
      <c r="Q10880" s="36"/>
      <c r="R10880" s="37"/>
      <c r="S10880" s="36"/>
      <c r="T10880" s="36"/>
    </row>
    <row r="10881" spans="14:20" ht="14.4" x14ac:dyDescent="0.3">
      <c r="N10881" s="37"/>
      <c r="O10881" s="36"/>
      <c r="P10881" s="36"/>
      <c r="Q10881" s="36"/>
      <c r="R10881" s="37"/>
      <c r="S10881" s="36"/>
      <c r="T10881" s="36"/>
    </row>
    <row r="10882" spans="14:20" ht="14.4" x14ac:dyDescent="0.3">
      <c r="N10882" s="37"/>
      <c r="O10882" s="36"/>
      <c r="P10882" s="36"/>
      <c r="Q10882" s="36"/>
      <c r="R10882" s="37"/>
      <c r="S10882" s="36"/>
      <c r="T10882" s="36"/>
    </row>
    <row r="10883" spans="14:20" ht="14.4" x14ac:dyDescent="0.3">
      <c r="N10883" s="37"/>
      <c r="O10883" s="36"/>
      <c r="P10883" s="36"/>
      <c r="Q10883" s="36"/>
      <c r="R10883" s="37"/>
      <c r="S10883" s="36"/>
      <c r="T10883" s="36"/>
    </row>
    <row r="10884" spans="14:20" ht="14.4" x14ac:dyDescent="0.3">
      <c r="N10884" s="37"/>
      <c r="O10884" s="36"/>
      <c r="P10884" s="36"/>
      <c r="Q10884" s="36"/>
      <c r="R10884" s="37"/>
      <c r="S10884" s="36"/>
      <c r="T10884" s="36"/>
    </row>
    <row r="10885" spans="14:20" ht="14.4" x14ac:dyDescent="0.3">
      <c r="N10885" s="37"/>
      <c r="O10885" s="36"/>
      <c r="P10885" s="36"/>
      <c r="Q10885" s="36"/>
      <c r="R10885" s="37"/>
      <c r="S10885" s="36"/>
      <c r="T10885" s="36"/>
    </row>
    <row r="10886" spans="14:20" ht="14.4" x14ac:dyDescent="0.3">
      <c r="N10886" s="37"/>
      <c r="O10886" s="36"/>
      <c r="P10886" s="36"/>
      <c r="Q10886" s="36"/>
      <c r="R10886" s="37"/>
      <c r="S10886" s="36"/>
      <c r="T10886" s="36"/>
    </row>
    <row r="10887" spans="14:20" ht="14.4" x14ac:dyDescent="0.3">
      <c r="N10887" s="37"/>
      <c r="O10887" s="36"/>
      <c r="P10887" s="36"/>
      <c r="Q10887" s="36"/>
      <c r="R10887" s="37"/>
      <c r="S10887" s="36"/>
      <c r="T10887" s="36"/>
    </row>
    <row r="10888" spans="14:20" ht="14.4" x14ac:dyDescent="0.3">
      <c r="N10888" s="37"/>
      <c r="O10888" s="36"/>
      <c r="P10888" s="36"/>
      <c r="Q10888" s="36"/>
      <c r="R10888" s="37"/>
      <c r="S10888" s="36"/>
      <c r="T10888" s="36"/>
    </row>
    <row r="10889" spans="14:20" ht="14.4" x14ac:dyDescent="0.3">
      <c r="N10889" s="37"/>
      <c r="O10889" s="36"/>
      <c r="P10889" s="36"/>
      <c r="Q10889" s="36"/>
      <c r="R10889" s="37"/>
      <c r="S10889" s="36"/>
      <c r="T10889" s="36"/>
    </row>
    <row r="10890" spans="14:20" ht="14.4" x14ac:dyDescent="0.3">
      <c r="N10890" s="37"/>
      <c r="O10890" s="36"/>
      <c r="P10890" s="36"/>
      <c r="Q10890" s="36"/>
      <c r="R10890" s="37"/>
      <c r="S10890" s="36"/>
      <c r="T10890" s="36"/>
    </row>
    <row r="10891" spans="14:20" ht="14.4" x14ac:dyDescent="0.3">
      <c r="N10891" s="37"/>
      <c r="O10891" s="36"/>
      <c r="P10891" s="36"/>
      <c r="Q10891" s="36"/>
      <c r="R10891" s="37"/>
      <c r="S10891" s="36"/>
      <c r="T10891" s="36"/>
    </row>
    <row r="10892" spans="14:20" ht="14.4" x14ac:dyDescent="0.3">
      <c r="N10892" s="37"/>
      <c r="O10892" s="36"/>
      <c r="P10892" s="36"/>
      <c r="Q10892" s="36"/>
      <c r="R10892" s="37"/>
      <c r="S10892" s="36"/>
      <c r="T10892" s="36"/>
    </row>
    <row r="10893" spans="14:20" ht="14.4" x14ac:dyDescent="0.3">
      <c r="N10893" s="37"/>
      <c r="O10893" s="36"/>
      <c r="P10893" s="36"/>
      <c r="Q10893" s="36"/>
      <c r="R10893" s="37"/>
      <c r="S10893" s="36"/>
      <c r="T10893" s="36"/>
    </row>
    <row r="10894" spans="14:20" ht="14.4" x14ac:dyDescent="0.3">
      <c r="N10894" s="37"/>
      <c r="O10894" s="36"/>
      <c r="P10894" s="36"/>
      <c r="Q10894" s="36"/>
      <c r="R10894" s="37"/>
      <c r="S10894" s="36"/>
      <c r="T10894" s="36"/>
    </row>
    <row r="10895" spans="14:20" ht="14.4" x14ac:dyDescent="0.3">
      <c r="N10895" s="37"/>
      <c r="O10895" s="36"/>
      <c r="P10895" s="36"/>
      <c r="Q10895" s="36"/>
      <c r="R10895" s="37"/>
      <c r="S10895" s="36"/>
      <c r="T10895" s="36"/>
    </row>
    <row r="10896" spans="14:20" ht="14.4" x14ac:dyDescent="0.3">
      <c r="N10896" s="37"/>
      <c r="O10896" s="36"/>
      <c r="P10896" s="36"/>
      <c r="Q10896" s="36"/>
      <c r="R10896" s="37"/>
      <c r="S10896" s="36"/>
      <c r="T10896" s="36"/>
    </row>
    <row r="10897" spans="14:20" ht="14.4" x14ac:dyDescent="0.3">
      <c r="N10897" s="37"/>
      <c r="O10897" s="36"/>
      <c r="P10897" s="36"/>
      <c r="Q10897" s="36"/>
      <c r="R10897" s="37"/>
      <c r="S10897" s="36"/>
      <c r="T10897" s="36"/>
    </row>
    <row r="10898" spans="14:20" ht="14.4" x14ac:dyDescent="0.3">
      <c r="N10898" s="37"/>
      <c r="O10898" s="36"/>
      <c r="P10898" s="36"/>
      <c r="Q10898" s="36"/>
      <c r="R10898" s="37"/>
      <c r="S10898" s="36"/>
      <c r="T10898" s="36"/>
    </row>
    <row r="10899" spans="14:20" ht="14.4" x14ac:dyDescent="0.3">
      <c r="N10899" s="37"/>
      <c r="O10899" s="36"/>
      <c r="P10899" s="36"/>
      <c r="Q10899" s="36"/>
      <c r="R10899" s="37"/>
      <c r="S10899" s="36"/>
      <c r="T10899" s="36"/>
    </row>
    <row r="10900" spans="14:20" ht="14.4" x14ac:dyDescent="0.3">
      <c r="N10900" s="37"/>
      <c r="O10900" s="36"/>
      <c r="P10900" s="36"/>
      <c r="Q10900" s="36"/>
      <c r="R10900" s="37"/>
      <c r="S10900" s="36"/>
      <c r="T10900" s="36"/>
    </row>
    <row r="10901" spans="14:20" ht="14.4" x14ac:dyDescent="0.3">
      <c r="N10901" s="37"/>
      <c r="O10901" s="36"/>
      <c r="P10901" s="36"/>
      <c r="Q10901" s="36"/>
      <c r="R10901" s="37"/>
      <c r="S10901" s="36"/>
      <c r="T10901" s="36"/>
    </row>
    <row r="10902" spans="14:20" ht="14.4" x14ac:dyDescent="0.3">
      <c r="N10902" s="37"/>
      <c r="O10902" s="36"/>
      <c r="P10902" s="36"/>
      <c r="Q10902" s="36"/>
      <c r="R10902" s="37"/>
      <c r="S10902" s="36"/>
      <c r="T10902" s="36"/>
    </row>
    <row r="10903" spans="14:20" ht="14.4" x14ac:dyDescent="0.3">
      <c r="N10903" s="37"/>
      <c r="O10903" s="36"/>
      <c r="P10903" s="36"/>
      <c r="Q10903" s="36"/>
      <c r="R10903" s="37"/>
      <c r="S10903" s="36"/>
      <c r="T10903" s="36"/>
    </row>
    <row r="10904" spans="14:20" ht="14.4" x14ac:dyDescent="0.3">
      <c r="N10904" s="37"/>
      <c r="O10904" s="36"/>
      <c r="P10904" s="36"/>
      <c r="Q10904" s="36"/>
      <c r="R10904" s="37"/>
      <c r="S10904" s="36"/>
      <c r="T10904" s="36"/>
    </row>
    <row r="10905" spans="14:20" ht="14.4" x14ac:dyDescent="0.3">
      <c r="N10905" s="37"/>
      <c r="O10905" s="36"/>
      <c r="P10905" s="36"/>
      <c r="Q10905" s="36"/>
      <c r="R10905" s="37"/>
      <c r="S10905" s="36"/>
      <c r="T10905" s="36"/>
    </row>
    <row r="10906" spans="14:20" ht="14.4" x14ac:dyDescent="0.3">
      <c r="N10906" s="37"/>
      <c r="O10906" s="36"/>
      <c r="P10906" s="36"/>
      <c r="Q10906" s="36"/>
      <c r="R10906" s="37"/>
      <c r="S10906" s="36"/>
      <c r="T10906" s="36"/>
    </row>
    <row r="10907" spans="14:20" ht="14.4" x14ac:dyDescent="0.3">
      <c r="N10907" s="37"/>
      <c r="O10907" s="36"/>
      <c r="P10907" s="36"/>
      <c r="Q10907" s="36"/>
      <c r="R10907" s="37"/>
      <c r="S10907" s="36"/>
      <c r="T10907" s="36"/>
    </row>
    <row r="10908" spans="14:20" ht="14.4" x14ac:dyDescent="0.3">
      <c r="N10908" s="37"/>
      <c r="O10908" s="36"/>
      <c r="P10908" s="36"/>
      <c r="Q10908" s="36"/>
      <c r="R10908" s="37"/>
      <c r="S10908" s="36"/>
      <c r="T10908" s="36"/>
    </row>
    <row r="10909" spans="14:20" ht="14.4" x14ac:dyDescent="0.3">
      <c r="N10909" s="37"/>
      <c r="O10909" s="36"/>
      <c r="P10909" s="36"/>
      <c r="Q10909" s="36"/>
      <c r="R10909" s="37"/>
      <c r="S10909" s="36"/>
      <c r="T10909" s="36"/>
    </row>
    <row r="10910" spans="14:20" ht="14.4" x14ac:dyDescent="0.3">
      <c r="N10910" s="37"/>
      <c r="O10910" s="36"/>
      <c r="P10910" s="36"/>
      <c r="Q10910" s="36"/>
      <c r="R10910" s="37"/>
      <c r="S10910" s="36"/>
      <c r="T10910" s="36"/>
    </row>
    <row r="10911" spans="14:20" ht="14.4" x14ac:dyDescent="0.3">
      <c r="N10911" s="39"/>
      <c r="O10911" s="36"/>
      <c r="P10911" s="36"/>
      <c r="Q10911" s="36"/>
      <c r="R10911" s="39"/>
      <c r="S10911" s="36"/>
      <c r="T10911" s="36"/>
    </row>
    <row r="10912" spans="14:20" ht="14.4" x14ac:dyDescent="0.3">
      <c r="N10912" s="37"/>
      <c r="O10912" s="36"/>
      <c r="P10912" s="36"/>
      <c r="Q10912" s="36"/>
      <c r="R10912" s="37"/>
      <c r="S10912" s="36"/>
      <c r="T10912" s="36"/>
    </row>
    <row r="10913" spans="14:20" ht="14.4" x14ac:dyDescent="0.3">
      <c r="N10913" s="37"/>
      <c r="O10913" s="36"/>
      <c r="P10913" s="36"/>
      <c r="Q10913" s="36"/>
      <c r="R10913" s="37"/>
      <c r="S10913" s="36"/>
      <c r="T10913" s="36"/>
    </row>
    <row r="10914" spans="14:20" ht="14.4" x14ac:dyDescent="0.3">
      <c r="N10914" s="39"/>
      <c r="O10914" s="36"/>
      <c r="P10914" s="36"/>
      <c r="Q10914" s="36"/>
      <c r="R10914" s="39"/>
      <c r="S10914" s="36"/>
      <c r="T10914" s="36"/>
    </row>
    <row r="10915" spans="14:20" ht="14.4" x14ac:dyDescent="0.3">
      <c r="N10915" s="37"/>
      <c r="O10915" s="36"/>
      <c r="P10915" s="36"/>
      <c r="Q10915" s="36"/>
      <c r="R10915" s="37"/>
      <c r="S10915" s="36"/>
      <c r="T10915" s="36"/>
    </row>
    <row r="10916" spans="14:20" ht="14.4" x14ac:dyDescent="0.3">
      <c r="N10916" s="37"/>
      <c r="O10916" s="36"/>
      <c r="P10916" s="36"/>
      <c r="Q10916" s="36"/>
      <c r="R10916" s="37"/>
      <c r="S10916" s="36"/>
      <c r="T10916" s="36"/>
    </row>
    <row r="10917" spans="14:20" ht="14.4" x14ac:dyDescent="0.3">
      <c r="N10917" s="37"/>
      <c r="O10917" s="36"/>
      <c r="P10917" s="36"/>
      <c r="Q10917" s="36"/>
      <c r="R10917" s="37"/>
      <c r="S10917" s="36"/>
      <c r="T10917" s="36"/>
    </row>
    <row r="10918" spans="14:20" ht="14.4" x14ac:dyDescent="0.3">
      <c r="N10918" s="37"/>
      <c r="O10918" s="36"/>
      <c r="P10918" s="36"/>
      <c r="Q10918" s="36"/>
      <c r="R10918" s="37"/>
      <c r="S10918" s="36"/>
      <c r="T10918" s="36"/>
    </row>
    <row r="10919" spans="14:20" ht="14.4" x14ac:dyDescent="0.3">
      <c r="N10919" s="37"/>
      <c r="O10919" s="36"/>
      <c r="P10919" s="36"/>
      <c r="Q10919" s="36"/>
      <c r="R10919" s="37"/>
      <c r="S10919" s="36"/>
      <c r="T10919" s="36"/>
    </row>
    <row r="10920" spans="14:20" ht="14.4" x14ac:dyDescent="0.3">
      <c r="N10920" s="37"/>
      <c r="O10920" s="36"/>
      <c r="P10920" s="36"/>
      <c r="Q10920" s="36"/>
      <c r="R10920" s="37"/>
      <c r="S10920" s="36"/>
      <c r="T10920" s="36"/>
    </row>
    <row r="10921" spans="14:20" ht="14.4" x14ac:dyDescent="0.3">
      <c r="N10921" s="37"/>
      <c r="O10921" s="36"/>
      <c r="P10921" s="36"/>
      <c r="Q10921" s="36"/>
      <c r="R10921" s="37"/>
      <c r="S10921" s="36"/>
      <c r="T10921" s="36"/>
    </row>
    <row r="10922" spans="14:20" ht="14.4" x14ac:dyDescent="0.3">
      <c r="N10922" s="37"/>
      <c r="O10922" s="36"/>
      <c r="P10922" s="36"/>
      <c r="Q10922" s="36"/>
      <c r="R10922" s="37"/>
      <c r="S10922" s="36"/>
      <c r="T10922" s="36"/>
    </row>
    <row r="10923" spans="14:20" ht="14.4" x14ac:dyDescent="0.3">
      <c r="N10923" s="37"/>
      <c r="O10923" s="36"/>
      <c r="P10923" s="36"/>
      <c r="Q10923" s="36"/>
      <c r="R10923" s="37"/>
      <c r="S10923" s="36"/>
      <c r="T10923" s="36"/>
    </row>
    <row r="10924" spans="14:20" ht="14.4" x14ac:dyDescent="0.3">
      <c r="N10924" s="37"/>
      <c r="O10924" s="36"/>
      <c r="P10924" s="36"/>
      <c r="Q10924" s="36"/>
      <c r="R10924" s="37"/>
      <c r="S10924" s="36"/>
      <c r="T10924" s="36"/>
    </row>
    <row r="10925" spans="14:20" ht="14.4" x14ac:dyDescent="0.3">
      <c r="N10925" s="37"/>
      <c r="O10925" s="36"/>
      <c r="P10925" s="36"/>
      <c r="Q10925" s="36"/>
      <c r="R10925" s="37"/>
      <c r="S10925" s="36"/>
      <c r="T10925" s="36"/>
    </row>
    <row r="10926" spans="14:20" ht="14.4" x14ac:dyDescent="0.3">
      <c r="N10926" s="37"/>
      <c r="O10926" s="36"/>
      <c r="P10926" s="36"/>
      <c r="Q10926" s="36"/>
      <c r="R10926" s="37"/>
      <c r="S10926" s="36"/>
      <c r="T10926" s="36"/>
    </row>
    <row r="10927" spans="14:20" ht="14.4" x14ac:dyDescent="0.3">
      <c r="N10927" s="37"/>
      <c r="O10927" s="36"/>
      <c r="P10927" s="36"/>
      <c r="Q10927" s="36"/>
      <c r="R10927" s="37"/>
      <c r="S10927" s="36"/>
      <c r="T10927" s="36"/>
    </row>
    <row r="10928" spans="14:20" ht="14.4" x14ac:dyDescent="0.3">
      <c r="N10928" s="37"/>
      <c r="O10928" s="36"/>
      <c r="P10928" s="36"/>
      <c r="Q10928" s="36"/>
      <c r="R10928" s="37"/>
      <c r="S10928" s="36"/>
      <c r="T10928" s="36"/>
    </row>
    <row r="10929" spans="14:20" ht="14.4" x14ac:dyDescent="0.3">
      <c r="N10929" s="37"/>
      <c r="O10929" s="36"/>
      <c r="P10929" s="36"/>
      <c r="Q10929" s="36"/>
      <c r="R10929" s="37"/>
      <c r="S10929" s="36"/>
      <c r="T10929" s="36"/>
    </row>
    <row r="10930" spans="14:20" ht="14.4" x14ac:dyDescent="0.3">
      <c r="N10930" s="37"/>
      <c r="O10930" s="36"/>
      <c r="P10930" s="36"/>
      <c r="Q10930" s="36"/>
      <c r="R10930" s="37"/>
      <c r="S10930" s="36"/>
      <c r="T10930" s="36"/>
    </row>
    <row r="10931" spans="14:20" ht="14.4" x14ac:dyDescent="0.3">
      <c r="N10931" s="37"/>
      <c r="O10931" s="36"/>
      <c r="P10931" s="36"/>
      <c r="Q10931" s="36"/>
      <c r="R10931" s="37"/>
      <c r="S10931" s="36"/>
      <c r="T10931" s="36"/>
    </row>
    <row r="10932" spans="14:20" ht="14.4" x14ac:dyDescent="0.3">
      <c r="N10932" s="37"/>
      <c r="O10932" s="36"/>
      <c r="P10932" s="36"/>
      <c r="Q10932" s="36"/>
      <c r="R10932" s="37"/>
      <c r="S10932" s="36"/>
      <c r="T10932" s="36"/>
    </row>
    <row r="10933" spans="14:20" ht="14.4" x14ac:dyDescent="0.3">
      <c r="N10933" s="37"/>
      <c r="O10933" s="36"/>
      <c r="P10933" s="36"/>
      <c r="Q10933" s="36"/>
      <c r="R10933" s="37"/>
      <c r="S10933" s="36"/>
      <c r="T10933" s="36"/>
    </row>
    <row r="10934" spans="14:20" ht="14.4" x14ac:dyDescent="0.3">
      <c r="N10934" s="37"/>
      <c r="O10934" s="36"/>
      <c r="P10934" s="36"/>
      <c r="Q10934" s="36"/>
      <c r="R10934" s="37"/>
      <c r="S10934" s="36"/>
      <c r="T10934" s="36"/>
    </row>
    <row r="10935" spans="14:20" ht="14.4" x14ac:dyDescent="0.3">
      <c r="N10935" s="37"/>
      <c r="O10935" s="36"/>
      <c r="P10935" s="36"/>
      <c r="Q10935" s="36"/>
      <c r="R10935" s="37"/>
      <c r="S10935" s="36"/>
      <c r="T10935" s="36"/>
    </row>
    <row r="10936" spans="14:20" ht="14.4" x14ac:dyDescent="0.3">
      <c r="N10936" s="37"/>
      <c r="O10936" s="36"/>
      <c r="P10936" s="36"/>
      <c r="Q10936" s="36"/>
      <c r="R10936" s="37"/>
      <c r="S10936" s="36"/>
      <c r="T10936" s="36"/>
    </row>
    <row r="10937" spans="14:20" ht="14.4" x14ac:dyDescent="0.3">
      <c r="N10937" s="37"/>
      <c r="O10937" s="36"/>
      <c r="P10937" s="36"/>
      <c r="Q10937" s="36"/>
      <c r="R10937" s="37"/>
      <c r="S10937" s="36"/>
      <c r="T10937" s="36"/>
    </row>
    <row r="10938" spans="14:20" ht="14.4" x14ac:dyDescent="0.3">
      <c r="N10938" s="37"/>
      <c r="O10938" s="36"/>
      <c r="P10938" s="36"/>
      <c r="Q10938" s="36"/>
      <c r="R10938" s="37"/>
      <c r="S10938" s="36"/>
      <c r="T10938" s="36"/>
    </row>
    <row r="10939" spans="14:20" ht="14.4" x14ac:dyDescent="0.3">
      <c r="N10939" s="37"/>
      <c r="O10939" s="36"/>
      <c r="P10939" s="36"/>
      <c r="Q10939" s="36"/>
      <c r="R10939" s="37"/>
      <c r="S10939" s="36"/>
      <c r="T10939" s="36"/>
    </row>
    <row r="10940" spans="14:20" ht="14.4" x14ac:dyDescent="0.3">
      <c r="N10940" s="37"/>
      <c r="O10940" s="36"/>
      <c r="P10940" s="36"/>
      <c r="Q10940" s="36"/>
      <c r="R10940" s="37"/>
      <c r="S10940" s="36"/>
      <c r="T10940" s="36"/>
    </row>
    <row r="10941" spans="14:20" ht="14.4" x14ac:dyDescent="0.3">
      <c r="N10941" s="39"/>
      <c r="O10941" s="36"/>
      <c r="P10941" s="36"/>
      <c r="Q10941" s="36"/>
      <c r="R10941" s="39"/>
      <c r="S10941" s="36"/>
      <c r="T10941" s="36"/>
    </row>
    <row r="10942" spans="14:20" ht="14.4" x14ac:dyDescent="0.3">
      <c r="N10942" s="39"/>
      <c r="O10942" s="36"/>
      <c r="P10942" s="36"/>
      <c r="Q10942" s="36"/>
      <c r="R10942" s="39"/>
      <c r="S10942" s="36"/>
      <c r="T10942" s="36"/>
    </row>
    <row r="10943" spans="14:20" ht="14.4" x14ac:dyDescent="0.3">
      <c r="N10943" s="39"/>
      <c r="O10943" s="36"/>
      <c r="P10943" s="36"/>
      <c r="Q10943" s="36"/>
      <c r="R10943" s="39"/>
      <c r="S10943" s="36"/>
      <c r="T10943" s="36"/>
    </row>
    <row r="10944" spans="14:20" ht="14.4" x14ac:dyDescent="0.3">
      <c r="N10944" s="39"/>
      <c r="O10944" s="36"/>
      <c r="P10944" s="36"/>
      <c r="Q10944" s="36"/>
      <c r="R10944" s="39"/>
      <c r="S10944" s="36"/>
      <c r="T10944" s="36"/>
    </row>
    <row r="10945" spans="14:20" ht="14.4" x14ac:dyDescent="0.3">
      <c r="N10945" s="39"/>
      <c r="O10945" s="36"/>
      <c r="P10945" s="36"/>
      <c r="Q10945" s="36"/>
      <c r="R10945" s="39"/>
      <c r="S10945" s="36"/>
      <c r="T10945" s="36"/>
    </row>
    <row r="10946" spans="14:20" ht="14.4" x14ac:dyDescent="0.3">
      <c r="N10946" s="37"/>
      <c r="O10946" s="36"/>
      <c r="P10946" s="36"/>
      <c r="Q10946" s="36"/>
      <c r="R10946" s="37"/>
      <c r="S10946" s="36"/>
      <c r="T10946" s="36"/>
    </row>
    <row r="10947" spans="14:20" ht="14.4" x14ac:dyDescent="0.3">
      <c r="N10947" s="37"/>
      <c r="O10947" s="36"/>
      <c r="P10947" s="36"/>
      <c r="Q10947" s="36"/>
      <c r="R10947" s="37"/>
      <c r="S10947" s="36"/>
      <c r="T10947" s="36"/>
    </row>
    <row r="10948" spans="14:20" ht="14.4" x14ac:dyDescent="0.3">
      <c r="N10948" s="37"/>
      <c r="O10948" s="36"/>
      <c r="P10948" s="36"/>
      <c r="Q10948" s="36"/>
      <c r="R10948" s="37"/>
      <c r="S10948" s="36"/>
      <c r="T10948" s="36"/>
    </row>
    <row r="10949" spans="14:20" ht="14.4" x14ac:dyDescent="0.3">
      <c r="N10949" s="37"/>
      <c r="O10949" s="36"/>
      <c r="P10949" s="36"/>
      <c r="Q10949" s="36"/>
      <c r="R10949" s="37"/>
      <c r="S10949" s="36"/>
      <c r="T10949" s="36"/>
    </row>
    <row r="10950" spans="14:20" ht="14.4" x14ac:dyDescent="0.3">
      <c r="N10950" s="37"/>
      <c r="O10950" s="36"/>
      <c r="P10950" s="36"/>
      <c r="Q10950" s="36"/>
      <c r="R10950" s="37"/>
      <c r="S10950" s="36"/>
      <c r="T10950" s="36"/>
    </row>
    <row r="10951" spans="14:20" ht="14.4" x14ac:dyDescent="0.3">
      <c r="N10951" s="37"/>
      <c r="O10951" s="36"/>
      <c r="P10951" s="36"/>
      <c r="Q10951" s="36"/>
      <c r="R10951" s="37"/>
      <c r="S10951" s="36"/>
      <c r="T10951" s="36"/>
    </row>
    <row r="10952" spans="14:20" ht="14.4" x14ac:dyDescent="0.3">
      <c r="N10952" s="37"/>
      <c r="O10952" s="36"/>
      <c r="P10952" s="36"/>
      <c r="Q10952" s="36"/>
      <c r="R10952" s="37"/>
      <c r="S10952" s="36"/>
      <c r="T10952" s="36"/>
    </row>
    <row r="10953" spans="14:20" ht="14.4" x14ac:dyDescent="0.3">
      <c r="N10953" s="37"/>
      <c r="O10953" s="36"/>
      <c r="P10953" s="36"/>
      <c r="Q10953" s="36"/>
      <c r="R10953" s="37"/>
      <c r="S10953" s="36"/>
      <c r="T10953" s="36"/>
    </row>
    <row r="10954" spans="14:20" ht="14.4" x14ac:dyDescent="0.3">
      <c r="N10954" s="37"/>
      <c r="O10954" s="36"/>
      <c r="P10954" s="36"/>
      <c r="Q10954" s="36"/>
      <c r="R10954" s="37"/>
      <c r="S10954" s="36"/>
      <c r="T10954" s="36"/>
    </row>
    <row r="10955" spans="14:20" ht="14.4" x14ac:dyDescent="0.3">
      <c r="N10955" s="39"/>
      <c r="O10955" s="36"/>
      <c r="P10955" s="36"/>
      <c r="Q10955" s="36"/>
      <c r="R10955" s="39"/>
      <c r="S10955" s="36"/>
      <c r="T10955" s="36"/>
    </row>
    <row r="10956" spans="14:20" ht="14.4" x14ac:dyDescent="0.3">
      <c r="N10956" s="39"/>
      <c r="O10956" s="36"/>
      <c r="P10956" s="36"/>
      <c r="Q10956" s="36"/>
      <c r="R10956" s="39"/>
      <c r="S10956" s="36"/>
      <c r="T10956" s="36"/>
    </row>
    <row r="10957" spans="14:20" ht="14.4" x14ac:dyDescent="0.3">
      <c r="N10957" s="37"/>
      <c r="O10957" s="36"/>
      <c r="P10957" s="36"/>
      <c r="Q10957" s="36"/>
      <c r="R10957" s="37"/>
      <c r="S10957" s="36"/>
      <c r="T10957" s="36"/>
    </row>
    <row r="10958" spans="14:20" ht="14.4" x14ac:dyDescent="0.3">
      <c r="N10958" s="37"/>
      <c r="O10958" s="36"/>
      <c r="P10958" s="36"/>
      <c r="Q10958" s="36"/>
      <c r="R10958" s="37"/>
      <c r="S10958" s="36"/>
      <c r="T10958" s="36"/>
    </row>
    <row r="10959" spans="14:20" ht="14.4" x14ac:dyDescent="0.3">
      <c r="N10959" s="37"/>
      <c r="O10959" s="36"/>
      <c r="P10959" s="36"/>
      <c r="Q10959" s="36"/>
      <c r="R10959" s="37"/>
      <c r="S10959" s="36"/>
      <c r="T10959" s="36"/>
    </row>
    <row r="10960" spans="14:20" ht="14.4" x14ac:dyDescent="0.3">
      <c r="N10960" s="37"/>
      <c r="O10960" s="36"/>
      <c r="P10960" s="36"/>
      <c r="Q10960" s="36"/>
      <c r="R10960" s="37"/>
      <c r="S10960" s="36"/>
      <c r="T10960" s="36"/>
    </row>
    <row r="10961" spans="14:20" ht="14.4" x14ac:dyDescent="0.3">
      <c r="N10961" s="37"/>
      <c r="O10961" s="36"/>
      <c r="P10961" s="36"/>
      <c r="Q10961" s="36"/>
      <c r="R10961" s="37"/>
      <c r="S10961" s="36"/>
      <c r="T10961" s="36"/>
    </row>
    <row r="10962" spans="14:20" ht="14.4" x14ac:dyDescent="0.3">
      <c r="N10962" s="37"/>
      <c r="O10962" s="36"/>
      <c r="P10962" s="36"/>
      <c r="Q10962" s="36"/>
      <c r="R10962" s="37"/>
      <c r="S10962" s="36"/>
      <c r="T10962" s="36"/>
    </row>
    <row r="10963" spans="14:20" ht="14.4" x14ac:dyDescent="0.3">
      <c r="N10963" s="37"/>
      <c r="O10963" s="36"/>
      <c r="P10963" s="36"/>
      <c r="Q10963" s="36"/>
      <c r="R10963" s="37"/>
      <c r="S10963" s="36"/>
      <c r="T10963" s="36"/>
    </row>
    <row r="10964" spans="14:20" ht="14.4" x14ac:dyDescent="0.3">
      <c r="N10964" s="37"/>
      <c r="O10964" s="36"/>
      <c r="P10964" s="36"/>
      <c r="Q10964" s="36"/>
      <c r="R10964" s="37"/>
      <c r="S10964" s="36"/>
      <c r="T10964" s="36"/>
    </row>
    <row r="10965" spans="14:20" ht="14.4" x14ac:dyDescent="0.3">
      <c r="N10965" s="37"/>
      <c r="O10965" s="36"/>
      <c r="P10965" s="36"/>
      <c r="Q10965" s="36"/>
      <c r="R10965" s="37"/>
      <c r="S10965" s="36"/>
      <c r="T10965" s="36"/>
    </row>
    <row r="10966" spans="14:20" ht="14.4" x14ac:dyDescent="0.3">
      <c r="N10966" s="37"/>
      <c r="O10966" s="36"/>
      <c r="P10966" s="36"/>
      <c r="Q10966" s="36"/>
      <c r="R10966" s="37"/>
      <c r="S10966" s="36"/>
      <c r="T10966" s="36"/>
    </row>
    <row r="10967" spans="14:20" ht="14.4" x14ac:dyDescent="0.3">
      <c r="N10967" s="37"/>
      <c r="O10967" s="36"/>
      <c r="P10967" s="36"/>
      <c r="Q10967" s="36"/>
      <c r="R10967" s="37"/>
      <c r="S10967" s="36"/>
      <c r="T10967" s="36"/>
    </row>
    <row r="10968" spans="14:20" ht="14.4" x14ac:dyDescent="0.3">
      <c r="N10968" s="37"/>
      <c r="O10968" s="36"/>
      <c r="P10968" s="36"/>
      <c r="Q10968" s="36"/>
      <c r="R10968" s="37"/>
      <c r="S10968" s="36"/>
      <c r="T10968" s="36"/>
    </row>
    <row r="10969" spans="14:20" ht="14.4" x14ac:dyDescent="0.3">
      <c r="N10969" s="37"/>
      <c r="O10969" s="36"/>
      <c r="P10969" s="36"/>
      <c r="Q10969" s="36"/>
      <c r="R10969" s="37"/>
      <c r="S10969" s="36"/>
      <c r="T10969" s="36"/>
    </row>
    <row r="10970" spans="14:20" ht="14.4" x14ac:dyDescent="0.3">
      <c r="N10970" s="37"/>
      <c r="O10970" s="36"/>
      <c r="P10970" s="36"/>
      <c r="Q10970" s="36"/>
      <c r="R10970" s="37"/>
      <c r="S10970" s="36"/>
      <c r="T10970" s="36"/>
    </row>
    <row r="10971" spans="14:20" ht="14.4" x14ac:dyDescent="0.3">
      <c r="N10971" s="37"/>
      <c r="O10971" s="36"/>
      <c r="P10971" s="36"/>
      <c r="Q10971" s="36"/>
      <c r="R10971" s="37"/>
      <c r="S10971" s="36"/>
      <c r="T10971" s="36"/>
    </row>
    <row r="10972" spans="14:20" ht="14.4" x14ac:dyDescent="0.3">
      <c r="N10972" s="37"/>
      <c r="O10972" s="36"/>
      <c r="P10972" s="36"/>
      <c r="Q10972" s="36"/>
      <c r="R10972" s="37"/>
      <c r="S10972" s="36"/>
      <c r="T10972" s="36"/>
    </row>
    <row r="10973" spans="14:20" ht="14.4" x14ac:dyDescent="0.3">
      <c r="N10973" s="37"/>
      <c r="O10973" s="36"/>
      <c r="P10973" s="36"/>
      <c r="Q10973" s="36"/>
      <c r="R10973" s="37"/>
      <c r="S10973" s="36"/>
      <c r="T10973" s="36"/>
    </row>
    <row r="10974" spans="14:20" ht="14.4" x14ac:dyDescent="0.3">
      <c r="N10974" s="37"/>
      <c r="O10974" s="36"/>
      <c r="P10974" s="36"/>
      <c r="Q10974" s="36"/>
      <c r="R10974" s="37"/>
      <c r="S10974" s="36"/>
      <c r="T10974" s="36"/>
    </row>
    <row r="10975" spans="14:20" ht="14.4" x14ac:dyDescent="0.3">
      <c r="N10975" s="37"/>
      <c r="O10975" s="36"/>
      <c r="P10975" s="36"/>
      <c r="Q10975" s="36"/>
      <c r="R10975" s="37"/>
      <c r="S10975" s="36"/>
      <c r="T10975" s="36"/>
    </row>
    <row r="10976" spans="14:20" ht="14.4" x14ac:dyDescent="0.3">
      <c r="N10976" s="37"/>
      <c r="O10976" s="36"/>
      <c r="P10976" s="36"/>
      <c r="Q10976" s="36"/>
      <c r="R10976" s="37"/>
      <c r="S10976" s="36"/>
      <c r="T10976" s="36"/>
    </row>
    <row r="10977" spans="14:20" ht="14.4" x14ac:dyDescent="0.3">
      <c r="N10977" s="37"/>
      <c r="O10977" s="36"/>
      <c r="P10977" s="36"/>
      <c r="Q10977" s="36"/>
      <c r="R10977" s="37"/>
      <c r="S10977" s="36"/>
      <c r="T10977" s="36"/>
    </row>
    <row r="10978" spans="14:20" ht="14.4" x14ac:dyDescent="0.3">
      <c r="N10978" s="37"/>
      <c r="O10978" s="36"/>
      <c r="P10978" s="36"/>
      <c r="Q10978" s="36"/>
      <c r="R10978" s="37"/>
      <c r="S10978" s="36"/>
      <c r="T10978" s="36"/>
    </row>
    <row r="10979" spans="14:20" ht="14.4" x14ac:dyDescent="0.3">
      <c r="N10979" s="37"/>
      <c r="O10979" s="36"/>
      <c r="P10979" s="36"/>
      <c r="Q10979" s="36"/>
      <c r="R10979" s="37"/>
      <c r="S10979" s="36"/>
      <c r="T10979" s="36"/>
    </row>
    <row r="10980" spans="14:20" ht="14.4" x14ac:dyDescent="0.3">
      <c r="N10980" s="37"/>
      <c r="O10980" s="36"/>
      <c r="P10980" s="36"/>
      <c r="Q10980" s="36"/>
      <c r="R10980" s="37"/>
      <c r="S10980" s="36"/>
      <c r="T10980" s="36"/>
    </row>
    <row r="10981" spans="14:20" ht="14.4" x14ac:dyDescent="0.3">
      <c r="N10981" s="37"/>
      <c r="O10981" s="36"/>
      <c r="P10981" s="36"/>
      <c r="Q10981" s="36"/>
      <c r="R10981" s="37"/>
      <c r="S10981" s="36"/>
      <c r="T10981" s="36"/>
    </row>
    <row r="10982" spans="14:20" ht="14.4" x14ac:dyDescent="0.3">
      <c r="N10982" s="39"/>
      <c r="O10982" s="36"/>
      <c r="P10982" s="36"/>
      <c r="Q10982" s="36"/>
      <c r="R10982" s="39"/>
      <c r="S10982" s="36"/>
      <c r="T10982" s="36"/>
    </row>
    <row r="10983" spans="14:20" ht="14.4" x14ac:dyDescent="0.3">
      <c r="N10983" s="39"/>
      <c r="O10983" s="36"/>
      <c r="P10983" s="36"/>
      <c r="Q10983" s="36"/>
      <c r="R10983" s="39"/>
      <c r="S10983" s="36"/>
      <c r="T10983" s="36"/>
    </row>
    <row r="10984" spans="14:20" ht="14.4" x14ac:dyDescent="0.3">
      <c r="N10984" s="37"/>
      <c r="O10984" s="36"/>
      <c r="P10984" s="36"/>
      <c r="Q10984" s="36"/>
      <c r="R10984" s="37"/>
      <c r="S10984" s="36"/>
      <c r="T10984" s="36"/>
    </row>
    <row r="10985" spans="14:20" ht="14.4" x14ac:dyDescent="0.3">
      <c r="N10985" s="37"/>
      <c r="O10985" s="36"/>
      <c r="P10985" s="36"/>
      <c r="Q10985" s="36"/>
      <c r="R10985" s="37"/>
      <c r="S10985" s="36"/>
      <c r="T10985" s="36"/>
    </row>
    <row r="10986" spans="14:20" ht="14.4" x14ac:dyDescent="0.3">
      <c r="N10986" s="37"/>
      <c r="O10986" s="36"/>
      <c r="P10986" s="36"/>
      <c r="Q10986" s="36"/>
      <c r="R10986" s="37"/>
      <c r="S10986" s="36"/>
      <c r="T10986" s="36"/>
    </row>
    <row r="10987" spans="14:20" ht="14.4" x14ac:dyDescent="0.3">
      <c r="N10987" s="37"/>
      <c r="O10987" s="36"/>
      <c r="P10987" s="36"/>
      <c r="Q10987" s="36"/>
      <c r="R10987" s="37"/>
      <c r="S10987" s="36"/>
      <c r="T10987" s="36"/>
    </row>
    <row r="10988" spans="14:20" ht="14.4" x14ac:dyDescent="0.3">
      <c r="N10988" s="37"/>
      <c r="O10988" s="36"/>
      <c r="P10988" s="36"/>
      <c r="Q10988" s="36"/>
      <c r="R10988" s="37"/>
      <c r="S10988" s="36"/>
      <c r="T10988" s="36"/>
    </row>
    <row r="10989" spans="14:20" ht="14.4" x14ac:dyDescent="0.3">
      <c r="N10989" s="37"/>
      <c r="O10989" s="36"/>
      <c r="P10989" s="36"/>
      <c r="Q10989" s="36"/>
      <c r="R10989" s="37"/>
      <c r="S10989" s="36"/>
      <c r="T10989" s="36"/>
    </row>
    <row r="10990" spans="14:20" ht="14.4" x14ac:dyDescent="0.3">
      <c r="N10990" s="37"/>
      <c r="O10990" s="36"/>
      <c r="P10990" s="36"/>
      <c r="Q10990" s="36"/>
      <c r="R10990" s="37"/>
      <c r="S10990" s="36"/>
      <c r="T10990" s="36"/>
    </row>
    <row r="10991" spans="14:20" ht="14.4" x14ac:dyDescent="0.3">
      <c r="N10991" s="37"/>
      <c r="O10991" s="36"/>
      <c r="P10991" s="36"/>
      <c r="Q10991" s="36"/>
      <c r="R10991" s="37"/>
      <c r="S10991" s="36"/>
      <c r="T10991" s="36"/>
    </row>
    <row r="10992" spans="14:20" ht="14.4" x14ac:dyDescent="0.3">
      <c r="N10992" s="37"/>
      <c r="O10992" s="36"/>
      <c r="P10992" s="36"/>
      <c r="Q10992" s="36"/>
      <c r="R10992" s="37"/>
      <c r="S10992" s="36"/>
      <c r="T10992" s="36"/>
    </row>
    <row r="10993" spans="14:20" ht="14.4" x14ac:dyDescent="0.3">
      <c r="N10993" s="37"/>
      <c r="O10993" s="36"/>
      <c r="P10993" s="36"/>
      <c r="Q10993" s="36"/>
      <c r="R10993" s="37"/>
      <c r="S10993" s="36"/>
      <c r="T10993" s="36"/>
    </row>
    <row r="10994" spans="14:20" ht="14.4" x14ac:dyDescent="0.3">
      <c r="N10994" s="37"/>
      <c r="O10994" s="36"/>
      <c r="P10994" s="36"/>
      <c r="Q10994" s="36"/>
      <c r="R10994" s="37"/>
      <c r="S10994" s="36"/>
      <c r="T10994" s="36"/>
    </row>
    <row r="10995" spans="14:20" ht="14.4" x14ac:dyDescent="0.3">
      <c r="N10995" s="37"/>
      <c r="O10995" s="36"/>
      <c r="P10995" s="36"/>
      <c r="Q10995" s="36"/>
      <c r="R10995" s="37"/>
      <c r="S10995" s="36"/>
      <c r="T10995" s="36"/>
    </row>
    <row r="10996" spans="14:20" ht="14.4" x14ac:dyDescent="0.3">
      <c r="N10996" s="37"/>
      <c r="O10996" s="36"/>
      <c r="P10996" s="36"/>
      <c r="Q10996" s="36"/>
      <c r="R10996" s="37"/>
      <c r="S10996" s="36"/>
      <c r="T10996" s="36"/>
    </row>
    <row r="10997" spans="14:20" ht="14.4" x14ac:dyDescent="0.3">
      <c r="N10997" s="37"/>
      <c r="O10997" s="36"/>
      <c r="P10997" s="36"/>
      <c r="Q10997" s="36"/>
      <c r="R10997" s="37"/>
      <c r="S10997" s="36"/>
      <c r="T10997" s="36"/>
    </row>
    <row r="10998" spans="14:20" ht="14.4" x14ac:dyDescent="0.3">
      <c r="N10998" s="37"/>
      <c r="O10998" s="36"/>
      <c r="P10998" s="36"/>
      <c r="Q10998" s="36"/>
      <c r="R10998" s="37"/>
      <c r="S10998" s="36"/>
      <c r="T10998" s="36"/>
    </row>
    <row r="10999" spans="14:20" ht="14.4" x14ac:dyDescent="0.3">
      <c r="N10999" s="39"/>
      <c r="O10999" s="36"/>
      <c r="P10999" s="36"/>
      <c r="Q10999" s="36"/>
      <c r="R10999" s="39"/>
      <c r="S10999" s="36"/>
      <c r="T10999" s="36"/>
    </row>
    <row r="11000" spans="14:20" ht="14.4" x14ac:dyDescent="0.3">
      <c r="N11000" s="39"/>
      <c r="O11000" s="36"/>
      <c r="P11000" s="36"/>
      <c r="Q11000" s="36"/>
      <c r="R11000" s="39"/>
      <c r="S11000" s="36"/>
      <c r="T11000" s="36"/>
    </row>
    <row r="11001" spans="14:20" ht="14.4" x14ac:dyDescent="0.3">
      <c r="N11001" s="39"/>
      <c r="O11001" s="36"/>
      <c r="P11001" s="36"/>
      <c r="Q11001" s="36"/>
      <c r="R11001" s="39"/>
      <c r="S11001" s="36"/>
      <c r="T11001" s="36"/>
    </row>
    <row r="11002" spans="14:20" ht="14.4" x14ac:dyDescent="0.3">
      <c r="N11002" s="39"/>
      <c r="O11002" s="36"/>
      <c r="P11002" s="36"/>
      <c r="Q11002" s="36"/>
      <c r="R11002" s="39"/>
      <c r="S11002" s="36"/>
      <c r="T11002" s="36"/>
    </row>
    <row r="11003" spans="14:20" ht="14.4" x14ac:dyDescent="0.3">
      <c r="N11003" s="37"/>
      <c r="O11003" s="36"/>
      <c r="P11003" s="36"/>
      <c r="Q11003" s="36"/>
      <c r="R11003" s="37"/>
      <c r="S11003" s="36"/>
      <c r="T11003" s="36"/>
    </row>
    <row r="11004" spans="14:20" ht="14.4" x14ac:dyDescent="0.3">
      <c r="N11004" s="37"/>
      <c r="O11004" s="36"/>
      <c r="P11004" s="36"/>
      <c r="Q11004" s="36"/>
      <c r="R11004" s="37"/>
      <c r="S11004" s="36"/>
      <c r="T11004" s="36"/>
    </row>
    <row r="11005" spans="14:20" ht="14.4" x14ac:dyDescent="0.3">
      <c r="N11005" s="39"/>
      <c r="O11005" s="36"/>
      <c r="P11005" s="36"/>
      <c r="Q11005" s="36"/>
      <c r="R11005" s="39"/>
      <c r="S11005" s="36"/>
      <c r="T11005" s="36"/>
    </row>
    <row r="11006" spans="14:20" ht="14.4" x14ac:dyDescent="0.3">
      <c r="N11006" s="39"/>
      <c r="O11006" s="36"/>
      <c r="P11006" s="36"/>
      <c r="Q11006" s="36"/>
      <c r="R11006" s="39"/>
      <c r="S11006" s="36"/>
      <c r="T11006" s="36"/>
    </row>
    <row r="11007" spans="14:20" ht="14.4" x14ac:dyDescent="0.3">
      <c r="N11007" s="39"/>
      <c r="O11007" s="36"/>
      <c r="P11007" s="36"/>
      <c r="Q11007" s="36"/>
      <c r="R11007" s="39"/>
      <c r="S11007" s="36"/>
      <c r="T11007" s="36"/>
    </row>
    <row r="11008" spans="14:20" ht="14.4" x14ac:dyDescent="0.3">
      <c r="N11008" s="39"/>
      <c r="O11008" s="36"/>
      <c r="P11008" s="36"/>
      <c r="Q11008" s="36"/>
      <c r="R11008" s="39"/>
      <c r="S11008" s="36"/>
      <c r="T11008" s="36"/>
    </row>
    <row r="11009" spans="14:20" ht="14.4" x14ac:dyDescent="0.3">
      <c r="N11009" s="39"/>
      <c r="O11009" s="36"/>
      <c r="P11009" s="36"/>
      <c r="Q11009" s="36"/>
      <c r="R11009" s="39"/>
      <c r="S11009" s="36"/>
      <c r="T11009" s="36"/>
    </row>
    <row r="11010" spans="14:20" ht="14.4" x14ac:dyDescent="0.3">
      <c r="N11010" s="39"/>
      <c r="O11010" s="36"/>
      <c r="P11010" s="36"/>
      <c r="Q11010" s="36"/>
      <c r="R11010" s="39"/>
      <c r="S11010" s="36"/>
      <c r="T11010" s="36"/>
    </row>
    <row r="11011" spans="14:20" ht="14.4" x14ac:dyDescent="0.3">
      <c r="N11011" s="37"/>
      <c r="O11011" s="36"/>
      <c r="P11011" s="36"/>
      <c r="Q11011" s="36"/>
      <c r="R11011" s="37"/>
      <c r="S11011" s="36"/>
      <c r="T11011" s="36"/>
    </row>
    <row r="11012" spans="14:20" ht="14.4" x14ac:dyDescent="0.3">
      <c r="N11012" s="37"/>
      <c r="O11012" s="36"/>
      <c r="P11012" s="36"/>
      <c r="Q11012" s="36"/>
      <c r="R11012" s="37"/>
      <c r="S11012" s="36"/>
      <c r="T11012" s="36"/>
    </row>
    <row r="11013" spans="14:20" ht="14.4" x14ac:dyDescent="0.3">
      <c r="N11013" s="37"/>
      <c r="O11013" s="36"/>
      <c r="P11013" s="36"/>
      <c r="Q11013" s="36"/>
      <c r="R11013" s="37"/>
      <c r="S11013" s="36"/>
      <c r="T11013" s="36"/>
    </row>
    <row r="11014" spans="14:20" ht="14.4" x14ac:dyDescent="0.3">
      <c r="N11014" s="37"/>
      <c r="O11014" s="36"/>
      <c r="P11014" s="36"/>
      <c r="Q11014" s="36"/>
      <c r="R11014" s="37"/>
      <c r="S11014" s="36"/>
      <c r="T11014" s="36"/>
    </row>
    <row r="11015" spans="14:20" ht="14.4" x14ac:dyDescent="0.3">
      <c r="N11015" s="39"/>
      <c r="O11015" s="36"/>
      <c r="P11015" s="36"/>
      <c r="Q11015" s="36"/>
      <c r="R11015" s="39"/>
      <c r="S11015" s="36"/>
      <c r="T11015" s="36"/>
    </row>
    <row r="11016" spans="14:20" ht="14.4" x14ac:dyDescent="0.3">
      <c r="N11016" s="39"/>
      <c r="O11016" s="36"/>
      <c r="P11016" s="36"/>
      <c r="Q11016" s="36"/>
      <c r="R11016" s="39"/>
      <c r="S11016" s="36"/>
      <c r="T11016" s="36"/>
    </row>
    <row r="11017" spans="14:20" ht="14.4" x14ac:dyDescent="0.3">
      <c r="N11017" s="37"/>
      <c r="O11017" s="36"/>
      <c r="P11017" s="36"/>
      <c r="Q11017" s="36"/>
      <c r="R11017" s="37"/>
      <c r="S11017" s="36"/>
      <c r="T11017" s="36"/>
    </row>
    <row r="11018" spans="14:20" ht="14.4" x14ac:dyDescent="0.3">
      <c r="N11018" s="39"/>
      <c r="O11018" s="36"/>
      <c r="P11018" s="36"/>
      <c r="Q11018" s="36"/>
      <c r="R11018" s="39"/>
      <c r="S11018" s="36"/>
      <c r="T11018" s="36"/>
    </row>
    <row r="11019" spans="14:20" ht="14.4" x14ac:dyDescent="0.3">
      <c r="N11019" s="39"/>
      <c r="O11019" s="36"/>
      <c r="P11019" s="36"/>
      <c r="Q11019" s="36"/>
      <c r="R11019" s="39"/>
      <c r="S11019" s="36"/>
      <c r="T11019" s="36"/>
    </row>
    <row r="11020" spans="14:20" ht="14.4" x14ac:dyDescent="0.3">
      <c r="N11020" s="39"/>
      <c r="O11020" s="36"/>
      <c r="P11020" s="36"/>
      <c r="Q11020" s="36"/>
      <c r="R11020" s="39"/>
      <c r="S11020" s="36"/>
      <c r="T11020" s="36"/>
    </row>
    <row r="11021" spans="14:20" ht="14.4" x14ac:dyDescent="0.3">
      <c r="N11021" s="39"/>
      <c r="O11021" s="36"/>
      <c r="P11021" s="36"/>
      <c r="Q11021" s="36"/>
      <c r="R11021" s="39"/>
      <c r="S11021" s="36"/>
      <c r="T11021" s="36"/>
    </row>
    <row r="11022" spans="14:20" ht="14.4" x14ac:dyDescent="0.3">
      <c r="N11022" s="37"/>
      <c r="O11022" s="36"/>
      <c r="P11022" s="36"/>
      <c r="Q11022" s="36"/>
      <c r="R11022" s="37"/>
      <c r="S11022" s="36"/>
      <c r="T11022" s="36"/>
    </row>
    <row r="11023" spans="14:20" ht="14.4" x14ac:dyDescent="0.3">
      <c r="N11023" s="37"/>
      <c r="O11023" s="36"/>
      <c r="P11023" s="36"/>
      <c r="Q11023" s="36"/>
      <c r="R11023" s="37"/>
      <c r="S11023" s="36"/>
      <c r="T11023" s="36"/>
    </row>
    <row r="11024" spans="14:20" ht="14.4" x14ac:dyDescent="0.3">
      <c r="N11024" s="37"/>
      <c r="O11024" s="36"/>
      <c r="P11024" s="36"/>
      <c r="Q11024" s="36"/>
      <c r="R11024" s="37"/>
      <c r="S11024" s="36"/>
      <c r="T11024" s="36"/>
    </row>
    <row r="11025" spans="14:20" ht="14.4" x14ac:dyDescent="0.3">
      <c r="N11025" s="37"/>
      <c r="O11025" s="36"/>
      <c r="P11025" s="36"/>
      <c r="Q11025" s="36"/>
      <c r="R11025" s="37"/>
      <c r="S11025" s="36"/>
      <c r="T11025" s="36"/>
    </row>
    <row r="11026" spans="14:20" ht="14.4" x14ac:dyDescent="0.3">
      <c r="N11026" s="39"/>
      <c r="O11026" s="36"/>
      <c r="P11026" s="36"/>
      <c r="Q11026" s="36"/>
      <c r="R11026" s="39"/>
      <c r="S11026" s="36"/>
      <c r="T11026" s="36"/>
    </row>
    <row r="11027" spans="14:20" ht="14.4" x14ac:dyDescent="0.3">
      <c r="N11027" s="39"/>
      <c r="O11027" s="36"/>
      <c r="P11027" s="36"/>
      <c r="Q11027" s="36"/>
      <c r="R11027" s="39"/>
      <c r="S11027" s="36"/>
      <c r="T11027" s="36"/>
    </row>
    <row r="11028" spans="14:20" ht="14.4" x14ac:dyDescent="0.3">
      <c r="N11028" s="39"/>
      <c r="O11028" s="36"/>
      <c r="P11028" s="36"/>
      <c r="Q11028" s="36"/>
      <c r="R11028" s="39"/>
      <c r="S11028" s="36"/>
      <c r="T11028" s="36"/>
    </row>
    <row r="11029" spans="14:20" ht="14.4" x14ac:dyDescent="0.3">
      <c r="N11029" s="37"/>
      <c r="O11029" s="36"/>
      <c r="P11029" s="36"/>
      <c r="Q11029" s="36"/>
      <c r="R11029" s="37"/>
      <c r="S11029" s="36"/>
      <c r="T11029" s="36"/>
    </row>
    <row r="11030" spans="14:20" ht="14.4" x14ac:dyDescent="0.3">
      <c r="N11030" s="37"/>
      <c r="O11030" s="36"/>
      <c r="P11030" s="36"/>
      <c r="Q11030" s="36"/>
      <c r="R11030" s="37"/>
      <c r="S11030" s="36"/>
      <c r="T11030" s="36"/>
    </row>
    <row r="11031" spans="14:20" ht="14.4" x14ac:dyDescent="0.3">
      <c r="N11031" s="39"/>
      <c r="O11031" s="36"/>
      <c r="P11031" s="36"/>
      <c r="Q11031" s="36"/>
      <c r="R11031" s="39"/>
      <c r="S11031" s="36"/>
      <c r="T11031" s="36"/>
    </row>
    <row r="11032" spans="14:20" ht="14.4" x14ac:dyDescent="0.3">
      <c r="N11032" s="37"/>
      <c r="O11032" s="36"/>
      <c r="P11032" s="36"/>
      <c r="Q11032" s="36"/>
      <c r="R11032" s="37"/>
      <c r="S11032" s="36"/>
      <c r="T11032" s="36"/>
    </row>
    <row r="11033" spans="14:20" ht="14.4" x14ac:dyDescent="0.3">
      <c r="N11033" s="37"/>
      <c r="O11033" s="36"/>
      <c r="P11033" s="36"/>
      <c r="Q11033" s="36"/>
      <c r="R11033" s="37"/>
      <c r="S11033" s="36"/>
      <c r="T11033" s="36"/>
    </row>
    <row r="11034" spans="14:20" ht="14.4" x14ac:dyDescent="0.3">
      <c r="N11034" s="37"/>
      <c r="O11034" s="36"/>
      <c r="P11034" s="36"/>
      <c r="Q11034" s="36"/>
      <c r="R11034" s="37"/>
      <c r="S11034" s="36"/>
      <c r="T11034" s="36"/>
    </row>
    <row r="11035" spans="14:20" ht="14.4" x14ac:dyDescent="0.3">
      <c r="N11035" s="37"/>
      <c r="O11035" s="36"/>
      <c r="P11035" s="36"/>
      <c r="Q11035" s="36"/>
      <c r="R11035" s="37"/>
      <c r="S11035" s="36"/>
      <c r="T11035" s="36"/>
    </row>
    <row r="11036" spans="14:20" ht="14.4" x14ac:dyDescent="0.3">
      <c r="N11036" s="39"/>
      <c r="O11036" s="36"/>
      <c r="P11036" s="36"/>
      <c r="Q11036" s="36"/>
      <c r="R11036" s="39"/>
      <c r="S11036" s="36"/>
      <c r="T11036" s="36"/>
    </row>
    <row r="11037" spans="14:20" ht="14.4" x14ac:dyDescent="0.3">
      <c r="N11037" s="37"/>
      <c r="O11037" s="36"/>
      <c r="P11037" s="36"/>
      <c r="Q11037" s="36"/>
      <c r="R11037" s="37"/>
      <c r="S11037" s="36"/>
      <c r="T11037" s="36"/>
    </row>
    <row r="11038" spans="14:20" ht="14.4" x14ac:dyDescent="0.3">
      <c r="N11038" s="37"/>
      <c r="O11038" s="36"/>
      <c r="P11038" s="36"/>
      <c r="Q11038" s="36"/>
      <c r="R11038" s="37"/>
      <c r="S11038" s="36"/>
      <c r="T11038" s="36"/>
    </row>
    <row r="11039" spans="14:20" ht="14.4" x14ac:dyDescent="0.3">
      <c r="N11039" s="37"/>
      <c r="O11039" s="36"/>
      <c r="P11039" s="36"/>
      <c r="Q11039" s="36"/>
      <c r="R11039" s="37"/>
      <c r="S11039" s="36"/>
      <c r="T11039" s="36"/>
    </row>
    <row r="11040" spans="14:20" ht="14.4" x14ac:dyDescent="0.3">
      <c r="N11040" s="37"/>
      <c r="O11040" s="36"/>
      <c r="P11040" s="36"/>
      <c r="Q11040" s="36"/>
      <c r="R11040" s="37"/>
      <c r="S11040" s="36"/>
      <c r="T11040" s="36"/>
    </row>
    <row r="11041" spans="14:20" ht="14.4" x14ac:dyDescent="0.3">
      <c r="N11041" s="37"/>
      <c r="O11041" s="36"/>
      <c r="P11041" s="36"/>
      <c r="Q11041" s="36"/>
      <c r="R11041" s="37"/>
      <c r="S11041" s="36"/>
      <c r="T11041" s="36"/>
    </row>
    <row r="11042" spans="14:20" ht="14.4" x14ac:dyDescent="0.3">
      <c r="N11042" s="39"/>
      <c r="O11042" s="36"/>
      <c r="P11042" s="36"/>
      <c r="Q11042" s="36"/>
      <c r="R11042" s="39"/>
      <c r="S11042" s="36"/>
      <c r="T11042" s="36"/>
    </row>
    <row r="11043" spans="14:20" ht="14.4" x14ac:dyDescent="0.3">
      <c r="N11043" s="37"/>
      <c r="O11043" s="36"/>
      <c r="P11043" s="36"/>
      <c r="Q11043" s="36"/>
      <c r="R11043" s="37"/>
      <c r="S11043" s="36"/>
      <c r="T11043" s="36"/>
    </row>
    <row r="11044" spans="14:20" ht="14.4" x14ac:dyDescent="0.3">
      <c r="N11044" s="39"/>
      <c r="O11044" s="36"/>
      <c r="P11044" s="36"/>
      <c r="Q11044" s="36"/>
      <c r="R11044" s="39"/>
      <c r="S11044" s="36"/>
      <c r="T11044" s="36"/>
    </row>
    <row r="11045" spans="14:20" ht="14.4" x14ac:dyDescent="0.3">
      <c r="N11045" s="39"/>
      <c r="O11045" s="36"/>
      <c r="P11045" s="36"/>
      <c r="Q11045" s="36"/>
      <c r="R11045" s="39"/>
      <c r="S11045" s="36"/>
      <c r="T11045" s="36"/>
    </row>
    <row r="11046" spans="14:20" ht="14.4" x14ac:dyDescent="0.3">
      <c r="N11046" s="39"/>
      <c r="O11046" s="36"/>
      <c r="P11046" s="36"/>
      <c r="Q11046" s="36"/>
      <c r="R11046" s="39"/>
      <c r="S11046" s="36"/>
      <c r="T11046" s="36"/>
    </row>
    <row r="11047" spans="14:20" ht="14.4" x14ac:dyDescent="0.3">
      <c r="N11047" s="37"/>
      <c r="O11047" s="36"/>
      <c r="P11047" s="36"/>
      <c r="Q11047" s="36"/>
      <c r="R11047" s="37"/>
      <c r="S11047" s="36"/>
      <c r="T11047" s="36"/>
    </row>
    <row r="11048" spans="14:20" ht="14.4" x14ac:dyDescent="0.3">
      <c r="N11048" s="37"/>
      <c r="O11048" s="36"/>
      <c r="P11048" s="36"/>
      <c r="Q11048" s="36"/>
      <c r="R11048" s="37"/>
      <c r="S11048" s="36"/>
      <c r="T11048" s="36"/>
    </row>
    <row r="11049" spans="14:20" ht="14.4" x14ac:dyDescent="0.3">
      <c r="N11049" s="39"/>
      <c r="O11049" s="36"/>
      <c r="P11049" s="36"/>
      <c r="Q11049" s="36"/>
      <c r="R11049" s="39"/>
      <c r="S11049" s="36"/>
      <c r="T11049" s="36"/>
    </row>
    <row r="11050" spans="14:20" ht="14.4" x14ac:dyDescent="0.3">
      <c r="N11050" s="37"/>
      <c r="O11050" s="36"/>
      <c r="P11050" s="36"/>
      <c r="Q11050" s="36"/>
      <c r="R11050" s="37"/>
      <c r="S11050" s="36"/>
      <c r="T11050" s="36"/>
    </row>
    <row r="11051" spans="14:20" ht="14.4" x14ac:dyDescent="0.3">
      <c r="N11051" s="37"/>
      <c r="O11051" s="36"/>
      <c r="P11051" s="36"/>
      <c r="Q11051" s="36"/>
      <c r="R11051" s="37"/>
      <c r="S11051" s="36"/>
      <c r="T11051" s="36"/>
    </row>
    <row r="11052" spans="14:20" ht="14.4" x14ac:dyDescent="0.3">
      <c r="N11052" s="37"/>
      <c r="O11052" s="36"/>
      <c r="P11052" s="36"/>
      <c r="Q11052" s="36"/>
      <c r="R11052" s="37"/>
      <c r="S11052" s="36"/>
      <c r="T11052" s="36"/>
    </row>
    <row r="11053" spans="14:20" ht="14.4" x14ac:dyDescent="0.3">
      <c r="N11053" s="37"/>
      <c r="O11053" s="36"/>
      <c r="P11053" s="36"/>
      <c r="Q11053" s="36"/>
      <c r="R11053" s="37"/>
      <c r="S11053" s="36"/>
      <c r="T11053" s="36"/>
    </row>
    <row r="11054" spans="14:20" ht="14.4" x14ac:dyDescent="0.3">
      <c r="N11054" s="37"/>
      <c r="O11054" s="36"/>
      <c r="P11054" s="36"/>
      <c r="Q11054" s="36"/>
      <c r="R11054" s="37"/>
      <c r="S11054" s="36"/>
      <c r="T11054" s="36"/>
    </row>
    <row r="11055" spans="14:20" ht="14.4" x14ac:dyDescent="0.3">
      <c r="N11055" s="37"/>
      <c r="O11055" s="36"/>
      <c r="P11055" s="36"/>
      <c r="Q11055" s="36"/>
      <c r="R11055" s="37"/>
      <c r="S11055" s="36"/>
      <c r="T11055" s="36"/>
    </row>
    <row r="11056" spans="14:20" ht="14.4" x14ac:dyDescent="0.3">
      <c r="N11056" s="37"/>
      <c r="O11056" s="36"/>
      <c r="P11056" s="36"/>
      <c r="Q11056" s="36"/>
      <c r="R11056" s="37"/>
      <c r="S11056" s="36"/>
      <c r="T11056" s="36"/>
    </row>
    <row r="11057" spans="14:20" ht="14.4" x14ac:dyDescent="0.3">
      <c r="N11057" s="37"/>
      <c r="O11057" s="36"/>
      <c r="P11057" s="36"/>
      <c r="Q11057" s="36"/>
      <c r="R11057" s="37"/>
      <c r="S11057" s="36"/>
      <c r="T11057" s="36"/>
    </row>
    <row r="11058" spans="14:20" ht="14.4" x14ac:dyDescent="0.3">
      <c r="N11058" s="37"/>
      <c r="O11058" s="36"/>
      <c r="P11058" s="36"/>
      <c r="Q11058" s="36"/>
      <c r="R11058" s="37"/>
      <c r="S11058" s="36"/>
      <c r="T11058" s="36"/>
    </row>
    <row r="11059" spans="14:20" ht="14.4" x14ac:dyDescent="0.3">
      <c r="N11059" s="37"/>
      <c r="O11059" s="36"/>
      <c r="P11059" s="36"/>
      <c r="Q11059" s="36"/>
      <c r="R11059" s="37"/>
      <c r="S11059" s="36"/>
      <c r="T11059" s="36"/>
    </row>
    <row r="11060" spans="14:20" ht="14.4" x14ac:dyDescent="0.3">
      <c r="N11060" s="37"/>
      <c r="O11060" s="36"/>
      <c r="P11060" s="36"/>
      <c r="Q11060" s="36"/>
      <c r="R11060" s="37"/>
      <c r="S11060" s="36"/>
      <c r="T11060" s="36"/>
    </row>
    <row r="11061" spans="14:20" ht="14.4" x14ac:dyDescent="0.3">
      <c r="N11061" s="37"/>
      <c r="O11061" s="36"/>
      <c r="P11061" s="36"/>
      <c r="Q11061" s="36"/>
      <c r="R11061" s="37"/>
      <c r="S11061" s="36"/>
      <c r="T11061" s="36"/>
    </row>
    <row r="11062" spans="14:20" ht="14.4" x14ac:dyDescent="0.3">
      <c r="N11062" s="37"/>
      <c r="O11062" s="36"/>
      <c r="P11062" s="36"/>
      <c r="Q11062" s="36"/>
      <c r="R11062" s="37"/>
      <c r="S11062" s="36"/>
      <c r="T11062" s="36"/>
    </row>
    <row r="11063" spans="14:20" ht="14.4" x14ac:dyDescent="0.3">
      <c r="N11063" s="37"/>
      <c r="O11063" s="36"/>
      <c r="P11063" s="36"/>
      <c r="Q11063" s="36"/>
      <c r="R11063" s="37"/>
      <c r="S11063" s="36"/>
      <c r="T11063" s="36"/>
    </row>
    <row r="11064" spans="14:20" ht="14.4" x14ac:dyDescent="0.3">
      <c r="N11064" s="37"/>
      <c r="O11064" s="36"/>
      <c r="P11064" s="36"/>
      <c r="Q11064" s="36"/>
      <c r="R11064" s="37"/>
      <c r="S11064" s="36"/>
      <c r="T11064" s="36"/>
    </row>
    <row r="11065" spans="14:20" ht="14.4" x14ac:dyDescent="0.3">
      <c r="N11065" s="37"/>
      <c r="O11065" s="36"/>
      <c r="P11065" s="36"/>
      <c r="Q11065" s="36"/>
      <c r="R11065" s="37"/>
      <c r="S11065" s="36"/>
      <c r="T11065" s="36"/>
    </row>
    <row r="11066" spans="14:20" ht="14.4" x14ac:dyDescent="0.3">
      <c r="N11066" s="37"/>
      <c r="O11066" s="36"/>
      <c r="P11066" s="36"/>
      <c r="Q11066" s="36"/>
      <c r="R11066" s="37"/>
      <c r="S11066" s="36"/>
      <c r="T11066" s="36"/>
    </row>
    <row r="11067" spans="14:20" ht="14.4" x14ac:dyDescent="0.3">
      <c r="N11067" s="37"/>
      <c r="O11067" s="36"/>
      <c r="P11067" s="36"/>
      <c r="Q11067" s="36"/>
      <c r="R11067" s="37"/>
      <c r="S11067" s="36"/>
      <c r="T11067" s="36"/>
    </row>
    <row r="11068" spans="14:20" ht="14.4" x14ac:dyDescent="0.3">
      <c r="N11068" s="37"/>
      <c r="O11068" s="36"/>
      <c r="P11068" s="36"/>
      <c r="Q11068" s="36"/>
      <c r="R11068" s="37"/>
      <c r="S11068" s="36"/>
      <c r="T11068" s="36"/>
    </row>
    <row r="11069" spans="14:20" ht="14.4" x14ac:dyDescent="0.3">
      <c r="N11069" s="37"/>
      <c r="O11069" s="36"/>
      <c r="P11069" s="36"/>
      <c r="Q11069" s="36"/>
      <c r="R11069" s="37"/>
      <c r="S11069" s="36"/>
      <c r="T11069" s="36"/>
    </row>
    <row r="11070" spans="14:20" ht="14.4" x14ac:dyDescent="0.3">
      <c r="N11070" s="37"/>
      <c r="O11070" s="36"/>
      <c r="P11070" s="36"/>
      <c r="Q11070" s="36"/>
      <c r="R11070" s="37"/>
      <c r="S11070" s="36"/>
      <c r="T11070" s="36"/>
    </row>
    <row r="11071" spans="14:20" ht="14.4" x14ac:dyDescent="0.3">
      <c r="N11071" s="37"/>
      <c r="O11071" s="36"/>
      <c r="P11071" s="36"/>
      <c r="Q11071" s="36"/>
      <c r="R11071" s="37"/>
      <c r="S11071" s="36"/>
      <c r="T11071" s="36"/>
    </row>
    <row r="11072" spans="14:20" ht="14.4" x14ac:dyDescent="0.3">
      <c r="N11072" s="37"/>
      <c r="O11072" s="36"/>
      <c r="P11072" s="36"/>
      <c r="Q11072" s="36"/>
      <c r="R11072" s="37"/>
      <c r="S11072" s="36"/>
      <c r="T11072" s="36"/>
    </row>
    <row r="11073" spans="14:20" ht="14.4" x14ac:dyDescent="0.3">
      <c r="N11073" s="37"/>
      <c r="O11073" s="36"/>
      <c r="P11073" s="36"/>
      <c r="Q11073" s="36"/>
      <c r="R11073" s="37"/>
      <c r="S11073" s="36"/>
      <c r="T11073" s="36"/>
    </row>
    <row r="11074" spans="14:20" ht="14.4" x14ac:dyDescent="0.3">
      <c r="N11074" s="39"/>
      <c r="O11074" s="36"/>
      <c r="P11074" s="36"/>
      <c r="Q11074" s="36"/>
      <c r="R11074" s="39"/>
      <c r="S11074" s="36"/>
      <c r="T11074" s="36"/>
    </row>
    <row r="11075" spans="14:20" ht="14.4" x14ac:dyDescent="0.3">
      <c r="N11075" s="37"/>
      <c r="O11075" s="36"/>
      <c r="P11075" s="36"/>
      <c r="Q11075" s="36"/>
      <c r="R11075" s="37"/>
      <c r="S11075" s="36"/>
      <c r="T11075" s="36"/>
    </row>
    <row r="11076" spans="14:20" ht="14.4" x14ac:dyDescent="0.3">
      <c r="N11076" s="37"/>
      <c r="O11076" s="36"/>
      <c r="P11076" s="36"/>
      <c r="Q11076" s="36"/>
      <c r="R11076" s="37"/>
      <c r="S11076" s="36"/>
      <c r="T11076" s="36"/>
    </row>
    <row r="11077" spans="14:20" ht="14.4" x14ac:dyDescent="0.3">
      <c r="N11077" s="37"/>
      <c r="O11077" s="36"/>
      <c r="P11077" s="36"/>
      <c r="Q11077" s="36"/>
      <c r="R11077" s="37"/>
      <c r="S11077" s="36"/>
      <c r="T11077" s="36"/>
    </row>
    <row r="11078" spans="14:20" ht="14.4" x14ac:dyDescent="0.3">
      <c r="N11078" s="37"/>
      <c r="O11078" s="36"/>
      <c r="P11078" s="36"/>
      <c r="Q11078" s="36"/>
      <c r="R11078" s="37"/>
      <c r="S11078" s="36"/>
      <c r="T11078" s="36"/>
    </row>
    <row r="11079" spans="14:20" ht="14.4" x14ac:dyDescent="0.3">
      <c r="N11079" s="37"/>
      <c r="O11079" s="36"/>
      <c r="P11079" s="36"/>
      <c r="Q11079" s="36"/>
      <c r="R11079" s="37"/>
      <c r="S11079" s="36"/>
      <c r="T11079" s="36"/>
    </row>
    <row r="11080" spans="14:20" ht="14.4" x14ac:dyDescent="0.3">
      <c r="N11080" s="39"/>
      <c r="O11080" s="36"/>
      <c r="P11080" s="36"/>
      <c r="Q11080" s="36"/>
      <c r="R11080" s="39"/>
      <c r="S11080" s="36"/>
      <c r="T11080" s="36"/>
    </row>
    <row r="11081" spans="14:20" ht="14.4" x14ac:dyDescent="0.3">
      <c r="N11081" s="39"/>
      <c r="O11081" s="36"/>
      <c r="P11081" s="36"/>
      <c r="Q11081" s="36"/>
      <c r="R11081" s="39"/>
      <c r="S11081" s="36"/>
      <c r="T11081" s="36"/>
    </row>
    <row r="11082" spans="14:20" ht="14.4" x14ac:dyDescent="0.3">
      <c r="N11082" s="39"/>
      <c r="O11082" s="36"/>
      <c r="P11082" s="36"/>
      <c r="Q11082" s="36"/>
      <c r="R11082" s="39"/>
      <c r="S11082" s="36"/>
      <c r="T11082" s="36"/>
    </row>
    <row r="11083" spans="14:20" ht="14.4" x14ac:dyDescent="0.3">
      <c r="N11083" s="37"/>
      <c r="O11083" s="36"/>
      <c r="P11083" s="36"/>
      <c r="Q11083" s="36"/>
      <c r="R11083" s="37"/>
      <c r="S11083" s="36"/>
      <c r="T11083" s="36"/>
    </row>
    <row r="11084" spans="14:20" ht="14.4" x14ac:dyDescent="0.3">
      <c r="N11084" s="37"/>
      <c r="O11084" s="36"/>
      <c r="P11084" s="36"/>
      <c r="Q11084" s="36"/>
      <c r="R11084" s="37"/>
      <c r="S11084" s="36"/>
      <c r="T11084" s="36"/>
    </row>
    <row r="11085" spans="14:20" ht="14.4" x14ac:dyDescent="0.3">
      <c r="N11085" s="39"/>
      <c r="O11085" s="36"/>
      <c r="P11085" s="36"/>
      <c r="Q11085" s="36"/>
      <c r="R11085" s="39"/>
      <c r="S11085" s="36"/>
      <c r="T11085" s="36"/>
    </row>
    <row r="11086" spans="14:20" ht="14.4" x14ac:dyDescent="0.3">
      <c r="N11086" s="39"/>
      <c r="O11086" s="36"/>
      <c r="P11086" s="36"/>
      <c r="Q11086" s="36"/>
      <c r="R11086" s="39"/>
      <c r="S11086" s="36"/>
      <c r="T11086" s="36"/>
    </row>
    <row r="11087" spans="14:20" ht="14.4" x14ac:dyDescent="0.3">
      <c r="N11087" s="39"/>
      <c r="O11087" s="36"/>
      <c r="P11087" s="36"/>
      <c r="Q11087" s="36"/>
      <c r="R11087" s="39"/>
      <c r="S11087" s="36"/>
      <c r="T11087" s="36"/>
    </row>
    <row r="11088" spans="14:20" ht="14.4" x14ac:dyDescent="0.3">
      <c r="N11088" s="37"/>
      <c r="O11088" s="36"/>
      <c r="P11088" s="36"/>
      <c r="Q11088" s="36"/>
      <c r="R11088" s="37"/>
      <c r="S11088" s="36"/>
      <c r="T11088" s="36"/>
    </row>
    <row r="11089" spans="14:20" ht="14.4" x14ac:dyDescent="0.3">
      <c r="N11089" s="39"/>
      <c r="O11089" s="36"/>
      <c r="P11089" s="36"/>
      <c r="Q11089" s="36"/>
      <c r="R11089" s="39"/>
      <c r="S11089" s="36"/>
      <c r="T11089" s="36"/>
    </row>
    <row r="11090" spans="14:20" ht="14.4" x14ac:dyDescent="0.3">
      <c r="N11090" s="39"/>
      <c r="O11090" s="36"/>
      <c r="P11090" s="36"/>
      <c r="Q11090" s="36"/>
      <c r="R11090" s="39"/>
      <c r="S11090" s="36"/>
      <c r="T11090" s="36"/>
    </row>
    <row r="11091" spans="14:20" ht="14.4" x14ac:dyDescent="0.3">
      <c r="N11091" s="37"/>
      <c r="O11091" s="36"/>
      <c r="P11091" s="36"/>
      <c r="Q11091" s="36"/>
      <c r="R11091" s="37"/>
      <c r="S11091" s="36"/>
      <c r="T11091" s="36"/>
    </row>
    <row r="11092" spans="14:20" ht="14.4" x14ac:dyDescent="0.3">
      <c r="N11092" s="37"/>
      <c r="O11092" s="36"/>
      <c r="P11092" s="36"/>
      <c r="Q11092" s="36"/>
      <c r="R11092" s="37"/>
      <c r="S11092" s="36"/>
      <c r="T11092" s="36"/>
    </row>
    <row r="11093" spans="14:20" ht="14.4" x14ac:dyDescent="0.3">
      <c r="N11093" s="37"/>
      <c r="O11093" s="36"/>
      <c r="P11093" s="36"/>
      <c r="Q11093" s="36"/>
      <c r="R11093" s="37"/>
      <c r="S11093" s="36"/>
      <c r="T11093" s="36"/>
    </row>
    <row r="11094" spans="14:20" ht="14.4" x14ac:dyDescent="0.3">
      <c r="N11094" s="39"/>
      <c r="O11094" s="36"/>
      <c r="P11094" s="36"/>
      <c r="Q11094" s="36"/>
      <c r="R11094" s="39"/>
      <c r="S11094" s="36"/>
      <c r="T11094" s="36"/>
    </row>
    <row r="11095" spans="14:20" ht="14.4" x14ac:dyDescent="0.3">
      <c r="N11095" s="39"/>
      <c r="O11095" s="36"/>
      <c r="P11095" s="36"/>
      <c r="Q11095" s="36"/>
      <c r="R11095" s="39"/>
      <c r="S11095" s="36"/>
      <c r="T11095" s="36"/>
    </row>
    <row r="11096" spans="14:20" ht="14.4" x14ac:dyDescent="0.3">
      <c r="N11096" s="39"/>
      <c r="O11096" s="36"/>
      <c r="P11096" s="36"/>
      <c r="Q11096" s="36"/>
      <c r="R11096" s="39"/>
      <c r="S11096" s="36"/>
      <c r="T11096" s="36"/>
    </row>
    <row r="11097" spans="14:20" ht="14.4" x14ac:dyDescent="0.3">
      <c r="N11097" s="37"/>
      <c r="O11097" s="36"/>
      <c r="P11097" s="36"/>
      <c r="Q11097" s="36"/>
      <c r="R11097" s="37"/>
      <c r="S11097" s="36"/>
      <c r="T11097" s="36"/>
    </row>
    <row r="11098" spans="14:20" ht="14.4" x14ac:dyDescent="0.3">
      <c r="N11098" s="37"/>
      <c r="O11098" s="36"/>
      <c r="P11098" s="36"/>
      <c r="Q11098" s="36"/>
      <c r="R11098" s="37"/>
      <c r="S11098" s="36"/>
      <c r="T11098" s="36"/>
    </row>
    <row r="11099" spans="14:20" ht="14.4" x14ac:dyDescent="0.3">
      <c r="N11099" s="37"/>
      <c r="O11099" s="36"/>
      <c r="P11099" s="36"/>
      <c r="Q11099" s="36"/>
      <c r="R11099" s="37"/>
      <c r="S11099" s="36"/>
      <c r="T11099" s="36"/>
    </row>
    <row r="11100" spans="14:20" ht="14.4" x14ac:dyDescent="0.3">
      <c r="N11100" s="39"/>
      <c r="O11100" s="36"/>
      <c r="P11100" s="36"/>
      <c r="Q11100" s="36"/>
      <c r="R11100" s="39"/>
      <c r="S11100" s="36"/>
      <c r="T11100" s="36"/>
    </row>
    <row r="11101" spans="14:20" ht="14.4" x14ac:dyDescent="0.3">
      <c r="N11101" s="37"/>
      <c r="O11101" s="36"/>
      <c r="P11101" s="36"/>
      <c r="Q11101" s="36"/>
      <c r="R11101" s="37"/>
      <c r="S11101" s="36"/>
      <c r="T11101" s="36"/>
    </row>
    <row r="11102" spans="14:20" ht="14.4" x14ac:dyDescent="0.3">
      <c r="N11102" s="37"/>
      <c r="O11102" s="36"/>
      <c r="P11102" s="36"/>
      <c r="Q11102" s="36"/>
      <c r="R11102" s="37"/>
      <c r="S11102" s="36"/>
      <c r="T11102" s="36"/>
    </row>
    <row r="11103" spans="14:20" ht="14.4" x14ac:dyDescent="0.3">
      <c r="N11103" s="37"/>
      <c r="O11103" s="36"/>
      <c r="P11103" s="36"/>
      <c r="Q11103" s="36"/>
      <c r="R11103" s="37"/>
      <c r="S11103" s="36"/>
      <c r="T11103" s="36"/>
    </row>
    <row r="11104" spans="14:20" ht="14.4" x14ac:dyDescent="0.3">
      <c r="N11104" s="37"/>
      <c r="O11104" s="36"/>
      <c r="P11104" s="36"/>
      <c r="Q11104" s="36"/>
      <c r="R11104" s="37"/>
      <c r="S11104" s="36"/>
      <c r="T11104" s="36"/>
    </row>
    <row r="11105" spans="14:20" ht="14.4" x14ac:dyDescent="0.3">
      <c r="N11105" s="37"/>
      <c r="O11105" s="36"/>
      <c r="P11105" s="36"/>
      <c r="Q11105" s="36"/>
      <c r="R11105" s="37"/>
      <c r="S11105" s="36"/>
      <c r="T11105" s="36"/>
    </row>
    <row r="11106" spans="14:20" ht="14.4" x14ac:dyDescent="0.3">
      <c r="N11106" s="37"/>
      <c r="O11106" s="36"/>
      <c r="P11106" s="36"/>
      <c r="Q11106" s="36"/>
      <c r="R11106" s="37"/>
      <c r="S11106" s="36"/>
      <c r="T11106" s="36"/>
    </row>
    <row r="11107" spans="14:20" ht="14.4" x14ac:dyDescent="0.3">
      <c r="N11107" s="37"/>
      <c r="O11107" s="36"/>
      <c r="P11107" s="36"/>
      <c r="Q11107" s="36"/>
      <c r="R11107" s="37"/>
      <c r="S11107" s="36"/>
      <c r="T11107" s="36"/>
    </row>
    <row r="11108" spans="14:20" ht="14.4" x14ac:dyDescent="0.3">
      <c r="N11108" s="37"/>
      <c r="O11108" s="36"/>
      <c r="P11108" s="36"/>
      <c r="Q11108" s="36"/>
      <c r="R11108" s="37"/>
      <c r="S11108" s="36"/>
      <c r="T11108" s="36"/>
    </row>
    <row r="11109" spans="14:20" ht="14.4" x14ac:dyDescent="0.3">
      <c r="N11109" s="37"/>
      <c r="O11109" s="36"/>
      <c r="P11109" s="36"/>
      <c r="Q11109" s="36"/>
      <c r="R11109" s="37"/>
      <c r="S11109" s="36"/>
      <c r="T11109" s="36"/>
    </row>
    <row r="11110" spans="14:20" ht="14.4" x14ac:dyDescent="0.3">
      <c r="N11110" s="37"/>
      <c r="O11110" s="36"/>
      <c r="P11110" s="36"/>
      <c r="Q11110" s="36"/>
      <c r="R11110" s="37"/>
      <c r="S11110" s="36"/>
      <c r="T11110" s="36"/>
    </row>
    <row r="11111" spans="14:20" ht="14.4" x14ac:dyDescent="0.3">
      <c r="N11111" s="37"/>
      <c r="O11111" s="36"/>
      <c r="P11111" s="36"/>
      <c r="Q11111" s="36"/>
      <c r="R11111" s="37"/>
      <c r="S11111" s="36"/>
      <c r="T11111" s="36"/>
    </row>
    <row r="11112" spans="14:20" ht="14.4" x14ac:dyDescent="0.3">
      <c r="N11112" s="37"/>
      <c r="O11112" s="36"/>
      <c r="P11112" s="36"/>
      <c r="Q11112" s="36"/>
      <c r="R11112" s="37"/>
      <c r="S11112" s="36"/>
      <c r="T11112" s="36"/>
    </row>
    <row r="11113" spans="14:20" ht="14.4" x14ac:dyDescent="0.3">
      <c r="N11113" s="37"/>
      <c r="O11113" s="36"/>
      <c r="P11113" s="36"/>
      <c r="Q11113" s="36"/>
      <c r="R11113" s="37"/>
      <c r="S11113" s="36"/>
      <c r="T11113" s="36"/>
    </row>
    <row r="11114" spans="14:20" ht="14.4" x14ac:dyDescent="0.3">
      <c r="N11114" s="37"/>
      <c r="O11114" s="36"/>
      <c r="P11114" s="36"/>
      <c r="Q11114" s="36"/>
      <c r="R11114" s="37"/>
      <c r="S11114" s="36"/>
      <c r="T11114" s="36"/>
    </row>
    <row r="11115" spans="14:20" ht="14.4" x14ac:dyDescent="0.3">
      <c r="N11115" s="37"/>
      <c r="O11115" s="36"/>
      <c r="P11115" s="36"/>
      <c r="Q11115" s="36"/>
      <c r="R11115" s="37"/>
      <c r="S11115" s="36"/>
      <c r="T11115" s="36"/>
    </row>
    <row r="11116" spans="14:20" ht="14.4" x14ac:dyDescent="0.3">
      <c r="N11116" s="37"/>
      <c r="O11116" s="36"/>
      <c r="P11116" s="36"/>
      <c r="Q11116" s="36"/>
      <c r="R11116" s="37"/>
      <c r="S11116" s="36"/>
      <c r="T11116" s="36"/>
    </row>
    <row r="11117" spans="14:20" ht="14.4" x14ac:dyDescent="0.3">
      <c r="N11117" s="37"/>
      <c r="O11117" s="36"/>
      <c r="P11117" s="36"/>
      <c r="Q11117" s="36"/>
      <c r="R11117" s="37"/>
      <c r="S11117" s="36"/>
      <c r="T11117" s="36"/>
    </row>
    <row r="11118" spans="14:20" ht="14.4" x14ac:dyDescent="0.3">
      <c r="N11118" s="37"/>
      <c r="O11118" s="36"/>
      <c r="P11118" s="36"/>
      <c r="Q11118" s="36"/>
      <c r="R11118" s="37"/>
      <c r="S11118" s="36"/>
      <c r="T11118" s="36"/>
    </row>
    <row r="11119" spans="14:20" ht="14.4" x14ac:dyDescent="0.3">
      <c r="N11119" s="37"/>
      <c r="O11119" s="36"/>
      <c r="P11119" s="36"/>
      <c r="Q11119" s="36"/>
      <c r="R11119" s="37"/>
      <c r="S11119" s="36"/>
      <c r="T11119" s="36"/>
    </row>
    <row r="11120" spans="14:20" ht="14.4" x14ac:dyDescent="0.3">
      <c r="N11120" s="37"/>
      <c r="O11120" s="36"/>
      <c r="P11120" s="36"/>
      <c r="Q11120" s="36"/>
      <c r="R11120" s="37"/>
      <c r="S11120" s="36"/>
      <c r="T11120" s="36"/>
    </row>
    <row r="11121" spans="14:20" ht="14.4" x14ac:dyDescent="0.3">
      <c r="N11121" s="37"/>
      <c r="O11121" s="36"/>
      <c r="P11121" s="36"/>
      <c r="Q11121" s="36"/>
      <c r="R11121" s="37"/>
      <c r="S11121" s="36"/>
      <c r="T11121" s="36"/>
    </row>
    <row r="11122" spans="14:20" ht="14.4" x14ac:dyDescent="0.3">
      <c r="N11122" s="37"/>
      <c r="O11122" s="36"/>
      <c r="P11122" s="36"/>
      <c r="Q11122" s="36"/>
      <c r="R11122" s="37"/>
      <c r="S11122" s="36"/>
      <c r="T11122" s="36"/>
    </row>
    <row r="11123" spans="14:20" ht="14.4" x14ac:dyDescent="0.3">
      <c r="N11123" s="37"/>
      <c r="O11123" s="36"/>
      <c r="P11123" s="36"/>
      <c r="Q11123" s="36"/>
      <c r="R11123" s="37"/>
      <c r="S11123" s="36"/>
      <c r="T11123" s="36"/>
    </row>
    <row r="11124" spans="14:20" ht="14.4" x14ac:dyDescent="0.3">
      <c r="N11124" s="37"/>
      <c r="O11124" s="36"/>
      <c r="P11124" s="36"/>
      <c r="Q11124" s="36"/>
      <c r="R11124" s="37"/>
      <c r="S11124" s="36"/>
      <c r="T11124" s="36"/>
    </row>
    <row r="11125" spans="14:20" ht="14.4" x14ac:dyDescent="0.3">
      <c r="N11125" s="39"/>
      <c r="O11125" s="36"/>
      <c r="P11125" s="36"/>
      <c r="Q11125" s="36"/>
      <c r="R11125" s="39"/>
      <c r="S11125" s="36"/>
      <c r="T11125" s="36"/>
    </row>
    <row r="11126" spans="14:20" ht="14.4" x14ac:dyDescent="0.3">
      <c r="N11126" s="39"/>
      <c r="O11126" s="36"/>
      <c r="P11126" s="36"/>
      <c r="Q11126" s="36"/>
      <c r="R11126" s="39"/>
      <c r="S11126" s="36"/>
      <c r="T11126" s="36"/>
    </row>
    <row r="11127" spans="14:20" ht="14.4" x14ac:dyDescent="0.3">
      <c r="N11127" s="39"/>
      <c r="O11127" s="36"/>
      <c r="P11127" s="36"/>
      <c r="Q11127" s="36"/>
      <c r="R11127" s="39"/>
      <c r="S11127" s="36"/>
      <c r="T11127" s="36"/>
    </row>
    <row r="11128" spans="14:20" ht="14.4" x14ac:dyDescent="0.3">
      <c r="N11128" s="37"/>
      <c r="O11128" s="36"/>
      <c r="P11128" s="36"/>
      <c r="Q11128" s="36"/>
      <c r="R11128" s="37"/>
      <c r="S11128" s="36"/>
      <c r="T11128" s="36"/>
    </row>
    <row r="11129" spans="14:20" ht="14.4" x14ac:dyDescent="0.3">
      <c r="N11129" s="37"/>
      <c r="O11129" s="36"/>
      <c r="P11129" s="36"/>
      <c r="Q11129" s="36"/>
      <c r="R11129" s="37"/>
      <c r="S11129" s="36"/>
      <c r="T11129" s="36"/>
    </row>
    <row r="11130" spans="14:20" ht="14.4" x14ac:dyDescent="0.3">
      <c r="N11130" s="37"/>
      <c r="O11130" s="36"/>
      <c r="P11130" s="36"/>
      <c r="Q11130" s="36"/>
      <c r="R11130" s="37"/>
      <c r="S11130" s="36"/>
      <c r="T11130" s="36"/>
    </row>
    <row r="11131" spans="14:20" ht="14.4" x14ac:dyDescent="0.3">
      <c r="N11131" s="37"/>
      <c r="O11131" s="36"/>
      <c r="P11131" s="36"/>
      <c r="Q11131" s="36"/>
      <c r="R11131" s="37"/>
      <c r="S11131" s="36"/>
      <c r="T11131" s="36"/>
    </row>
    <row r="11132" spans="14:20" ht="14.4" x14ac:dyDescent="0.3">
      <c r="N11132" s="37"/>
      <c r="O11132" s="36"/>
      <c r="P11132" s="36"/>
      <c r="Q11132" s="36"/>
      <c r="R11132" s="37"/>
      <c r="S11132" s="36"/>
      <c r="T11132" s="36"/>
    </row>
    <row r="11133" spans="14:20" ht="14.4" x14ac:dyDescent="0.3">
      <c r="N11133" s="37"/>
      <c r="O11133" s="36"/>
      <c r="P11133" s="36"/>
      <c r="Q11133" s="36"/>
      <c r="R11133" s="37"/>
      <c r="S11133" s="36"/>
      <c r="T11133" s="36"/>
    </row>
    <row r="11134" spans="14:20" ht="14.4" x14ac:dyDescent="0.3">
      <c r="N11134" s="37"/>
      <c r="O11134" s="36"/>
      <c r="P11134" s="36"/>
      <c r="Q11134" s="36"/>
      <c r="R11134" s="37"/>
      <c r="S11134" s="36"/>
      <c r="T11134" s="36"/>
    </row>
    <row r="11135" spans="14:20" ht="14.4" x14ac:dyDescent="0.3">
      <c r="N11135" s="37"/>
      <c r="O11135" s="36"/>
      <c r="P11135" s="36"/>
      <c r="Q11135" s="36"/>
      <c r="R11135" s="37"/>
      <c r="S11135" s="36"/>
      <c r="T11135" s="36"/>
    </row>
    <row r="11136" spans="14:20" ht="14.4" x14ac:dyDescent="0.3">
      <c r="N11136" s="37"/>
      <c r="O11136" s="36"/>
      <c r="P11136" s="36"/>
      <c r="Q11136" s="36"/>
      <c r="R11136" s="37"/>
      <c r="S11136" s="36"/>
      <c r="T11136" s="36"/>
    </row>
    <row r="11137" spans="14:20" ht="14.4" x14ac:dyDescent="0.3">
      <c r="N11137" s="37"/>
      <c r="O11137" s="36"/>
      <c r="P11137" s="36"/>
      <c r="Q11137" s="36"/>
      <c r="R11137" s="37"/>
      <c r="S11137" s="36"/>
      <c r="T11137" s="36"/>
    </row>
    <row r="11138" spans="14:20" ht="14.4" x14ac:dyDescent="0.3">
      <c r="N11138" s="37"/>
      <c r="O11138" s="36"/>
      <c r="P11138" s="36"/>
      <c r="Q11138" s="36"/>
      <c r="R11138" s="37"/>
      <c r="S11138" s="36"/>
      <c r="T11138" s="36"/>
    </row>
    <row r="11139" spans="14:20" ht="14.4" x14ac:dyDescent="0.3">
      <c r="N11139" s="37"/>
      <c r="O11139" s="36"/>
      <c r="P11139" s="36"/>
      <c r="Q11139" s="36"/>
      <c r="R11139" s="37"/>
      <c r="S11139" s="36"/>
      <c r="T11139" s="36"/>
    </row>
    <row r="11140" spans="14:20" ht="14.4" x14ac:dyDescent="0.3">
      <c r="N11140" s="37"/>
      <c r="O11140" s="36"/>
      <c r="P11140" s="36"/>
      <c r="Q11140" s="36"/>
      <c r="R11140" s="37"/>
      <c r="S11140" s="36"/>
      <c r="T11140" s="36"/>
    </row>
    <row r="11141" spans="14:20" ht="14.4" x14ac:dyDescent="0.3">
      <c r="N11141" s="37"/>
      <c r="O11141" s="36"/>
      <c r="P11141" s="36"/>
      <c r="Q11141" s="36"/>
      <c r="R11141" s="37"/>
      <c r="S11141" s="36"/>
      <c r="T11141" s="36"/>
    </row>
    <row r="11142" spans="14:20" ht="14.4" x14ac:dyDescent="0.3">
      <c r="N11142" s="37"/>
      <c r="O11142" s="36"/>
      <c r="P11142" s="36"/>
      <c r="Q11142" s="36"/>
      <c r="R11142" s="37"/>
      <c r="S11142" s="36"/>
      <c r="T11142" s="36"/>
    </row>
    <row r="11143" spans="14:20" ht="14.4" x14ac:dyDescent="0.3">
      <c r="N11143" s="37"/>
      <c r="O11143" s="36"/>
      <c r="P11143" s="36"/>
      <c r="Q11143" s="36"/>
      <c r="R11143" s="37"/>
      <c r="S11143" s="36"/>
      <c r="T11143" s="36"/>
    </row>
    <row r="11144" spans="14:20" ht="14.4" x14ac:dyDescent="0.3">
      <c r="N11144" s="37"/>
      <c r="O11144" s="36"/>
      <c r="P11144" s="36"/>
      <c r="Q11144" s="36"/>
      <c r="R11144" s="37"/>
      <c r="S11144" s="36"/>
      <c r="T11144" s="36"/>
    </row>
    <row r="11145" spans="14:20" ht="14.4" x14ac:dyDescent="0.3">
      <c r="N11145" s="37"/>
      <c r="O11145" s="36"/>
      <c r="P11145" s="36"/>
      <c r="Q11145" s="36"/>
      <c r="R11145" s="37"/>
      <c r="S11145" s="36"/>
      <c r="T11145" s="36"/>
    </row>
    <row r="11146" spans="14:20" ht="14.4" x14ac:dyDescent="0.3">
      <c r="N11146" s="37"/>
      <c r="O11146" s="36"/>
      <c r="P11146" s="36"/>
      <c r="Q11146" s="36"/>
      <c r="R11146" s="37"/>
      <c r="S11146" s="36"/>
      <c r="T11146" s="36"/>
    </row>
    <row r="11147" spans="14:20" ht="14.4" x14ac:dyDescent="0.3">
      <c r="N11147" s="37"/>
      <c r="O11147" s="36"/>
      <c r="P11147" s="36"/>
      <c r="Q11147" s="36"/>
      <c r="R11147" s="37"/>
      <c r="S11147" s="36"/>
      <c r="T11147" s="36"/>
    </row>
    <row r="11148" spans="14:20" ht="14.4" x14ac:dyDescent="0.3">
      <c r="N11148" s="37"/>
      <c r="O11148" s="36"/>
      <c r="P11148" s="36"/>
      <c r="Q11148" s="36"/>
      <c r="R11148" s="37"/>
      <c r="S11148" s="36"/>
      <c r="T11148" s="36"/>
    </row>
    <row r="11149" spans="14:20" ht="14.4" x14ac:dyDescent="0.3">
      <c r="N11149" s="37"/>
      <c r="O11149" s="36"/>
      <c r="P11149" s="36"/>
      <c r="Q11149" s="36"/>
      <c r="R11149" s="37"/>
      <c r="S11149" s="36"/>
      <c r="T11149" s="36"/>
    </row>
    <row r="11150" spans="14:20" ht="14.4" x14ac:dyDescent="0.3">
      <c r="N11150" s="37"/>
      <c r="O11150" s="36"/>
      <c r="P11150" s="36"/>
      <c r="Q11150" s="36"/>
      <c r="R11150" s="37"/>
      <c r="S11150" s="36"/>
      <c r="T11150" s="36"/>
    </row>
    <row r="11151" spans="14:20" ht="14.4" x14ac:dyDescent="0.3">
      <c r="N11151" s="37"/>
      <c r="O11151" s="36"/>
      <c r="P11151" s="36"/>
      <c r="Q11151" s="36"/>
      <c r="R11151" s="37"/>
      <c r="S11151" s="36"/>
      <c r="T11151" s="36"/>
    </row>
    <row r="11152" spans="14:20" ht="14.4" x14ac:dyDescent="0.3">
      <c r="N11152" s="37"/>
      <c r="O11152" s="36"/>
      <c r="P11152" s="36"/>
      <c r="Q11152" s="36"/>
      <c r="R11152" s="37"/>
      <c r="S11152" s="36"/>
      <c r="T11152" s="36"/>
    </row>
    <row r="11153" spans="14:20" ht="14.4" x14ac:dyDescent="0.3">
      <c r="N11153" s="37"/>
      <c r="O11153" s="36"/>
      <c r="P11153" s="36"/>
      <c r="Q11153" s="36"/>
      <c r="R11153" s="37"/>
      <c r="S11153" s="36"/>
      <c r="T11153" s="36"/>
    </row>
    <row r="11154" spans="14:20" ht="14.4" x14ac:dyDescent="0.3">
      <c r="N11154" s="37"/>
      <c r="O11154" s="36"/>
      <c r="P11154" s="36"/>
      <c r="Q11154" s="36"/>
      <c r="R11154" s="37"/>
      <c r="S11154" s="36"/>
      <c r="T11154" s="36"/>
    </row>
    <row r="11155" spans="14:20" ht="14.4" x14ac:dyDescent="0.3">
      <c r="N11155" s="37"/>
      <c r="O11155" s="36"/>
      <c r="P11155" s="36"/>
      <c r="Q11155" s="36"/>
      <c r="R11155" s="37"/>
      <c r="S11155" s="36"/>
      <c r="T11155" s="36"/>
    </row>
    <row r="11156" spans="14:20" ht="14.4" x14ac:dyDescent="0.3">
      <c r="N11156" s="37"/>
      <c r="O11156" s="36"/>
      <c r="P11156" s="36"/>
      <c r="Q11156" s="36"/>
      <c r="R11156" s="37"/>
      <c r="S11156" s="36"/>
      <c r="T11156" s="36"/>
    </row>
    <row r="11157" spans="14:20" ht="14.4" x14ac:dyDescent="0.3">
      <c r="N11157" s="37"/>
      <c r="O11157" s="36"/>
      <c r="P11157" s="36"/>
      <c r="Q11157" s="36"/>
      <c r="R11157" s="37"/>
      <c r="S11157" s="36"/>
      <c r="T11157" s="36"/>
    </row>
    <row r="11158" spans="14:20" ht="14.4" x14ac:dyDescent="0.3">
      <c r="N11158" s="37"/>
      <c r="O11158" s="36"/>
      <c r="P11158" s="36"/>
      <c r="Q11158" s="36"/>
      <c r="R11158" s="37"/>
      <c r="S11158" s="36"/>
      <c r="T11158" s="36"/>
    </row>
    <row r="11159" spans="14:20" ht="14.4" x14ac:dyDescent="0.3">
      <c r="N11159" s="37"/>
      <c r="O11159" s="36"/>
      <c r="P11159" s="36"/>
      <c r="Q11159" s="36"/>
      <c r="R11159" s="37"/>
      <c r="S11159" s="36"/>
      <c r="T11159" s="36"/>
    </row>
    <row r="11160" spans="14:20" ht="14.4" x14ac:dyDescent="0.3">
      <c r="N11160" s="37"/>
      <c r="O11160" s="36"/>
      <c r="P11160" s="36"/>
      <c r="Q11160" s="36"/>
      <c r="R11160" s="37"/>
      <c r="S11160" s="36"/>
      <c r="T11160" s="36"/>
    </row>
    <row r="11161" spans="14:20" ht="14.4" x14ac:dyDescent="0.3">
      <c r="N11161" s="37"/>
      <c r="O11161" s="36"/>
      <c r="P11161" s="36"/>
      <c r="Q11161" s="36"/>
      <c r="R11161" s="37"/>
      <c r="S11161" s="36"/>
      <c r="T11161" s="36"/>
    </row>
    <row r="11162" spans="14:20" ht="14.4" x14ac:dyDescent="0.3">
      <c r="N11162" s="37"/>
      <c r="O11162" s="36"/>
      <c r="P11162" s="36"/>
      <c r="Q11162" s="36"/>
      <c r="R11162" s="37"/>
      <c r="S11162" s="36"/>
      <c r="T11162" s="36"/>
    </row>
    <row r="11163" spans="14:20" ht="14.4" x14ac:dyDescent="0.3">
      <c r="N11163" s="37"/>
      <c r="O11163" s="36"/>
      <c r="P11163" s="36"/>
      <c r="Q11163" s="36"/>
      <c r="R11163" s="37"/>
      <c r="S11163" s="36"/>
      <c r="T11163" s="36"/>
    </row>
    <row r="11164" spans="14:20" ht="14.4" x14ac:dyDescent="0.3">
      <c r="N11164" s="37"/>
      <c r="O11164" s="36"/>
      <c r="P11164" s="36"/>
      <c r="Q11164" s="36"/>
      <c r="R11164" s="37"/>
      <c r="S11164" s="36"/>
      <c r="T11164" s="36"/>
    </row>
    <row r="11165" spans="14:20" ht="14.4" x14ac:dyDescent="0.3">
      <c r="N11165" s="37"/>
      <c r="O11165" s="36"/>
      <c r="P11165" s="36"/>
      <c r="Q11165" s="36"/>
      <c r="R11165" s="37"/>
      <c r="S11165" s="36"/>
      <c r="T11165" s="36"/>
    </row>
    <row r="11166" spans="14:20" ht="14.4" x14ac:dyDescent="0.3">
      <c r="N11166" s="37"/>
      <c r="O11166" s="36"/>
      <c r="P11166" s="36"/>
      <c r="Q11166" s="36"/>
      <c r="R11166" s="37"/>
      <c r="S11166" s="36"/>
      <c r="T11166" s="36"/>
    </row>
    <row r="11167" spans="14:20" ht="14.4" x14ac:dyDescent="0.3">
      <c r="N11167" s="37"/>
      <c r="O11167" s="36"/>
      <c r="P11167" s="36"/>
      <c r="Q11167" s="36"/>
      <c r="R11167" s="37"/>
      <c r="S11167" s="36"/>
      <c r="T11167" s="36"/>
    </row>
    <row r="11168" spans="14:20" ht="14.4" x14ac:dyDescent="0.3">
      <c r="N11168" s="37"/>
      <c r="O11168" s="36"/>
      <c r="P11168" s="36"/>
      <c r="Q11168" s="36"/>
      <c r="R11168" s="37"/>
      <c r="S11168" s="36"/>
      <c r="T11168" s="36"/>
    </row>
    <row r="11169" spans="14:20" ht="14.4" x14ac:dyDescent="0.3">
      <c r="N11169" s="37"/>
      <c r="O11169" s="36"/>
      <c r="P11169" s="36"/>
      <c r="Q11169" s="36"/>
      <c r="R11169" s="37"/>
      <c r="S11169" s="36"/>
      <c r="T11169" s="36"/>
    </row>
    <row r="11170" spans="14:20" ht="14.4" x14ac:dyDescent="0.3">
      <c r="N11170" s="37"/>
      <c r="O11170" s="36"/>
      <c r="P11170" s="36"/>
      <c r="Q11170" s="36"/>
      <c r="R11170" s="37"/>
      <c r="S11170" s="36"/>
      <c r="T11170" s="36"/>
    </row>
    <row r="11171" spans="14:20" ht="14.4" x14ac:dyDescent="0.3">
      <c r="N11171" s="37"/>
      <c r="O11171" s="36"/>
      <c r="P11171" s="36"/>
      <c r="Q11171" s="36"/>
      <c r="R11171" s="37"/>
      <c r="S11171" s="36"/>
      <c r="T11171" s="36"/>
    </row>
    <row r="11172" spans="14:20" ht="14.4" x14ac:dyDescent="0.3">
      <c r="N11172" s="37"/>
      <c r="O11172" s="36"/>
      <c r="P11172" s="36"/>
      <c r="Q11172" s="36"/>
      <c r="R11172" s="37"/>
      <c r="S11172" s="36"/>
      <c r="T11172" s="36"/>
    </row>
    <row r="11173" spans="14:20" ht="14.4" x14ac:dyDescent="0.3">
      <c r="N11173" s="37"/>
      <c r="O11173" s="36"/>
      <c r="P11173" s="36"/>
      <c r="Q11173" s="36"/>
      <c r="R11173" s="37"/>
      <c r="S11173" s="36"/>
      <c r="T11173" s="36"/>
    </row>
    <row r="11174" spans="14:20" ht="14.4" x14ac:dyDescent="0.3">
      <c r="N11174" s="37"/>
      <c r="O11174" s="36"/>
      <c r="P11174" s="36"/>
      <c r="Q11174" s="36"/>
      <c r="R11174" s="37"/>
      <c r="S11174" s="36"/>
      <c r="T11174" s="36"/>
    </row>
    <row r="11175" spans="14:20" ht="14.4" x14ac:dyDescent="0.3">
      <c r="N11175" s="37"/>
      <c r="O11175" s="36"/>
      <c r="P11175" s="36"/>
      <c r="Q11175" s="36"/>
      <c r="R11175" s="37"/>
      <c r="S11175" s="36"/>
      <c r="T11175" s="36"/>
    </row>
    <row r="11176" spans="14:20" ht="14.4" x14ac:dyDescent="0.3">
      <c r="N11176" s="37"/>
      <c r="O11176" s="36"/>
      <c r="P11176" s="36"/>
      <c r="Q11176" s="36"/>
      <c r="R11176" s="37"/>
      <c r="S11176" s="36"/>
      <c r="T11176" s="36"/>
    </row>
    <row r="11177" spans="14:20" ht="14.4" x14ac:dyDescent="0.3">
      <c r="N11177" s="37"/>
      <c r="O11177" s="36"/>
      <c r="P11177" s="36"/>
      <c r="Q11177" s="36"/>
      <c r="R11177" s="37"/>
      <c r="S11177" s="36"/>
      <c r="T11177" s="36"/>
    </row>
    <row r="11178" spans="14:20" ht="14.4" x14ac:dyDescent="0.3">
      <c r="N11178" s="37"/>
      <c r="O11178" s="36"/>
      <c r="P11178" s="36"/>
      <c r="Q11178" s="36"/>
      <c r="R11178" s="37"/>
      <c r="S11178" s="36"/>
      <c r="T11178" s="36"/>
    </row>
    <row r="11179" spans="14:20" ht="14.4" x14ac:dyDescent="0.3">
      <c r="N11179" s="37"/>
      <c r="O11179" s="36"/>
      <c r="P11179" s="36"/>
      <c r="Q11179" s="36"/>
      <c r="R11179" s="37"/>
      <c r="S11179" s="36"/>
      <c r="T11179" s="36"/>
    </row>
    <row r="11180" spans="14:20" ht="14.4" x14ac:dyDescent="0.3">
      <c r="N11180" s="37"/>
      <c r="O11180" s="36"/>
      <c r="P11180" s="36"/>
      <c r="Q11180" s="36"/>
      <c r="R11180" s="37"/>
      <c r="S11180" s="36"/>
      <c r="T11180" s="36"/>
    </row>
    <row r="11181" spans="14:20" ht="14.4" x14ac:dyDescent="0.3">
      <c r="N11181" s="37"/>
      <c r="O11181" s="36"/>
      <c r="P11181" s="36"/>
      <c r="Q11181" s="36"/>
      <c r="R11181" s="37"/>
      <c r="S11181" s="36"/>
      <c r="T11181" s="36"/>
    </row>
    <row r="11182" spans="14:20" ht="14.4" x14ac:dyDescent="0.3">
      <c r="N11182" s="37"/>
      <c r="O11182" s="36"/>
      <c r="P11182" s="36"/>
      <c r="Q11182" s="36"/>
      <c r="R11182" s="37"/>
      <c r="S11182" s="36"/>
      <c r="T11182" s="36"/>
    </row>
    <row r="11183" spans="14:20" ht="14.4" x14ac:dyDescent="0.3">
      <c r="N11183" s="37"/>
      <c r="O11183" s="36"/>
      <c r="P11183" s="36"/>
      <c r="Q11183" s="36"/>
      <c r="R11183" s="37"/>
      <c r="S11183" s="36"/>
      <c r="T11183" s="36"/>
    </row>
    <row r="11184" spans="14:20" ht="14.4" x14ac:dyDescent="0.3">
      <c r="N11184" s="37"/>
      <c r="O11184" s="36"/>
      <c r="P11184" s="36"/>
      <c r="Q11184" s="36"/>
      <c r="R11184" s="37"/>
      <c r="S11184" s="36"/>
      <c r="T11184" s="36"/>
    </row>
    <row r="11185" spans="14:20" ht="14.4" x14ac:dyDescent="0.3">
      <c r="N11185" s="37"/>
      <c r="O11185" s="36"/>
      <c r="P11185" s="36"/>
      <c r="Q11185" s="36"/>
      <c r="R11185" s="37"/>
      <c r="S11185" s="36"/>
      <c r="T11185" s="36"/>
    </row>
    <row r="11186" spans="14:20" ht="14.4" x14ac:dyDescent="0.3">
      <c r="N11186" s="37"/>
      <c r="O11186" s="36"/>
      <c r="P11186" s="36"/>
      <c r="Q11186" s="36"/>
      <c r="R11186" s="37"/>
      <c r="S11186" s="36"/>
      <c r="T11186" s="36"/>
    </row>
    <row r="11187" spans="14:20" ht="14.4" x14ac:dyDescent="0.3">
      <c r="N11187" s="37"/>
      <c r="O11187" s="36"/>
      <c r="P11187" s="36"/>
      <c r="Q11187" s="36"/>
      <c r="R11187" s="37"/>
      <c r="S11187" s="36"/>
      <c r="T11187" s="36"/>
    </row>
    <row r="11188" spans="14:20" ht="14.4" x14ac:dyDescent="0.3">
      <c r="N11188" s="37"/>
      <c r="O11188" s="36"/>
      <c r="P11188" s="36"/>
      <c r="Q11188" s="36"/>
      <c r="R11188" s="37"/>
      <c r="S11188" s="36"/>
      <c r="T11188" s="36"/>
    </row>
    <row r="11189" spans="14:20" ht="14.4" x14ac:dyDescent="0.3">
      <c r="N11189" s="37"/>
      <c r="O11189" s="36"/>
      <c r="P11189" s="36"/>
      <c r="Q11189" s="36"/>
      <c r="R11189" s="37"/>
      <c r="S11189" s="36"/>
      <c r="T11189" s="36"/>
    </row>
    <row r="11190" spans="14:20" ht="14.4" x14ac:dyDescent="0.3">
      <c r="N11190" s="37"/>
      <c r="O11190" s="36"/>
      <c r="P11190" s="36"/>
      <c r="Q11190" s="36"/>
      <c r="R11190" s="37"/>
      <c r="S11190" s="36"/>
      <c r="T11190" s="36"/>
    </row>
    <row r="11191" spans="14:20" ht="14.4" x14ac:dyDescent="0.3">
      <c r="N11191" s="37"/>
      <c r="O11191" s="36"/>
      <c r="P11191" s="36"/>
      <c r="Q11191" s="36"/>
      <c r="R11191" s="37"/>
      <c r="S11191" s="36"/>
      <c r="T11191" s="36"/>
    </row>
    <row r="11192" spans="14:20" ht="14.4" x14ac:dyDescent="0.3">
      <c r="N11192" s="37"/>
      <c r="O11192" s="36"/>
      <c r="P11192" s="36"/>
      <c r="Q11192" s="36"/>
      <c r="R11192" s="37"/>
      <c r="S11192" s="36"/>
      <c r="T11192" s="36"/>
    </row>
    <row r="11193" spans="14:20" ht="14.4" x14ac:dyDescent="0.3">
      <c r="N11193" s="37"/>
      <c r="O11193" s="36"/>
      <c r="P11193" s="36"/>
      <c r="Q11193" s="36"/>
      <c r="R11193" s="37"/>
      <c r="S11193" s="36"/>
      <c r="T11193" s="36"/>
    </row>
    <row r="11194" spans="14:20" ht="14.4" x14ac:dyDescent="0.3">
      <c r="N11194" s="37"/>
      <c r="O11194" s="36"/>
      <c r="P11194" s="36"/>
      <c r="Q11194" s="36"/>
      <c r="R11194" s="37"/>
      <c r="S11194" s="36"/>
      <c r="T11194" s="36"/>
    </row>
    <row r="11195" spans="14:20" ht="14.4" x14ac:dyDescent="0.3">
      <c r="N11195" s="37"/>
      <c r="O11195" s="36"/>
      <c r="P11195" s="36"/>
      <c r="Q11195" s="36"/>
      <c r="R11195" s="37"/>
      <c r="S11195" s="36"/>
      <c r="T11195" s="36"/>
    </row>
    <row r="11196" spans="14:20" ht="14.4" x14ac:dyDescent="0.3">
      <c r="N11196" s="37"/>
      <c r="O11196" s="36"/>
      <c r="P11196" s="36"/>
      <c r="Q11196" s="36"/>
      <c r="R11196" s="37"/>
      <c r="S11196" s="36"/>
      <c r="T11196" s="36"/>
    </row>
    <row r="11197" spans="14:20" ht="14.4" x14ac:dyDescent="0.3">
      <c r="N11197" s="37"/>
      <c r="O11197" s="36"/>
      <c r="P11197" s="36"/>
      <c r="Q11197" s="36"/>
      <c r="R11197" s="37"/>
      <c r="S11197" s="36"/>
      <c r="T11197" s="36"/>
    </row>
    <row r="11198" spans="14:20" ht="14.4" x14ac:dyDescent="0.3">
      <c r="N11198" s="37"/>
      <c r="O11198" s="36"/>
      <c r="P11198" s="36"/>
      <c r="Q11198" s="36"/>
      <c r="R11198" s="37"/>
      <c r="S11198" s="36"/>
      <c r="T11198" s="36"/>
    </row>
    <row r="11199" spans="14:20" ht="14.4" x14ac:dyDescent="0.3">
      <c r="N11199" s="37"/>
      <c r="O11199" s="36"/>
      <c r="P11199" s="36"/>
      <c r="Q11199" s="36"/>
      <c r="R11199" s="37"/>
      <c r="S11199" s="36"/>
      <c r="T11199" s="36"/>
    </row>
    <row r="11200" spans="14:20" ht="14.4" x14ac:dyDescent="0.3">
      <c r="N11200" s="37"/>
      <c r="O11200" s="36"/>
      <c r="P11200" s="36"/>
      <c r="Q11200" s="36"/>
      <c r="R11200" s="37"/>
      <c r="S11200" s="36"/>
      <c r="T11200" s="36"/>
    </row>
    <row r="11201" spans="14:20" ht="14.4" x14ac:dyDescent="0.3">
      <c r="N11201" s="39"/>
      <c r="O11201" s="36"/>
      <c r="P11201" s="36"/>
      <c r="Q11201" s="36"/>
      <c r="R11201" s="39"/>
      <c r="S11201" s="36"/>
      <c r="T11201" s="36"/>
    </row>
    <row r="11202" spans="14:20" ht="14.4" x14ac:dyDescent="0.3">
      <c r="N11202" s="39"/>
      <c r="O11202" s="36"/>
      <c r="P11202" s="36"/>
      <c r="Q11202" s="36"/>
      <c r="R11202" s="39"/>
      <c r="S11202" s="36"/>
      <c r="T11202" s="36"/>
    </row>
    <row r="11203" spans="14:20" ht="14.4" x14ac:dyDescent="0.3">
      <c r="N11203" s="39"/>
      <c r="O11203" s="36"/>
      <c r="P11203" s="36"/>
      <c r="Q11203" s="36"/>
      <c r="R11203" s="39"/>
      <c r="S11203" s="36"/>
      <c r="T11203" s="36"/>
    </row>
    <row r="11204" spans="14:20" ht="14.4" x14ac:dyDescent="0.3">
      <c r="N11204" s="39"/>
      <c r="O11204" s="36"/>
      <c r="P11204" s="36"/>
      <c r="Q11204" s="36"/>
      <c r="R11204" s="39"/>
      <c r="S11204" s="36"/>
      <c r="T11204" s="36"/>
    </row>
    <row r="11205" spans="14:20" ht="14.4" x14ac:dyDescent="0.3">
      <c r="N11205" s="39"/>
      <c r="O11205" s="36"/>
      <c r="P11205" s="36"/>
      <c r="Q11205" s="36"/>
      <c r="R11205" s="39"/>
      <c r="S11205" s="36"/>
      <c r="T11205" s="36"/>
    </row>
    <row r="11206" spans="14:20" ht="14.4" x14ac:dyDescent="0.3">
      <c r="N11206" s="39"/>
      <c r="O11206" s="36"/>
      <c r="P11206" s="36"/>
      <c r="Q11206" s="36"/>
      <c r="R11206" s="39"/>
      <c r="S11206" s="36"/>
      <c r="T11206" s="36"/>
    </row>
    <row r="11207" spans="14:20" ht="14.4" x14ac:dyDescent="0.3">
      <c r="N11207" s="39"/>
      <c r="O11207" s="36"/>
      <c r="P11207" s="36"/>
      <c r="Q11207" s="36"/>
      <c r="R11207" s="39"/>
      <c r="S11207" s="36"/>
      <c r="T11207" s="36"/>
    </row>
    <row r="11208" spans="14:20" ht="14.4" x14ac:dyDescent="0.3">
      <c r="N11208" s="39"/>
      <c r="O11208" s="36"/>
      <c r="P11208" s="36"/>
      <c r="Q11208" s="36"/>
      <c r="R11208" s="39"/>
      <c r="S11208" s="36"/>
      <c r="T11208" s="36"/>
    </row>
    <row r="11209" spans="14:20" ht="14.4" x14ac:dyDescent="0.3">
      <c r="N11209" s="37"/>
      <c r="O11209" s="36"/>
      <c r="P11209" s="36"/>
      <c r="Q11209" s="36"/>
      <c r="R11209" s="37"/>
      <c r="S11209" s="36"/>
      <c r="T11209" s="36"/>
    </row>
    <row r="11210" spans="14:20" ht="14.4" x14ac:dyDescent="0.3">
      <c r="N11210" s="37"/>
      <c r="O11210" s="36"/>
      <c r="P11210" s="36"/>
      <c r="Q11210" s="36"/>
      <c r="R11210" s="37"/>
      <c r="S11210" s="36"/>
      <c r="T11210" s="36"/>
    </row>
    <row r="11211" spans="14:20" ht="14.4" x14ac:dyDescent="0.3">
      <c r="N11211" s="37"/>
      <c r="O11211" s="36"/>
      <c r="P11211" s="36"/>
      <c r="Q11211" s="36"/>
      <c r="R11211" s="37"/>
      <c r="S11211" s="36"/>
      <c r="T11211" s="36"/>
    </row>
    <row r="11212" spans="14:20" ht="14.4" x14ac:dyDescent="0.3">
      <c r="N11212" s="37"/>
      <c r="O11212" s="36"/>
      <c r="P11212" s="36"/>
      <c r="Q11212" s="36"/>
      <c r="R11212" s="37"/>
      <c r="S11212" s="36"/>
      <c r="T11212" s="36"/>
    </row>
    <row r="11213" spans="14:20" ht="14.4" x14ac:dyDescent="0.3">
      <c r="N11213" s="39"/>
      <c r="O11213" s="36"/>
      <c r="P11213" s="36"/>
      <c r="Q11213" s="36"/>
      <c r="R11213" s="39"/>
      <c r="S11213" s="36"/>
      <c r="T11213" s="36"/>
    </row>
    <row r="11214" spans="14:20" ht="14.4" x14ac:dyDescent="0.3">
      <c r="N11214" s="37"/>
      <c r="O11214" s="36"/>
      <c r="P11214" s="36"/>
      <c r="Q11214" s="36"/>
      <c r="R11214" s="37"/>
      <c r="S11214" s="36"/>
      <c r="T11214" s="36"/>
    </row>
    <row r="11215" spans="14:20" ht="14.4" x14ac:dyDescent="0.3">
      <c r="N11215" s="37"/>
      <c r="O11215" s="36"/>
      <c r="P11215" s="36"/>
      <c r="Q11215" s="36"/>
      <c r="R11215" s="37"/>
      <c r="S11215" s="36"/>
      <c r="T11215" s="36"/>
    </row>
    <row r="11216" spans="14:20" ht="14.4" x14ac:dyDescent="0.3">
      <c r="N11216" s="39"/>
      <c r="O11216" s="36"/>
      <c r="P11216" s="36"/>
      <c r="Q11216" s="36"/>
      <c r="R11216" s="39"/>
      <c r="S11216" s="36"/>
      <c r="T11216" s="36"/>
    </row>
    <row r="11217" spans="14:20" ht="14.4" x14ac:dyDescent="0.3">
      <c r="N11217" s="37"/>
      <c r="O11217" s="36"/>
      <c r="P11217" s="36"/>
      <c r="Q11217" s="36"/>
      <c r="R11217" s="37"/>
      <c r="S11217" s="36"/>
      <c r="T11217" s="36"/>
    </row>
    <row r="11218" spans="14:20" ht="14.4" x14ac:dyDescent="0.3">
      <c r="N11218" s="37"/>
      <c r="O11218" s="36"/>
      <c r="P11218" s="36"/>
      <c r="Q11218" s="36"/>
      <c r="R11218" s="37"/>
      <c r="S11218" s="36"/>
      <c r="T11218" s="36"/>
    </row>
    <row r="11219" spans="14:20" ht="14.4" x14ac:dyDescent="0.3">
      <c r="N11219" s="39"/>
      <c r="O11219" s="36"/>
      <c r="P11219" s="36"/>
      <c r="Q11219" s="36"/>
      <c r="R11219" s="39"/>
      <c r="S11219" s="36"/>
      <c r="T11219" s="36"/>
    </row>
    <row r="11220" spans="14:20" ht="14.4" x14ac:dyDescent="0.3">
      <c r="N11220" s="39"/>
      <c r="O11220" s="36"/>
      <c r="P11220" s="36"/>
      <c r="Q11220" s="36"/>
      <c r="R11220" s="39"/>
      <c r="S11220" s="36"/>
      <c r="T11220" s="36"/>
    </row>
    <row r="11221" spans="14:20" ht="14.4" x14ac:dyDescent="0.3">
      <c r="N11221" s="39"/>
      <c r="O11221" s="36"/>
      <c r="P11221" s="36"/>
      <c r="Q11221" s="36"/>
      <c r="R11221" s="39"/>
      <c r="S11221" s="36"/>
      <c r="T11221" s="36"/>
    </row>
    <row r="11222" spans="14:20" ht="14.4" x14ac:dyDescent="0.3">
      <c r="N11222" s="37"/>
      <c r="O11222" s="36"/>
      <c r="P11222" s="36"/>
      <c r="Q11222" s="36"/>
      <c r="R11222" s="37"/>
      <c r="S11222" s="36"/>
      <c r="T11222" s="36"/>
    </row>
    <row r="11223" spans="14:20" ht="14.4" x14ac:dyDescent="0.3">
      <c r="N11223" s="37"/>
      <c r="O11223" s="36"/>
      <c r="P11223" s="36"/>
      <c r="Q11223" s="36"/>
      <c r="R11223" s="37"/>
      <c r="S11223" s="36"/>
      <c r="T11223" s="36"/>
    </row>
    <row r="11224" spans="14:20" ht="14.4" x14ac:dyDescent="0.3">
      <c r="N11224" s="37"/>
      <c r="O11224" s="36"/>
      <c r="P11224" s="36"/>
      <c r="Q11224" s="36"/>
      <c r="R11224" s="37"/>
      <c r="S11224" s="36"/>
      <c r="T11224" s="36"/>
    </row>
    <row r="11225" spans="14:20" ht="14.4" x14ac:dyDescent="0.3">
      <c r="N11225" s="37"/>
      <c r="O11225" s="36"/>
      <c r="P11225" s="36"/>
      <c r="Q11225" s="36"/>
      <c r="R11225" s="37"/>
      <c r="S11225" s="36"/>
      <c r="T11225" s="36"/>
    </row>
    <row r="11226" spans="14:20" ht="14.4" x14ac:dyDescent="0.3">
      <c r="N11226" s="37"/>
      <c r="O11226" s="36"/>
      <c r="P11226" s="36"/>
      <c r="Q11226" s="36"/>
      <c r="R11226" s="37"/>
      <c r="S11226" s="36"/>
      <c r="T11226" s="36"/>
    </row>
    <row r="11227" spans="14:20" ht="14.4" x14ac:dyDescent="0.3">
      <c r="N11227" s="37"/>
      <c r="O11227" s="36"/>
      <c r="P11227" s="36"/>
      <c r="Q11227" s="36"/>
      <c r="R11227" s="37"/>
      <c r="S11227" s="36"/>
      <c r="T11227" s="36"/>
    </row>
    <row r="11228" spans="14:20" ht="14.4" x14ac:dyDescent="0.3">
      <c r="N11228" s="37"/>
      <c r="O11228" s="36"/>
      <c r="P11228" s="36"/>
      <c r="Q11228" s="36"/>
      <c r="R11228" s="37"/>
      <c r="S11228" s="36"/>
      <c r="T11228" s="36"/>
    </row>
    <row r="11229" spans="14:20" ht="14.4" x14ac:dyDescent="0.3">
      <c r="N11229" s="37"/>
      <c r="O11229" s="36"/>
      <c r="P11229" s="36"/>
      <c r="Q11229" s="36"/>
      <c r="R11229" s="37"/>
      <c r="S11229" s="36"/>
      <c r="T11229" s="36"/>
    </row>
    <row r="11230" spans="14:20" ht="14.4" x14ac:dyDescent="0.3">
      <c r="N11230" s="37"/>
      <c r="O11230" s="36"/>
      <c r="P11230" s="36"/>
      <c r="Q11230" s="36"/>
      <c r="R11230" s="37"/>
      <c r="S11230" s="36"/>
      <c r="T11230" s="36"/>
    </row>
    <row r="11231" spans="14:20" ht="14.4" x14ac:dyDescent="0.3">
      <c r="N11231" s="37"/>
      <c r="O11231" s="36"/>
      <c r="P11231" s="36"/>
      <c r="Q11231" s="36"/>
      <c r="R11231" s="37"/>
      <c r="S11231" s="36"/>
      <c r="T11231" s="36"/>
    </row>
    <row r="11232" spans="14:20" ht="14.4" x14ac:dyDescent="0.3">
      <c r="N11232" s="37"/>
      <c r="O11232" s="36"/>
      <c r="P11232" s="36"/>
      <c r="Q11232" s="36"/>
      <c r="R11232" s="37"/>
      <c r="S11232" s="36"/>
      <c r="T11232" s="36"/>
    </row>
    <row r="11233" spans="14:20" ht="14.4" x14ac:dyDescent="0.3">
      <c r="N11233" s="37"/>
      <c r="O11233" s="36"/>
      <c r="P11233" s="36"/>
      <c r="Q11233" s="36"/>
      <c r="R11233" s="37"/>
      <c r="S11233" s="36"/>
      <c r="T11233" s="36"/>
    </row>
    <row r="11234" spans="14:20" ht="14.4" x14ac:dyDescent="0.3">
      <c r="N11234" s="37"/>
      <c r="O11234" s="36"/>
      <c r="P11234" s="36"/>
      <c r="Q11234" s="36"/>
      <c r="R11234" s="37"/>
      <c r="S11234" s="36"/>
      <c r="T11234" s="36"/>
    </row>
    <row r="11235" spans="14:20" ht="14.4" x14ac:dyDescent="0.3">
      <c r="N11235" s="37"/>
      <c r="O11235" s="36"/>
      <c r="P11235" s="36"/>
      <c r="Q11235" s="36"/>
      <c r="R11235" s="37"/>
      <c r="S11235" s="36"/>
      <c r="T11235" s="36"/>
    </row>
    <row r="11236" spans="14:20" ht="14.4" x14ac:dyDescent="0.3">
      <c r="N11236" s="37"/>
      <c r="O11236" s="36"/>
      <c r="P11236" s="36"/>
      <c r="Q11236" s="36"/>
      <c r="R11236" s="37"/>
      <c r="S11236" s="36"/>
      <c r="T11236" s="36"/>
    </row>
    <row r="11237" spans="14:20" ht="14.4" x14ac:dyDescent="0.3">
      <c r="N11237" s="37"/>
      <c r="O11237" s="36"/>
      <c r="P11237" s="36"/>
      <c r="Q11237" s="36"/>
      <c r="R11237" s="37"/>
      <c r="S11237" s="36"/>
      <c r="T11237" s="36"/>
    </row>
    <row r="11238" spans="14:20" ht="14.4" x14ac:dyDescent="0.3">
      <c r="N11238" s="37"/>
      <c r="O11238" s="36"/>
      <c r="P11238" s="36"/>
      <c r="Q11238" s="36"/>
      <c r="R11238" s="37"/>
      <c r="S11238" s="36"/>
      <c r="T11238" s="36"/>
    </row>
    <row r="11239" spans="14:20" ht="14.4" x14ac:dyDescent="0.3">
      <c r="N11239" s="37"/>
      <c r="O11239" s="36"/>
      <c r="P11239" s="36"/>
      <c r="Q11239" s="36"/>
      <c r="R11239" s="37"/>
      <c r="S11239" s="36"/>
      <c r="T11239" s="36"/>
    </row>
    <row r="11240" spans="14:20" ht="14.4" x14ac:dyDescent="0.3">
      <c r="N11240" s="37"/>
      <c r="O11240" s="36"/>
      <c r="P11240" s="36"/>
      <c r="Q11240" s="36"/>
      <c r="R11240" s="37"/>
      <c r="S11240" s="36"/>
      <c r="T11240" s="36"/>
    </row>
    <row r="11241" spans="14:20" ht="14.4" x14ac:dyDescent="0.3">
      <c r="N11241" s="37"/>
      <c r="O11241" s="36"/>
      <c r="P11241" s="36"/>
      <c r="Q11241" s="36"/>
      <c r="R11241" s="37"/>
      <c r="S11241" s="36"/>
      <c r="T11241" s="36"/>
    </row>
    <row r="11242" spans="14:20" ht="14.4" x14ac:dyDescent="0.3">
      <c r="N11242" s="39"/>
      <c r="O11242" s="36"/>
      <c r="P11242" s="36"/>
      <c r="Q11242" s="36"/>
      <c r="R11242" s="39"/>
      <c r="S11242" s="36"/>
      <c r="T11242" s="36"/>
    </row>
    <row r="11243" spans="14:20" ht="14.4" x14ac:dyDescent="0.3">
      <c r="N11243" s="37"/>
      <c r="O11243" s="36"/>
      <c r="P11243" s="36"/>
      <c r="Q11243" s="36"/>
      <c r="R11243" s="37"/>
      <c r="S11243" s="36"/>
      <c r="T11243" s="36"/>
    </row>
    <row r="11244" spans="14:20" ht="14.4" x14ac:dyDescent="0.3">
      <c r="N11244" s="37"/>
      <c r="O11244" s="36"/>
      <c r="P11244" s="36"/>
      <c r="Q11244" s="36"/>
      <c r="R11244" s="37"/>
      <c r="S11244" s="36"/>
      <c r="T11244" s="36"/>
    </row>
    <row r="11245" spans="14:20" ht="14.4" x14ac:dyDescent="0.3">
      <c r="N11245" s="37"/>
      <c r="O11245" s="36"/>
      <c r="P11245" s="36"/>
      <c r="Q11245" s="36"/>
      <c r="R11245" s="37"/>
      <c r="S11245" s="36"/>
      <c r="T11245" s="36"/>
    </row>
    <row r="11246" spans="14:20" ht="14.4" x14ac:dyDescent="0.3">
      <c r="N11246" s="39"/>
      <c r="O11246" s="36"/>
      <c r="P11246" s="36"/>
      <c r="Q11246" s="36"/>
      <c r="R11246" s="39"/>
      <c r="S11246" s="36"/>
      <c r="T11246" s="36"/>
    </row>
    <row r="11247" spans="14:20" ht="14.4" x14ac:dyDescent="0.3">
      <c r="N11247" s="39"/>
      <c r="O11247" s="36"/>
      <c r="P11247" s="36"/>
      <c r="Q11247" s="36"/>
      <c r="R11247" s="39"/>
      <c r="S11247" s="36"/>
      <c r="T11247" s="36"/>
    </row>
    <row r="11248" spans="14:20" ht="14.4" x14ac:dyDescent="0.3">
      <c r="N11248" s="39"/>
      <c r="O11248" s="36"/>
      <c r="P11248" s="36"/>
      <c r="Q11248" s="36"/>
      <c r="R11248" s="39"/>
      <c r="S11248" s="36"/>
      <c r="T11248" s="36"/>
    </row>
    <row r="11249" spans="14:20" ht="14.4" x14ac:dyDescent="0.3">
      <c r="N11249" s="39"/>
      <c r="O11249" s="36"/>
      <c r="P11249" s="36"/>
      <c r="Q11249" s="36"/>
      <c r="R11249" s="39"/>
      <c r="S11249" s="36"/>
      <c r="T11249" s="36"/>
    </row>
    <row r="11250" spans="14:20" ht="14.4" x14ac:dyDescent="0.3">
      <c r="N11250" s="39"/>
      <c r="O11250" s="36"/>
      <c r="P11250" s="36"/>
      <c r="Q11250" s="36"/>
      <c r="R11250" s="39"/>
      <c r="S11250" s="36"/>
      <c r="T11250" s="36"/>
    </row>
    <row r="11251" spans="14:20" ht="14.4" x14ac:dyDescent="0.3">
      <c r="N11251" s="39"/>
      <c r="O11251" s="36"/>
      <c r="P11251" s="36"/>
      <c r="Q11251" s="36"/>
      <c r="R11251" s="39"/>
      <c r="S11251" s="36"/>
      <c r="T11251" s="36"/>
    </row>
    <row r="11252" spans="14:20" ht="14.4" x14ac:dyDescent="0.3">
      <c r="N11252" s="39"/>
      <c r="O11252" s="36"/>
      <c r="P11252" s="36"/>
      <c r="Q11252" s="36"/>
      <c r="R11252" s="39"/>
      <c r="S11252" s="36"/>
      <c r="T11252" s="36"/>
    </row>
    <row r="11253" spans="14:20" ht="14.4" x14ac:dyDescent="0.3">
      <c r="N11253" s="39"/>
      <c r="O11253" s="36"/>
      <c r="P11253" s="36"/>
      <c r="Q11253" s="36"/>
      <c r="R11253" s="39"/>
      <c r="S11253" s="36"/>
      <c r="T11253" s="36"/>
    </row>
    <row r="11254" spans="14:20" ht="14.4" x14ac:dyDescent="0.3">
      <c r="N11254" s="39"/>
      <c r="O11254" s="36"/>
      <c r="P11254" s="36"/>
      <c r="Q11254" s="36"/>
      <c r="R11254" s="39"/>
      <c r="S11254" s="36"/>
      <c r="T11254" s="36"/>
    </row>
    <row r="11255" spans="14:20" ht="14.4" x14ac:dyDescent="0.3">
      <c r="N11255" s="37"/>
      <c r="O11255" s="36"/>
      <c r="P11255" s="36"/>
      <c r="Q11255" s="36"/>
      <c r="R11255" s="37"/>
      <c r="S11255" s="36"/>
      <c r="T11255" s="36"/>
    </row>
    <row r="11256" spans="14:20" ht="14.4" x14ac:dyDescent="0.3">
      <c r="N11256" s="37"/>
      <c r="O11256" s="36"/>
      <c r="P11256" s="36"/>
      <c r="Q11256" s="36"/>
      <c r="R11256" s="37"/>
      <c r="S11256" s="36"/>
      <c r="T11256" s="36"/>
    </row>
    <row r="11257" spans="14:20" ht="14.4" x14ac:dyDescent="0.3">
      <c r="N11257" s="37"/>
      <c r="O11257" s="36"/>
      <c r="P11257" s="36"/>
      <c r="Q11257" s="36"/>
      <c r="R11257" s="37"/>
      <c r="S11257" s="36"/>
      <c r="T11257" s="36"/>
    </row>
    <row r="11258" spans="14:20" ht="14.4" x14ac:dyDescent="0.3">
      <c r="N11258" s="37"/>
      <c r="O11258" s="36"/>
      <c r="P11258" s="36"/>
      <c r="Q11258" s="36"/>
      <c r="R11258" s="37"/>
      <c r="S11258" s="36"/>
      <c r="T11258" s="36"/>
    </row>
    <row r="11259" spans="14:20" ht="14.4" x14ac:dyDescent="0.3">
      <c r="N11259" s="39"/>
      <c r="O11259" s="36"/>
      <c r="P11259" s="36"/>
      <c r="Q11259" s="36"/>
      <c r="R11259" s="39"/>
      <c r="S11259" s="36"/>
      <c r="T11259" s="36"/>
    </row>
    <row r="11260" spans="14:20" ht="14.4" x14ac:dyDescent="0.3">
      <c r="N11260" s="39"/>
      <c r="O11260" s="36"/>
      <c r="P11260" s="36"/>
      <c r="Q11260" s="36"/>
      <c r="R11260" s="39"/>
      <c r="S11260" s="36"/>
      <c r="T11260" s="36"/>
    </row>
    <row r="11261" spans="14:20" ht="14.4" x14ac:dyDescent="0.3">
      <c r="N11261" s="37"/>
      <c r="O11261" s="36"/>
      <c r="P11261" s="36"/>
      <c r="Q11261" s="36"/>
      <c r="R11261" s="37"/>
      <c r="S11261" s="36"/>
      <c r="T11261" s="36"/>
    </row>
    <row r="11262" spans="14:20" ht="14.4" x14ac:dyDescent="0.3">
      <c r="N11262" s="37"/>
      <c r="O11262" s="36"/>
      <c r="P11262" s="36"/>
      <c r="Q11262" s="36"/>
      <c r="R11262" s="37"/>
      <c r="S11262" s="36"/>
      <c r="T11262" s="36"/>
    </row>
    <row r="11263" spans="14:20" ht="14.4" x14ac:dyDescent="0.3">
      <c r="N11263" s="37"/>
      <c r="O11263" s="36"/>
      <c r="P11263" s="36"/>
      <c r="Q11263" s="36"/>
      <c r="R11263" s="37"/>
      <c r="S11263" s="36"/>
      <c r="T11263" s="36"/>
    </row>
    <row r="11264" spans="14:20" ht="14.4" x14ac:dyDescent="0.3">
      <c r="N11264" s="39"/>
      <c r="O11264" s="36"/>
      <c r="P11264" s="36"/>
      <c r="Q11264" s="36"/>
      <c r="R11264" s="39"/>
      <c r="S11264" s="36"/>
      <c r="T11264" s="36"/>
    </row>
    <row r="11265" spans="14:20" ht="14.4" x14ac:dyDescent="0.3">
      <c r="N11265" s="39"/>
      <c r="O11265" s="36"/>
      <c r="P11265" s="36"/>
      <c r="Q11265" s="36"/>
      <c r="R11265" s="39"/>
      <c r="S11265" s="36"/>
      <c r="T11265" s="36"/>
    </row>
    <row r="11266" spans="14:20" ht="14.4" x14ac:dyDescent="0.3">
      <c r="N11266" s="39"/>
      <c r="O11266" s="36"/>
      <c r="P11266" s="36"/>
      <c r="Q11266" s="36"/>
      <c r="R11266" s="39"/>
      <c r="S11266" s="36"/>
      <c r="T11266" s="36"/>
    </row>
    <row r="11267" spans="14:20" ht="14.4" x14ac:dyDescent="0.3">
      <c r="N11267" s="39"/>
      <c r="O11267" s="36"/>
      <c r="P11267" s="36"/>
      <c r="Q11267" s="36"/>
      <c r="R11267" s="39"/>
      <c r="S11267" s="36"/>
      <c r="T11267" s="36"/>
    </row>
    <row r="11268" spans="14:20" ht="14.4" x14ac:dyDescent="0.3">
      <c r="N11268" s="39"/>
      <c r="O11268" s="36"/>
      <c r="P11268" s="36"/>
      <c r="Q11268" s="36"/>
      <c r="R11268" s="39"/>
      <c r="S11268" s="36"/>
      <c r="T11268" s="36"/>
    </row>
    <row r="11269" spans="14:20" ht="14.4" x14ac:dyDescent="0.3">
      <c r="N11269" s="37"/>
      <c r="O11269" s="36"/>
      <c r="P11269" s="36"/>
      <c r="Q11269" s="36"/>
      <c r="R11269" s="37"/>
      <c r="S11269" s="36"/>
      <c r="T11269" s="36"/>
    </row>
    <row r="11270" spans="14:20" ht="14.4" x14ac:dyDescent="0.3">
      <c r="N11270" s="39"/>
      <c r="O11270" s="36"/>
      <c r="P11270" s="36"/>
      <c r="Q11270" s="36"/>
      <c r="R11270" s="39"/>
      <c r="S11270" s="36"/>
      <c r="T11270" s="36"/>
    </row>
    <row r="11271" spans="14:20" ht="14.4" x14ac:dyDescent="0.3">
      <c r="N11271" s="37"/>
      <c r="O11271" s="36"/>
      <c r="P11271" s="36"/>
      <c r="Q11271" s="36"/>
      <c r="R11271" s="37"/>
      <c r="S11271" s="36"/>
      <c r="T11271" s="36"/>
    </row>
    <row r="11272" spans="14:20" ht="14.4" x14ac:dyDescent="0.3">
      <c r="N11272" s="37"/>
      <c r="O11272" s="36"/>
      <c r="P11272" s="36"/>
      <c r="Q11272" s="36"/>
      <c r="R11272" s="37"/>
      <c r="S11272" s="36"/>
      <c r="T11272" s="36"/>
    </row>
    <row r="11273" spans="14:20" ht="14.4" x14ac:dyDescent="0.3">
      <c r="N11273" s="37"/>
      <c r="O11273" s="36"/>
      <c r="P11273" s="36"/>
      <c r="Q11273" s="36"/>
      <c r="R11273" s="37"/>
      <c r="S11273" s="36"/>
      <c r="T11273" s="36"/>
    </row>
    <row r="11274" spans="14:20" ht="14.4" x14ac:dyDescent="0.3">
      <c r="N11274" s="39"/>
      <c r="O11274" s="36"/>
      <c r="P11274" s="36"/>
      <c r="Q11274" s="36"/>
      <c r="R11274" s="39"/>
      <c r="S11274" s="36"/>
      <c r="T11274" s="36"/>
    </row>
    <row r="11275" spans="14:20" ht="14.4" x14ac:dyDescent="0.3">
      <c r="N11275" s="39"/>
      <c r="O11275" s="36"/>
      <c r="P11275" s="36"/>
      <c r="Q11275" s="36"/>
      <c r="R11275" s="39"/>
      <c r="S11275" s="36"/>
      <c r="T11275" s="36"/>
    </row>
    <row r="11276" spans="14:20" ht="14.4" x14ac:dyDescent="0.3">
      <c r="N11276" s="37"/>
      <c r="O11276" s="36"/>
      <c r="P11276" s="36"/>
      <c r="Q11276" s="36"/>
      <c r="R11276" s="37"/>
      <c r="S11276" s="36"/>
      <c r="T11276" s="36"/>
    </row>
    <row r="11277" spans="14:20" ht="14.4" x14ac:dyDescent="0.3">
      <c r="N11277" s="37"/>
      <c r="O11277" s="36"/>
      <c r="P11277" s="36"/>
      <c r="Q11277" s="36"/>
      <c r="R11277" s="37"/>
      <c r="S11277" s="36"/>
      <c r="T11277" s="36"/>
    </row>
    <row r="11278" spans="14:20" ht="14.4" x14ac:dyDescent="0.3">
      <c r="N11278" s="37"/>
      <c r="O11278" s="36"/>
      <c r="P11278" s="36"/>
      <c r="Q11278" s="36"/>
      <c r="R11278" s="37"/>
      <c r="S11278" s="36"/>
      <c r="T11278" s="36"/>
    </row>
    <row r="11279" spans="14:20" ht="14.4" x14ac:dyDescent="0.3">
      <c r="N11279" s="39"/>
      <c r="O11279" s="36"/>
      <c r="P11279" s="36"/>
      <c r="Q11279" s="36"/>
      <c r="R11279" s="39"/>
      <c r="S11279" s="36"/>
      <c r="T11279" s="36"/>
    </row>
    <row r="11280" spans="14:20" ht="14.4" x14ac:dyDescent="0.3">
      <c r="N11280" s="39"/>
      <c r="O11280" s="36"/>
      <c r="P11280" s="36"/>
      <c r="Q11280" s="36"/>
      <c r="R11280" s="39"/>
      <c r="S11280" s="36"/>
      <c r="T11280" s="36"/>
    </row>
    <row r="11281" spans="14:20" ht="14.4" x14ac:dyDescent="0.3">
      <c r="N11281" s="39"/>
      <c r="O11281" s="36"/>
      <c r="P11281" s="36"/>
      <c r="Q11281" s="36"/>
      <c r="R11281" s="39"/>
      <c r="S11281" s="36"/>
      <c r="T11281" s="36"/>
    </row>
    <row r="11282" spans="14:20" ht="14.4" x14ac:dyDescent="0.3">
      <c r="N11282" s="39"/>
      <c r="O11282" s="36"/>
      <c r="P11282" s="36"/>
      <c r="Q11282" s="36"/>
      <c r="R11282" s="39"/>
      <c r="S11282" s="36"/>
      <c r="T11282" s="36"/>
    </row>
    <row r="11283" spans="14:20" ht="14.4" x14ac:dyDescent="0.3">
      <c r="N11283" s="39"/>
      <c r="O11283" s="36"/>
      <c r="P11283" s="36"/>
      <c r="Q11283" s="36"/>
      <c r="R11283" s="39"/>
      <c r="S11283" s="36"/>
      <c r="T11283" s="36"/>
    </row>
    <row r="11284" spans="14:20" ht="14.4" x14ac:dyDescent="0.3">
      <c r="N11284" s="39"/>
      <c r="O11284" s="36"/>
      <c r="P11284" s="36"/>
      <c r="Q11284" s="36"/>
      <c r="R11284" s="39"/>
      <c r="S11284" s="36"/>
      <c r="T11284" s="36"/>
    </row>
    <row r="11285" spans="14:20" ht="14.4" x14ac:dyDescent="0.3">
      <c r="N11285" s="37"/>
      <c r="O11285" s="36"/>
      <c r="P11285" s="36"/>
      <c r="Q11285" s="36"/>
      <c r="R11285" s="37"/>
      <c r="S11285" s="36"/>
      <c r="T11285" s="36"/>
    </row>
    <row r="11286" spans="14:20" ht="14.4" x14ac:dyDescent="0.3">
      <c r="N11286" s="39"/>
      <c r="O11286" s="36"/>
      <c r="P11286" s="36"/>
      <c r="Q11286" s="36"/>
      <c r="R11286" s="39"/>
      <c r="S11286" s="36"/>
      <c r="T11286" s="36"/>
    </row>
    <row r="11287" spans="14:20" ht="14.4" x14ac:dyDescent="0.3">
      <c r="N11287" s="37"/>
      <c r="O11287" s="36"/>
      <c r="P11287" s="36"/>
      <c r="Q11287" s="36"/>
      <c r="R11287" s="37"/>
      <c r="S11287" s="36"/>
      <c r="T11287" s="36"/>
    </row>
    <row r="11288" spans="14:20" ht="14.4" x14ac:dyDescent="0.3">
      <c r="N11288" s="37"/>
      <c r="O11288" s="36"/>
      <c r="P11288" s="36"/>
      <c r="Q11288" s="36"/>
      <c r="R11288" s="37"/>
      <c r="S11288" s="36"/>
      <c r="T11288" s="36"/>
    </row>
    <row r="11289" spans="14:20" ht="14.4" x14ac:dyDescent="0.3">
      <c r="N11289" s="37"/>
      <c r="O11289" s="36"/>
      <c r="P11289" s="36"/>
      <c r="Q11289" s="36"/>
      <c r="R11289" s="37"/>
      <c r="S11289" s="36"/>
      <c r="T11289" s="36"/>
    </row>
    <row r="11290" spans="14:20" ht="14.4" x14ac:dyDescent="0.3">
      <c r="N11290" s="37"/>
      <c r="O11290" s="36"/>
      <c r="P11290" s="36"/>
      <c r="Q11290" s="36"/>
      <c r="R11290" s="37"/>
      <c r="S11290" s="36"/>
      <c r="T11290" s="36"/>
    </row>
    <row r="11291" spans="14:20" ht="14.4" x14ac:dyDescent="0.3">
      <c r="N11291" s="37"/>
      <c r="O11291" s="36"/>
      <c r="P11291" s="36"/>
      <c r="Q11291" s="36"/>
      <c r="R11291" s="37"/>
      <c r="S11291" s="36"/>
      <c r="T11291" s="36"/>
    </row>
    <row r="11292" spans="14:20" ht="14.4" x14ac:dyDescent="0.3">
      <c r="N11292" s="37"/>
      <c r="O11292" s="36"/>
      <c r="P11292" s="36"/>
      <c r="Q11292" s="36"/>
      <c r="R11292" s="37"/>
      <c r="S11292" s="36"/>
      <c r="T11292" s="36"/>
    </row>
    <row r="11293" spans="14:20" ht="14.4" x14ac:dyDescent="0.3">
      <c r="N11293" s="37"/>
      <c r="O11293" s="36"/>
      <c r="P11293" s="36"/>
      <c r="Q11293" s="36"/>
      <c r="R11293" s="37"/>
      <c r="S11293" s="36"/>
      <c r="T11293" s="36"/>
    </row>
    <row r="11294" spans="14:20" ht="14.4" x14ac:dyDescent="0.3">
      <c r="N11294" s="37"/>
      <c r="O11294" s="36"/>
      <c r="P11294" s="36"/>
      <c r="Q11294" s="36"/>
      <c r="R11294" s="37"/>
      <c r="S11294" s="36"/>
      <c r="T11294" s="36"/>
    </row>
    <row r="11295" spans="14:20" ht="14.4" x14ac:dyDescent="0.3">
      <c r="N11295" s="37"/>
      <c r="O11295" s="36"/>
      <c r="P11295" s="36"/>
      <c r="Q11295" s="36"/>
      <c r="R11295" s="37"/>
      <c r="S11295" s="36"/>
      <c r="T11295" s="36"/>
    </row>
    <row r="11296" spans="14:20" ht="14.4" x14ac:dyDescent="0.3">
      <c r="N11296" s="37"/>
      <c r="O11296" s="36"/>
      <c r="P11296" s="36"/>
      <c r="Q11296" s="36"/>
      <c r="R11296" s="37"/>
      <c r="S11296" s="36"/>
      <c r="T11296" s="36"/>
    </row>
    <row r="11297" spans="14:20" ht="14.4" x14ac:dyDescent="0.3">
      <c r="N11297" s="37"/>
      <c r="O11297" s="36"/>
      <c r="P11297" s="36"/>
      <c r="Q11297" s="36"/>
      <c r="R11297" s="37"/>
      <c r="S11297" s="36"/>
      <c r="T11297" s="36"/>
    </row>
    <row r="11298" spans="14:20" ht="14.4" x14ac:dyDescent="0.3">
      <c r="N11298" s="37"/>
      <c r="O11298" s="36"/>
      <c r="P11298" s="36"/>
      <c r="Q11298" s="36"/>
      <c r="R11298" s="37"/>
      <c r="S11298" s="36"/>
      <c r="T11298" s="36"/>
    </row>
    <row r="11299" spans="14:20" ht="14.4" x14ac:dyDescent="0.3">
      <c r="N11299" s="37"/>
      <c r="O11299" s="36"/>
      <c r="P11299" s="36"/>
      <c r="Q11299" s="36"/>
      <c r="R11299" s="37"/>
      <c r="S11299" s="36"/>
      <c r="T11299" s="36"/>
    </row>
    <row r="11300" spans="14:20" ht="14.4" x14ac:dyDescent="0.3">
      <c r="N11300" s="37"/>
      <c r="O11300" s="36"/>
      <c r="P11300" s="36"/>
      <c r="Q11300" s="36"/>
      <c r="R11300" s="37"/>
      <c r="S11300" s="36"/>
      <c r="T11300" s="36"/>
    </row>
    <row r="11301" spans="14:20" ht="14.4" x14ac:dyDescent="0.3">
      <c r="N11301" s="37"/>
      <c r="O11301" s="36"/>
      <c r="P11301" s="36"/>
      <c r="Q11301" s="36"/>
      <c r="R11301" s="37"/>
      <c r="S11301" s="36"/>
      <c r="T11301" s="36"/>
    </row>
    <row r="11302" spans="14:20" ht="14.4" x14ac:dyDescent="0.3">
      <c r="N11302" s="37"/>
      <c r="O11302" s="36"/>
      <c r="P11302" s="36"/>
      <c r="Q11302" s="36"/>
      <c r="R11302" s="37"/>
      <c r="S11302" s="36"/>
      <c r="T11302" s="36"/>
    </row>
    <row r="11303" spans="14:20" ht="14.4" x14ac:dyDescent="0.3">
      <c r="N11303" s="37"/>
      <c r="O11303" s="36"/>
      <c r="P11303" s="36"/>
      <c r="Q11303" s="36"/>
      <c r="R11303" s="37"/>
      <c r="S11303" s="36"/>
      <c r="T11303" s="36"/>
    </row>
    <row r="11304" spans="14:20" ht="14.4" x14ac:dyDescent="0.3">
      <c r="N11304" s="37"/>
      <c r="O11304" s="36"/>
      <c r="P11304" s="36"/>
      <c r="Q11304" s="36"/>
      <c r="R11304" s="37"/>
      <c r="S11304" s="36"/>
      <c r="T11304" s="36"/>
    </row>
    <row r="11305" spans="14:20" ht="14.4" x14ac:dyDescent="0.3">
      <c r="N11305" s="37"/>
      <c r="O11305" s="36"/>
      <c r="P11305" s="36"/>
      <c r="Q11305" s="36"/>
      <c r="R11305" s="37"/>
      <c r="S11305" s="36"/>
      <c r="T11305" s="36"/>
    </row>
    <row r="11306" spans="14:20" ht="14.4" x14ac:dyDescent="0.3">
      <c r="N11306" s="37"/>
      <c r="O11306" s="36"/>
      <c r="P11306" s="36"/>
      <c r="Q11306" s="36"/>
      <c r="R11306" s="37"/>
      <c r="S11306" s="36"/>
      <c r="T11306" s="36"/>
    </row>
    <row r="11307" spans="14:20" ht="14.4" x14ac:dyDescent="0.3">
      <c r="N11307" s="37"/>
      <c r="O11307" s="36"/>
      <c r="P11307" s="36"/>
      <c r="Q11307" s="36"/>
      <c r="R11307" s="37"/>
      <c r="S11307" s="36"/>
      <c r="T11307" s="36"/>
    </row>
    <row r="11308" spans="14:20" ht="14.4" x14ac:dyDescent="0.3">
      <c r="N11308" s="37"/>
      <c r="O11308" s="36"/>
      <c r="P11308" s="36"/>
      <c r="Q11308" s="36"/>
      <c r="R11308" s="37"/>
      <c r="S11308" s="36"/>
      <c r="T11308" s="36"/>
    </row>
    <row r="11309" spans="14:20" ht="14.4" x14ac:dyDescent="0.3">
      <c r="N11309" s="37"/>
      <c r="O11309" s="36"/>
      <c r="P11309" s="36"/>
      <c r="Q11309" s="36"/>
      <c r="R11309" s="37"/>
      <c r="S11309" s="36"/>
      <c r="T11309" s="36"/>
    </row>
    <row r="11310" spans="14:20" ht="14.4" x14ac:dyDescent="0.3">
      <c r="N11310" s="37"/>
      <c r="O11310" s="36"/>
      <c r="P11310" s="36"/>
      <c r="Q11310" s="36"/>
      <c r="R11310" s="37"/>
      <c r="S11310" s="36"/>
      <c r="T11310" s="36"/>
    </row>
    <row r="11311" spans="14:20" ht="14.4" x14ac:dyDescent="0.3">
      <c r="N11311" s="37"/>
      <c r="O11311" s="36"/>
      <c r="P11311" s="36"/>
      <c r="Q11311" s="36"/>
      <c r="R11311" s="37"/>
      <c r="S11311" s="36"/>
      <c r="T11311" s="36"/>
    </row>
    <row r="11312" spans="14:20" ht="14.4" x14ac:dyDescent="0.3">
      <c r="N11312" s="37"/>
      <c r="O11312" s="36"/>
      <c r="P11312" s="36"/>
      <c r="Q11312" s="36"/>
      <c r="R11312" s="37"/>
      <c r="S11312" s="36"/>
      <c r="T11312" s="36"/>
    </row>
    <row r="11313" spans="14:20" ht="14.4" x14ac:dyDescent="0.3">
      <c r="N11313" s="37"/>
      <c r="O11313" s="36"/>
      <c r="P11313" s="36"/>
      <c r="Q11313" s="36"/>
      <c r="R11313" s="37"/>
      <c r="S11313" s="36"/>
      <c r="T11313" s="36"/>
    </row>
    <row r="11314" spans="14:20" ht="14.4" x14ac:dyDescent="0.3">
      <c r="N11314" s="37"/>
      <c r="O11314" s="36"/>
      <c r="P11314" s="36"/>
      <c r="Q11314" s="36"/>
      <c r="R11314" s="37"/>
      <c r="S11314" s="36"/>
      <c r="T11314" s="36"/>
    </row>
    <row r="11315" spans="14:20" ht="14.4" x14ac:dyDescent="0.3">
      <c r="N11315" s="37"/>
      <c r="O11315" s="36"/>
      <c r="P11315" s="36"/>
      <c r="Q11315" s="36"/>
      <c r="R11315" s="37"/>
      <c r="S11315" s="36"/>
      <c r="T11315" s="36"/>
    </row>
    <row r="11316" spans="14:20" ht="14.4" x14ac:dyDescent="0.3">
      <c r="N11316" s="37"/>
      <c r="O11316" s="36"/>
      <c r="P11316" s="36"/>
      <c r="Q11316" s="36"/>
      <c r="R11316" s="37"/>
      <c r="S11316" s="36"/>
      <c r="T11316" s="36"/>
    </row>
    <row r="11317" spans="14:20" ht="14.4" x14ac:dyDescent="0.3">
      <c r="N11317" s="37"/>
      <c r="O11317" s="36"/>
      <c r="P11317" s="36"/>
      <c r="Q11317" s="36"/>
      <c r="R11317" s="37"/>
      <c r="S11317" s="36"/>
      <c r="T11317" s="36"/>
    </row>
    <row r="11318" spans="14:20" ht="14.4" x14ac:dyDescent="0.3">
      <c r="N11318" s="39"/>
      <c r="O11318" s="36"/>
      <c r="P11318" s="36"/>
      <c r="Q11318" s="36"/>
      <c r="R11318" s="39"/>
      <c r="S11318" s="36"/>
      <c r="T11318" s="36"/>
    </row>
    <row r="11319" spans="14:20" ht="14.4" x14ac:dyDescent="0.3">
      <c r="N11319" s="39"/>
      <c r="O11319" s="36"/>
      <c r="P11319" s="36"/>
      <c r="Q11319" s="36"/>
      <c r="R11319" s="39"/>
      <c r="S11319" s="36"/>
      <c r="T11319" s="36"/>
    </row>
    <row r="11320" spans="14:20" ht="14.4" x14ac:dyDescent="0.3">
      <c r="N11320" s="37"/>
      <c r="O11320" s="36"/>
      <c r="P11320" s="36"/>
      <c r="Q11320" s="36"/>
      <c r="R11320" s="37"/>
      <c r="S11320" s="36"/>
      <c r="T11320" s="36"/>
    </row>
    <row r="11321" spans="14:20" ht="14.4" x14ac:dyDescent="0.3">
      <c r="N11321" s="39"/>
      <c r="O11321" s="36"/>
      <c r="P11321" s="36"/>
      <c r="Q11321" s="36"/>
      <c r="R11321" s="39"/>
      <c r="S11321" s="36"/>
      <c r="T11321" s="36"/>
    </row>
    <row r="11322" spans="14:20" ht="14.4" x14ac:dyDescent="0.3">
      <c r="N11322" s="37"/>
      <c r="O11322" s="36"/>
      <c r="P11322" s="36"/>
      <c r="Q11322" s="36"/>
      <c r="R11322" s="37"/>
      <c r="S11322" s="36"/>
      <c r="T11322" s="36"/>
    </row>
    <row r="11323" spans="14:20" ht="14.4" x14ac:dyDescent="0.3">
      <c r="N11323" s="39"/>
      <c r="O11323" s="36"/>
      <c r="P11323" s="36"/>
      <c r="Q11323" s="36"/>
      <c r="R11323" s="39"/>
      <c r="S11323" s="36"/>
      <c r="T11323" s="36"/>
    </row>
    <row r="11324" spans="14:20" ht="14.4" x14ac:dyDescent="0.3">
      <c r="N11324" s="39"/>
      <c r="O11324" s="36"/>
      <c r="P11324" s="36"/>
      <c r="Q11324" s="36"/>
      <c r="R11324" s="39"/>
      <c r="S11324" s="36"/>
      <c r="T11324" s="36"/>
    </row>
    <row r="11325" spans="14:20" ht="14.4" x14ac:dyDescent="0.3">
      <c r="N11325" s="37"/>
      <c r="O11325" s="36"/>
      <c r="P11325" s="36"/>
      <c r="Q11325" s="36"/>
      <c r="R11325" s="37"/>
      <c r="S11325" s="36"/>
      <c r="T11325" s="36"/>
    </row>
    <row r="11326" spans="14:20" ht="14.4" x14ac:dyDescent="0.3">
      <c r="N11326" s="39"/>
      <c r="O11326" s="36"/>
      <c r="P11326" s="36"/>
      <c r="Q11326" s="36"/>
      <c r="R11326" s="39"/>
      <c r="S11326" s="36"/>
      <c r="T11326" s="36"/>
    </row>
    <row r="11327" spans="14:20" ht="14.4" x14ac:dyDescent="0.3">
      <c r="N11327" s="37"/>
      <c r="O11327" s="36"/>
      <c r="P11327" s="36"/>
      <c r="Q11327" s="36"/>
      <c r="R11327" s="37"/>
      <c r="S11327" s="36"/>
      <c r="T11327" s="36"/>
    </row>
    <row r="11328" spans="14:20" ht="14.4" x14ac:dyDescent="0.3">
      <c r="N11328" s="37"/>
      <c r="O11328" s="36"/>
      <c r="P11328" s="36"/>
      <c r="Q11328" s="36"/>
      <c r="R11328" s="37"/>
      <c r="S11328" s="36"/>
      <c r="T11328" s="36"/>
    </row>
    <row r="11329" spans="14:20" ht="14.4" x14ac:dyDescent="0.3">
      <c r="N11329" s="37"/>
      <c r="O11329" s="36"/>
      <c r="P11329" s="36"/>
      <c r="Q11329" s="36"/>
      <c r="R11329" s="37"/>
      <c r="S11329" s="36"/>
      <c r="T11329" s="36"/>
    </row>
    <row r="11330" spans="14:20" ht="14.4" x14ac:dyDescent="0.3">
      <c r="N11330" s="37"/>
      <c r="O11330" s="36"/>
      <c r="P11330" s="36"/>
      <c r="Q11330" s="36"/>
      <c r="R11330" s="37"/>
      <c r="S11330" s="36"/>
      <c r="T11330" s="36"/>
    </row>
    <row r="11331" spans="14:20" ht="14.4" x14ac:dyDescent="0.3">
      <c r="N11331" s="37"/>
      <c r="O11331" s="36"/>
      <c r="P11331" s="36"/>
      <c r="Q11331" s="36"/>
      <c r="R11331" s="37"/>
      <c r="S11331" s="36"/>
      <c r="T11331" s="36"/>
    </row>
    <row r="11332" spans="14:20" ht="14.4" x14ac:dyDescent="0.3">
      <c r="N11332" s="37"/>
      <c r="O11332" s="36"/>
      <c r="P11332" s="36"/>
      <c r="Q11332" s="36"/>
      <c r="R11332" s="37"/>
      <c r="S11332" s="36"/>
      <c r="T11332" s="36"/>
    </row>
    <row r="11333" spans="14:20" ht="14.4" x14ac:dyDescent="0.3">
      <c r="N11333" s="39"/>
      <c r="O11333" s="36"/>
      <c r="P11333" s="36"/>
      <c r="Q11333" s="36"/>
      <c r="R11333" s="39"/>
      <c r="S11333" s="36"/>
      <c r="T11333" s="36"/>
    </row>
    <row r="11334" spans="14:20" ht="14.4" x14ac:dyDescent="0.3">
      <c r="N11334" s="37"/>
      <c r="O11334" s="36"/>
      <c r="P11334" s="36"/>
      <c r="Q11334" s="36"/>
      <c r="R11334" s="37"/>
      <c r="S11334" s="36"/>
      <c r="T11334" s="36"/>
    </row>
    <row r="11335" spans="14:20" ht="14.4" x14ac:dyDescent="0.3">
      <c r="N11335" s="37"/>
      <c r="O11335" s="36"/>
      <c r="P11335" s="36"/>
      <c r="Q11335" s="36"/>
      <c r="R11335" s="37"/>
      <c r="S11335" s="36"/>
      <c r="T11335" s="36"/>
    </row>
    <row r="11336" spans="14:20" ht="14.4" x14ac:dyDescent="0.3">
      <c r="N11336" s="37"/>
      <c r="O11336" s="36"/>
      <c r="P11336" s="36"/>
      <c r="Q11336" s="36"/>
      <c r="R11336" s="37"/>
      <c r="S11336" s="36"/>
      <c r="T11336" s="36"/>
    </row>
    <row r="11337" spans="14:20" ht="14.4" x14ac:dyDescent="0.3">
      <c r="N11337" s="37"/>
      <c r="O11337" s="36"/>
      <c r="P11337" s="36"/>
      <c r="Q11337" s="36"/>
      <c r="R11337" s="37"/>
      <c r="S11337" s="36"/>
      <c r="T11337" s="36"/>
    </row>
    <row r="11338" spans="14:20" ht="14.4" x14ac:dyDescent="0.3">
      <c r="N11338" s="37"/>
      <c r="O11338" s="36"/>
      <c r="P11338" s="36"/>
      <c r="Q11338" s="36"/>
      <c r="R11338" s="37"/>
      <c r="S11338" s="36"/>
      <c r="T11338" s="36"/>
    </row>
    <row r="11339" spans="14:20" ht="14.4" x14ac:dyDescent="0.3">
      <c r="N11339" s="37"/>
      <c r="O11339" s="36"/>
      <c r="P11339" s="36"/>
      <c r="Q11339" s="36"/>
      <c r="R11339" s="37"/>
      <c r="S11339" s="36"/>
      <c r="T11339" s="36"/>
    </row>
    <row r="11340" spans="14:20" ht="14.4" x14ac:dyDescent="0.3">
      <c r="N11340" s="37"/>
      <c r="O11340" s="36"/>
      <c r="P11340" s="36"/>
      <c r="Q11340" s="36"/>
      <c r="R11340" s="37"/>
      <c r="S11340" s="36"/>
      <c r="T11340" s="36"/>
    </row>
    <row r="11341" spans="14:20" ht="14.4" x14ac:dyDescent="0.3">
      <c r="N11341" s="37"/>
      <c r="O11341" s="36"/>
      <c r="P11341" s="36"/>
      <c r="Q11341" s="36"/>
      <c r="R11341" s="37"/>
      <c r="S11341" s="36"/>
      <c r="T11341" s="36"/>
    </row>
    <row r="11342" spans="14:20" ht="14.4" x14ac:dyDescent="0.3">
      <c r="N11342" s="37"/>
      <c r="O11342" s="36"/>
      <c r="P11342" s="36"/>
      <c r="Q11342" s="36"/>
      <c r="R11342" s="37"/>
      <c r="S11342" s="36"/>
      <c r="T11342" s="36"/>
    </row>
    <row r="11343" spans="14:20" ht="14.4" x14ac:dyDescent="0.3">
      <c r="N11343" s="37"/>
      <c r="O11343" s="36"/>
      <c r="P11343" s="36"/>
      <c r="Q11343" s="36"/>
      <c r="R11343" s="37"/>
      <c r="S11343" s="36"/>
      <c r="T11343" s="36"/>
    </row>
    <row r="11344" spans="14:20" ht="14.4" x14ac:dyDescent="0.3">
      <c r="N11344" s="37"/>
      <c r="O11344" s="36"/>
      <c r="P11344" s="36"/>
      <c r="Q11344" s="36"/>
      <c r="R11344" s="37"/>
      <c r="S11344" s="36"/>
      <c r="T11344" s="36"/>
    </row>
    <row r="11345" spans="14:20" ht="14.4" x14ac:dyDescent="0.3">
      <c r="N11345" s="37"/>
      <c r="O11345" s="36"/>
      <c r="P11345" s="36"/>
      <c r="Q11345" s="36"/>
      <c r="R11345" s="37"/>
      <c r="S11345" s="36"/>
      <c r="T11345" s="36"/>
    </row>
    <row r="11346" spans="14:20" ht="14.4" x14ac:dyDescent="0.3">
      <c r="N11346" s="37"/>
      <c r="O11346" s="36"/>
      <c r="P11346" s="36"/>
      <c r="Q11346" s="36"/>
      <c r="R11346" s="37"/>
      <c r="S11346" s="36"/>
      <c r="T11346" s="36"/>
    </row>
    <row r="11347" spans="14:20" ht="14.4" x14ac:dyDescent="0.3">
      <c r="N11347" s="37"/>
      <c r="O11347" s="36"/>
      <c r="P11347" s="36"/>
      <c r="Q11347" s="36"/>
      <c r="R11347" s="37"/>
      <c r="S11347" s="36"/>
      <c r="T11347" s="36"/>
    </row>
    <row r="11348" spans="14:20" ht="14.4" x14ac:dyDescent="0.3">
      <c r="N11348" s="37"/>
      <c r="O11348" s="36"/>
      <c r="P11348" s="36"/>
      <c r="Q11348" s="36"/>
      <c r="R11348" s="37"/>
      <c r="S11348" s="36"/>
      <c r="T11348" s="36"/>
    </row>
    <row r="11349" spans="14:20" ht="14.4" x14ac:dyDescent="0.3">
      <c r="N11349" s="37"/>
      <c r="O11349" s="36"/>
      <c r="P11349" s="36"/>
      <c r="Q11349" s="36"/>
      <c r="R11349" s="37"/>
      <c r="S11349" s="36"/>
      <c r="T11349" s="36"/>
    </row>
    <row r="11350" spans="14:20" ht="14.4" x14ac:dyDescent="0.3">
      <c r="N11350" s="37"/>
      <c r="O11350" s="36"/>
      <c r="P11350" s="36"/>
      <c r="Q11350" s="36"/>
      <c r="R11350" s="37"/>
      <c r="S11350" s="36"/>
      <c r="T11350" s="36"/>
    </row>
    <row r="11351" spans="14:20" ht="14.4" x14ac:dyDescent="0.3">
      <c r="N11351" s="39"/>
      <c r="O11351" s="36"/>
      <c r="P11351" s="36"/>
      <c r="Q11351" s="36"/>
      <c r="R11351" s="39"/>
      <c r="S11351" s="36"/>
      <c r="T11351" s="36"/>
    </row>
    <row r="11352" spans="14:20" ht="14.4" x14ac:dyDescent="0.3">
      <c r="N11352" s="37"/>
      <c r="O11352" s="36"/>
      <c r="P11352" s="36"/>
      <c r="Q11352" s="36"/>
      <c r="R11352" s="37"/>
      <c r="S11352" s="36"/>
      <c r="T11352" s="36"/>
    </row>
    <row r="11353" spans="14:20" ht="14.4" x14ac:dyDescent="0.3">
      <c r="N11353" s="37"/>
      <c r="O11353" s="36"/>
      <c r="P11353" s="36"/>
      <c r="Q11353" s="36"/>
      <c r="R11353" s="37"/>
      <c r="S11353" s="36"/>
      <c r="T11353" s="36"/>
    </row>
    <row r="11354" spans="14:20" ht="14.4" x14ac:dyDescent="0.3">
      <c r="N11354" s="37"/>
      <c r="O11354" s="36"/>
      <c r="P11354" s="36"/>
      <c r="Q11354" s="36"/>
      <c r="R11354" s="37"/>
      <c r="S11354" s="36"/>
      <c r="T11354" s="36"/>
    </row>
    <row r="11355" spans="14:20" ht="14.4" x14ac:dyDescent="0.3">
      <c r="N11355" s="39"/>
      <c r="O11355" s="36"/>
      <c r="P11355" s="36"/>
      <c r="Q11355" s="36"/>
      <c r="R11355" s="39"/>
      <c r="S11355" s="36"/>
      <c r="T11355" s="36"/>
    </row>
    <row r="11356" spans="14:20" ht="14.4" x14ac:dyDescent="0.3">
      <c r="N11356" s="39"/>
      <c r="O11356" s="36"/>
      <c r="P11356" s="36"/>
      <c r="Q11356" s="36"/>
      <c r="R11356" s="39"/>
      <c r="S11356" s="36"/>
      <c r="T11356" s="36"/>
    </row>
    <row r="11357" spans="14:20" ht="14.4" x14ac:dyDescent="0.3">
      <c r="N11357" s="39"/>
      <c r="O11357" s="36"/>
      <c r="P11357" s="36"/>
      <c r="Q11357" s="36"/>
      <c r="R11357" s="39"/>
      <c r="S11357" s="36"/>
      <c r="T11357" s="36"/>
    </row>
    <row r="11358" spans="14:20" ht="14.4" x14ac:dyDescent="0.3">
      <c r="N11358" s="37"/>
      <c r="O11358" s="36"/>
      <c r="P11358" s="36"/>
      <c r="Q11358" s="36"/>
      <c r="R11358" s="37"/>
      <c r="S11358" s="36"/>
      <c r="T11358" s="36"/>
    </row>
    <row r="11359" spans="14:20" ht="14.4" x14ac:dyDescent="0.3">
      <c r="N11359" s="37"/>
      <c r="O11359" s="36"/>
      <c r="P11359" s="36"/>
      <c r="Q11359" s="36"/>
      <c r="R11359" s="37"/>
      <c r="S11359" s="36"/>
      <c r="T11359" s="36"/>
    </row>
    <row r="11360" spans="14:20" ht="14.4" x14ac:dyDescent="0.3">
      <c r="N11360" s="37"/>
      <c r="O11360" s="36"/>
      <c r="P11360" s="36"/>
      <c r="Q11360" s="36"/>
      <c r="R11360" s="37"/>
      <c r="S11360" s="36"/>
      <c r="T11360" s="36"/>
    </row>
    <row r="11361" spans="14:20" ht="14.4" x14ac:dyDescent="0.3">
      <c r="N11361" s="37"/>
      <c r="O11361" s="36"/>
      <c r="P11361" s="36"/>
      <c r="Q11361" s="36"/>
      <c r="R11361" s="37"/>
      <c r="S11361" s="36"/>
      <c r="T11361" s="36"/>
    </row>
    <row r="11362" spans="14:20" ht="14.4" x14ac:dyDescent="0.3">
      <c r="N11362" s="37"/>
      <c r="O11362" s="36"/>
      <c r="P11362" s="36"/>
      <c r="Q11362" s="36"/>
      <c r="R11362" s="37"/>
      <c r="S11362" s="36"/>
      <c r="T11362" s="36"/>
    </row>
    <row r="11363" spans="14:20" ht="14.4" x14ac:dyDescent="0.3">
      <c r="N11363" s="37"/>
      <c r="O11363" s="36"/>
      <c r="P11363" s="36"/>
      <c r="Q11363" s="36"/>
      <c r="R11363" s="37"/>
      <c r="S11363" s="36"/>
      <c r="T11363" s="36"/>
    </row>
    <row r="11364" spans="14:20" ht="14.4" x14ac:dyDescent="0.3">
      <c r="N11364" s="37"/>
      <c r="O11364" s="36"/>
      <c r="P11364" s="36"/>
      <c r="Q11364" s="36"/>
      <c r="R11364" s="37"/>
      <c r="S11364" s="36"/>
      <c r="T11364" s="36"/>
    </row>
    <row r="11365" spans="14:20" ht="14.4" x14ac:dyDescent="0.3">
      <c r="N11365" s="37"/>
      <c r="O11365" s="36"/>
      <c r="P11365" s="36"/>
      <c r="Q11365" s="36"/>
      <c r="R11365" s="37"/>
      <c r="S11365" s="36"/>
      <c r="T11365" s="36"/>
    </row>
    <row r="11366" spans="14:20" ht="14.4" x14ac:dyDescent="0.3">
      <c r="N11366" s="37"/>
      <c r="O11366" s="36"/>
      <c r="P11366" s="36"/>
      <c r="Q11366" s="36"/>
      <c r="R11366" s="37"/>
      <c r="S11366" s="36"/>
      <c r="T11366" s="36"/>
    </row>
    <row r="11367" spans="14:20" ht="14.4" x14ac:dyDescent="0.3">
      <c r="N11367" s="37"/>
      <c r="O11367" s="36"/>
      <c r="P11367" s="36"/>
      <c r="Q11367" s="36"/>
      <c r="R11367" s="37"/>
      <c r="S11367" s="36"/>
      <c r="T11367" s="36"/>
    </row>
    <row r="11368" spans="14:20" ht="14.4" x14ac:dyDescent="0.3">
      <c r="N11368" s="39"/>
      <c r="O11368" s="36"/>
      <c r="P11368" s="36"/>
      <c r="Q11368" s="36"/>
      <c r="R11368" s="39"/>
      <c r="S11368" s="36"/>
      <c r="T11368" s="36"/>
    </row>
    <row r="11369" spans="14:20" ht="14.4" x14ac:dyDescent="0.3">
      <c r="N11369" s="37"/>
      <c r="O11369" s="36"/>
      <c r="P11369" s="36"/>
      <c r="Q11369" s="36"/>
      <c r="R11369" s="37"/>
      <c r="S11369" s="36"/>
      <c r="T11369" s="36"/>
    </row>
    <row r="11370" spans="14:20" ht="14.4" x14ac:dyDescent="0.3">
      <c r="N11370" s="37"/>
      <c r="O11370" s="36"/>
      <c r="P11370" s="36"/>
      <c r="Q11370" s="36"/>
      <c r="R11370" s="37"/>
      <c r="S11370" s="36"/>
      <c r="T11370" s="36"/>
    </row>
    <row r="11371" spans="14:20" ht="14.4" x14ac:dyDescent="0.3">
      <c r="N11371" s="37"/>
      <c r="O11371" s="36"/>
      <c r="P11371" s="36"/>
      <c r="Q11371" s="36"/>
      <c r="R11371" s="37"/>
      <c r="S11371" s="36"/>
      <c r="T11371" s="36"/>
    </row>
    <row r="11372" spans="14:20" ht="14.4" x14ac:dyDescent="0.3">
      <c r="N11372" s="37"/>
      <c r="O11372" s="36"/>
      <c r="P11372" s="36"/>
      <c r="Q11372" s="36"/>
      <c r="R11372" s="37"/>
      <c r="S11372" s="36"/>
      <c r="T11372" s="36"/>
    </row>
    <row r="11373" spans="14:20" ht="14.4" x14ac:dyDescent="0.3">
      <c r="N11373" s="37"/>
      <c r="O11373" s="36"/>
      <c r="P11373" s="36"/>
      <c r="Q11373" s="36"/>
      <c r="R11373" s="37"/>
      <c r="S11373" s="36"/>
      <c r="T11373" s="36"/>
    </row>
    <row r="11374" spans="14:20" ht="14.4" x14ac:dyDescent="0.3">
      <c r="N11374" s="39"/>
      <c r="O11374" s="36"/>
      <c r="P11374" s="36"/>
      <c r="Q11374" s="36"/>
      <c r="R11374" s="39"/>
      <c r="S11374" s="36"/>
      <c r="T11374" s="36"/>
    </row>
    <row r="11375" spans="14:20" ht="14.4" x14ac:dyDescent="0.3">
      <c r="N11375" s="39"/>
      <c r="O11375" s="36"/>
      <c r="P11375" s="36"/>
      <c r="Q11375" s="36"/>
      <c r="R11375" s="39"/>
      <c r="S11375" s="36"/>
      <c r="T11375" s="36"/>
    </row>
    <row r="11376" spans="14:20" ht="14.4" x14ac:dyDescent="0.3">
      <c r="N11376" s="39"/>
      <c r="O11376" s="36"/>
      <c r="P11376" s="36"/>
      <c r="Q11376" s="36"/>
      <c r="R11376" s="39"/>
      <c r="S11376" s="36"/>
      <c r="T11376" s="36"/>
    </row>
    <row r="11377" spans="14:20" ht="14.4" x14ac:dyDescent="0.3">
      <c r="N11377" s="39"/>
      <c r="O11377" s="36"/>
      <c r="P11377" s="36"/>
      <c r="Q11377" s="36"/>
      <c r="R11377" s="39"/>
      <c r="S11377" s="36"/>
      <c r="T11377" s="36"/>
    </row>
    <row r="11378" spans="14:20" ht="14.4" x14ac:dyDescent="0.3">
      <c r="N11378" s="39"/>
      <c r="O11378" s="36"/>
      <c r="P11378" s="36"/>
      <c r="Q11378" s="36"/>
      <c r="R11378" s="39"/>
      <c r="S11378" s="36"/>
      <c r="T11378" s="36"/>
    </row>
    <row r="11379" spans="14:20" ht="14.4" x14ac:dyDescent="0.3">
      <c r="N11379" s="39"/>
      <c r="O11379" s="36"/>
      <c r="P11379" s="36"/>
      <c r="Q11379" s="36"/>
      <c r="R11379" s="39"/>
      <c r="S11379" s="36"/>
      <c r="T11379" s="36"/>
    </row>
    <row r="11380" spans="14:20" ht="14.4" x14ac:dyDescent="0.3">
      <c r="N11380" s="37"/>
      <c r="O11380" s="36"/>
      <c r="P11380" s="36"/>
      <c r="Q11380" s="36"/>
      <c r="R11380" s="37"/>
      <c r="S11380" s="36"/>
      <c r="T11380" s="36"/>
    </row>
    <row r="11381" spans="14:20" ht="14.4" x14ac:dyDescent="0.3">
      <c r="N11381" s="37"/>
      <c r="O11381" s="36"/>
      <c r="P11381" s="36"/>
      <c r="Q11381" s="36"/>
      <c r="R11381" s="37"/>
      <c r="S11381" s="36"/>
      <c r="T11381" s="36"/>
    </row>
    <row r="11382" spans="14:20" ht="14.4" x14ac:dyDescent="0.3">
      <c r="N11382" s="37"/>
      <c r="O11382" s="36"/>
      <c r="P11382" s="36"/>
      <c r="Q11382" s="36"/>
      <c r="R11382" s="37"/>
      <c r="S11382" s="36"/>
      <c r="T11382" s="36"/>
    </row>
    <row r="11383" spans="14:20" ht="14.4" x14ac:dyDescent="0.3">
      <c r="N11383" s="37"/>
      <c r="O11383" s="36"/>
      <c r="P11383" s="36"/>
      <c r="Q11383" s="36"/>
      <c r="R11383" s="37"/>
      <c r="S11383" s="36"/>
      <c r="T11383" s="36"/>
    </row>
    <row r="11384" spans="14:20" ht="14.4" x14ac:dyDescent="0.3">
      <c r="N11384" s="37"/>
      <c r="O11384" s="36"/>
      <c r="P11384" s="36"/>
      <c r="Q11384" s="36"/>
      <c r="R11384" s="37"/>
      <c r="S11384" s="36"/>
      <c r="T11384" s="36"/>
    </row>
    <row r="11385" spans="14:20" ht="14.4" x14ac:dyDescent="0.3">
      <c r="N11385" s="39"/>
      <c r="O11385" s="36"/>
      <c r="P11385" s="36"/>
      <c r="Q11385" s="36"/>
      <c r="R11385" s="39"/>
      <c r="S11385" s="36"/>
      <c r="T11385" s="36"/>
    </row>
    <row r="11386" spans="14:20" ht="14.4" x14ac:dyDescent="0.3">
      <c r="N11386" s="39"/>
      <c r="O11386" s="36"/>
      <c r="P11386" s="36"/>
      <c r="Q11386" s="36"/>
      <c r="R11386" s="39"/>
      <c r="S11386" s="36"/>
      <c r="T11386" s="36"/>
    </row>
    <row r="11387" spans="14:20" ht="14.4" x14ac:dyDescent="0.3">
      <c r="N11387" s="37"/>
      <c r="O11387" s="36"/>
      <c r="P11387" s="36"/>
      <c r="Q11387" s="36"/>
      <c r="R11387" s="37"/>
      <c r="S11387" s="36"/>
      <c r="T11387" s="36"/>
    </row>
    <row r="11388" spans="14:20" ht="14.4" x14ac:dyDescent="0.3">
      <c r="N11388" s="37"/>
      <c r="O11388" s="36"/>
      <c r="P11388" s="36"/>
      <c r="Q11388" s="36"/>
      <c r="R11388" s="37"/>
      <c r="S11388" s="36"/>
      <c r="T11388" s="36"/>
    </row>
    <row r="11389" spans="14:20" ht="14.4" x14ac:dyDescent="0.3">
      <c r="N11389" s="37"/>
      <c r="O11389" s="36"/>
      <c r="P11389" s="36"/>
      <c r="Q11389" s="36"/>
      <c r="R11389" s="37"/>
      <c r="S11389" s="36"/>
      <c r="T11389" s="36"/>
    </row>
    <row r="11390" spans="14:20" ht="14.4" x14ac:dyDescent="0.3">
      <c r="N11390" s="37"/>
      <c r="O11390" s="36"/>
      <c r="P11390" s="36"/>
      <c r="Q11390" s="36"/>
      <c r="R11390" s="37"/>
      <c r="S11390" s="36"/>
      <c r="T11390" s="36"/>
    </row>
    <row r="11391" spans="14:20" ht="14.4" x14ac:dyDescent="0.3">
      <c r="N11391" s="37"/>
      <c r="O11391" s="36"/>
      <c r="P11391" s="36"/>
      <c r="Q11391" s="36"/>
      <c r="R11391" s="37"/>
      <c r="S11391" s="36"/>
      <c r="T11391" s="36"/>
    </row>
    <row r="11392" spans="14:20" ht="14.4" x14ac:dyDescent="0.3">
      <c r="N11392" s="37"/>
      <c r="O11392" s="36"/>
      <c r="P11392" s="36"/>
      <c r="Q11392" s="36"/>
      <c r="R11392" s="37"/>
      <c r="S11392" s="36"/>
      <c r="T11392" s="36"/>
    </row>
    <row r="11393" spans="14:20" ht="14.4" x14ac:dyDescent="0.3">
      <c r="N11393" s="37"/>
      <c r="O11393" s="36"/>
      <c r="P11393" s="36"/>
      <c r="Q11393" s="36"/>
      <c r="R11393" s="37"/>
      <c r="S11393" s="36"/>
      <c r="T11393" s="36"/>
    </row>
    <row r="11394" spans="14:20" ht="14.4" x14ac:dyDescent="0.3">
      <c r="N11394" s="37"/>
      <c r="O11394" s="36"/>
      <c r="P11394" s="36"/>
      <c r="Q11394" s="36"/>
      <c r="R11394" s="37"/>
      <c r="S11394" s="36"/>
      <c r="T11394" s="36"/>
    </row>
    <row r="11395" spans="14:20" ht="14.4" x14ac:dyDescent="0.3">
      <c r="N11395" s="37"/>
      <c r="O11395" s="36"/>
      <c r="P11395" s="36"/>
      <c r="Q11395" s="36"/>
      <c r="R11395" s="37"/>
      <c r="S11395" s="36"/>
      <c r="T11395" s="36"/>
    </row>
    <row r="11396" spans="14:20" ht="14.4" x14ac:dyDescent="0.3">
      <c r="N11396" s="37"/>
      <c r="O11396" s="36"/>
      <c r="P11396" s="36"/>
      <c r="Q11396" s="36"/>
      <c r="R11396" s="37"/>
      <c r="S11396" s="36"/>
      <c r="T11396" s="36"/>
    </row>
    <row r="11397" spans="14:20" ht="14.4" x14ac:dyDescent="0.3">
      <c r="N11397" s="39"/>
      <c r="O11397" s="36"/>
      <c r="P11397" s="36"/>
      <c r="Q11397" s="36"/>
      <c r="R11397" s="39"/>
      <c r="S11397" s="36"/>
      <c r="T11397" s="36"/>
    </row>
    <row r="11398" spans="14:20" ht="14.4" x14ac:dyDescent="0.3">
      <c r="N11398" s="37"/>
      <c r="O11398" s="36"/>
      <c r="P11398" s="36"/>
      <c r="Q11398" s="36"/>
      <c r="R11398" s="37"/>
      <c r="S11398" s="36"/>
      <c r="T11398" s="36"/>
    </row>
    <row r="11399" spans="14:20" ht="14.4" x14ac:dyDescent="0.3">
      <c r="N11399" s="37"/>
      <c r="O11399" s="36"/>
      <c r="P11399" s="36"/>
      <c r="Q11399" s="36"/>
      <c r="R11399" s="37"/>
      <c r="S11399" s="36"/>
      <c r="T11399" s="36"/>
    </row>
    <row r="11400" spans="14:20" ht="14.4" x14ac:dyDescent="0.3">
      <c r="N11400" s="37"/>
      <c r="O11400" s="36"/>
      <c r="P11400" s="36"/>
      <c r="Q11400" s="36"/>
      <c r="R11400" s="37"/>
      <c r="S11400" s="36"/>
      <c r="T11400" s="36"/>
    </row>
    <row r="11401" spans="14:20" ht="14.4" x14ac:dyDescent="0.3">
      <c r="N11401" s="37"/>
      <c r="O11401" s="36"/>
      <c r="P11401" s="36"/>
      <c r="Q11401" s="36"/>
      <c r="R11401" s="37"/>
      <c r="S11401" s="36"/>
      <c r="T11401" s="36"/>
    </row>
    <row r="11402" spans="14:20" ht="14.4" x14ac:dyDescent="0.3">
      <c r="N11402" s="37"/>
      <c r="O11402" s="36"/>
      <c r="P11402" s="36"/>
      <c r="Q11402" s="36"/>
      <c r="R11402" s="37"/>
      <c r="S11402" s="36"/>
      <c r="T11402" s="36"/>
    </row>
    <row r="11403" spans="14:20" ht="14.4" x14ac:dyDescent="0.3">
      <c r="N11403" s="37"/>
      <c r="O11403" s="36"/>
      <c r="P11403" s="36"/>
      <c r="Q11403" s="36"/>
      <c r="R11403" s="37"/>
      <c r="S11403" s="36"/>
      <c r="T11403" s="36"/>
    </row>
    <row r="11404" spans="14:20" ht="14.4" x14ac:dyDescent="0.3">
      <c r="N11404" s="37"/>
      <c r="O11404" s="36"/>
      <c r="P11404" s="36"/>
      <c r="Q11404" s="36"/>
      <c r="R11404" s="37"/>
      <c r="S11404" s="36"/>
      <c r="T11404" s="36"/>
    </row>
    <row r="11405" spans="14:20" ht="14.4" x14ac:dyDescent="0.3">
      <c r="N11405" s="37"/>
      <c r="O11405" s="36"/>
      <c r="P11405" s="36"/>
      <c r="Q11405" s="36"/>
      <c r="R11405" s="37"/>
      <c r="S11405" s="36"/>
      <c r="T11405" s="36"/>
    </row>
    <row r="11406" spans="14:20" ht="14.4" x14ac:dyDescent="0.3">
      <c r="N11406" s="37"/>
      <c r="O11406" s="36"/>
      <c r="P11406" s="36"/>
      <c r="Q11406" s="36"/>
      <c r="R11406" s="37"/>
      <c r="S11406" s="36"/>
      <c r="T11406" s="36"/>
    </row>
    <row r="11407" spans="14:20" ht="14.4" x14ac:dyDescent="0.3">
      <c r="N11407" s="37"/>
      <c r="O11407" s="36"/>
      <c r="P11407" s="36"/>
      <c r="Q11407" s="36"/>
      <c r="R11407" s="37"/>
      <c r="S11407" s="36"/>
      <c r="T11407" s="36"/>
    </row>
    <row r="11408" spans="14:20" ht="14.4" x14ac:dyDescent="0.3">
      <c r="N11408" s="37"/>
      <c r="O11408" s="36"/>
      <c r="P11408" s="36"/>
      <c r="Q11408" s="36"/>
      <c r="R11408" s="37"/>
      <c r="S11408" s="36"/>
      <c r="T11408" s="36"/>
    </row>
    <row r="11409" spans="14:20" ht="14.4" x14ac:dyDescent="0.3">
      <c r="N11409" s="37"/>
      <c r="O11409" s="36"/>
      <c r="P11409" s="36"/>
      <c r="Q11409" s="36"/>
      <c r="R11409" s="37"/>
      <c r="S11409" s="36"/>
      <c r="T11409" s="36"/>
    </row>
    <row r="11410" spans="14:20" ht="14.4" x14ac:dyDescent="0.3">
      <c r="N11410" s="37"/>
      <c r="O11410" s="36"/>
      <c r="P11410" s="36"/>
      <c r="Q11410" s="36"/>
      <c r="R11410" s="37"/>
      <c r="S11410" s="36"/>
      <c r="T11410" s="36"/>
    </row>
    <row r="11411" spans="14:20" ht="14.4" x14ac:dyDescent="0.3">
      <c r="N11411" s="37"/>
      <c r="O11411" s="36"/>
      <c r="P11411" s="36"/>
      <c r="Q11411" s="36"/>
      <c r="R11411" s="37"/>
      <c r="S11411" s="36"/>
      <c r="T11411" s="36"/>
    </row>
    <row r="11412" spans="14:20" ht="14.4" x14ac:dyDescent="0.3">
      <c r="N11412" s="37"/>
      <c r="O11412" s="36"/>
      <c r="P11412" s="36"/>
      <c r="Q11412" s="36"/>
      <c r="R11412" s="37"/>
      <c r="S11412" s="36"/>
      <c r="T11412" s="36"/>
    </row>
    <row r="11413" spans="14:20" ht="14.4" x14ac:dyDescent="0.3">
      <c r="N11413" s="37"/>
      <c r="O11413" s="36"/>
      <c r="P11413" s="36"/>
      <c r="Q11413" s="36"/>
      <c r="R11413" s="37"/>
      <c r="S11413" s="36"/>
      <c r="T11413" s="36"/>
    </row>
    <row r="11414" spans="14:20" ht="14.4" x14ac:dyDescent="0.3">
      <c r="N11414" s="37"/>
      <c r="O11414" s="36"/>
      <c r="P11414" s="36"/>
      <c r="Q11414" s="36"/>
      <c r="R11414" s="37"/>
      <c r="S11414" s="36"/>
      <c r="T11414" s="36"/>
    </row>
    <row r="11415" spans="14:20" ht="14.4" x14ac:dyDescent="0.3">
      <c r="N11415" s="37"/>
      <c r="O11415" s="36"/>
      <c r="P11415" s="36"/>
      <c r="Q11415" s="36"/>
      <c r="R11415" s="37"/>
      <c r="S11415" s="36"/>
      <c r="T11415" s="36"/>
    </row>
    <row r="11416" spans="14:20" ht="14.4" x14ac:dyDescent="0.3">
      <c r="N11416" s="37"/>
      <c r="O11416" s="36"/>
      <c r="P11416" s="36"/>
      <c r="Q11416" s="36"/>
      <c r="R11416" s="37"/>
      <c r="S11416" s="36"/>
      <c r="T11416" s="36"/>
    </row>
    <row r="11417" spans="14:20" ht="14.4" x14ac:dyDescent="0.3">
      <c r="N11417" s="37"/>
      <c r="O11417" s="36"/>
      <c r="P11417" s="36"/>
      <c r="Q11417" s="36"/>
      <c r="R11417" s="37"/>
      <c r="S11417" s="36"/>
      <c r="T11417" s="36"/>
    </row>
    <row r="11418" spans="14:20" ht="14.4" x14ac:dyDescent="0.3">
      <c r="N11418" s="37"/>
      <c r="O11418" s="36"/>
      <c r="P11418" s="36"/>
      <c r="Q11418" s="36"/>
      <c r="R11418" s="37"/>
      <c r="S11418" s="36"/>
      <c r="T11418" s="36"/>
    </row>
    <row r="11419" spans="14:20" ht="14.4" x14ac:dyDescent="0.3">
      <c r="N11419" s="37"/>
      <c r="O11419" s="36"/>
      <c r="P11419" s="36"/>
      <c r="Q11419" s="36"/>
      <c r="R11419" s="37"/>
      <c r="S11419" s="36"/>
      <c r="T11419" s="36"/>
    </row>
    <row r="11420" spans="14:20" ht="14.4" x14ac:dyDescent="0.3">
      <c r="N11420" s="37"/>
      <c r="O11420" s="36"/>
      <c r="P11420" s="36"/>
      <c r="Q11420" s="36"/>
      <c r="R11420" s="37"/>
      <c r="S11420" s="36"/>
      <c r="T11420" s="36"/>
    </row>
    <row r="11421" spans="14:20" ht="14.4" x14ac:dyDescent="0.3">
      <c r="N11421" s="37"/>
      <c r="O11421" s="36"/>
      <c r="P11421" s="36"/>
      <c r="Q11421" s="36"/>
      <c r="R11421" s="37"/>
      <c r="S11421" s="36"/>
      <c r="T11421" s="36"/>
    </row>
    <row r="11422" spans="14:20" ht="14.4" x14ac:dyDescent="0.3">
      <c r="N11422" s="37"/>
      <c r="O11422" s="36"/>
      <c r="P11422" s="36"/>
      <c r="Q11422" s="36"/>
      <c r="R11422" s="37"/>
      <c r="S11422" s="36"/>
      <c r="T11422" s="36"/>
    </row>
    <row r="11423" spans="14:20" ht="14.4" x14ac:dyDescent="0.3">
      <c r="N11423" s="37"/>
      <c r="O11423" s="36"/>
      <c r="P11423" s="36"/>
      <c r="Q11423" s="36"/>
      <c r="R11423" s="37"/>
      <c r="S11423" s="36"/>
      <c r="T11423" s="36"/>
    </row>
    <row r="11424" spans="14:20" ht="14.4" x14ac:dyDescent="0.3">
      <c r="N11424" s="37"/>
      <c r="O11424" s="36"/>
      <c r="P11424" s="36"/>
      <c r="Q11424" s="36"/>
      <c r="R11424" s="37"/>
      <c r="S11424" s="36"/>
      <c r="T11424" s="36"/>
    </row>
    <row r="11425" spans="14:20" ht="14.4" x14ac:dyDescent="0.3">
      <c r="N11425" s="37"/>
      <c r="O11425" s="36"/>
      <c r="P11425" s="36"/>
      <c r="Q11425" s="36"/>
      <c r="R11425" s="37"/>
      <c r="S11425" s="36"/>
      <c r="T11425" s="36"/>
    </row>
    <row r="11426" spans="14:20" ht="14.4" x14ac:dyDescent="0.3">
      <c r="N11426" s="37"/>
      <c r="O11426" s="36"/>
      <c r="P11426" s="36"/>
      <c r="Q11426" s="36"/>
      <c r="R11426" s="37"/>
      <c r="S11426" s="36"/>
      <c r="T11426" s="36"/>
    </row>
    <row r="11427" spans="14:20" ht="14.4" x14ac:dyDescent="0.3">
      <c r="N11427" s="39"/>
      <c r="O11427" s="36"/>
      <c r="P11427" s="36"/>
      <c r="Q11427" s="36"/>
      <c r="R11427" s="39"/>
      <c r="S11427" s="36"/>
      <c r="T11427" s="36"/>
    </row>
    <row r="11428" spans="14:20" ht="14.4" x14ac:dyDescent="0.3">
      <c r="N11428" s="37"/>
      <c r="O11428" s="36"/>
      <c r="P11428" s="36"/>
      <c r="Q11428" s="36"/>
      <c r="R11428" s="37"/>
      <c r="S11428" s="36"/>
      <c r="T11428" s="36"/>
    </row>
    <row r="11429" spans="14:20" ht="14.4" x14ac:dyDescent="0.3">
      <c r="N11429" s="37"/>
      <c r="O11429" s="36"/>
      <c r="P11429" s="36"/>
      <c r="Q11429" s="36"/>
      <c r="R11429" s="37"/>
      <c r="S11429" s="36"/>
      <c r="T11429" s="36"/>
    </row>
    <row r="11430" spans="14:20" ht="14.4" x14ac:dyDescent="0.3">
      <c r="N11430" s="39"/>
      <c r="O11430" s="36"/>
      <c r="P11430" s="36"/>
      <c r="Q11430" s="36"/>
      <c r="R11430" s="39"/>
      <c r="S11430" s="36"/>
      <c r="T11430" s="36"/>
    </row>
    <row r="11431" spans="14:20" ht="14.4" x14ac:dyDescent="0.3">
      <c r="N11431" s="37"/>
      <c r="O11431" s="36"/>
      <c r="P11431" s="36"/>
      <c r="Q11431" s="36"/>
      <c r="R11431" s="37"/>
      <c r="S11431" s="36"/>
      <c r="T11431" s="36"/>
    </row>
    <row r="11432" spans="14:20" ht="14.4" x14ac:dyDescent="0.3">
      <c r="N11432" s="39"/>
      <c r="O11432" s="36"/>
      <c r="P11432" s="36"/>
      <c r="Q11432" s="36"/>
      <c r="R11432" s="39"/>
      <c r="S11432" s="36"/>
      <c r="T11432" s="36"/>
    </row>
    <row r="11433" spans="14:20" ht="14.4" x14ac:dyDescent="0.3">
      <c r="N11433" s="37"/>
      <c r="O11433" s="36"/>
      <c r="P11433" s="36"/>
      <c r="Q11433" s="36"/>
      <c r="R11433" s="37"/>
      <c r="S11433" s="36"/>
      <c r="T11433" s="36"/>
    </row>
    <row r="11434" spans="14:20" ht="14.4" x14ac:dyDescent="0.3">
      <c r="N11434" s="39"/>
      <c r="O11434" s="36"/>
      <c r="P11434" s="36"/>
      <c r="Q11434" s="36"/>
      <c r="R11434" s="39"/>
      <c r="S11434" s="36"/>
      <c r="T11434" s="36"/>
    </row>
    <row r="11435" spans="14:20" ht="14.4" x14ac:dyDescent="0.3">
      <c r="N11435" s="39"/>
      <c r="O11435" s="36"/>
      <c r="P11435" s="36"/>
      <c r="Q11435" s="36"/>
      <c r="R11435" s="39"/>
      <c r="S11435" s="36"/>
      <c r="T11435" s="36"/>
    </row>
    <row r="11436" spans="14:20" ht="14.4" x14ac:dyDescent="0.3">
      <c r="N11436" s="39"/>
      <c r="O11436" s="36"/>
      <c r="P11436" s="36"/>
      <c r="Q11436" s="36"/>
      <c r="R11436" s="39"/>
      <c r="S11436" s="36"/>
      <c r="T11436" s="36"/>
    </row>
    <row r="11437" spans="14:20" ht="14.4" x14ac:dyDescent="0.3">
      <c r="N11437" s="39"/>
      <c r="O11437" s="36"/>
      <c r="P11437" s="36"/>
      <c r="Q11437" s="36"/>
      <c r="R11437" s="39"/>
      <c r="S11437" s="36"/>
      <c r="T11437" s="36"/>
    </row>
    <row r="11438" spans="14:20" ht="14.4" x14ac:dyDescent="0.3">
      <c r="N11438" s="39"/>
      <c r="O11438" s="36"/>
      <c r="P11438" s="36"/>
      <c r="Q11438" s="36"/>
      <c r="R11438" s="39"/>
      <c r="S11438" s="36"/>
      <c r="T11438" s="36"/>
    </row>
    <row r="11439" spans="14:20" ht="14.4" x14ac:dyDescent="0.3">
      <c r="N11439" s="39"/>
      <c r="O11439" s="36"/>
      <c r="P11439" s="36"/>
      <c r="Q11439" s="36"/>
      <c r="R11439" s="39"/>
      <c r="S11439" s="36"/>
      <c r="T11439" s="36"/>
    </row>
    <row r="11440" spans="14:20" ht="14.4" x14ac:dyDescent="0.3">
      <c r="N11440" s="39"/>
      <c r="O11440" s="36"/>
      <c r="P11440" s="36"/>
      <c r="Q11440" s="36"/>
      <c r="R11440" s="39"/>
      <c r="S11440" s="36"/>
      <c r="T11440" s="36"/>
    </row>
    <row r="11441" spans="14:20" ht="14.4" x14ac:dyDescent="0.3">
      <c r="N11441" s="39"/>
      <c r="O11441" s="36"/>
      <c r="P11441" s="36"/>
      <c r="Q11441" s="36"/>
      <c r="R11441" s="39"/>
      <c r="S11441" s="36"/>
      <c r="T11441" s="36"/>
    </row>
    <row r="11442" spans="14:20" ht="14.4" x14ac:dyDescent="0.3">
      <c r="N11442" s="39"/>
      <c r="O11442" s="36"/>
      <c r="P11442" s="36"/>
      <c r="Q11442" s="36"/>
      <c r="R11442" s="39"/>
      <c r="S11442" s="36"/>
      <c r="T11442" s="36"/>
    </row>
    <row r="11443" spans="14:20" ht="14.4" x14ac:dyDescent="0.3">
      <c r="N11443" s="37"/>
      <c r="O11443" s="36"/>
      <c r="P11443" s="36"/>
      <c r="Q11443" s="36"/>
      <c r="R11443" s="37"/>
      <c r="S11443" s="36"/>
      <c r="T11443" s="36"/>
    </row>
    <row r="11444" spans="14:20" ht="14.4" x14ac:dyDescent="0.3">
      <c r="N11444" s="39"/>
      <c r="O11444" s="36"/>
      <c r="P11444" s="36"/>
      <c r="Q11444" s="36"/>
      <c r="R11444" s="39"/>
      <c r="S11444" s="36"/>
      <c r="T11444" s="36"/>
    </row>
    <row r="11445" spans="14:20" ht="14.4" x14ac:dyDescent="0.3">
      <c r="N11445" s="37"/>
      <c r="O11445" s="36"/>
      <c r="P11445" s="36"/>
      <c r="Q11445" s="36"/>
      <c r="R11445" s="37"/>
      <c r="S11445" s="36"/>
      <c r="T11445" s="36"/>
    </row>
    <row r="11446" spans="14:20" ht="14.4" x14ac:dyDescent="0.3">
      <c r="N11446" s="37"/>
      <c r="O11446" s="36"/>
      <c r="P11446" s="36"/>
      <c r="Q11446" s="36"/>
      <c r="R11446" s="37"/>
      <c r="S11446" s="36"/>
      <c r="T11446" s="36"/>
    </row>
    <row r="11447" spans="14:20" ht="14.4" x14ac:dyDescent="0.3">
      <c r="N11447" s="37"/>
      <c r="O11447" s="36"/>
      <c r="P11447" s="36"/>
      <c r="Q11447" s="36"/>
      <c r="R11447" s="37"/>
      <c r="S11447" s="36"/>
      <c r="T11447" s="36"/>
    </row>
    <row r="11448" spans="14:20" ht="14.4" x14ac:dyDescent="0.3">
      <c r="N11448" s="37"/>
      <c r="O11448" s="36"/>
      <c r="P11448" s="36"/>
      <c r="Q11448" s="36"/>
      <c r="R11448" s="37"/>
      <c r="S11448" s="36"/>
      <c r="T11448" s="36"/>
    </row>
    <row r="11449" spans="14:20" ht="14.4" x14ac:dyDescent="0.3">
      <c r="N11449" s="37"/>
      <c r="O11449" s="36"/>
      <c r="P11449" s="36"/>
      <c r="Q11449" s="36"/>
      <c r="R11449" s="37"/>
      <c r="S11449" s="36"/>
      <c r="T11449" s="36"/>
    </row>
    <row r="11450" spans="14:20" ht="14.4" x14ac:dyDescent="0.3">
      <c r="N11450" s="37"/>
      <c r="O11450" s="36"/>
      <c r="P11450" s="36"/>
      <c r="Q11450" s="36"/>
      <c r="R11450" s="37"/>
      <c r="S11450" s="36"/>
      <c r="T11450" s="36"/>
    </row>
    <row r="11451" spans="14:20" ht="14.4" x14ac:dyDescent="0.3">
      <c r="N11451" s="37"/>
      <c r="O11451" s="36"/>
      <c r="P11451" s="36"/>
      <c r="Q11451" s="36"/>
      <c r="R11451" s="37"/>
      <c r="S11451" s="36"/>
      <c r="T11451" s="36"/>
    </row>
    <row r="11452" spans="14:20" ht="14.4" x14ac:dyDescent="0.3">
      <c r="N11452" s="37"/>
      <c r="O11452" s="36"/>
      <c r="P11452" s="36"/>
      <c r="Q11452" s="36"/>
      <c r="R11452" s="37"/>
      <c r="S11452" s="36"/>
      <c r="T11452" s="36"/>
    </row>
    <row r="11453" spans="14:20" ht="14.4" x14ac:dyDescent="0.3">
      <c r="N11453" s="37"/>
      <c r="O11453" s="36"/>
      <c r="P11453" s="36"/>
      <c r="Q11453" s="36"/>
      <c r="R11453" s="37"/>
      <c r="S11453" s="36"/>
      <c r="T11453" s="36"/>
    </row>
    <row r="11454" spans="14:20" ht="14.4" x14ac:dyDescent="0.3">
      <c r="N11454" s="37"/>
      <c r="O11454" s="36"/>
      <c r="P11454" s="36"/>
      <c r="Q11454" s="36"/>
      <c r="R11454" s="37"/>
      <c r="S11454" s="36"/>
      <c r="T11454" s="36"/>
    </row>
    <row r="11455" spans="14:20" ht="14.4" x14ac:dyDescent="0.3">
      <c r="N11455" s="39"/>
      <c r="O11455" s="36"/>
      <c r="P11455" s="36"/>
      <c r="Q11455" s="36"/>
      <c r="R11455" s="39"/>
      <c r="S11455" s="36"/>
      <c r="T11455" s="36"/>
    </row>
    <row r="11456" spans="14:20" ht="14.4" x14ac:dyDescent="0.3">
      <c r="N11456" s="37"/>
      <c r="O11456" s="36"/>
      <c r="P11456" s="36"/>
      <c r="Q11456" s="36"/>
      <c r="R11456" s="37"/>
      <c r="S11456" s="36"/>
      <c r="T11456" s="36"/>
    </row>
    <row r="11457" spans="14:20" ht="14.4" x14ac:dyDescent="0.3">
      <c r="N11457" s="37"/>
      <c r="O11457" s="36"/>
      <c r="P11457" s="36"/>
      <c r="Q11457" s="36"/>
      <c r="R11457" s="37"/>
      <c r="S11457" s="36"/>
      <c r="T11457" s="36"/>
    </row>
    <row r="11458" spans="14:20" ht="14.4" x14ac:dyDescent="0.3">
      <c r="N11458" s="37"/>
      <c r="O11458" s="36"/>
      <c r="P11458" s="36"/>
      <c r="Q11458" s="36"/>
      <c r="R11458" s="37"/>
      <c r="S11458" s="36"/>
      <c r="T11458" s="36"/>
    </row>
    <row r="11459" spans="14:20" ht="14.4" x14ac:dyDescent="0.3">
      <c r="N11459" s="37"/>
      <c r="O11459" s="36"/>
      <c r="P11459" s="36"/>
      <c r="Q11459" s="36"/>
      <c r="R11459" s="37"/>
      <c r="S11459" s="36"/>
      <c r="T11459" s="36"/>
    </row>
    <row r="11460" spans="14:20" ht="14.4" x14ac:dyDescent="0.3">
      <c r="N11460" s="37"/>
      <c r="O11460" s="36"/>
      <c r="P11460" s="36"/>
      <c r="Q11460" s="36"/>
      <c r="R11460" s="37"/>
      <c r="S11460" s="36"/>
      <c r="T11460" s="36"/>
    </row>
    <row r="11461" spans="14:20" ht="14.4" x14ac:dyDescent="0.3">
      <c r="N11461" s="37"/>
      <c r="O11461" s="36"/>
      <c r="P11461" s="36"/>
      <c r="Q11461" s="36"/>
      <c r="R11461" s="37"/>
      <c r="S11461" s="36"/>
      <c r="T11461" s="36"/>
    </row>
    <row r="11462" spans="14:20" ht="14.4" x14ac:dyDescent="0.3">
      <c r="N11462" s="37"/>
      <c r="O11462" s="36"/>
      <c r="P11462" s="36"/>
      <c r="Q11462" s="36"/>
      <c r="R11462" s="37"/>
      <c r="S11462" s="36"/>
      <c r="T11462" s="36"/>
    </row>
    <row r="11463" spans="14:20" ht="14.4" x14ac:dyDescent="0.3">
      <c r="N11463" s="37"/>
      <c r="O11463" s="36"/>
      <c r="P11463" s="36"/>
      <c r="Q11463" s="36"/>
      <c r="R11463" s="37"/>
      <c r="S11463" s="36"/>
      <c r="T11463" s="36"/>
    </row>
    <row r="11464" spans="14:20" ht="14.4" x14ac:dyDescent="0.3">
      <c r="N11464" s="37"/>
      <c r="O11464" s="36"/>
      <c r="P11464" s="36"/>
      <c r="Q11464" s="36"/>
      <c r="R11464" s="37"/>
      <c r="S11464" s="36"/>
      <c r="T11464" s="36"/>
    </row>
    <row r="11465" spans="14:20" ht="14.4" x14ac:dyDescent="0.3">
      <c r="N11465" s="37"/>
      <c r="O11465" s="36"/>
      <c r="P11465" s="36"/>
      <c r="Q11465" s="36"/>
      <c r="R11465" s="37"/>
      <c r="S11465" s="36"/>
      <c r="T11465" s="36"/>
    </row>
    <row r="11466" spans="14:20" ht="14.4" x14ac:dyDescent="0.3">
      <c r="N11466" s="37"/>
      <c r="O11466" s="36"/>
      <c r="P11466" s="36"/>
      <c r="Q11466" s="36"/>
      <c r="R11466" s="37"/>
      <c r="S11466" s="36"/>
      <c r="T11466" s="36"/>
    </row>
    <row r="11467" spans="14:20" ht="14.4" x14ac:dyDescent="0.3">
      <c r="N11467" s="37"/>
      <c r="O11467" s="36"/>
      <c r="P11467" s="36"/>
      <c r="Q11467" s="36"/>
      <c r="R11467" s="37"/>
      <c r="S11467" s="36"/>
      <c r="T11467" s="36"/>
    </row>
    <row r="11468" spans="14:20" ht="14.4" x14ac:dyDescent="0.3">
      <c r="N11468" s="37"/>
      <c r="O11468" s="36"/>
      <c r="P11468" s="36"/>
      <c r="Q11468" s="36"/>
      <c r="R11468" s="37"/>
      <c r="S11468" s="36"/>
      <c r="T11468" s="36"/>
    </row>
    <row r="11469" spans="14:20" ht="14.4" x14ac:dyDescent="0.3">
      <c r="N11469" s="37"/>
      <c r="O11469" s="36"/>
      <c r="P11469" s="36"/>
      <c r="Q11469" s="36"/>
      <c r="R11469" s="37"/>
      <c r="S11469" s="36"/>
      <c r="T11469" s="36"/>
    </row>
    <row r="11470" spans="14:20" ht="14.4" x14ac:dyDescent="0.3">
      <c r="N11470" s="37"/>
      <c r="O11470" s="36"/>
      <c r="P11470" s="36"/>
      <c r="Q11470" s="36"/>
      <c r="R11470" s="37"/>
      <c r="S11470" s="36"/>
      <c r="T11470" s="36"/>
    </row>
    <row r="11471" spans="14:20" ht="14.4" x14ac:dyDescent="0.3">
      <c r="N11471" s="37"/>
      <c r="O11471" s="36"/>
      <c r="P11471" s="36"/>
      <c r="Q11471" s="36"/>
      <c r="R11471" s="37"/>
      <c r="S11471" s="36"/>
      <c r="T11471" s="36"/>
    </row>
    <row r="11472" spans="14:20" ht="14.4" x14ac:dyDescent="0.3">
      <c r="N11472" s="39"/>
      <c r="O11472" s="36"/>
      <c r="P11472" s="36"/>
      <c r="Q11472" s="36"/>
      <c r="R11472" s="39"/>
      <c r="S11472" s="36"/>
      <c r="T11472" s="36"/>
    </row>
    <row r="11473" spans="14:20" ht="14.4" x14ac:dyDescent="0.3">
      <c r="N11473" s="39"/>
      <c r="O11473" s="36"/>
      <c r="P11473" s="36"/>
      <c r="Q11473" s="36"/>
      <c r="R11473" s="39"/>
      <c r="S11473" s="36"/>
      <c r="T11473" s="36"/>
    </row>
    <row r="11474" spans="14:20" ht="14.4" x14ac:dyDescent="0.3">
      <c r="N11474" s="39"/>
      <c r="O11474" s="36"/>
      <c r="P11474" s="36"/>
      <c r="Q11474" s="36"/>
      <c r="R11474" s="39"/>
      <c r="S11474" s="36"/>
      <c r="T11474" s="36"/>
    </row>
    <row r="11475" spans="14:20" ht="14.4" x14ac:dyDescent="0.3">
      <c r="N11475" s="37"/>
      <c r="O11475" s="36"/>
      <c r="P11475" s="36"/>
      <c r="Q11475" s="36"/>
      <c r="R11475" s="37"/>
      <c r="S11475" s="36"/>
      <c r="T11475" s="36"/>
    </row>
    <row r="11476" spans="14:20" ht="14.4" x14ac:dyDescent="0.3">
      <c r="N11476" s="37"/>
      <c r="O11476" s="36"/>
      <c r="P11476" s="36"/>
      <c r="Q11476" s="36"/>
      <c r="R11476" s="37"/>
      <c r="S11476" s="36"/>
      <c r="T11476" s="36"/>
    </row>
    <row r="11477" spans="14:20" ht="14.4" x14ac:dyDescent="0.3">
      <c r="N11477" s="37"/>
      <c r="O11477" s="36"/>
      <c r="P11477" s="36"/>
      <c r="Q11477" s="36"/>
      <c r="R11477" s="37"/>
      <c r="S11477" s="36"/>
      <c r="T11477" s="36"/>
    </row>
    <row r="11478" spans="14:20" ht="14.4" x14ac:dyDescent="0.3">
      <c r="N11478" s="37"/>
      <c r="O11478" s="36"/>
      <c r="P11478" s="36"/>
      <c r="Q11478" s="36"/>
      <c r="R11478" s="37"/>
      <c r="S11478" s="36"/>
      <c r="T11478" s="36"/>
    </row>
    <row r="11479" spans="14:20" ht="14.4" x14ac:dyDescent="0.3">
      <c r="N11479" s="39"/>
      <c r="O11479" s="36"/>
      <c r="P11479" s="36"/>
      <c r="Q11479" s="36"/>
      <c r="R11479" s="39"/>
      <c r="S11479" s="36"/>
      <c r="T11479" s="36"/>
    </row>
    <row r="11480" spans="14:20" ht="14.4" x14ac:dyDescent="0.3">
      <c r="N11480" s="37"/>
      <c r="O11480" s="36"/>
      <c r="P11480" s="36"/>
      <c r="Q11480" s="36"/>
      <c r="R11480" s="37"/>
      <c r="S11480" s="36"/>
      <c r="T11480" s="36"/>
    </row>
    <row r="11481" spans="14:20" ht="14.4" x14ac:dyDescent="0.3">
      <c r="N11481" s="37"/>
      <c r="O11481" s="36"/>
      <c r="P11481" s="36"/>
      <c r="Q11481" s="36"/>
      <c r="R11481" s="37"/>
      <c r="S11481" s="36"/>
      <c r="T11481" s="36"/>
    </row>
    <row r="11482" spans="14:20" ht="14.4" x14ac:dyDescent="0.3">
      <c r="N11482" s="37"/>
      <c r="O11482" s="36"/>
      <c r="P11482" s="36"/>
      <c r="Q11482" s="36"/>
      <c r="R11482" s="37"/>
      <c r="S11482" s="36"/>
      <c r="T11482" s="36"/>
    </row>
    <row r="11483" spans="14:20" ht="14.4" x14ac:dyDescent="0.3">
      <c r="N11483" s="37"/>
      <c r="O11483" s="36"/>
      <c r="P11483" s="36"/>
      <c r="Q11483" s="36"/>
      <c r="R11483" s="37"/>
      <c r="S11483" s="36"/>
      <c r="T11483" s="36"/>
    </row>
    <row r="11484" spans="14:20" ht="14.4" x14ac:dyDescent="0.3">
      <c r="N11484" s="37"/>
      <c r="O11484" s="36"/>
      <c r="P11484" s="36"/>
      <c r="Q11484" s="36"/>
      <c r="R11484" s="37"/>
      <c r="S11484" s="36"/>
      <c r="T11484" s="36"/>
    </row>
    <row r="11485" spans="14:20" ht="14.4" x14ac:dyDescent="0.3">
      <c r="N11485" s="37"/>
      <c r="O11485" s="36"/>
      <c r="P11485" s="36"/>
      <c r="Q11485" s="36"/>
      <c r="R11485" s="37"/>
      <c r="S11485" s="36"/>
      <c r="T11485" s="36"/>
    </row>
    <row r="11486" spans="14:20" ht="14.4" x14ac:dyDescent="0.3">
      <c r="N11486" s="37"/>
      <c r="O11486" s="36"/>
      <c r="P11486" s="36"/>
      <c r="Q11486" s="36"/>
      <c r="R11486" s="37"/>
      <c r="S11486" s="36"/>
      <c r="T11486" s="36"/>
    </row>
    <row r="11487" spans="14:20" ht="14.4" x14ac:dyDescent="0.3">
      <c r="N11487" s="37"/>
      <c r="O11487" s="36"/>
      <c r="P11487" s="36"/>
      <c r="Q11487" s="36"/>
      <c r="R11487" s="37"/>
      <c r="S11487" s="36"/>
      <c r="T11487" s="36"/>
    </row>
    <row r="11488" spans="14:20" ht="14.4" x14ac:dyDescent="0.3">
      <c r="N11488" s="37"/>
      <c r="O11488" s="36"/>
      <c r="P11488" s="36"/>
      <c r="Q11488" s="36"/>
      <c r="R11488" s="37"/>
      <c r="S11488" s="36"/>
      <c r="T11488" s="36"/>
    </row>
    <row r="11489" spans="14:20" ht="14.4" x14ac:dyDescent="0.3">
      <c r="N11489" s="37"/>
      <c r="O11489" s="36"/>
      <c r="P11489" s="36"/>
      <c r="Q11489" s="36"/>
      <c r="R11489" s="37"/>
      <c r="S11489" s="36"/>
      <c r="T11489" s="36"/>
    </row>
    <row r="11490" spans="14:20" ht="14.4" x14ac:dyDescent="0.3">
      <c r="N11490" s="37"/>
      <c r="O11490" s="36"/>
      <c r="P11490" s="36"/>
      <c r="Q11490" s="36"/>
      <c r="R11490" s="37"/>
      <c r="S11490" s="36"/>
      <c r="T11490" s="36"/>
    </row>
    <row r="11491" spans="14:20" ht="14.4" x14ac:dyDescent="0.3">
      <c r="N11491" s="37"/>
      <c r="O11491" s="36"/>
      <c r="P11491" s="36"/>
      <c r="Q11491" s="36"/>
      <c r="R11491" s="37"/>
      <c r="S11491" s="36"/>
      <c r="T11491" s="36"/>
    </row>
    <row r="11492" spans="14:20" ht="14.4" x14ac:dyDescent="0.3">
      <c r="N11492" s="39"/>
      <c r="O11492" s="36"/>
      <c r="P11492" s="36"/>
      <c r="Q11492" s="36"/>
      <c r="R11492" s="39"/>
      <c r="S11492" s="36"/>
      <c r="T11492" s="36"/>
    </row>
    <row r="11493" spans="14:20" ht="14.4" x14ac:dyDescent="0.3">
      <c r="N11493" s="39"/>
      <c r="O11493" s="36"/>
      <c r="P11493" s="36"/>
      <c r="Q11493" s="36"/>
      <c r="R11493" s="39"/>
      <c r="S11493" s="36"/>
      <c r="T11493" s="36"/>
    </row>
    <row r="11494" spans="14:20" ht="14.4" x14ac:dyDescent="0.3">
      <c r="N11494" s="37"/>
      <c r="O11494" s="36"/>
      <c r="P11494" s="36"/>
      <c r="Q11494" s="36"/>
      <c r="R11494" s="37"/>
      <c r="S11494" s="36"/>
      <c r="T11494" s="36"/>
    </row>
    <row r="11495" spans="14:20" ht="14.4" x14ac:dyDescent="0.3">
      <c r="N11495" s="37"/>
      <c r="O11495" s="36"/>
      <c r="P11495" s="36"/>
      <c r="Q11495" s="36"/>
      <c r="R11495" s="37"/>
      <c r="S11495" s="36"/>
      <c r="T11495" s="36"/>
    </row>
    <row r="11496" spans="14:20" ht="14.4" x14ac:dyDescent="0.3">
      <c r="N11496" s="37"/>
      <c r="O11496" s="36"/>
      <c r="P11496" s="36"/>
      <c r="Q11496" s="36"/>
      <c r="R11496" s="37"/>
      <c r="S11496" s="36"/>
      <c r="T11496" s="36"/>
    </row>
    <row r="11497" spans="14:20" ht="14.4" x14ac:dyDescent="0.3">
      <c r="N11497" s="37"/>
      <c r="O11497" s="36"/>
      <c r="P11497" s="36"/>
      <c r="Q11497" s="36"/>
      <c r="R11497" s="37"/>
      <c r="S11497" s="36"/>
      <c r="T11497" s="36"/>
    </row>
    <row r="11498" spans="14:20" ht="14.4" x14ac:dyDescent="0.3">
      <c r="N11498" s="39"/>
      <c r="O11498" s="36"/>
      <c r="P11498" s="36"/>
      <c r="Q11498" s="36"/>
      <c r="R11498" s="39"/>
      <c r="S11498" s="36"/>
      <c r="T11498" s="36"/>
    </row>
    <row r="11499" spans="14:20" ht="14.4" x14ac:dyDescent="0.3">
      <c r="N11499" s="37"/>
      <c r="O11499" s="36"/>
      <c r="P11499" s="36"/>
      <c r="Q11499" s="36"/>
      <c r="R11499" s="37"/>
      <c r="S11499" s="36"/>
      <c r="T11499" s="36"/>
    </row>
    <row r="11500" spans="14:20" ht="14.4" x14ac:dyDescent="0.3">
      <c r="N11500" s="37"/>
      <c r="O11500" s="36"/>
      <c r="P11500" s="36"/>
      <c r="Q11500" s="36"/>
      <c r="R11500" s="37"/>
      <c r="S11500" s="36"/>
      <c r="T11500" s="36"/>
    </row>
    <row r="11501" spans="14:20" ht="14.4" x14ac:dyDescent="0.3">
      <c r="N11501" s="37"/>
      <c r="O11501" s="36"/>
      <c r="P11501" s="36"/>
      <c r="Q11501" s="36"/>
      <c r="R11501" s="37"/>
      <c r="S11501" s="36"/>
      <c r="T11501" s="36"/>
    </row>
    <row r="11502" spans="14:20" ht="14.4" x14ac:dyDescent="0.3">
      <c r="N11502" s="37"/>
      <c r="O11502" s="36"/>
      <c r="P11502" s="36"/>
      <c r="Q11502" s="36"/>
      <c r="R11502" s="37"/>
      <c r="S11502" s="36"/>
      <c r="T11502" s="36"/>
    </row>
    <row r="11503" spans="14:20" ht="14.4" x14ac:dyDescent="0.3">
      <c r="N11503" s="37"/>
      <c r="O11503" s="36"/>
      <c r="P11503" s="36"/>
      <c r="Q11503" s="36"/>
      <c r="R11503" s="37"/>
      <c r="S11503" s="36"/>
      <c r="T11503" s="36"/>
    </row>
    <row r="11504" spans="14:20" ht="14.4" x14ac:dyDescent="0.3">
      <c r="N11504" s="37"/>
      <c r="O11504" s="36"/>
      <c r="P11504" s="36"/>
      <c r="Q11504" s="36"/>
      <c r="R11504" s="37"/>
      <c r="S11504" s="36"/>
      <c r="T11504" s="36"/>
    </row>
    <row r="11505" spans="14:20" ht="14.4" x14ac:dyDescent="0.3">
      <c r="N11505" s="37"/>
      <c r="O11505" s="36"/>
      <c r="P11505" s="36"/>
      <c r="Q11505" s="36"/>
      <c r="R11505" s="37"/>
      <c r="S11505" s="36"/>
      <c r="T11505" s="36"/>
    </row>
    <row r="11506" spans="14:20" ht="14.4" x14ac:dyDescent="0.3">
      <c r="N11506" s="37"/>
      <c r="O11506" s="36"/>
      <c r="P11506" s="36"/>
      <c r="Q11506" s="36"/>
      <c r="R11506" s="37"/>
      <c r="S11506" s="36"/>
      <c r="T11506" s="36"/>
    </row>
    <row r="11507" spans="14:20" ht="14.4" x14ac:dyDescent="0.3">
      <c r="N11507" s="37"/>
      <c r="O11507" s="36"/>
      <c r="P11507" s="36"/>
      <c r="Q11507" s="36"/>
      <c r="R11507" s="37"/>
      <c r="S11507" s="36"/>
      <c r="T11507" s="36"/>
    </row>
    <row r="11508" spans="14:20" ht="14.4" x14ac:dyDescent="0.3">
      <c r="N11508" s="37"/>
      <c r="O11508" s="36"/>
      <c r="P11508" s="36"/>
      <c r="Q11508" s="36"/>
      <c r="R11508" s="37"/>
      <c r="S11508" s="36"/>
      <c r="T11508" s="36"/>
    </row>
    <row r="11509" spans="14:20" ht="14.4" x14ac:dyDescent="0.3">
      <c r="N11509" s="37"/>
      <c r="O11509" s="36"/>
      <c r="P11509" s="36"/>
      <c r="Q11509" s="36"/>
      <c r="R11509" s="37"/>
      <c r="S11509" s="36"/>
      <c r="T11509" s="36"/>
    </row>
    <row r="11510" spans="14:20" ht="14.4" x14ac:dyDescent="0.3">
      <c r="N11510" s="37"/>
      <c r="O11510" s="36"/>
      <c r="P11510" s="36"/>
      <c r="Q11510" s="36"/>
      <c r="R11510" s="37"/>
      <c r="S11510" s="36"/>
      <c r="T11510" s="36"/>
    </row>
    <row r="11511" spans="14:20" ht="14.4" x14ac:dyDescent="0.3">
      <c r="N11511" s="39"/>
      <c r="O11511" s="36"/>
      <c r="P11511" s="36"/>
      <c r="Q11511" s="36"/>
      <c r="R11511" s="39"/>
      <c r="S11511" s="36"/>
      <c r="T11511" s="36"/>
    </row>
    <row r="11512" spans="14:20" ht="14.4" x14ac:dyDescent="0.3">
      <c r="N11512" s="37"/>
      <c r="O11512" s="36"/>
      <c r="P11512" s="36"/>
      <c r="Q11512" s="36"/>
      <c r="R11512" s="37"/>
      <c r="S11512" s="36"/>
      <c r="T11512" s="36"/>
    </row>
    <row r="11513" spans="14:20" ht="14.4" x14ac:dyDescent="0.3">
      <c r="N11513" s="37"/>
      <c r="O11513" s="36"/>
      <c r="P11513" s="36"/>
      <c r="Q11513" s="36"/>
      <c r="R11513" s="37"/>
      <c r="S11513" s="36"/>
      <c r="T11513" s="36"/>
    </row>
    <row r="11514" spans="14:20" ht="14.4" x14ac:dyDescent="0.3">
      <c r="N11514" s="37"/>
      <c r="O11514" s="36"/>
      <c r="P11514" s="36"/>
      <c r="Q11514" s="36"/>
      <c r="R11514" s="37"/>
      <c r="S11514" s="36"/>
      <c r="T11514" s="36"/>
    </row>
    <row r="11515" spans="14:20" ht="14.4" x14ac:dyDescent="0.3">
      <c r="N11515" s="37"/>
      <c r="O11515" s="36"/>
      <c r="P11515" s="36"/>
      <c r="Q11515" s="36"/>
      <c r="R11515" s="37"/>
      <c r="S11515" s="36"/>
      <c r="T11515" s="36"/>
    </row>
    <row r="11516" spans="14:20" ht="14.4" x14ac:dyDescent="0.3">
      <c r="N11516" s="37"/>
      <c r="O11516" s="36"/>
      <c r="P11516" s="36"/>
      <c r="Q11516" s="36"/>
      <c r="R11516" s="37"/>
      <c r="S11516" s="36"/>
      <c r="T11516" s="36"/>
    </row>
    <row r="11517" spans="14:20" ht="14.4" x14ac:dyDescent="0.3">
      <c r="N11517" s="39"/>
      <c r="O11517" s="36"/>
      <c r="P11517" s="36"/>
      <c r="Q11517" s="36"/>
      <c r="R11517" s="39"/>
      <c r="S11517" s="36"/>
      <c r="T11517" s="36"/>
    </row>
    <row r="11518" spans="14:20" ht="14.4" x14ac:dyDescent="0.3">
      <c r="N11518" s="37"/>
      <c r="O11518" s="36"/>
      <c r="P11518" s="36"/>
      <c r="Q11518" s="36"/>
      <c r="R11518" s="37"/>
      <c r="S11518" s="36"/>
      <c r="T11518" s="36"/>
    </row>
    <row r="11519" spans="14:20" ht="14.4" x14ac:dyDescent="0.3">
      <c r="N11519" s="37"/>
      <c r="O11519" s="36"/>
      <c r="P11519" s="36"/>
      <c r="Q11519" s="36"/>
      <c r="R11519" s="37"/>
      <c r="S11519" s="36"/>
      <c r="T11519" s="36"/>
    </row>
    <row r="11520" spans="14:20" ht="14.4" x14ac:dyDescent="0.3">
      <c r="N11520" s="37"/>
      <c r="O11520" s="36"/>
      <c r="P11520" s="36"/>
      <c r="Q11520" s="36"/>
      <c r="R11520" s="37"/>
      <c r="S11520" s="36"/>
      <c r="T11520" s="36"/>
    </row>
    <row r="11521" spans="14:20" ht="14.4" x14ac:dyDescent="0.3">
      <c r="N11521" s="37"/>
      <c r="O11521" s="36"/>
      <c r="P11521" s="36"/>
      <c r="Q11521" s="36"/>
      <c r="R11521" s="37"/>
      <c r="S11521" s="36"/>
      <c r="T11521" s="36"/>
    </row>
    <row r="11522" spans="14:20" ht="14.4" x14ac:dyDescent="0.3">
      <c r="N11522" s="37"/>
      <c r="O11522" s="36"/>
      <c r="P11522" s="36"/>
      <c r="Q11522" s="36"/>
      <c r="R11522" s="37"/>
      <c r="S11522" s="36"/>
      <c r="T11522" s="36"/>
    </row>
    <row r="11523" spans="14:20" ht="14.4" x14ac:dyDescent="0.3">
      <c r="N11523" s="39"/>
      <c r="O11523" s="36"/>
      <c r="P11523" s="36"/>
      <c r="Q11523" s="36"/>
      <c r="R11523" s="39"/>
      <c r="S11523" s="36"/>
      <c r="T11523" s="36"/>
    </row>
    <row r="11524" spans="14:20" ht="14.4" x14ac:dyDescent="0.3">
      <c r="N11524" s="39"/>
      <c r="O11524" s="36"/>
      <c r="P11524" s="36"/>
      <c r="Q11524" s="36"/>
      <c r="R11524" s="39"/>
      <c r="S11524" s="36"/>
      <c r="T11524" s="36"/>
    </row>
    <row r="11525" spans="14:20" ht="14.4" x14ac:dyDescent="0.3">
      <c r="N11525" s="39"/>
      <c r="O11525" s="36"/>
      <c r="P11525" s="36"/>
      <c r="Q11525" s="36"/>
      <c r="R11525" s="39"/>
      <c r="S11525" s="36"/>
      <c r="T11525" s="36"/>
    </row>
    <row r="11526" spans="14:20" ht="14.4" x14ac:dyDescent="0.3">
      <c r="N11526" s="39"/>
      <c r="O11526" s="36"/>
      <c r="P11526" s="36"/>
      <c r="Q11526" s="36"/>
      <c r="R11526" s="39"/>
      <c r="S11526" s="36"/>
      <c r="T11526" s="36"/>
    </row>
    <row r="11527" spans="14:20" ht="14.4" x14ac:dyDescent="0.3">
      <c r="N11527" s="37"/>
      <c r="O11527" s="36"/>
      <c r="P11527" s="36"/>
      <c r="Q11527" s="36"/>
      <c r="R11527" s="37"/>
      <c r="S11527" s="36"/>
      <c r="T11527" s="36"/>
    </row>
    <row r="11528" spans="14:20" ht="14.4" x14ac:dyDescent="0.3">
      <c r="N11528" s="37"/>
      <c r="O11528" s="36"/>
      <c r="P11528" s="36"/>
      <c r="Q11528" s="36"/>
      <c r="R11528" s="37"/>
      <c r="S11528" s="36"/>
      <c r="T11528" s="36"/>
    </row>
    <row r="11529" spans="14:20" ht="14.4" x14ac:dyDescent="0.3">
      <c r="N11529" s="37"/>
      <c r="O11529" s="36"/>
      <c r="P11529" s="36"/>
      <c r="Q11529" s="36"/>
      <c r="R11529" s="37"/>
      <c r="S11529" s="36"/>
      <c r="T11529" s="36"/>
    </row>
    <row r="11530" spans="14:20" ht="14.4" x14ac:dyDescent="0.3">
      <c r="N11530" s="37"/>
      <c r="O11530" s="36"/>
      <c r="P11530" s="36"/>
      <c r="Q11530" s="36"/>
      <c r="R11530" s="37"/>
      <c r="S11530" s="36"/>
      <c r="T11530" s="36"/>
    </row>
    <row r="11531" spans="14:20" ht="14.4" x14ac:dyDescent="0.3">
      <c r="N11531" s="37"/>
      <c r="O11531" s="36"/>
      <c r="P11531" s="36"/>
      <c r="Q11531" s="36"/>
      <c r="R11531" s="37"/>
      <c r="S11531" s="36"/>
      <c r="T11531" s="36"/>
    </row>
    <row r="11532" spans="14:20" ht="14.4" x14ac:dyDescent="0.3">
      <c r="N11532" s="37"/>
      <c r="O11532" s="36"/>
      <c r="P11532" s="36"/>
      <c r="Q11532" s="36"/>
      <c r="R11532" s="37"/>
      <c r="S11532" s="36"/>
      <c r="T11532" s="36"/>
    </row>
    <row r="11533" spans="14:20" ht="14.4" x14ac:dyDescent="0.3">
      <c r="N11533" s="37"/>
      <c r="O11533" s="36"/>
      <c r="P11533" s="36"/>
      <c r="Q11533" s="36"/>
      <c r="R11533" s="37"/>
      <c r="S11533" s="36"/>
      <c r="T11533" s="36"/>
    </row>
    <row r="11534" spans="14:20" ht="14.4" x14ac:dyDescent="0.3">
      <c r="N11534" s="37"/>
      <c r="O11534" s="36"/>
      <c r="P11534" s="36"/>
      <c r="Q11534" s="36"/>
      <c r="R11534" s="37"/>
      <c r="S11534" s="36"/>
      <c r="T11534" s="36"/>
    </row>
    <row r="11535" spans="14:20" ht="14.4" x14ac:dyDescent="0.3">
      <c r="N11535" s="37"/>
      <c r="O11535" s="36"/>
      <c r="P11535" s="36"/>
      <c r="Q11535" s="36"/>
      <c r="R11535" s="37"/>
      <c r="S11535" s="36"/>
      <c r="T11535" s="36"/>
    </row>
    <row r="11536" spans="14:20" ht="14.4" x14ac:dyDescent="0.3">
      <c r="N11536" s="37"/>
      <c r="O11536" s="36"/>
      <c r="P11536" s="36"/>
      <c r="Q11536" s="36"/>
      <c r="R11536" s="37"/>
      <c r="S11536" s="36"/>
      <c r="T11536" s="36"/>
    </row>
    <row r="11537" spans="14:20" ht="14.4" x14ac:dyDescent="0.3">
      <c r="N11537" s="39"/>
      <c r="O11537" s="36"/>
      <c r="P11537" s="36"/>
      <c r="Q11537" s="36"/>
      <c r="R11537" s="39"/>
      <c r="S11537" s="36"/>
      <c r="T11537" s="36"/>
    </row>
    <row r="11538" spans="14:20" ht="14.4" x14ac:dyDescent="0.3">
      <c r="N11538" s="39"/>
      <c r="O11538" s="36"/>
      <c r="P11538" s="36"/>
      <c r="Q11538" s="36"/>
      <c r="R11538" s="39"/>
      <c r="S11538" s="36"/>
      <c r="T11538" s="36"/>
    </row>
    <row r="11539" spans="14:20" ht="14.4" x14ac:dyDescent="0.3">
      <c r="N11539" s="37"/>
      <c r="O11539" s="36"/>
      <c r="P11539" s="36"/>
      <c r="Q11539" s="36"/>
      <c r="R11539" s="37"/>
      <c r="S11539" s="36"/>
      <c r="T11539" s="36"/>
    </row>
    <row r="11540" spans="14:20" ht="14.4" x14ac:dyDescent="0.3">
      <c r="N11540" s="39"/>
      <c r="O11540" s="36"/>
      <c r="P11540" s="36"/>
      <c r="Q11540" s="36"/>
      <c r="R11540" s="39"/>
      <c r="S11540" s="36"/>
      <c r="T11540" s="36"/>
    </row>
    <row r="11541" spans="14:20" ht="14.4" x14ac:dyDescent="0.3">
      <c r="N11541" s="39"/>
      <c r="O11541" s="36"/>
      <c r="P11541" s="36"/>
      <c r="Q11541" s="36"/>
      <c r="R11541" s="39"/>
      <c r="S11541" s="36"/>
      <c r="T11541" s="36"/>
    </row>
    <row r="11542" spans="14:20" ht="14.4" x14ac:dyDescent="0.3">
      <c r="N11542" s="37"/>
      <c r="O11542" s="36"/>
      <c r="P11542" s="36"/>
      <c r="Q11542" s="36"/>
      <c r="R11542" s="37"/>
      <c r="S11542" s="36"/>
      <c r="T11542" s="36"/>
    </row>
    <row r="11543" spans="14:20" ht="14.4" x14ac:dyDescent="0.3">
      <c r="N11543" s="37"/>
      <c r="O11543" s="36"/>
      <c r="P11543" s="36"/>
      <c r="Q11543" s="36"/>
      <c r="R11543" s="37"/>
      <c r="S11543" s="36"/>
      <c r="T11543" s="36"/>
    </row>
    <row r="11544" spans="14:20" ht="14.4" x14ac:dyDescent="0.3">
      <c r="N11544" s="39"/>
      <c r="O11544" s="36"/>
      <c r="P11544" s="36"/>
      <c r="Q11544" s="36"/>
      <c r="R11544" s="39"/>
      <c r="S11544" s="36"/>
      <c r="T11544" s="36"/>
    </row>
    <row r="11545" spans="14:20" ht="14.4" x14ac:dyDescent="0.3">
      <c r="N11545" s="39"/>
      <c r="O11545" s="36"/>
      <c r="P11545" s="36"/>
      <c r="Q11545" s="36"/>
      <c r="R11545" s="39"/>
      <c r="S11545" s="36"/>
      <c r="T11545" s="36"/>
    </row>
    <row r="11546" spans="14:20" ht="14.4" x14ac:dyDescent="0.3">
      <c r="N11546" s="37"/>
      <c r="O11546" s="36"/>
      <c r="P11546" s="36"/>
      <c r="Q11546" s="36"/>
      <c r="R11546" s="37"/>
      <c r="S11546" s="36"/>
      <c r="T11546" s="36"/>
    </row>
    <row r="11547" spans="14:20" ht="14.4" x14ac:dyDescent="0.3">
      <c r="N11547" s="37"/>
      <c r="O11547" s="36"/>
      <c r="P11547" s="36"/>
      <c r="Q11547" s="36"/>
      <c r="R11547" s="37"/>
      <c r="S11547" s="36"/>
      <c r="T11547" s="36"/>
    </row>
    <row r="11548" spans="14:20" ht="14.4" x14ac:dyDescent="0.3">
      <c r="N11548" s="39"/>
      <c r="O11548" s="36"/>
      <c r="P11548" s="36"/>
      <c r="Q11548" s="36"/>
      <c r="R11548" s="39"/>
      <c r="S11548" s="36"/>
      <c r="T11548" s="36"/>
    </row>
    <row r="11549" spans="14:20" ht="14.4" x14ac:dyDescent="0.3">
      <c r="N11549" s="39"/>
      <c r="O11549" s="36"/>
      <c r="P11549" s="36"/>
      <c r="Q11549" s="36"/>
      <c r="R11549" s="39"/>
      <c r="S11549" s="36"/>
      <c r="T11549" s="36"/>
    </row>
    <row r="11550" spans="14:20" ht="14.4" x14ac:dyDescent="0.3">
      <c r="N11550" s="39"/>
      <c r="O11550" s="36"/>
      <c r="P11550" s="36"/>
      <c r="Q11550" s="36"/>
      <c r="R11550" s="39"/>
      <c r="S11550" s="36"/>
      <c r="T11550" s="36"/>
    </row>
    <row r="11551" spans="14:20" ht="14.4" x14ac:dyDescent="0.3">
      <c r="N11551" s="39"/>
      <c r="O11551" s="36"/>
      <c r="P11551" s="36"/>
      <c r="Q11551" s="36"/>
      <c r="R11551" s="39"/>
      <c r="S11551" s="36"/>
      <c r="T11551" s="36"/>
    </row>
    <row r="11552" spans="14:20" ht="14.4" x14ac:dyDescent="0.3">
      <c r="N11552" s="37"/>
      <c r="O11552" s="36"/>
      <c r="P11552" s="36"/>
      <c r="Q11552" s="36"/>
      <c r="R11552" s="37"/>
      <c r="S11552" s="36"/>
      <c r="T11552" s="36"/>
    </row>
    <row r="11553" spans="14:20" ht="14.4" x14ac:dyDescent="0.3">
      <c r="N11553" s="37"/>
      <c r="O11553" s="36"/>
      <c r="P11553" s="36"/>
      <c r="Q11553" s="36"/>
      <c r="R11553" s="37"/>
      <c r="S11553" s="36"/>
      <c r="T11553" s="36"/>
    </row>
    <row r="11554" spans="14:20" ht="14.4" x14ac:dyDescent="0.3">
      <c r="N11554" s="37"/>
      <c r="O11554" s="36"/>
      <c r="P11554" s="36"/>
      <c r="Q11554" s="36"/>
      <c r="R11554" s="37"/>
      <c r="S11554" s="36"/>
      <c r="T11554" s="36"/>
    </row>
    <row r="11555" spans="14:20" ht="14.4" x14ac:dyDescent="0.3">
      <c r="N11555" s="37"/>
      <c r="O11555" s="36"/>
      <c r="P11555" s="36"/>
      <c r="Q11555" s="36"/>
      <c r="R11555" s="37"/>
      <c r="S11555" s="36"/>
      <c r="T11555" s="36"/>
    </row>
    <row r="11556" spans="14:20" ht="14.4" x14ac:dyDescent="0.3">
      <c r="N11556" s="37"/>
      <c r="O11556" s="36"/>
      <c r="P11556" s="36"/>
      <c r="Q11556" s="36"/>
      <c r="R11556" s="37"/>
      <c r="S11556" s="36"/>
      <c r="T11556" s="36"/>
    </row>
    <row r="11557" spans="14:20" ht="14.4" x14ac:dyDescent="0.3">
      <c r="N11557" s="37"/>
      <c r="O11557" s="36"/>
      <c r="P11557" s="36"/>
      <c r="Q11557" s="36"/>
      <c r="R11557" s="37"/>
      <c r="S11557" s="36"/>
      <c r="T11557" s="36"/>
    </row>
    <row r="11558" spans="14:20" ht="14.4" x14ac:dyDescent="0.3">
      <c r="N11558" s="37"/>
      <c r="O11558" s="36"/>
      <c r="P11558" s="36"/>
      <c r="Q11558" s="36"/>
      <c r="R11558" s="37"/>
      <c r="S11558" s="36"/>
      <c r="T11558" s="36"/>
    </row>
    <row r="11559" spans="14:20" ht="14.4" x14ac:dyDescent="0.3">
      <c r="N11559" s="37"/>
      <c r="O11559" s="36"/>
      <c r="P11559" s="36"/>
      <c r="Q11559" s="36"/>
      <c r="R11559" s="37"/>
      <c r="S11559" s="36"/>
      <c r="T11559" s="36"/>
    </row>
    <row r="11560" spans="14:20" ht="14.4" x14ac:dyDescent="0.3">
      <c r="N11560" s="37"/>
      <c r="O11560" s="36"/>
      <c r="P11560" s="36"/>
      <c r="Q11560" s="36"/>
      <c r="R11560" s="37"/>
      <c r="S11560" s="36"/>
      <c r="T11560" s="36"/>
    </row>
    <row r="11561" spans="14:20" ht="14.4" x14ac:dyDescent="0.3">
      <c r="N11561" s="37"/>
      <c r="O11561" s="36"/>
      <c r="P11561" s="36"/>
      <c r="Q11561" s="36"/>
      <c r="R11561" s="37"/>
      <c r="S11561" s="36"/>
      <c r="T11561" s="36"/>
    </row>
    <row r="11562" spans="14:20" ht="14.4" x14ac:dyDescent="0.3">
      <c r="N11562" s="37"/>
      <c r="O11562" s="36"/>
      <c r="P11562" s="36"/>
      <c r="Q11562" s="36"/>
      <c r="R11562" s="37"/>
      <c r="S11562" s="36"/>
      <c r="T11562" s="36"/>
    </row>
    <row r="11563" spans="14:20" ht="14.4" x14ac:dyDescent="0.3">
      <c r="N11563" s="39"/>
      <c r="O11563" s="36"/>
      <c r="P11563" s="36"/>
      <c r="Q11563" s="36"/>
      <c r="R11563" s="39"/>
      <c r="S11563" s="36"/>
      <c r="T11563" s="36"/>
    </row>
    <row r="11564" spans="14:20" ht="14.4" x14ac:dyDescent="0.3">
      <c r="N11564" s="37"/>
      <c r="O11564" s="36"/>
      <c r="P11564" s="36"/>
      <c r="Q11564" s="36"/>
      <c r="R11564" s="37"/>
      <c r="S11564" s="36"/>
      <c r="T11564" s="36"/>
    </row>
    <row r="11565" spans="14:20" ht="14.4" x14ac:dyDescent="0.3">
      <c r="N11565" s="39"/>
      <c r="O11565" s="36"/>
      <c r="P11565" s="36"/>
      <c r="Q11565" s="36"/>
      <c r="R11565" s="39"/>
      <c r="S11565" s="36"/>
      <c r="T11565" s="36"/>
    </row>
    <row r="11566" spans="14:20" ht="14.4" x14ac:dyDescent="0.3">
      <c r="N11566" s="39"/>
      <c r="O11566" s="36"/>
      <c r="P11566" s="36"/>
      <c r="Q11566" s="36"/>
      <c r="R11566" s="39"/>
      <c r="S11566" s="36"/>
      <c r="T11566" s="36"/>
    </row>
    <row r="11567" spans="14:20" ht="14.4" x14ac:dyDescent="0.3">
      <c r="N11567" s="39"/>
      <c r="O11567" s="36"/>
      <c r="P11567" s="36"/>
      <c r="Q11567" s="36"/>
      <c r="R11567" s="39"/>
      <c r="S11567" s="36"/>
      <c r="T11567" s="36"/>
    </row>
    <row r="11568" spans="14:20" ht="14.4" x14ac:dyDescent="0.3">
      <c r="N11568" s="37"/>
      <c r="O11568" s="36"/>
      <c r="P11568" s="36"/>
      <c r="Q11568" s="36"/>
      <c r="R11568" s="37"/>
      <c r="S11568" s="36"/>
      <c r="T11568" s="36"/>
    </row>
    <row r="11569" spans="14:20" ht="14.4" x14ac:dyDescent="0.3">
      <c r="N11569" s="37"/>
      <c r="O11569" s="36"/>
      <c r="P11569" s="36"/>
      <c r="Q11569" s="36"/>
      <c r="R11569" s="37"/>
      <c r="S11569" s="36"/>
      <c r="T11569" s="36"/>
    </row>
    <row r="11570" spans="14:20" ht="14.4" x14ac:dyDescent="0.3">
      <c r="N11570" s="37"/>
      <c r="O11570" s="36"/>
      <c r="P11570" s="36"/>
      <c r="Q11570" s="36"/>
      <c r="R11570" s="37"/>
      <c r="S11570" s="36"/>
      <c r="T11570" s="36"/>
    </row>
    <row r="11571" spans="14:20" ht="14.4" x14ac:dyDescent="0.3">
      <c r="N11571" s="37"/>
      <c r="O11571" s="36"/>
      <c r="P11571" s="36"/>
      <c r="Q11571" s="36"/>
      <c r="R11571" s="37"/>
      <c r="S11571" s="36"/>
      <c r="T11571" s="36"/>
    </row>
    <row r="11572" spans="14:20" ht="14.4" x14ac:dyDescent="0.3">
      <c r="N11572" s="37"/>
      <c r="O11572" s="36"/>
      <c r="P11572" s="36"/>
      <c r="Q11572" s="36"/>
      <c r="R11572" s="37"/>
      <c r="S11572" s="36"/>
      <c r="T11572" s="36"/>
    </row>
    <row r="11573" spans="14:20" ht="14.4" x14ac:dyDescent="0.3">
      <c r="N11573" s="37"/>
      <c r="O11573" s="36"/>
      <c r="P11573" s="36"/>
      <c r="Q11573" s="36"/>
      <c r="R11573" s="37"/>
      <c r="S11573" s="36"/>
      <c r="T11573" s="36"/>
    </row>
    <row r="11574" spans="14:20" ht="14.4" x14ac:dyDescent="0.3">
      <c r="N11574" s="37"/>
      <c r="O11574" s="36"/>
      <c r="P11574" s="36"/>
      <c r="Q11574" s="36"/>
      <c r="R11574" s="37"/>
      <c r="S11574" s="36"/>
      <c r="T11574" s="36"/>
    </row>
    <row r="11575" spans="14:20" ht="14.4" x14ac:dyDescent="0.3">
      <c r="N11575" s="39"/>
      <c r="O11575" s="36"/>
      <c r="P11575" s="36"/>
      <c r="Q11575" s="36"/>
      <c r="R11575" s="39"/>
      <c r="S11575" s="36"/>
      <c r="T11575" s="36"/>
    </row>
  </sheetData>
  <sheetProtection password="CB4B" sheet="1" objects="1" scenarios="1"/>
  <pageMargins left="0.7" right="0.7" top="0.75" bottom="0.75" header="0.3" footer="0.3"/>
  <pageSetup paperSize="9" orientation="portrait" verticalDpi="0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>
    <tabColor theme="8" tint="0.79998168889431442"/>
  </sheetPr>
  <dimension ref="A1:F17"/>
  <sheetViews>
    <sheetView workbookViewId="0">
      <selection activeCell="E44" sqref="E44"/>
    </sheetView>
  </sheetViews>
  <sheetFormatPr defaultRowHeight="10.8" x14ac:dyDescent="0.2"/>
  <cols>
    <col min="1" max="1" width="27.5546875" bestFit="1" customWidth="1"/>
    <col min="2" max="2" width="10.6640625" bestFit="1" customWidth="1"/>
  </cols>
  <sheetData>
    <row r="1" spans="1:6" x14ac:dyDescent="0.2">
      <c r="F1" t="s">
        <v>14838</v>
      </c>
    </row>
    <row r="2" spans="1:6" x14ac:dyDescent="0.2">
      <c r="A2" s="4" t="s">
        <v>13</v>
      </c>
      <c r="F2" t="s">
        <v>22</v>
      </c>
    </row>
    <row r="3" spans="1:6" x14ac:dyDescent="0.2">
      <c r="A3" t="s">
        <v>14</v>
      </c>
      <c r="B3" s="7">
        <v>1355.4</v>
      </c>
      <c r="F3" t="s">
        <v>14839</v>
      </c>
    </row>
    <row r="4" spans="1:6" x14ac:dyDescent="0.2">
      <c r="A4" t="s">
        <v>15</v>
      </c>
      <c r="B4" s="7">
        <v>40.869999999999997</v>
      </c>
    </row>
    <row r="5" spans="1:6" x14ac:dyDescent="0.2">
      <c r="A5" s="1" t="s">
        <v>16</v>
      </c>
      <c r="B5" s="7">
        <f>B3+B4</f>
        <v>1396.27</v>
      </c>
    </row>
    <row r="6" spans="1:6" x14ac:dyDescent="0.2">
      <c r="B6" s="7"/>
    </row>
    <row r="7" spans="1:6" ht="9.75" customHeight="1" x14ac:dyDescent="0.2">
      <c r="A7" s="4" t="s">
        <v>9</v>
      </c>
      <c r="B7" s="7"/>
    </row>
    <row r="8" spans="1:6" x14ac:dyDescent="0.2">
      <c r="A8" t="s">
        <v>17</v>
      </c>
      <c r="B8" s="7">
        <v>10679</v>
      </c>
    </row>
    <row r="9" spans="1:6" x14ac:dyDescent="0.2">
      <c r="A9" t="s">
        <v>14</v>
      </c>
      <c r="B9" s="7">
        <v>2710.8</v>
      </c>
    </row>
    <row r="10" spans="1:6" x14ac:dyDescent="0.2">
      <c r="A10" t="s">
        <v>15</v>
      </c>
      <c r="B10" s="7">
        <v>81.739999999999995</v>
      </c>
    </row>
    <row r="11" spans="1:6" x14ac:dyDescent="0.2">
      <c r="A11" s="1" t="s">
        <v>16</v>
      </c>
      <c r="B11" s="7">
        <f>+B10+B9</f>
        <v>2792.54</v>
      </c>
      <c r="C11">
        <f>B11*4/12</f>
        <v>930.84666666666669</v>
      </c>
    </row>
    <row r="12" spans="1:6" x14ac:dyDescent="0.2">
      <c r="B12" s="7"/>
    </row>
    <row r="13" spans="1:6" x14ac:dyDescent="0.2">
      <c r="A13" s="4" t="s">
        <v>12</v>
      </c>
      <c r="B13" s="7"/>
    </row>
    <row r="14" spans="1:6" x14ac:dyDescent="0.2">
      <c r="A14" t="s">
        <v>18</v>
      </c>
      <c r="B14" s="7">
        <v>811</v>
      </c>
    </row>
    <row r="17" spans="1:2" x14ac:dyDescent="0.2">
      <c r="A17" t="s">
        <v>53</v>
      </c>
      <c r="B17" t="s">
        <v>52</v>
      </c>
    </row>
  </sheetData>
  <sheetProtection password="CB4B" sheet="1" objects="1" scenario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8</vt:i4>
      </vt:variant>
    </vt:vector>
  </HeadingPairs>
  <TitlesOfParts>
    <vt:vector size="8" baseType="lpstr">
      <vt:lpstr>formulier</vt:lpstr>
      <vt:lpstr>formulier (check)</vt:lpstr>
      <vt:lpstr>rekenblad</vt:lpstr>
      <vt:lpstr>Art.36 Toename azk</vt:lpstr>
      <vt:lpstr>Art.37 Eerste opvang</vt:lpstr>
      <vt:lpstr>Art.38 POL_GOL</vt:lpstr>
      <vt:lpstr>scholenlijst</vt:lpstr>
      <vt:lpstr>prijzen</vt:lpstr>
    </vt:vector>
  </TitlesOfParts>
  <Company>Ministerie van OCW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Kraan, Ben van der</dc:creator>
  <cp:lastModifiedBy>Martin</cp:lastModifiedBy>
  <cp:lastPrinted>2016-01-25T10:00:03Z</cp:lastPrinted>
  <dcterms:created xsi:type="dcterms:W3CDTF">2015-12-09T09:11:15Z</dcterms:created>
  <dcterms:modified xsi:type="dcterms:W3CDTF">2016-06-21T10:09:34Z</dcterms:modified>
</cp:coreProperties>
</file>