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B. Keizer\Documents\Instrumenten\toolbox 2017\passend onderwijs\"/>
    </mc:Choice>
  </mc:AlternateContent>
  <bookViews>
    <workbookView xWindow="360" yWindow="75" windowWidth="15315" windowHeight="12120" tabRatio="921" firstSheet="3" activeTab="7"/>
  </bookViews>
  <sheets>
    <sheet name="Overdrachtsverpl. 10-11" sheetId="5" state="hidden" r:id="rId1"/>
    <sheet name="Overdrachtsverpl. 11-12 " sheetId="7" state="hidden" r:id="rId2"/>
    <sheet name="Overdrachtsverpl. 12-13" sheetId="8" state="hidden" r:id="rId3"/>
    <sheet name="Toelichting" sheetId="14" r:id="rId4"/>
    <sheet name="Overdrachtsverpl. 13-14" sheetId="9" state="hidden" r:id="rId5"/>
    <sheet name="Overdrachtsverpl. 14-15" sheetId="10" state="hidden" r:id="rId6"/>
    <sheet name="Overdrachtsverpl. 15-16" sheetId="11" r:id="rId7"/>
    <sheet name="Overdrachtsverpl. 16-17" sheetId="12" r:id="rId8"/>
    <sheet name="Overdrachtsverpl. 17-18" sheetId="13" r:id="rId9"/>
    <sheet name="Tabellen" sheetId="3" r:id="rId10"/>
  </sheets>
  <definedNames>
    <definedName name="_xlnm.Print_Area" localSheetId="0">'Overdrachtsverpl. 10-11'!$B$2:$J$67</definedName>
    <definedName name="_xlnm.Print_Area" localSheetId="1">'Overdrachtsverpl. 11-12 '!$B$2:$J$67</definedName>
    <definedName name="_xlnm.Print_Area" localSheetId="2">'Overdrachtsverpl. 12-13'!$B$2:$J$67</definedName>
    <definedName name="_xlnm.Print_Area" localSheetId="4">'Overdrachtsverpl. 13-14'!$B$2:$J$66</definedName>
    <definedName name="_xlnm.Print_Area" localSheetId="5">'Overdrachtsverpl. 14-15'!$B$2:$J$66</definedName>
    <definedName name="_xlnm.Print_Area" localSheetId="6">'Overdrachtsverpl. 15-16'!$B$2:$J$66</definedName>
    <definedName name="_xlnm.Print_Area" localSheetId="7">'Overdrachtsverpl. 16-17'!$B$2:$J$66</definedName>
    <definedName name="_xlnm.Print_Area" localSheetId="8">'Overdrachtsverpl. 17-18'!$B$2:$J$66</definedName>
  </definedNames>
  <calcPr calcId="152511"/>
</workbook>
</file>

<file path=xl/calcChain.xml><?xml version="1.0" encoding="utf-8"?>
<calcChain xmlns="http://schemas.openxmlformats.org/spreadsheetml/2006/main">
  <c r="H36" i="3" l="1"/>
  <c r="G36" i="3"/>
  <c r="F36" i="3"/>
  <c r="F18" i="8" l="1"/>
  <c r="F17" i="8"/>
  <c r="G48" i="8"/>
  <c r="F17" i="10" l="1"/>
  <c r="D52" i="13" l="1"/>
  <c r="D51" i="13"/>
  <c r="G48" i="13"/>
  <c r="D48" i="13"/>
  <c r="D47" i="13"/>
  <c r="C39" i="13"/>
  <c r="C62" i="13" s="1"/>
  <c r="D37" i="13"/>
  <c r="D34" i="13"/>
  <c r="D22" i="13"/>
  <c r="D21" i="13"/>
  <c r="D18" i="13"/>
  <c r="D17" i="13"/>
  <c r="D52" i="12"/>
  <c r="D51" i="12"/>
  <c r="G48" i="12"/>
  <c r="D48" i="12"/>
  <c r="D47" i="12"/>
  <c r="C39" i="12"/>
  <c r="C62" i="12" s="1"/>
  <c r="D37" i="12"/>
  <c r="D34" i="12"/>
  <c r="D22" i="12"/>
  <c r="D21" i="12"/>
  <c r="D18" i="12"/>
  <c r="D17" i="12"/>
  <c r="E22" i="10"/>
  <c r="E21" i="10"/>
  <c r="E51" i="10" s="1"/>
  <c r="F18" i="10"/>
  <c r="K10" i="3"/>
  <c r="C39" i="11"/>
  <c r="C62" i="11" s="1"/>
  <c r="D52" i="11"/>
  <c r="D51" i="11"/>
  <c r="G48" i="11"/>
  <c r="D48" i="11"/>
  <c r="D47" i="11"/>
  <c r="D37" i="11"/>
  <c r="D34" i="11"/>
  <c r="D22" i="11"/>
  <c r="D21" i="11"/>
  <c r="D18" i="11"/>
  <c r="D17" i="11"/>
  <c r="C62" i="10"/>
  <c r="C54" i="10"/>
  <c r="D52" i="10"/>
  <c r="D51" i="10"/>
  <c r="G48" i="10"/>
  <c r="D48" i="10"/>
  <c r="D47" i="10"/>
  <c r="D37" i="10"/>
  <c r="D34" i="10"/>
  <c r="E52" i="10"/>
  <c r="D22" i="10"/>
  <c r="D21" i="10"/>
  <c r="D18" i="10"/>
  <c r="D17" i="10"/>
  <c r="H10" i="3"/>
  <c r="I10" i="3"/>
  <c r="J10" i="3"/>
  <c r="H17" i="3"/>
  <c r="J31" i="3"/>
  <c r="G21" i="12" s="1"/>
  <c r="G51" i="12" s="1"/>
  <c r="C54" i="11" l="1"/>
  <c r="F17" i="11"/>
  <c r="F18" i="11"/>
  <c r="J32" i="3"/>
  <c r="E22" i="12"/>
  <c r="E37" i="12" s="1"/>
  <c r="F37" i="12" s="1"/>
  <c r="G22" i="11"/>
  <c r="G52" i="11" s="1"/>
  <c r="G22" i="10"/>
  <c r="G52" i="10" s="1"/>
  <c r="H52" i="10" s="1"/>
  <c r="E22" i="11"/>
  <c r="E52" i="11" s="1"/>
  <c r="F52" i="11" s="1"/>
  <c r="K31" i="3"/>
  <c r="G21" i="13" s="1"/>
  <c r="G51" i="13" s="1"/>
  <c r="H51" i="13" s="1"/>
  <c r="E21" i="11"/>
  <c r="E51" i="11" s="1"/>
  <c r="F51" i="11" s="1"/>
  <c r="G21" i="11"/>
  <c r="G51" i="11" s="1"/>
  <c r="H51" i="11" s="1"/>
  <c r="E21" i="13"/>
  <c r="E51" i="13" s="1"/>
  <c r="F51" i="13" s="1"/>
  <c r="G21" i="10"/>
  <c r="G51" i="10" s="1"/>
  <c r="H51" i="10" s="1"/>
  <c r="H21" i="12"/>
  <c r="E21" i="12"/>
  <c r="E51" i="12" s="1"/>
  <c r="F51" i="12" s="1"/>
  <c r="F21" i="13"/>
  <c r="C54" i="13"/>
  <c r="H51" i="12"/>
  <c r="C54" i="12"/>
  <c r="H52" i="11"/>
  <c r="F21" i="11"/>
  <c r="E37" i="11"/>
  <c r="F37" i="11" s="1"/>
  <c r="F22" i="10"/>
  <c r="E37" i="10"/>
  <c r="G37" i="10"/>
  <c r="H37" i="10" s="1"/>
  <c r="F51" i="10"/>
  <c r="F21" i="10"/>
  <c r="F37" i="10"/>
  <c r="F52" i="10"/>
  <c r="F18" i="9"/>
  <c r="F17" i="9"/>
  <c r="E52" i="12" l="1"/>
  <c r="F52" i="12" s="1"/>
  <c r="H21" i="11"/>
  <c r="F22" i="11"/>
  <c r="F22" i="12"/>
  <c r="F21" i="12"/>
  <c r="H21" i="13"/>
  <c r="H22" i="11"/>
  <c r="G37" i="11"/>
  <c r="H37" i="11" s="1"/>
  <c r="J17" i="3"/>
  <c r="F18" i="12"/>
  <c r="F17" i="12"/>
  <c r="H22" i="10"/>
  <c r="K32" i="3"/>
  <c r="G22" i="13" s="1"/>
  <c r="E22" i="13"/>
  <c r="G22" i="12"/>
  <c r="H21" i="10"/>
  <c r="G22" i="8"/>
  <c r="F27" i="3"/>
  <c r="F23" i="3"/>
  <c r="G18" i="9" s="1"/>
  <c r="F21" i="3"/>
  <c r="G17" i="9" s="1"/>
  <c r="F22" i="3"/>
  <c r="E18" i="9" s="1"/>
  <c r="D17" i="9"/>
  <c r="D18" i="9"/>
  <c r="D21" i="9"/>
  <c r="D22" i="9"/>
  <c r="F22" i="9" s="1"/>
  <c r="D34" i="9"/>
  <c r="D37" i="9"/>
  <c r="F37" i="9" s="1"/>
  <c r="D47" i="9"/>
  <c r="D48" i="9"/>
  <c r="G48" i="9"/>
  <c r="D51" i="9"/>
  <c r="D52" i="9"/>
  <c r="F52" i="9" s="1"/>
  <c r="C54" i="9"/>
  <c r="C62" i="9"/>
  <c r="E21" i="8"/>
  <c r="E27" i="3"/>
  <c r="E48" i="8" s="1"/>
  <c r="E26" i="3"/>
  <c r="E47" i="8" s="1"/>
  <c r="F47" i="8" s="1"/>
  <c r="E22" i="8"/>
  <c r="E23" i="3"/>
  <c r="G18" i="8" s="1"/>
  <c r="E21" i="3"/>
  <c r="G17" i="8" s="1"/>
  <c r="E22" i="3"/>
  <c r="E18" i="8" s="1"/>
  <c r="E20" i="3"/>
  <c r="E17" i="8" s="1"/>
  <c r="C62" i="8"/>
  <c r="J13" i="3"/>
  <c r="K13" i="3" s="1"/>
  <c r="G21" i="3"/>
  <c r="G17" i="10" s="1"/>
  <c r="G23" i="3"/>
  <c r="G18" i="10" s="1"/>
  <c r="G26" i="3"/>
  <c r="E47" i="10" s="1"/>
  <c r="F47" i="10" s="1"/>
  <c r="D4" i="3"/>
  <c r="C25" i="7" s="1"/>
  <c r="C40" i="7" s="1"/>
  <c r="C55" i="7" s="1"/>
  <c r="C63" i="7" s="1"/>
  <c r="E4" i="3"/>
  <c r="F4" i="3" s="1"/>
  <c r="G21" i="9"/>
  <c r="G10" i="3"/>
  <c r="D17" i="8"/>
  <c r="D20" i="3"/>
  <c r="E17" i="7" s="1"/>
  <c r="D21" i="3"/>
  <c r="G17" i="7" s="1"/>
  <c r="D18" i="8"/>
  <c r="D22" i="3"/>
  <c r="D23" i="3"/>
  <c r="G18" i="7" s="1"/>
  <c r="D21" i="8"/>
  <c r="D22" i="8"/>
  <c r="D34" i="8"/>
  <c r="D27" i="3"/>
  <c r="E34" i="7" s="1"/>
  <c r="D37" i="8"/>
  <c r="E37" i="8"/>
  <c r="D47" i="8"/>
  <c r="D26" i="3"/>
  <c r="D48" i="8"/>
  <c r="D51" i="8"/>
  <c r="E51" i="8"/>
  <c r="D52" i="8"/>
  <c r="E52" i="8"/>
  <c r="C54" i="8"/>
  <c r="F17" i="5"/>
  <c r="G21" i="7"/>
  <c r="G51" i="7"/>
  <c r="G21" i="5"/>
  <c r="G51" i="5"/>
  <c r="F20" i="7"/>
  <c r="F36" i="7" s="1"/>
  <c r="F50" i="7"/>
  <c r="C30" i="3"/>
  <c r="D30" i="3"/>
  <c r="E47" i="7"/>
  <c r="E48" i="7"/>
  <c r="C54" i="7"/>
  <c r="E22" i="7"/>
  <c r="E37" i="7"/>
  <c r="G22" i="7"/>
  <c r="G52" i="7" s="1"/>
  <c r="E21" i="7"/>
  <c r="E18" i="7"/>
  <c r="F18" i="7"/>
  <c r="F17" i="7"/>
  <c r="F18" i="5"/>
  <c r="G37" i="7"/>
  <c r="C27" i="3"/>
  <c r="C26" i="3"/>
  <c r="C28" i="3" s="1"/>
  <c r="C23" i="3"/>
  <c r="G18" i="5" s="1"/>
  <c r="H18" i="5" s="1"/>
  <c r="C21" i="3"/>
  <c r="G17" i="5" s="1"/>
  <c r="C22" i="3"/>
  <c r="C20" i="3"/>
  <c r="D17" i="7"/>
  <c r="D18" i="7"/>
  <c r="D21" i="7"/>
  <c r="D22" i="7"/>
  <c r="D34" i="7"/>
  <c r="D37" i="7"/>
  <c r="D47" i="7"/>
  <c r="F47" i="7" s="1"/>
  <c r="D48" i="7"/>
  <c r="F48" i="7" s="1"/>
  <c r="G48" i="7"/>
  <c r="D51" i="7"/>
  <c r="E51" i="7"/>
  <c r="D52" i="7"/>
  <c r="E52" i="7"/>
  <c r="E48" i="5"/>
  <c r="E47" i="5"/>
  <c r="E22" i="5"/>
  <c r="E37" i="5" s="1"/>
  <c r="F37" i="5" s="1"/>
  <c r="E34" i="5"/>
  <c r="G22" i="5"/>
  <c r="G37" i="5" s="1"/>
  <c r="E21" i="5"/>
  <c r="E51" i="5" s="1"/>
  <c r="E18" i="5"/>
  <c r="E17" i="5"/>
  <c r="H17" i="5" s="1"/>
  <c r="D17" i="5"/>
  <c r="D18" i="5"/>
  <c r="D21" i="5"/>
  <c r="H21" i="5"/>
  <c r="D22" i="5"/>
  <c r="F22" i="5" s="1"/>
  <c r="D34" i="5"/>
  <c r="F34" i="5" s="1"/>
  <c r="D37" i="5"/>
  <c r="H37" i="5" s="1"/>
  <c r="D47" i="5"/>
  <c r="F47" i="5"/>
  <c r="D48" i="5"/>
  <c r="F48" i="5"/>
  <c r="G48" i="5"/>
  <c r="D51" i="5"/>
  <c r="H51" i="5" s="1"/>
  <c r="D52" i="5"/>
  <c r="G52" i="5"/>
  <c r="H52" i="5"/>
  <c r="C10" i="3"/>
  <c r="D10" i="3"/>
  <c r="E10" i="3"/>
  <c r="F10" i="3"/>
  <c r="F20" i="3"/>
  <c r="E17" i="9" s="1"/>
  <c r="H17" i="9" s="1"/>
  <c r="F26" i="3"/>
  <c r="E47" i="9" s="1"/>
  <c r="F47" i="9" s="1"/>
  <c r="E21" i="9"/>
  <c r="E51" i="9" s="1"/>
  <c r="G21" i="8"/>
  <c r="G51" i="8" s="1"/>
  <c r="G22" i="9"/>
  <c r="H22" i="9" s="1"/>
  <c r="E22" i="9"/>
  <c r="E37" i="9" s="1"/>
  <c r="E52" i="9"/>
  <c r="F18" i="13" l="1"/>
  <c r="F17" i="13"/>
  <c r="H18" i="9"/>
  <c r="D25" i="9" s="1"/>
  <c r="F25" i="9" s="1"/>
  <c r="F21" i="9"/>
  <c r="D40" i="5"/>
  <c r="D41" i="5"/>
  <c r="F30" i="3"/>
  <c r="C25" i="9"/>
  <c r="C40" i="9" s="1"/>
  <c r="C55" i="9" s="1"/>
  <c r="C63" i="9" s="1"/>
  <c r="H20" i="8"/>
  <c r="F20" i="9"/>
  <c r="G4" i="3"/>
  <c r="C26" i="8"/>
  <c r="C41" i="8" s="1"/>
  <c r="C56" i="8" s="1"/>
  <c r="C64" i="8" s="1"/>
  <c r="D56" i="5"/>
  <c r="F56" i="5" s="1"/>
  <c r="D26" i="5"/>
  <c r="F26" i="5" s="1"/>
  <c r="F20" i="8"/>
  <c r="E28" i="3"/>
  <c r="F51" i="5"/>
  <c r="H17" i="7"/>
  <c r="F21" i="5"/>
  <c r="D25" i="5" s="1"/>
  <c r="F25" i="5" s="1"/>
  <c r="F27" i="5" s="1"/>
  <c r="H18" i="7"/>
  <c r="H21" i="8"/>
  <c r="F21" i="8"/>
  <c r="H52" i="7"/>
  <c r="F52" i="7"/>
  <c r="F34" i="7"/>
  <c r="F52" i="8"/>
  <c r="F48" i="8"/>
  <c r="D28" i="3"/>
  <c r="H22" i="5"/>
  <c r="H22" i="7"/>
  <c r="F22" i="7"/>
  <c r="C26" i="7"/>
  <c r="C41" i="7" s="1"/>
  <c r="C56" i="7" s="1"/>
  <c r="C64" i="7" s="1"/>
  <c r="F37" i="8"/>
  <c r="H21" i="9"/>
  <c r="F51" i="9"/>
  <c r="E52" i="5"/>
  <c r="F52" i="5" s="1"/>
  <c r="F51" i="7"/>
  <c r="H51" i="7"/>
  <c r="D56" i="7" s="1"/>
  <c r="F56" i="7" s="1"/>
  <c r="F37" i="7"/>
  <c r="H37" i="7"/>
  <c r="H21" i="7"/>
  <c r="F21" i="7"/>
  <c r="E30" i="3"/>
  <c r="H20" i="7"/>
  <c r="F51" i="8"/>
  <c r="H51" i="8"/>
  <c r="F22" i="8"/>
  <c r="H22" i="8"/>
  <c r="C25" i="8"/>
  <c r="C40" i="8" s="1"/>
  <c r="C55" i="8" s="1"/>
  <c r="C63" i="8" s="1"/>
  <c r="E34" i="8"/>
  <c r="F34" i="8" s="1"/>
  <c r="D40" i="8" s="1"/>
  <c r="K17" i="3"/>
  <c r="H17" i="8"/>
  <c r="H18" i="8"/>
  <c r="D25" i="8" s="1"/>
  <c r="F25" i="8" s="1"/>
  <c r="H21" i="3"/>
  <c r="G17" i="11" s="1"/>
  <c r="H23" i="3"/>
  <c r="G18" i="11" s="1"/>
  <c r="G22" i="3"/>
  <c r="E18" i="10" s="1"/>
  <c r="H18" i="10" s="1"/>
  <c r="G20" i="3"/>
  <c r="E17" i="10" s="1"/>
  <c r="H17" i="10" s="1"/>
  <c r="H22" i="3"/>
  <c r="E18" i="11" s="1"/>
  <c r="H20" i="3"/>
  <c r="E17" i="11" s="1"/>
  <c r="H26" i="3"/>
  <c r="H27" i="3"/>
  <c r="E34" i="11" s="1"/>
  <c r="G27" i="3"/>
  <c r="G37" i="12"/>
  <c r="H37" i="12" s="1"/>
  <c r="H22" i="12"/>
  <c r="G52" i="12"/>
  <c r="H52" i="12" s="1"/>
  <c r="G37" i="13"/>
  <c r="H37" i="13" s="1"/>
  <c r="G52" i="13"/>
  <c r="H52" i="13" s="1"/>
  <c r="H22" i="13"/>
  <c r="E37" i="13"/>
  <c r="F37" i="13" s="1"/>
  <c r="F22" i="13"/>
  <c r="E52" i="13"/>
  <c r="F52" i="13" s="1"/>
  <c r="F40" i="8"/>
  <c r="E48" i="9"/>
  <c r="F48" i="9" s="1"/>
  <c r="E34" i="9"/>
  <c r="F34" i="9" s="1"/>
  <c r="D40" i="9" s="1"/>
  <c r="F40" i="9" s="1"/>
  <c r="F28" i="3"/>
  <c r="G52" i="9"/>
  <c r="H52" i="9" s="1"/>
  <c r="G37" i="9"/>
  <c r="H37" i="9" s="1"/>
  <c r="G52" i="8"/>
  <c r="H52" i="8" s="1"/>
  <c r="D56" i="8" s="1"/>
  <c r="F56" i="8" s="1"/>
  <c r="G37" i="8"/>
  <c r="G51" i="9"/>
  <c r="H17" i="11" l="1"/>
  <c r="D26" i="9"/>
  <c r="F26" i="9" s="1"/>
  <c r="F27" i="9" s="1"/>
  <c r="D55" i="9"/>
  <c r="F55" i="9" s="1"/>
  <c r="D55" i="8"/>
  <c r="F55" i="8" s="1"/>
  <c r="F57" i="8"/>
  <c r="D26" i="7"/>
  <c r="F26" i="7" s="1"/>
  <c r="D55" i="5"/>
  <c r="F55" i="5" s="1"/>
  <c r="F57" i="5" s="1"/>
  <c r="H36" i="8"/>
  <c r="H50" i="8"/>
  <c r="D64" i="5"/>
  <c r="F64" i="5" s="1"/>
  <c r="F41" i="5"/>
  <c r="D26" i="8"/>
  <c r="F26" i="8" s="1"/>
  <c r="F27" i="8" s="1"/>
  <c r="H18" i="11"/>
  <c r="D26" i="11" s="1"/>
  <c r="F26" i="11" s="1"/>
  <c r="D55" i="7"/>
  <c r="F55" i="7" s="1"/>
  <c r="F57" i="7" s="1"/>
  <c r="F36" i="8"/>
  <c r="F50" i="8"/>
  <c r="F40" i="5"/>
  <c r="F42" i="5" s="1"/>
  <c r="D41" i="7"/>
  <c r="D40" i="7"/>
  <c r="F36" i="9"/>
  <c r="F50" i="9"/>
  <c r="H36" i="7"/>
  <c r="H50" i="7"/>
  <c r="H37" i="8"/>
  <c r="D41" i="8" s="1"/>
  <c r="H4" i="3"/>
  <c r="F20" i="10"/>
  <c r="C25" i="10"/>
  <c r="C40" i="10" s="1"/>
  <c r="C55" i="10" s="1"/>
  <c r="C63" i="10" s="1"/>
  <c r="H20" i="9"/>
  <c r="G30" i="3"/>
  <c r="C26" i="9"/>
  <c r="C41" i="9" s="1"/>
  <c r="C56" i="9" s="1"/>
  <c r="C64" i="9" s="1"/>
  <c r="D26" i="10"/>
  <c r="F26" i="10" s="1"/>
  <c r="J16" i="3"/>
  <c r="I21" i="3"/>
  <c r="G17" i="12" s="1"/>
  <c r="I23" i="3"/>
  <c r="G18" i="12" s="1"/>
  <c r="D25" i="10"/>
  <c r="F25" i="10" s="1"/>
  <c r="F27" i="10" s="1"/>
  <c r="J15" i="3"/>
  <c r="I22" i="3"/>
  <c r="E18" i="12" s="1"/>
  <c r="I20" i="3"/>
  <c r="E17" i="12" s="1"/>
  <c r="J14" i="3"/>
  <c r="I26" i="3"/>
  <c r="E47" i="12" s="1"/>
  <c r="F47" i="12" s="1"/>
  <c r="I27" i="3"/>
  <c r="H28" i="3"/>
  <c r="E47" i="11"/>
  <c r="F47" i="11" s="1"/>
  <c r="E34" i="10"/>
  <c r="G28" i="3"/>
  <c r="E48" i="11"/>
  <c r="F48" i="11" s="1"/>
  <c r="F34" i="11"/>
  <c r="H51" i="9"/>
  <c r="D56" i="9" s="1"/>
  <c r="F56" i="9" s="1"/>
  <c r="F57" i="9" s="1"/>
  <c r="D41" i="9"/>
  <c r="F41" i="9" s="1"/>
  <c r="F42" i="9" s="1"/>
  <c r="D63" i="9"/>
  <c r="F63" i="9" s="1"/>
  <c r="D25" i="7"/>
  <c r="F25" i="7" s="1"/>
  <c r="F27" i="7" s="1"/>
  <c r="D25" i="11" l="1"/>
  <c r="F25" i="11" s="1"/>
  <c r="F27" i="11" s="1"/>
  <c r="D63" i="8"/>
  <c r="F63" i="8" s="1"/>
  <c r="F41" i="8"/>
  <c r="F42" i="8" s="1"/>
  <c r="D64" i="8"/>
  <c r="F64" i="8" s="1"/>
  <c r="H36" i="9"/>
  <c r="H50" i="9"/>
  <c r="D63" i="5"/>
  <c r="F63" i="5" s="1"/>
  <c r="F65" i="5" s="1"/>
  <c r="H18" i="12"/>
  <c r="D63" i="7"/>
  <c r="F63" i="7" s="1"/>
  <c r="F40" i="7"/>
  <c r="I4" i="3"/>
  <c r="H20" i="10"/>
  <c r="H30" i="3"/>
  <c r="C26" i="10"/>
  <c r="C41" i="10" s="1"/>
  <c r="C56" i="10" s="1"/>
  <c r="C64" i="10" s="1"/>
  <c r="F20" i="11"/>
  <c r="C25" i="11"/>
  <c r="C40" i="11" s="1"/>
  <c r="C55" i="11" s="1"/>
  <c r="C63" i="11" s="1"/>
  <c r="H17" i="12"/>
  <c r="F36" i="10"/>
  <c r="F50" i="10"/>
  <c r="F41" i="7"/>
  <c r="D64" i="7"/>
  <c r="F64" i="7" s="1"/>
  <c r="K16" i="3"/>
  <c r="J23" i="3"/>
  <c r="G18" i="13" s="1"/>
  <c r="J21" i="3"/>
  <c r="G17" i="13" s="1"/>
  <c r="K15" i="3"/>
  <c r="J20" i="3"/>
  <c r="E17" i="13" s="1"/>
  <c r="J22" i="3"/>
  <c r="E18" i="13" s="1"/>
  <c r="E48" i="10"/>
  <c r="F48" i="10" s="1"/>
  <c r="F34" i="10"/>
  <c r="D55" i="11"/>
  <c r="F55" i="11" s="1"/>
  <c r="D56" i="11"/>
  <c r="F56" i="11" s="1"/>
  <c r="I28" i="3"/>
  <c r="E34" i="12"/>
  <c r="K14" i="3"/>
  <c r="J27" i="3"/>
  <c r="E34" i="13" s="1"/>
  <c r="J26" i="3"/>
  <c r="D40" i="11"/>
  <c r="D41" i="11"/>
  <c r="D64" i="9"/>
  <c r="F64" i="9" s="1"/>
  <c r="F65" i="9" s="1"/>
  <c r="H18" i="13" l="1"/>
  <c r="H17" i="13"/>
  <c r="D25" i="12"/>
  <c r="F25" i="12" s="1"/>
  <c r="F65" i="8"/>
  <c r="H50" i="10"/>
  <c r="H36" i="10"/>
  <c r="D26" i="12"/>
  <c r="F26" i="12" s="1"/>
  <c r="F27" i="12" s="1"/>
  <c r="F42" i="7"/>
  <c r="F57" i="11"/>
  <c r="F65" i="7"/>
  <c r="F50" i="11"/>
  <c r="F36" i="11"/>
  <c r="C26" i="11"/>
  <c r="C41" i="11" s="1"/>
  <c r="C56" i="11" s="1"/>
  <c r="C64" i="11" s="1"/>
  <c r="C25" i="13"/>
  <c r="C40" i="13" s="1"/>
  <c r="C55" i="13" s="1"/>
  <c r="C63" i="13" s="1"/>
  <c r="F20" i="13"/>
  <c r="F20" i="12"/>
  <c r="H20" i="11"/>
  <c r="C25" i="12"/>
  <c r="C40" i="12" s="1"/>
  <c r="C55" i="12" s="1"/>
  <c r="C63" i="12" s="1"/>
  <c r="J4" i="3"/>
  <c r="I30" i="3"/>
  <c r="K21" i="3"/>
  <c r="K23" i="3"/>
  <c r="K20" i="3"/>
  <c r="K22" i="3"/>
  <c r="D63" i="11"/>
  <c r="F63" i="11" s="1"/>
  <c r="F40" i="11"/>
  <c r="E48" i="13"/>
  <c r="F48" i="13" s="1"/>
  <c r="F34" i="13"/>
  <c r="E48" i="12"/>
  <c r="F48" i="12" s="1"/>
  <c r="F34" i="12"/>
  <c r="D40" i="10"/>
  <c r="D41" i="10"/>
  <c r="D64" i="11"/>
  <c r="F64" i="11" s="1"/>
  <c r="F41" i="11"/>
  <c r="E47" i="13"/>
  <c r="F47" i="13" s="1"/>
  <c r="J28" i="3"/>
  <c r="K27" i="3"/>
  <c r="K26" i="3"/>
  <c r="D55" i="10"/>
  <c r="F55" i="10" s="1"/>
  <c r="D56" i="10"/>
  <c r="F56" i="10" s="1"/>
  <c r="D25" i="13" l="1"/>
  <c r="F25" i="13" s="1"/>
  <c r="D26" i="13"/>
  <c r="F26" i="13" s="1"/>
  <c r="H50" i="11"/>
  <c r="H36" i="11"/>
  <c r="F50" i="12"/>
  <c r="F36" i="12"/>
  <c r="J30" i="3"/>
  <c r="C26" i="13"/>
  <c r="C41" i="13" s="1"/>
  <c r="C56" i="13" s="1"/>
  <c r="C64" i="13" s="1"/>
  <c r="H20" i="13"/>
  <c r="H20" i="12"/>
  <c r="K4" i="3"/>
  <c r="K30" i="3" s="1"/>
  <c r="C26" i="12"/>
  <c r="C41" i="12" s="1"/>
  <c r="C56" i="12" s="1"/>
  <c r="C64" i="12" s="1"/>
  <c r="F50" i="13"/>
  <c r="F36" i="13"/>
  <c r="F57" i="10"/>
  <c r="K28" i="3"/>
  <c r="F41" i="10"/>
  <c r="D64" i="10"/>
  <c r="F64" i="10" s="1"/>
  <c r="D40" i="12"/>
  <c r="D41" i="12"/>
  <c r="D41" i="13"/>
  <c r="D40" i="13"/>
  <c r="F42" i="11"/>
  <c r="D55" i="13"/>
  <c r="F55" i="13" s="1"/>
  <c r="D56" i="13"/>
  <c r="F56" i="13" s="1"/>
  <c r="F40" i="10"/>
  <c r="D63" i="10"/>
  <c r="F63" i="10" s="1"/>
  <c r="D56" i="12"/>
  <c r="F56" i="12" s="1"/>
  <c r="D55" i="12"/>
  <c r="F55" i="12" s="1"/>
  <c r="F57" i="12" s="1"/>
  <c r="F65" i="11"/>
  <c r="F27" i="13" l="1"/>
  <c r="F65" i="10"/>
  <c r="H50" i="12"/>
  <c r="H36" i="12"/>
  <c r="H50" i="13"/>
  <c r="H36" i="13"/>
  <c r="F42" i="10"/>
  <c r="F41" i="13"/>
  <c r="D64" i="13"/>
  <c r="F64" i="13" s="1"/>
  <c r="F40" i="12"/>
  <c r="D63" i="12"/>
  <c r="F63" i="12" s="1"/>
  <c r="F57" i="13"/>
  <c r="D63" i="13"/>
  <c r="F63" i="13" s="1"/>
  <c r="F65" i="13" s="1"/>
  <c r="F40" i="13"/>
  <c r="F41" i="12"/>
  <c r="D64" i="12"/>
  <c r="F64" i="12" s="1"/>
  <c r="F42" i="13" l="1"/>
  <c r="F65" i="12"/>
  <c r="F42" i="12"/>
</calcChain>
</file>

<file path=xl/comments1.xml><?xml version="1.0" encoding="utf-8"?>
<comments xmlns="http://schemas.openxmlformats.org/spreadsheetml/2006/main">
  <authors>
    <author>Bé Keizer</author>
  </authors>
  <commentList>
    <comment ref="F16" authorId="0" shapeId="0">
      <text>
        <r>
          <rPr>
            <sz val="9"/>
            <color indexed="81"/>
            <rFont val="Tahoma"/>
            <family val="2"/>
          </rPr>
          <t xml:space="preserve">
Betreft de GGL van de SBO</t>
        </r>
      </text>
    </comment>
    <comment ref="I16" authorId="0" shapeId="0">
      <text>
        <r>
          <rPr>
            <sz val="9"/>
            <color indexed="81"/>
            <rFont val="Tahoma"/>
            <family val="2"/>
          </rPr>
          <t xml:space="preserve">
Voor basisformatie en basisbedrag geldt het aantal leerlingen op peildatum minus aantal leerlingen per 1 okt. T-1.
Voor zorgformatie en zorgbedrag geldt het aantal leerlingen op de peildatum minus aantal leerlingen 2% swv.</t>
        </r>
      </text>
    </comment>
  </commentList>
</comments>
</file>

<file path=xl/comments2.xml><?xml version="1.0" encoding="utf-8"?>
<comments xmlns="http://schemas.openxmlformats.org/spreadsheetml/2006/main">
  <authors>
    <author>Bé Keizer</author>
  </authors>
  <commentList>
    <comment ref="F16" authorId="0" shapeId="0">
      <text>
        <r>
          <rPr>
            <sz val="9"/>
            <color indexed="81"/>
            <rFont val="Tahoma"/>
            <family val="2"/>
          </rPr>
          <t xml:space="preserve">
Betreft de GGL van de SBO</t>
        </r>
      </text>
    </comment>
    <comment ref="I16" authorId="0" shapeId="0">
      <text>
        <r>
          <rPr>
            <sz val="9"/>
            <color indexed="81"/>
            <rFont val="Tahoma"/>
            <family val="2"/>
          </rPr>
          <t xml:space="preserve">
Voor basisformatie en basisbedrag geldt het aantal leerlingen op peildatum minus aantal leerlingen per 1 okt. T-1.
Voor zorgformatie en zorgbedrag geldt het aantal leerlingen op de peildatum minus aantal leerlingen 2% swv.</t>
        </r>
      </text>
    </comment>
  </commentList>
</comments>
</file>

<file path=xl/comments3.xml><?xml version="1.0" encoding="utf-8"?>
<comments xmlns="http://schemas.openxmlformats.org/spreadsheetml/2006/main">
  <authors>
    <author>Bé Keizer</author>
  </authors>
  <commentList>
    <comment ref="F16" authorId="0" shapeId="0">
      <text>
        <r>
          <rPr>
            <sz val="9"/>
            <color indexed="81"/>
            <rFont val="Tahoma"/>
            <family val="2"/>
          </rPr>
          <t xml:space="preserve">
Het meest eenvoudig is het hanteren van de landelijke GPL met de GGL van dat jaar. Zo nodig kan men kiezen voor de GGL van de betreffende SBO-school.</t>
        </r>
      </text>
    </comment>
    <comment ref="I16" authorId="0" shapeId="0">
      <text>
        <r>
          <rPr>
            <sz val="9"/>
            <color indexed="81"/>
            <rFont val="Tahoma"/>
            <family val="2"/>
          </rPr>
          <t xml:space="preserve">
Voor basisformatie en basisbedrag geldt het aantal leerlingen op peildatum minus aantal leerlingen per 1 okt. T-1.
Voor zorgformatie en zorgbedrag geldt het aantal leerlingen op de peildatum minus aantal leerlingen 2% swv.</t>
        </r>
      </text>
    </comment>
  </commentList>
</comments>
</file>

<file path=xl/comments4.xml><?xml version="1.0" encoding="utf-8"?>
<comments xmlns="http://schemas.openxmlformats.org/spreadsheetml/2006/main">
  <authors>
    <author>Bé Keizer</author>
  </authors>
  <commentList>
    <comment ref="F16" authorId="0" shapeId="0">
      <text>
        <r>
          <rPr>
            <sz val="9"/>
            <color indexed="81"/>
            <rFont val="Tahoma"/>
            <family val="2"/>
          </rPr>
          <t xml:space="preserve">
Het meest eenvoudig is het hanteren van de landelijke GPL met de GGL van dat jaar. Zo nodig kan men kiezen voor de GGL van de betreffende SBO-school.</t>
        </r>
      </text>
    </comment>
    <comment ref="I16" authorId="0" shapeId="0">
      <text>
        <r>
          <rPr>
            <sz val="9"/>
            <color indexed="81"/>
            <rFont val="Tahoma"/>
            <family val="2"/>
          </rPr>
          <t xml:space="preserve">
Voor de personele en materiele basisbekostiging geldt het aantal leerlingen op peildatum minus aantal leerlingen per 1 okt. T-1.
Voor de personele en materiele ondersteuningsbekostiging geldt het aantal leerlingen op de peildatum minus aantal leerlingen 2% swv.</t>
        </r>
      </text>
    </comment>
  </commentList>
</comments>
</file>

<file path=xl/comments5.xml><?xml version="1.0" encoding="utf-8"?>
<comments xmlns="http://schemas.openxmlformats.org/spreadsheetml/2006/main">
  <authors>
    <author>Bé Keizer</author>
  </authors>
  <commentList>
    <comment ref="F16" authorId="0" shapeId="0">
      <text>
        <r>
          <rPr>
            <sz val="9"/>
            <color indexed="81"/>
            <rFont val="Tahoma"/>
            <family val="2"/>
          </rPr>
          <t xml:space="preserve">
Het meest eenvoudig is het hanteren van de landelijke GPL met de GGL van dat jaar. Zo nodig kan men kiezen voor de GGL van de betreffende SBO-school.</t>
        </r>
      </text>
    </comment>
    <comment ref="I16" authorId="0" shapeId="0">
      <text>
        <r>
          <rPr>
            <sz val="9"/>
            <color indexed="81"/>
            <rFont val="Tahoma"/>
            <family val="2"/>
          </rPr>
          <t xml:space="preserve">
Voor de personele en materiele basisbekostiging geldt het aantal leerlingen op peildatum minus aantal leerlingen per 1 okt. T-1.
Voor de personele en materiele ondersteuningsbekostiging geldt het aantal leerlingen op de peildatum minus aantal leerlingen 2% swv.</t>
        </r>
      </text>
    </comment>
  </commentList>
</comments>
</file>

<file path=xl/comments6.xml><?xml version="1.0" encoding="utf-8"?>
<comments xmlns="http://schemas.openxmlformats.org/spreadsheetml/2006/main">
  <authors>
    <author>Bé Keizer</author>
    <author>B. Keizer</author>
  </authors>
  <commentList>
    <comment ref="F16" authorId="0" shapeId="0">
      <text>
        <r>
          <rPr>
            <sz val="9"/>
            <color indexed="81"/>
            <rFont val="Tahoma"/>
            <family val="2"/>
          </rPr>
          <t xml:space="preserve">
Het meest eenvoudig is het hanteren van de landelijke GPL met de GGL van dat jaar. Zo nodig kan men kiezen voor de GGL van de betreffende SBO-school.</t>
        </r>
      </text>
    </comment>
    <comment ref="I16" authorId="0" shapeId="0">
      <text>
        <r>
          <rPr>
            <sz val="9"/>
            <color indexed="81"/>
            <rFont val="Tahoma"/>
            <family val="2"/>
          </rPr>
          <t xml:space="preserve">
Voor de personele en materiele basisbekostiging geldt het aantal leerlingen op peildatum minus aantal leerlingen per 1 okt. T-1.
Voor de personele en materiele ondersteuningsbekostiging geldt het aantal leerlingen op de peildatum minus aantal leerlingen 2% swv.</t>
        </r>
      </text>
    </comment>
    <comment ref="D24" authorId="1" shapeId="0">
      <text>
        <r>
          <rPr>
            <sz val="9"/>
            <color indexed="81"/>
            <rFont val="Tahoma"/>
            <family val="2"/>
          </rPr>
          <t xml:space="preserve">
De bedragen omvatten de personele en de materiële bekostiging.</t>
        </r>
      </text>
    </comment>
    <comment ref="D39" authorId="1" shapeId="0">
      <text>
        <r>
          <rPr>
            <sz val="9"/>
            <color indexed="81"/>
            <rFont val="Tahoma"/>
            <family val="2"/>
          </rPr>
          <t xml:space="preserve">
De bedragen omvatten de personele en de materiële bekostiging.</t>
        </r>
      </text>
    </comment>
    <comment ref="D54" authorId="1" shapeId="0">
      <text>
        <r>
          <rPr>
            <sz val="9"/>
            <color indexed="81"/>
            <rFont val="Tahoma"/>
            <family val="2"/>
          </rPr>
          <t xml:space="preserve">
De bedragen omvatten de personele en de materiële bekostiging.</t>
        </r>
      </text>
    </comment>
    <comment ref="D62" authorId="1" shapeId="0">
      <text>
        <r>
          <rPr>
            <sz val="9"/>
            <color indexed="81"/>
            <rFont val="Tahoma"/>
            <family val="2"/>
          </rPr>
          <t xml:space="preserve">
De bedragen omvatten de personele en de materiële bekostiging.</t>
        </r>
      </text>
    </comment>
  </commentList>
</comments>
</file>

<file path=xl/comments7.xml><?xml version="1.0" encoding="utf-8"?>
<comments xmlns="http://schemas.openxmlformats.org/spreadsheetml/2006/main">
  <authors>
    <author>Bé Keizer</author>
    <author>B. Keizer</author>
  </authors>
  <commentList>
    <comment ref="F16" authorId="0" shapeId="0">
      <text>
        <r>
          <rPr>
            <sz val="9"/>
            <color indexed="81"/>
            <rFont val="Tahoma"/>
            <family val="2"/>
          </rPr>
          <t xml:space="preserve">
Het meest eenvoudig is het hanteren van de landelijke GPL met de GGL van dat jaar. Zo nodig kan men kiezen voor de GGL van de betreffende SBO-school.</t>
        </r>
      </text>
    </comment>
    <comment ref="I16" authorId="0" shapeId="0">
      <text>
        <r>
          <rPr>
            <sz val="9"/>
            <color indexed="81"/>
            <rFont val="Tahoma"/>
            <family val="2"/>
          </rPr>
          <t xml:space="preserve">
Voor de personele en materiele basisbekostiging geldt het aantal leerlingen op peildatum minus aantal leerlingen per 1 okt. T-1.
Voor de personele en materiele ondersteuningsbekostiging geldt het aantal leerlingen op de peildatum minus aantal leerlingen 2% swv.</t>
        </r>
      </text>
    </comment>
    <comment ref="D24" authorId="1" shapeId="0">
      <text>
        <r>
          <rPr>
            <sz val="9"/>
            <color indexed="81"/>
            <rFont val="Tahoma"/>
            <family val="2"/>
          </rPr>
          <t xml:space="preserve">
De bedragen omvatten de personele en de materiële bekostiging.</t>
        </r>
      </text>
    </comment>
    <comment ref="D39" authorId="1" shapeId="0">
      <text>
        <r>
          <rPr>
            <sz val="9"/>
            <color indexed="81"/>
            <rFont val="Tahoma"/>
            <family val="2"/>
          </rPr>
          <t xml:space="preserve">
De bedragen omvatten de personele en de materiële bekostiging.</t>
        </r>
      </text>
    </comment>
    <comment ref="D54" authorId="1" shapeId="0">
      <text>
        <r>
          <rPr>
            <sz val="9"/>
            <color indexed="81"/>
            <rFont val="Tahoma"/>
            <family val="2"/>
          </rPr>
          <t xml:space="preserve">
De bedragen omvatten de personele en de materiële bekostiging.</t>
        </r>
      </text>
    </comment>
    <comment ref="D62" authorId="1" shapeId="0">
      <text>
        <r>
          <rPr>
            <sz val="9"/>
            <color indexed="81"/>
            <rFont val="Tahoma"/>
            <family val="2"/>
          </rPr>
          <t xml:space="preserve">
De bedragen omvatten de personele en de materiële bekostiging.</t>
        </r>
      </text>
    </comment>
  </commentList>
</comments>
</file>

<file path=xl/comments8.xml><?xml version="1.0" encoding="utf-8"?>
<comments xmlns="http://schemas.openxmlformats.org/spreadsheetml/2006/main">
  <authors>
    <author>Bé Keizer</author>
    <author>B. Keizer</author>
  </authors>
  <commentList>
    <comment ref="F16" authorId="0" shapeId="0">
      <text>
        <r>
          <rPr>
            <sz val="9"/>
            <color indexed="81"/>
            <rFont val="Tahoma"/>
            <family val="2"/>
          </rPr>
          <t xml:space="preserve">
Het meest eenvoudig is het hanteren van de landelijke GPL met de GGL van dat jaar. Zo nodig kan men kiezen voor de GGL van de betreffende SBO-school.</t>
        </r>
      </text>
    </comment>
    <comment ref="I16" authorId="0" shapeId="0">
      <text>
        <r>
          <rPr>
            <sz val="9"/>
            <color indexed="81"/>
            <rFont val="Tahoma"/>
            <family val="2"/>
          </rPr>
          <t xml:space="preserve">
Voor de personele en materiele basisbekostiging geldt het aantal leerlingen op peildatum minus aantal leerlingen per 1 okt. T-1.
Voor de personele en materiele ondersteuningsbekostiging geldt het aantal leerlingen op de peildatum minus aantal leerlingen 2% swv.</t>
        </r>
      </text>
    </comment>
    <comment ref="D24" authorId="1" shapeId="0">
      <text>
        <r>
          <rPr>
            <sz val="9"/>
            <color indexed="81"/>
            <rFont val="Tahoma"/>
            <family val="2"/>
          </rPr>
          <t xml:space="preserve">
De bedragen omvatten de personele en de materiële bekostiging.</t>
        </r>
      </text>
    </comment>
    <comment ref="D39" authorId="1" shapeId="0">
      <text>
        <r>
          <rPr>
            <sz val="9"/>
            <color indexed="81"/>
            <rFont val="Tahoma"/>
            <family val="2"/>
          </rPr>
          <t xml:space="preserve">
De bedragen omvatten de personele en de materiële bekostiging.</t>
        </r>
      </text>
    </comment>
    <comment ref="D54" authorId="1" shapeId="0">
      <text>
        <r>
          <rPr>
            <sz val="9"/>
            <color indexed="81"/>
            <rFont val="Tahoma"/>
            <family val="2"/>
          </rPr>
          <t xml:space="preserve">
De bedragen omvatten de personele en de materiële bekostiging.</t>
        </r>
      </text>
    </comment>
    <comment ref="D62" authorId="1" shapeId="0">
      <text>
        <r>
          <rPr>
            <sz val="9"/>
            <color indexed="81"/>
            <rFont val="Tahoma"/>
            <family val="2"/>
          </rPr>
          <t xml:space="preserve">
De bedragen omvatten de personele en de materiële bekostiging.</t>
        </r>
      </text>
    </comment>
  </commentList>
</comments>
</file>

<file path=xl/comments9.xml><?xml version="1.0" encoding="utf-8"?>
<comments xmlns="http://schemas.openxmlformats.org/spreadsheetml/2006/main">
  <authors>
    <author>Keizer</author>
  </authors>
  <commentList>
    <comment ref="F13" authorId="0" shapeId="0">
      <text>
        <r>
          <rPr>
            <sz val="9"/>
            <color indexed="81"/>
            <rFont val="Tahoma"/>
            <family val="2"/>
          </rPr>
          <t xml:space="preserve">
Inclusief professionaliseringstoeslag.</t>
        </r>
      </text>
    </comment>
  </commentList>
</comments>
</file>

<file path=xl/sharedStrings.xml><?xml version="1.0" encoding="utf-8"?>
<sst xmlns="http://schemas.openxmlformats.org/spreadsheetml/2006/main" count="500" uniqueCount="110">
  <si>
    <t>maand</t>
  </si>
  <si>
    <t>vast</t>
  </si>
  <si>
    <t>leeftijd</t>
  </si>
  <si>
    <t>lft-bedrag</t>
  </si>
  <si>
    <t>basisformatie</t>
  </si>
  <si>
    <t>zorgformatie</t>
  </si>
  <si>
    <t xml:space="preserve">basisbedrag </t>
  </si>
  <si>
    <t>zorgbedrag</t>
  </si>
  <si>
    <t>totaal</t>
  </si>
  <si>
    <t xml:space="preserve">Personele bekostiging </t>
  </si>
  <si>
    <t>Materiële bekostiging</t>
  </si>
  <si>
    <t>5 maanden</t>
  </si>
  <si>
    <t>7 maanden</t>
  </si>
  <si>
    <t>aantal leerlingen</t>
  </si>
  <si>
    <t>Totaal:</t>
  </si>
  <si>
    <t>SBO</t>
  </si>
  <si>
    <t>Grensverkeer</t>
  </si>
  <si>
    <t xml:space="preserve">Berekening overdrachtsverplichtingen van samenwerkingsverband </t>
  </si>
  <si>
    <t>schooljaar</t>
  </si>
  <si>
    <t>2010/11</t>
  </si>
  <si>
    <t>2011/12</t>
  </si>
  <si>
    <t>2012/13</t>
  </si>
  <si>
    <t>2013/14</t>
  </si>
  <si>
    <t>teldatum</t>
  </si>
  <si>
    <t>kalenderjaar</t>
  </si>
  <si>
    <t>basisformatie (fte)</t>
  </si>
  <si>
    <t>zorgformatie (fte)</t>
  </si>
  <si>
    <t>formatie BOA (cumi) (fte)</t>
  </si>
  <si>
    <t>basis- plus zorgformatie (fte)</t>
  </si>
  <si>
    <t>Speciaal Basisonderwijs de gpl bedragen</t>
  </si>
  <si>
    <t>Directie</t>
  </si>
  <si>
    <t>OP (landelijk)</t>
  </si>
  <si>
    <t>OP  leeftijdsgecorrigeerd: voet</t>
  </si>
  <si>
    <t>OP  leeftijdsgecorrigeerd: bedrag * GGL</t>
  </si>
  <si>
    <t>Landelijke GGL =</t>
  </si>
  <si>
    <t>basisformatie (vast)</t>
  </si>
  <si>
    <t>basisformatie (variabel)</t>
  </si>
  <si>
    <t>zorgformatie (vast)</t>
  </si>
  <si>
    <t>zorgformatie (variabel)</t>
  </si>
  <si>
    <t>SBO op basis van landelijke GPL (overdracht)</t>
  </si>
  <si>
    <t>basis- plus zorgformatie</t>
  </si>
  <si>
    <t>gemiddeld basisbedrag</t>
  </si>
  <si>
    <t xml:space="preserve">aan SBO en in verband met grensverkeer </t>
  </si>
  <si>
    <t>Overdrachten tussen samenwerkingsverbanden</t>
  </si>
  <si>
    <t>Overdrachten aan SBO</t>
  </si>
  <si>
    <t>Overdrachten in verband met grensverkeer totaal</t>
  </si>
  <si>
    <t>SBO MI</t>
  </si>
  <si>
    <t>schooljaar 2010-2011</t>
  </si>
  <si>
    <t>leerlingen vóór of op 1 oktober 2009 vorige schooljaar</t>
  </si>
  <si>
    <t>leerlingen na 1 oktober 2009 vorige schooljaar</t>
  </si>
  <si>
    <t>Gedurende schooljaar 2010-2011</t>
  </si>
  <si>
    <t>schooljaar 2011-2012</t>
  </si>
  <si>
    <t>Gedurende schooljaar 2011-2012</t>
  </si>
  <si>
    <t>leerlingen vóór of op 1 oktober 2010 vorige schooljaar</t>
  </si>
  <si>
    <t>leerlingen na 1 oktober 2010 vorige schooljaar</t>
  </si>
  <si>
    <t>2014/15</t>
  </si>
  <si>
    <t>schooljaar 2012-2013</t>
  </si>
  <si>
    <t>Gedurende schooljaar 2012-2013</t>
  </si>
  <si>
    <t>leerlingen vóór of op 1 oktober 2011 vorige schooljaar</t>
  </si>
  <si>
    <t>leerlingen na 1 oktober 2011 vorige schooljaar</t>
  </si>
  <si>
    <t>schooljaar 2013-2014</t>
  </si>
  <si>
    <t>Gedurende schooljaar 2013-2014</t>
  </si>
  <si>
    <t>leerlingen vóór of op 1 oktober 2012 vorige schooljaar</t>
  </si>
  <si>
    <t>leerlingen na 1 oktober 2012 vorige schooljaar</t>
  </si>
  <si>
    <t>2015/16</t>
  </si>
  <si>
    <t>2016/17</t>
  </si>
  <si>
    <t>2017/18</t>
  </si>
  <si>
    <t>schooljaar 2014-2015</t>
  </si>
  <si>
    <t>Gedurende schooljaar 2014-2015</t>
  </si>
  <si>
    <t>schooljaar 2015-2016</t>
  </si>
  <si>
    <t>Gedurende schooljaar 2015-2016</t>
  </si>
  <si>
    <t>leerlingen vóór of op 1 oktober 2014 vorige schooljaar</t>
  </si>
  <si>
    <t>leerlingen na 1 oktober 2014 vorige schooljaar</t>
  </si>
  <si>
    <t>2018/19</t>
  </si>
  <si>
    <t>schooljaar 2016-2017</t>
  </si>
  <si>
    <t>Gedurende schooljaar 2016-2017</t>
  </si>
  <si>
    <t>leerlingen vóór of op 1 oktober 2015 vorige schooljaar</t>
  </si>
  <si>
    <t>leerlingen na 1 oktober 2015 vorige schooljaar</t>
  </si>
  <si>
    <t>schooljaar 2017-2018</t>
  </si>
  <si>
    <t>leerlingen vóór of op 1 oktober 2016 vorige schooljaar</t>
  </si>
  <si>
    <t>leerlingen na 1 oktober 2016 vorige schooljaar</t>
  </si>
  <si>
    <t>beveiliging: poraad (via Start, opmaak, blad beveiligen)</t>
  </si>
  <si>
    <t>leerlingen vóór of op 1 oktober 2013 vorige schooljaar is dit jaar 0 (nul) vanwege nieuwe start SWV.</t>
  </si>
  <si>
    <t>leerlingen na 1 oktober 2013 vorige schooljaar is dit jaar 0 (nul) vanwege nieuwe start SWV.</t>
  </si>
  <si>
    <t>Toelichting</t>
  </si>
  <si>
    <r>
      <t xml:space="preserve">De werkbladen zijn beveiligd met het wachtwoord:    </t>
    </r>
    <r>
      <rPr>
        <b/>
        <sz val="10"/>
        <rFont val="Calibri"/>
        <family val="2"/>
      </rPr>
      <t>poraad</t>
    </r>
  </si>
  <si>
    <t>De witte velden kunnen daardoor worden gewijzigd, en bevatten de op te geven variabelen voor de berekeningen.</t>
  </si>
  <si>
    <t>In het TAB-blad bevatten de gele velden data en die kunnen zo nodig gewijzigd worden.</t>
  </si>
  <si>
    <t>Algemeen</t>
  </si>
  <si>
    <t>Werkblad Tabellen</t>
  </si>
  <si>
    <t>De getallen in de gele velden kunnen worden aangepast.</t>
  </si>
  <si>
    <t>Voor nadere info:</t>
  </si>
  <si>
    <t>Infodesk PO-Raad</t>
  </si>
  <si>
    <t>helpdesk@poraad.nl</t>
  </si>
  <si>
    <t>Ook de rose velden kunnen worden gewijzigd, maar dan wordt wel de formule die in die cel zit, overschreven.</t>
  </si>
  <si>
    <t xml:space="preserve">Er gelden overdrachtsverplichtingen voor het SWB aan de SBO. Dat betreft overdracht op basis van de peildatum 1 februari </t>
  </si>
  <si>
    <t xml:space="preserve">voor het daaropvolgende schooljaar wat de personele bekostiging betreft en het lopende kalenderjaar voor wat de materiele </t>
  </si>
  <si>
    <t>bekostiging betreft.</t>
  </si>
  <si>
    <t xml:space="preserve">Omdat het SWV een nieuwe start maakt per 1 augustus 2014 is er in het schooljaar 2014-2015 resp. 2014 nog geen </t>
  </si>
  <si>
    <t xml:space="preserve">overdrachtsverplichting voor grensverkeer. Wel voor de jaren daarna waarbij er over het algemeen sprake zal zijn van </t>
  </si>
  <si>
    <t>stijging gedurende de eerste vier jaar.</t>
  </si>
  <si>
    <t>Werkbladen Overdrachtsverplichtingen</t>
  </si>
  <si>
    <t>Gestart wordt met de overdrachtsverplichting op basis van de groeiregeling gebaseerd op de telling van 1 februari.</t>
  </si>
  <si>
    <t>Geadviseerd wordt de overdrachtsverplichting via een automatische maandelijkse overschrijving te regelen.</t>
  </si>
  <si>
    <t>kalenderjaar naar schooljaar.</t>
  </si>
  <si>
    <t>Overdrachten tussen SWVen m.b.t. groei en grensverkeer</t>
  </si>
  <si>
    <t>Vervolgens wordt de overdrachtsverplichting tussen de SWv-en i.v.m. het grensverkeer berekend.</t>
  </si>
  <si>
    <t xml:space="preserve">De omvang van de overdracht wordt per schooljaar berekend met omrekening van de materiële bekostiging van </t>
  </si>
  <si>
    <t>Dit werkblad bevat relevante tabellen, conform de gegevens zoals die per november 2015 bekend zijn.</t>
  </si>
  <si>
    <t>Gedurende schooljaar 2017-2018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</si>
</sst>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 &quot;€&quot;\ * #,##0.00_ ;_ &quot;€&quot;\ * \-#,##0.00_ ;_ &quot;€&quot;\ * &quot;-&quot;??_ ;_ @_ "/>
    <numFmt numFmtId="164" formatCode="_(&quot;€&quot;\ * #,##0.00_);_(&quot;€&quot;\ * \(#,##0.00\);_(&quot;€&quot;\ * &quot;-&quot;??_);_(@_)"/>
    <numFmt numFmtId="165" formatCode="_-&quot;€&quot;\ * #,##0.00_-;_-&quot;€&quot;\ * #,##0.00\-;_-&quot;€&quot;\ * &quot;-&quot;??_-;_-@_-"/>
    <numFmt numFmtId="166" formatCode="[$-413]d/mmm/yy;@"/>
    <numFmt numFmtId="167" formatCode="0.0000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u val="singleAccounting"/>
      <sz val="10"/>
      <name val="Arial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rgb="FFC00000"/>
      <name val="Arial"/>
      <family val="2"/>
    </font>
    <font>
      <b/>
      <sz val="10"/>
      <color rgb="FFC00000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color indexed="10"/>
      <name val="Calibri"/>
      <family val="2"/>
    </font>
    <font>
      <u/>
      <sz val="8"/>
      <color indexed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14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wrapText="1"/>
    </xf>
    <xf numFmtId="16" fontId="0" fillId="2" borderId="1" xfId="0" applyNumberFormat="1" applyFill="1" applyBorder="1"/>
    <xf numFmtId="0" fontId="1" fillId="2" borderId="1" xfId="0" applyFont="1" applyFill="1" applyBorder="1"/>
    <xf numFmtId="0" fontId="1" fillId="2" borderId="2" xfId="0" applyFont="1" applyFill="1" applyBorder="1" applyAlignment="1">
      <alignment horizontal="right"/>
    </xf>
    <xf numFmtId="0" fontId="0" fillId="2" borderId="3" xfId="0" applyFill="1" applyBorder="1"/>
    <xf numFmtId="0" fontId="0" fillId="2" borderId="3" xfId="0" applyFill="1" applyBorder="1" applyAlignment="1">
      <alignment wrapText="1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0" xfId="0" applyFill="1" applyBorder="1"/>
    <xf numFmtId="0" fontId="0" fillId="2" borderId="7" xfId="0" applyFill="1" applyBorder="1"/>
    <xf numFmtId="0" fontId="0" fillId="2" borderId="8" xfId="0" applyFill="1" applyBorder="1"/>
    <xf numFmtId="0" fontId="1" fillId="2" borderId="6" xfId="0" applyFont="1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16" fontId="0" fillId="2" borderId="6" xfId="0" applyNumberFormat="1" applyFill="1" applyBorder="1"/>
    <xf numFmtId="0" fontId="0" fillId="3" borderId="1" xfId="0" applyFill="1" applyBorder="1"/>
    <xf numFmtId="164" fontId="0" fillId="3" borderId="1" xfId="0" applyNumberFormat="1" applyFill="1" applyBorder="1"/>
    <xf numFmtId="164" fontId="3" fillId="3" borderId="1" xfId="0" applyNumberFormat="1" applyFont="1" applyFill="1" applyBorder="1"/>
    <xf numFmtId="164" fontId="0" fillId="3" borderId="10" xfId="0" applyNumberFormat="1" applyFill="1" applyBorder="1"/>
    <xf numFmtId="0" fontId="0" fillId="4" borderId="0" xfId="0" applyFill="1"/>
    <xf numFmtId="0" fontId="1" fillId="4" borderId="0" xfId="0" applyFont="1" applyFill="1"/>
    <xf numFmtId="0" fontId="0" fillId="2" borderId="12" xfId="0" applyFill="1" applyBorder="1"/>
    <xf numFmtId="0" fontId="0" fillId="4" borderId="0" xfId="0" applyFill="1" applyBorder="1"/>
    <xf numFmtId="0" fontId="6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0" fontId="6" fillId="5" borderId="0" xfId="0" applyFont="1" applyFill="1" applyBorder="1" applyAlignment="1" applyProtection="1">
      <alignment horizontal="left"/>
      <protection locked="0"/>
    </xf>
    <xf numFmtId="49" fontId="6" fillId="5" borderId="0" xfId="0" applyNumberFormat="1" applyFont="1" applyFill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</xf>
    <xf numFmtId="166" fontId="6" fillId="5" borderId="0" xfId="0" applyNumberFormat="1" applyFont="1" applyFill="1" applyBorder="1" applyAlignment="1" applyProtection="1">
      <alignment horizontal="left"/>
      <protection locked="0"/>
    </xf>
    <xf numFmtId="0" fontId="6" fillId="0" borderId="0" xfId="0" applyFont="1" applyFill="1" applyAlignment="1" applyProtection="1">
      <alignment horizontal="left"/>
    </xf>
    <xf numFmtId="0" fontId="1" fillId="0" borderId="0" xfId="0" applyFont="1" applyFill="1" applyBorder="1" applyProtection="1"/>
    <xf numFmtId="167" fontId="6" fillId="0" borderId="0" xfId="0" applyNumberFormat="1" applyFont="1" applyFill="1" applyBorder="1" applyAlignment="1" applyProtection="1">
      <alignment horizontal="left"/>
    </xf>
    <xf numFmtId="0" fontId="1" fillId="0" borderId="0" xfId="0" quotePrefix="1" applyFont="1" applyFill="1" applyBorder="1" applyAlignment="1" applyProtection="1">
      <alignment horizontal="left"/>
    </xf>
    <xf numFmtId="0" fontId="6" fillId="0" borderId="0" xfId="0" quotePrefix="1" applyFont="1" applyFill="1" applyBorder="1" applyAlignment="1" applyProtection="1">
      <alignment horizontal="left"/>
    </xf>
    <xf numFmtId="0" fontId="6" fillId="0" borderId="0" xfId="0" applyFont="1" applyFill="1" applyBorder="1" applyProtection="1"/>
    <xf numFmtId="165" fontId="6" fillId="0" borderId="0" xfId="0" applyNumberFormat="1" applyFont="1" applyFill="1" applyBorder="1" applyAlignment="1" applyProtection="1">
      <alignment horizontal="left"/>
    </xf>
    <xf numFmtId="165" fontId="6" fillId="5" borderId="0" xfId="0" applyNumberFormat="1" applyFont="1" applyFill="1" applyBorder="1" applyAlignment="1" applyProtection="1">
      <alignment horizontal="left"/>
      <protection locked="0"/>
    </xf>
    <xf numFmtId="164" fontId="6" fillId="0" borderId="0" xfId="0" applyNumberFormat="1" applyFont="1" applyFill="1" applyBorder="1" applyAlignment="1" applyProtection="1">
      <alignment horizontal="left"/>
    </xf>
    <xf numFmtId="0" fontId="0" fillId="0" borderId="0" xfId="0" applyProtection="1"/>
    <xf numFmtId="0" fontId="1" fillId="4" borderId="13" xfId="0" applyFont="1" applyFill="1" applyBorder="1"/>
    <xf numFmtId="0" fontId="0" fillId="4" borderId="14" xfId="0" applyFill="1" applyBorder="1"/>
    <xf numFmtId="0" fontId="0" fillId="4" borderId="15" xfId="0" applyFill="1" applyBorder="1"/>
    <xf numFmtId="0" fontId="1" fillId="4" borderId="16" xfId="0" applyFont="1" applyFill="1" applyBorder="1"/>
    <xf numFmtId="0" fontId="0" fillId="4" borderId="17" xfId="0" applyFill="1" applyBorder="1"/>
    <xf numFmtId="0" fontId="5" fillId="4" borderId="0" xfId="0" applyFont="1" applyFill="1" applyBorder="1" applyAlignment="1">
      <alignment horizontal="center"/>
    </xf>
    <xf numFmtId="0" fontId="0" fillId="4" borderId="16" xfId="0" applyFill="1" applyBorder="1"/>
    <xf numFmtId="0" fontId="1" fillId="2" borderId="18" xfId="0" applyFont="1" applyFill="1" applyBorder="1"/>
    <xf numFmtId="0" fontId="0" fillId="2" borderId="19" xfId="0" applyFill="1" applyBorder="1"/>
    <xf numFmtId="0" fontId="1" fillId="2" borderId="16" xfId="0" applyFont="1" applyFill="1" applyBorder="1"/>
    <xf numFmtId="0" fontId="0" fillId="2" borderId="17" xfId="0" applyFill="1" applyBorder="1"/>
    <xf numFmtId="0" fontId="1" fillId="2" borderId="20" xfId="0" applyFont="1" applyFill="1" applyBorder="1"/>
    <xf numFmtId="0" fontId="0" fillId="2" borderId="21" xfId="0" applyFill="1" applyBorder="1"/>
    <xf numFmtId="0" fontId="1" fillId="2" borderId="18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0" fontId="1" fillId="4" borderId="22" xfId="0" applyFont="1" applyFill="1" applyBorder="1"/>
    <xf numFmtId="0" fontId="0" fillId="4" borderId="23" xfId="0" applyFill="1" applyBorder="1"/>
    <xf numFmtId="0" fontId="0" fillId="4" borderId="24" xfId="0" applyFill="1" applyBorder="1"/>
    <xf numFmtId="0" fontId="0" fillId="0" borderId="1" xfId="0" applyFill="1" applyBorder="1" applyProtection="1">
      <protection locked="0"/>
    </xf>
    <xf numFmtId="166" fontId="6" fillId="0" borderId="0" xfId="0" applyNumberFormat="1" applyFont="1" applyFill="1" applyBorder="1" applyAlignment="1" applyProtection="1">
      <alignment horizontal="left"/>
    </xf>
    <xf numFmtId="164" fontId="0" fillId="5" borderId="0" xfId="0" applyNumberFormat="1" applyFill="1" applyProtection="1">
      <protection locked="0"/>
    </xf>
    <xf numFmtId="0" fontId="5" fillId="4" borderId="16" xfId="0" applyFont="1" applyFill="1" applyBorder="1"/>
    <xf numFmtId="0" fontId="1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1" fillId="2" borderId="2" xfId="0" applyFont="1" applyFill="1" applyBorder="1"/>
    <xf numFmtId="0" fontId="0" fillId="2" borderId="25" xfId="0" applyFill="1" applyBorder="1"/>
    <xf numFmtId="4" fontId="0" fillId="5" borderId="1" xfId="0" applyNumberFormat="1" applyFill="1" applyBorder="1" applyProtection="1">
      <protection locked="0"/>
    </xf>
    <xf numFmtId="164" fontId="0" fillId="0" borderId="0" xfId="0" applyNumberFormat="1" applyFill="1" applyProtection="1"/>
    <xf numFmtId="49" fontId="6" fillId="0" borderId="0" xfId="0" applyNumberFormat="1" applyFont="1" applyFill="1" applyBorder="1" applyAlignment="1" applyProtection="1">
      <alignment horizontal="left"/>
    </xf>
    <xf numFmtId="0" fontId="6" fillId="2" borderId="6" xfId="0" applyFont="1" applyFill="1" applyBorder="1"/>
    <xf numFmtId="44" fontId="0" fillId="3" borderId="1" xfId="0" applyNumberFormat="1" applyFill="1" applyBorder="1"/>
    <xf numFmtId="0" fontId="0" fillId="6" borderId="4" xfId="0" applyFill="1" applyBorder="1"/>
    <xf numFmtId="0" fontId="0" fillId="6" borderId="19" xfId="0" applyFill="1" applyBorder="1"/>
    <xf numFmtId="0" fontId="1" fillId="6" borderId="16" xfId="0" applyFont="1" applyFill="1" applyBorder="1"/>
    <xf numFmtId="0" fontId="1" fillId="6" borderId="1" xfId="0" applyFont="1" applyFill="1" applyBorder="1" applyAlignment="1">
      <alignment horizontal="right"/>
    </xf>
    <xf numFmtId="0" fontId="0" fillId="6" borderId="1" xfId="0" applyFill="1" applyBorder="1"/>
    <xf numFmtId="0" fontId="0" fillId="6" borderId="1" xfId="0" applyFill="1" applyBorder="1" applyAlignment="1">
      <alignment wrapText="1"/>
    </xf>
    <xf numFmtId="0" fontId="0" fillId="6" borderId="17" xfId="0" applyFill="1" applyBorder="1"/>
    <xf numFmtId="16" fontId="0" fillId="6" borderId="1" xfId="0" applyNumberFormat="1" applyFill="1" applyBorder="1"/>
    <xf numFmtId="164" fontId="0" fillId="6" borderId="1" xfId="0" applyNumberFormat="1" applyFill="1" applyBorder="1"/>
    <xf numFmtId="0" fontId="1" fillId="6" borderId="1" xfId="0" applyFont="1" applyFill="1" applyBorder="1"/>
    <xf numFmtId="0" fontId="1" fillId="6" borderId="20" xfId="0" applyFont="1" applyFill="1" applyBorder="1"/>
    <xf numFmtId="0" fontId="0" fillId="6" borderId="12" xfId="0" applyFill="1" applyBorder="1"/>
    <xf numFmtId="0" fontId="0" fillId="6" borderId="21" xfId="0" applyFill="1" applyBorder="1"/>
    <xf numFmtId="0" fontId="1" fillId="6" borderId="13" xfId="0" applyFont="1" applyFill="1" applyBorder="1"/>
    <xf numFmtId="0" fontId="0" fillId="6" borderId="14" xfId="0" applyFill="1" applyBorder="1"/>
    <xf numFmtId="0" fontId="0" fillId="6" borderId="15" xfId="0" applyFill="1" applyBorder="1"/>
    <xf numFmtId="0" fontId="0" fillId="6" borderId="0" xfId="0" applyFill="1" applyBorder="1"/>
    <xf numFmtId="0" fontId="0" fillId="6" borderId="16" xfId="0" applyFill="1" applyBorder="1"/>
    <xf numFmtId="0" fontId="6" fillId="6" borderId="4" xfId="0" applyFont="1" applyFill="1" applyBorder="1"/>
    <xf numFmtId="0" fontId="1" fillId="6" borderId="2" xfId="0" applyFont="1" applyFill="1" applyBorder="1" applyAlignment="1">
      <alignment horizontal="right"/>
    </xf>
    <xf numFmtId="0" fontId="0" fillId="6" borderId="3" xfId="0" applyFill="1" applyBorder="1"/>
    <xf numFmtId="0" fontId="0" fillId="6" borderId="3" xfId="0" applyFill="1" applyBorder="1" applyAlignment="1">
      <alignment wrapText="1"/>
    </xf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6" borderId="8" xfId="0" applyFill="1" applyBorder="1"/>
    <xf numFmtId="0" fontId="1" fillId="6" borderId="6" xfId="0" applyFont="1" applyFill="1" applyBorder="1"/>
    <xf numFmtId="0" fontId="0" fillId="6" borderId="9" xfId="0" applyFill="1" applyBorder="1"/>
    <xf numFmtId="0" fontId="0" fillId="6" borderId="10" xfId="0" applyFill="1" applyBorder="1"/>
    <xf numFmtId="0" fontId="0" fillId="6" borderId="11" xfId="0" applyFill="1" applyBorder="1"/>
    <xf numFmtId="0" fontId="6" fillId="6" borderId="0" xfId="0" applyFont="1" applyFill="1" applyBorder="1"/>
    <xf numFmtId="16" fontId="0" fillId="6" borderId="6" xfId="0" applyNumberFormat="1" applyFill="1" applyBorder="1"/>
    <xf numFmtId="0" fontId="6" fillId="6" borderId="6" xfId="0" applyFont="1" applyFill="1" applyBorder="1"/>
    <xf numFmtId="0" fontId="0" fillId="6" borderId="25" xfId="0" applyFill="1" applyBorder="1"/>
    <xf numFmtId="164" fontId="0" fillId="8" borderId="1" xfId="0" applyNumberFormat="1" applyFill="1" applyBorder="1"/>
    <xf numFmtId="164" fontId="0" fillId="9" borderId="1" xfId="0" applyNumberFormat="1" applyFill="1" applyBorder="1"/>
    <xf numFmtId="44" fontId="0" fillId="9" borderId="1" xfId="0" applyNumberFormat="1" applyFill="1" applyBorder="1"/>
    <xf numFmtId="164" fontId="3" fillId="9" borderId="1" xfId="0" applyNumberFormat="1" applyFont="1" applyFill="1" applyBorder="1"/>
    <xf numFmtId="164" fontId="0" fillId="9" borderId="10" xfId="0" applyNumberFormat="1" applyFill="1" applyBorder="1"/>
    <xf numFmtId="0" fontId="7" fillId="6" borderId="0" xfId="0" applyFont="1" applyFill="1" applyBorder="1" applyAlignment="1">
      <alignment horizontal="center"/>
    </xf>
    <xf numFmtId="0" fontId="7" fillId="6" borderId="16" xfId="0" applyFont="1" applyFill="1" applyBorder="1"/>
    <xf numFmtId="0" fontId="8" fillId="6" borderId="18" xfId="0" applyFont="1" applyFill="1" applyBorder="1"/>
    <xf numFmtId="0" fontId="8" fillId="6" borderId="18" xfId="0" applyFont="1" applyFill="1" applyBorder="1" applyAlignment="1">
      <alignment horizontal="left"/>
    </xf>
    <xf numFmtId="0" fontId="8" fillId="6" borderId="16" xfId="0" applyFont="1" applyFill="1" applyBorder="1" applyAlignment="1">
      <alignment horizontal="left"/>
    </xf>
    <xf numFmtId="0" fontId="8" fillId="6" borderId="16" xfId="0" applyFont="1" applyFill="1" applyBorder="1"/>
    <xf numFmtId="0" fontId="1" fillId="7" borderId="16" xfId="0" applyFont="1" applyFill="1" applyBorder="1"/>
    <xf numFmtId="0" fontId="0" fillId="7" borderId="0" xfId="0" applyFill="1" applyBorder="1"/>
    <xf numFmtId="0" fontId="0" fillId="7" borderId="17" xfId="0" applyFill="1" applyBorder="1"/>
    <xf numFmtId="0" fontId="7" fillId="7" borderId="16" xfId="0" applyFont="1" applyFill="1" applyBorder="1"/>
    <xf numFmtId="0" fontId="1" fillId="7" borderId="22" xfId="0" applyFont="1" applyFill="1" applyBorder="1"/>
    <xf numFmtId="0" fontId="0" fillId="7" borderId="23" xfId="0" applyFill="1" applyBorder="1"/>
    <xf numFmtId="0" fontId="0" fillId="7" borderId="24" xfId="0" applyFill="1" applyBorder="1"/>
    <xf numFmtId="0" fontId="1" fillId="7" borderId="13" xfId="0" applyFont="1" applyFill="1" applyBorder="1"/>
    <xf numFmtId="0" fontId="0" fillId="7" borderId="14" xfId="0" applyFill="1" applyBorder="1"/>
    <xf numFmtId="0" fontId="0" fillId="7" borderId="15" xfId="0" applyFill="1" applyBorder="1"/>
    <xf numFmtId="4" fontId="0" fillId="10" borderId="1" xfId="0" applyNumberFormat="1" applyFill="1" applyBorder="1" applyProtection="1">
      <protection locked="0"/>
    </xf>
    <xf numFmtId="44" fontId="0" fillId="8" borderId="1" xfId="0" applyNumberFormat="1" applyFill="1" applyBorder="1"/>
    <xf numFmtId="164" fontId="3" fillId="8" borderId="1" xfId="0" applyNumberFormat="1" applyFont="1" applyFill="1" applyBorder="1"/>
    <xf numFmtId="164" fontId="0" fillId="8" borderId="10" xfId="0" applyNumberFormat="1" applyFill="1" applyBorder="1"/>
    <xf numFmtId="165" fontId="6" fillId="0" borderId="0" xfId="0" applyNumberFormat="1" applyFont="1" applyFill="1" applyBorder="1" applyAlignment="1" applyProtection="1">
      <alignment horizontal="left"/>
      <protection locked="0"/>
    </xf>
    <xf numFmtId="0" fontId="9" fillId="0" borderId="0" xfId="0" applyFont="1" applyProtection="1"/>
    <xf numFmtId="0" fontId="10" fillId="7" borderId="1" xfId="0" applyFont="1" applyFill="1" applyBorder="1" applyProtection="1"/>
    <xf numFmtId="0" fontId="11" fillId="4" borderId="0" xfId="0" applyFont="1" applyFill="1"/>
    <xf numFmtId="0" fontId="12" fillId="4" borderId="0" xfId="0" applyFont="1" applyFill="1"/>
    <xf numFmtId="15" fontId="13" fillId="4" borderId="0" xfId="0" applyNumberFormat="1" applyFont="1" applyFill="1" applyAlignment="1">
      <alignment horizontal="center"/>
    </xf>
    <xf numFmtId="0" fontId="11" fillId="4" borderId="0" xfId="0" applyFont="1" applyFill="1" applyBorder="1"/>
    <xf numFmtId="0" fontId="14" fillId="4" borderId="0" xfId="1" applyFont="1" applyFill="1" applyAlignment="1" applyProtection="1"/>
    <xf numFmtId="0" fontId="0" fillId="0" borderId="0" xfId="0" applyBorder="1"/>
    <xf numFmtId="0" fontId="0" fillId="11" borderId="0" xfId="0" applyFill="1" applyBorder="1"/>
    <xf numFmtId="0" fontId="0" fillId="11" borderId="0" xfId="0" applyFill="1"/>
    <xf numFmtId="0" fontId="1" fillId="11" borderId="0" xfId="0" applyFont="1" applyFill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1219200</xdr:colOff>
      <xdr:row>6</xdr:row>
      <xdr:rowOff>0</xdr:rowOff>
    </xdr:from>
    <xdr:to>
      <xdr:col>5</xdr:col>
      <xdr:colOff>742950</xdr:colOff>
      <xdr:row>12</xdr:row>
      <xdr:rowOff>28575</xdr:rowOff>
    </xdr:to>
    <xdr:pic>
      <xdr:nvPicPr>
        <xdr:cNvPr id="4101" name="Picture 3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1085850"/>
          <a:ext cx="26670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1219200</xdr:colOff>
      <xdr:row>6</xdr:row>
      <xdr:rowOff>0</xdr:rowOff>
    </xdr:from>
    <xdr:to>
      <xdr:col>5</xdr:col>
      <xdr:colOff>742950</xdr:colOff>
      <xdr:row>12</xdr:row>
      <xdr:rowOff>28575</xdr:rowOff>
    </xdr:to>
    <xdr:pic>
      <xdr:nvPicPr>
        <xdr:cNvPr id="6149" name="Picture 3" descr="vosabb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5050" y="1085850"/>
          <a:ext cx="26670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250859</xdr:colOff>
      <xdr:row>7</xdr:row>
      <xdr:rowOff>47625</xdr:rowOff>
    </xdr:from>
    <xdr:to>
      <xdr:col>5</xdr:col>
      <xdr:colOff>819150</xdr:colOff>
      <xdr:row>10</xdr:row>
      <xdr:rowOff>142875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4984" y="1295400"/>
          <a:ext cx="2273266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7</xdr:row>
      <xdr:rowOff>76200</xdr:rowOff>
    </xdr:from>
    <xdr:to>
      <xdr:col>5</xdr:col>
      <xdr:colOff>850107</xdr:colOff>
      <xdr:row>11</xdr:row>
      <xdr:rowOff>35299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1323975"/>
          <a:ext cx="2374107" cy="606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206375</xdr:colOff>
      <xdr:row>7</xdr:row>
      <xdr:rowOff>111125</xdr:rowOff>
    </xdr:from>
    <xdr:to>
      <xdr:col>5</xdr:col>
      <xdr:colOff>875507</xdr:colOff>
      <xdr:row>11</xdr:row>
      <xdr:rowOff>70224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0500" y="1365250"/>
          <a:ext cx="2367757" cy="594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188117</xdr:colOff>
      <xdr:row>7</xdr:row>
      <xdr:rowOff>85725</xdr:rowOff>
    </xdr:from>
    <xdr:to>
      <xdr:col>5</xdr:col>
      <xdr:colOff>857249</xdr:colOff>
      <xdr:row>11</xdr:row>
      <xdr:rowOff>44824</xdr:rowOff>
    </xdr:to>
    <xdr:pic>
      <xdr:nvPicPr>
        <xdr:cNvPr id="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2242" y="1333500"/>
          <a:ext cx="2374107" cy="606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188117</xdr:colOff>
      <xdr:row>7</xdr:row>
      <xdr:rowOff>85725</xdr:rowOff>
    </xdr:from>
    <xdr:to>
      <xdr:col>5</xdr:col>
      <xdr:colOff>857249</xdr:colOff>
      <xdr:row>11</xdr:row>
      <xdr:rowOff>44824</xdr:rowOff>
    </xdr:to>
    <xdr:pic>
      <xdr:nvPicPr>
        <xdr:cNvPr id="2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2242" y="1333500"/>
          <a:ext cx="2374107" cy="606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188117</xdr:colOff>
      <xdr:row>7</xdr:row>
      <xdr:rowOff>85725</xdr:rowOff>
    </xdr:from>
    <xdr:to>
      <xdr:col>5</xdr:col>
      <xdr:colOff>857249</xdr:colOff>
      <xdr:row>11</xdr:row>
      <xdr:rowOff>44824</xdr:rowOff>
    </xdr:to>
    <xdr:pic>
      <xdr:nvPicPr>
        <xdr:cNvPr id="2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2242" y="1333500"/>
          <a:ext cx="2374107" cy="606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helpdesk@poraad.n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537"/>
  <sheetViews>
    <sheetView zoomScaleNormal="100" workbookViewId="0">
      <selection activeCell="F18" sqref="F18"/>
    </sheetView>
  </sheetViews>
  <sheetFormatPr defaultRowHeight="12.75" x14ac:dyDescent="0.2"/>
  <cols>
    <col min="1" max="1" width="3.140625" style="25" customWidth="1"/>
    <col min="2" max="2" width="13.140625" style="1" customWidth="1"/>
    <col min="3" max="3" width="21.5703125" customWidth="1"/>
    <col min="4" max="4" width="13.42578125" customWidth="1"/>
    <col min="5" max="5" width="12.140625" bestFit="1" customWidth="1"/>
    <col min="6" max="6" width="13.7109375" customWidth="1"/>
    <col min="7" max="7" width="10.42578125" bestFit="1" customWidth="1"/>
    <col min="8" max="8" width="11.140625" bestFit="1" customWidth="1"/>
    <col min="9" max="9" width="9.42578125" bestFit="1" customWidth="1"/>
    <col min="11" max="55" width="9.140625" style="25"/>
  </cols>
  <sheetData>
    <row r="1" spans="2:10" x14ac:dyDescent="0.2">
      <c r="B1" s="26"/>
      <c r="C1" s="25"/>
      <c r="D1" s="25"/>
      <c r="E1" s="25"/>
      <c r="F1" s="25"/>
      <c r="G1" s="25"/>
      <c r="H1" s="25"/>
      <c r="I1" s="25"/>
      <c r="J1" s="25"/>
    </row>
    <row r="2" spans="2:10" x14ac:dyDescent="0.2">
      <c r="B2" s="45"/>
      <c r="C2" s="46"/>
      <c r="D2" s="46"/>
      <c r="E2" s="46"/>
      <c r="F2" s="46"/>
      <c r="G2" s="46"/>
      <c r="H2" s="46"/>
      <c r="I2" s="46"/>
      <c r="J2" s="47"/>
    </row>
    <row r="3" spans="2:10" x14ac:dyDescent="0.2">
      <c r="B3" s="48"/>
      <c r="C3" s="28"/>
      <c r="D3" s="28"/>
      <c r="E3" s="28"/>
      <c r="F3" s="28"/>
      <c r="G3" s="28"/>
      <c r="H3" s="28"/>
      <c r="I3" s="28"/>
      <c r="J3" s="49"/>
    </row>
    <row r="4" spans="2:10" ht="15.75" x14ac:dyDescent="0.25">
      <c r="B4" s="48"/>
      <c r="C4" s="28"/>
      <c r="D4" s="28"/>
      <c r="E4" s="50" t="s">
        <v>17</v>
      </c>
      <c r="F4" s="28"/>
      <c r="G4" s="28"/>
      <c r="H4" s="28"/>
      <c r="I4" s="28"/>
      <c r="J4" s="49"/>
    </row>
    <row r="5" spans="2:10" ht="15.75" x14ac:dyDescent="0.25">
      <c r="B5" s="48"/>
      <c r="C5" s="28"/>
      <c r="D5" s="28"/>
      <c r="E5" s="50" t="s">
        <v>42</v>
      </c>
      <c r="F5" s="28"/>
      <c r="G5" s="28"/>
      <c r="H5" s="28"/>
      <c r="I5" s="28"/>
      <c r="J5" s="49"/>
    </row>
    <row r="6" spans="2:10" ht="15.75" x14ac:dyDescent="0.25">
      <c r="B6" s="48"/>
      <c r="C6" s="28"/>
      <c r="D6" s="28"/>
      <c r="E6" s="50" t="s">
        <v>47</v>
      </c>
      <c r="F6" s="28"/>
      <c r="G6" s="28"/>
      <c r="H6" s="28"/>
      <c r="I6" s="28"/>
      <c r="J6" s="49"/>
    </row>
    <row r="7" spans="2:10" x14ac:dyDescent="0.2">
      <c r="B7" s="51"/>
      <c r="C7" s="28"/>
      <c r="D7" s="28"/>
      <c r="E7" s="28"/>
      <c r="F7" s="28"/>
      <c r="G7" s="28"/>
      <c r="H7" s="28"/>
      <c r="I7" s="28"/>
      <c r="J7" s="49"/>
    </row>
    <row r="8" spans="2:10" x14ac:dyDescent="0.2">
      <c r="B8" s="51"/>
      <c r="C8" s="28"/>
      <c r="D8" s="28"/>
      <c r="E8" s="28"/>
      <c r="F8" s="28"/>
      <c r="G8" s="28"/>
      <c r="H8" s="28"/>
      <c r="I8" s="28"/>
      <c r="J8" s="49"/>
    </row>
    <row r="9" spans="2:10" x14ac:dyDescent="0.2">
      <c r="B9" s="51"/>
      <c r="C9" s="28"/>
      <c r="D9" s="28"/>
      <c r="E9" s="28"/>
      <c r="F9" s="28"/>
      <c r="G9" s="28"/>
      <c r="H9" s="28"/>
      <c r="I9" s="28"/>
      <c r="J9" s="49"/>
    </row>
    <row r="10" spans="2:10" x14ac:dyDescent="0.2">
      <c r="B10" s="51"/>
      <c r="C10" s="28"/>
      <c r="D10" s="28"/>
      <c r="E10" s="28"/>
      <c r="F10" s="28"/>
      <c r="G10" s="28"/>
      <c r="H10" s="28"/>
      <c r="I10" s="28"/>
      <c r="J10" s="49"/>
    </row>
    <row r="11" spans="2:10" x14ac:dyDescent="0.2">
      <c r="B11" s="51"/>
      <c r="C11" s="28"/>
      <c r="D11" s="28"/>
      <c r="E11" s="28"/>
      <c r="F11" s="28"/>
      <c r="G11" s="28"/>
      <c r="H11" s="28"/>
      <c r="I11" s="28"/>
      <c r="J11" s="49"/>
    </row>
    <row r="12" spans="2:10" x14ac:dyDescent="0.2">
      <c r="B12" s="51"/>
      <c r="C12" s="28"/>
      <c r="D12" s="28"/>
      <c r="E12" s="28"/>
      <c r="F12" s="28"/>
      <c r="G12" s="28"/>
      <c r="H12" s="28"/>
      <c r="I12" s="28"/>
      <c r="J12" s="49"/>
    </row>
    <row r="13" spans="2:10" x14ac:dyDescent="0.2">
      <c r="B13" s="51"/>
      <c r="C13" s="28"/>
      <c r="D13" s="28"/>
      <c r="E13" s="28"/>
      <c r="F13" s="28"/>
      <c r="G13" s="28"/>
      <c r="H13" s="28"/>
      <c r="I13" s="28"/>
      <c r="J13" s="49"/>
    </row>
    <row r="14" spans="2:10" ht="16.5" thickBot="1" x14ac:dyDescent="0.3">
      <c r="B14" s="66" t="s">
        <v>44</v>
      </c>
      <c r="C14" s="28"/>
      <c r="D14" s="28"/>
      <c r="E14" s="28"/>
      <c r="F14" s="28"/>
      <c r="G14" s="28"/>
      <c r="H14" s="28"/>
      <c r="I14" s="28"/>
      <c r="J14" s="49"/>
    </row>
    <row r="15" spans="2:10" ht="13.5" thickTop="1" x14ac:dyDescent="0.2">
      <c r="B15" s="52" t="s">
        <v>15</v>
      </c>
      <c r="C15" s="10"/>
      <c r="D15" s="10"/>
      <c r="E15" s="10"/>
      <c r="F15" s="10"/>
      <c r="G15" s="10"/>
      <c r="H15" s="10"/>
      <c r="I15" s="10"/>
      <c r="J15" s="53"/>
    </row>
    <row r="16" spans="2:10" ht="25.5" x14ac:dyDescent="0.2">
      <c r="B16" s="54"/>
      <c r="C16" s="2" t="s">
        <v>9</v>
      </c>
      <c r="D16" s="3" t="s">
        <v>0</v>
      </c>
      <c r="E16" s="3" t="s">
        <v>1</v>
      </c>
      <c r="F16" s="3" t="s">
        <v>2</v>
      </c>
      <c r="G16" s="3" t="s">
        <v>3</v>
      </c>
      <c r="H16" s="3" t="s">
        <v>8</v>
      </c>
      <c r="I16" s="4" t="s">
        <v>13</v>
      </c>
      <c r="J16" s="55"/>
    </row>
    <row r="17" spans="2:10" x14ac:dyDescent="0.2">
      <c r="B17" s="54"/>
      <c r="C17" s="5" t="s">
        <v>4</v>
      </c>
      <c r="D17" s="21">
        <f>1/12</f>
        <v>8.3333333333333329E-2</v>
      </c>
      <c r="E17" s="22">
        <f>+Tabellen!C20</f>
        <v>1203.8699999999999</v>
      </c>
      <c r="F17" s="72">
        <f>+Tabellen!C17</f>
        <v>41.2</v>
      </c>
      <c r="G17" s="22">
        <f>+Tabellen!C21</f>
        <v>38.979999999999997</v>
      </c>
      <c r="H17" s="22">
        <f>ROUND(D17*(E17+ROUND(F17*G17,2)),2)</f>
        <v>234.15</v>
      </c>
      <c r="I17" s="63">
        <v>1</v>
      </c>
      <c r="J17" s="55"/>
    </row>
    <row r="18" spans="2:10" x14ac:dyDescent="0.2">
      <c r="B18" s="54"/>
      <c r="C18" s="3" t="s">
        <v>5</v>
      </c>
      <c r="D18" s="21">
        <f>1/12</f>
        <v>8.3333333333333329E-2</v>
      </c>
      <c r="E18" s="22">
        <f>+Tabellen!C22</f>
        <v>1720.57</v>
      </c>
      <c r="F18" s="72">
        <f>+Tabellen!C17</f>
        <v>41.2</v>
      </c>
      <c r="G18" s="22">
        <f>+Tabellen!C23</f>
        <v>55.71</v>
      </c>
      <c r="H18" s="22">
        <f>ROUND(D18*(E18+ROUND(F18*G18,2)),2)</f>
        <v>334.65</v>
      </c>
      <c r="I18" s="63">
        <v>1</v>
      </c>
      <c r="J18" s="55"/>
    </row>
    <row r="19" spans="2:10" x14ac:dyDescent="0.2">
      <c r="B19" s="54"/>
      <c r="C19" s="3"/>
      <c r="D19" s="3"/>
      <c r="E19" s="3"/>
      <c r="F19" s="3"/>
      <c r="G19" s="3"/>
      <c r="H19" s="3"/>
      <c r="I19" s="3"/>
      <c r="J19" s="55"/>
    </row>
    <row r="20" spans="2:10" x14ac:dyDescent="0.2">
      <c r="B20" s="54"/>
      <c r="C20" s="6" t="s">
        <v>10</v>
      </c>
      <c r="D20" s="3"/>
      <c r="E20" s="3"/>
      <c r="F20" s="6">
        <v>2010</v>
      </c>
      <c r="G20" s="6"/>
      <c r="H20" s="6">
        <v>2011</v>
      </c>
      <c r="I20" s="3"/>
      <c r="J20" s="55"/>
    </row>
    <row r="21" spans="2:10" x14ac:dyDescent="0.2">
      <c r="B21" s="54"/>
      <c r="C21" s="3" t="s">
        <v>6</v>
      </c>
      <c r="D21" s="21">
        <f>1/12</f>
        <v>8.3333333333333329E-2</v>
      </c>
      <c r="E21" s="22">
        <f>+Tabellen!C31</f>
        <v>789</v>
      </c>
      <c r="F21" s="21">
        <f>+ROUND(D21*E21,2)</f>
        <v>65.75</v>
      </c>
      <c r="G21" s="22">
        <f>+Tabellen!D31</f>
        <v>805</v>
      </c>
      <c r="H21" s="22">
        <f>+ROUND(D21*G21,2)</f>
        <v>67.08</v>
      </c>
      <c r="I21" s="3"/>
      <c r="J21" s="55"/>
    </row>
    <row r="22" spans="2:10" x14ac:dyDescent="0.2">
      <c r="B22" s="54"/>
      <c r="C22" s="3" t="s">
        <v>7</v>
      </c>
      <c r="D22" s="21">
        <f>1/12</f>
        <v>8.3333333333333329E-2</v>
      </c>
      <c r="E22" s="22">
        <f>+Tabellen!C32</f>
        <v>209.26</v>
      </c>
      <c r="F22" s="21">
        <f>+ROUND(D22*E22,2)</f>
        <v>17.440000000000001</v>
      </c>
      <c r="G22" s="22">
        <f>+Tabellen!D32</f>
        <v>213.42</v>
      </c>
      <c r="H22" s="22">
        <f>+ROUND(D22*G22,2)</f>
        <v>17.79</v>
      </c>
      <c r="I22" s="3"/>
      <c r="J22" s="55"/>
    </row>
    <row r="23" spans="2:10" x14ac:dyDescent="0.2">
      <c r="B23" s="54"/>
      <c r="C23" s="3"/>
      <c r="D23" s="3"/>
      <c r="E23" s="3"/>
      <c r="F23" s="3"/>
      <c r="G23" s="3"/>
      <c r="H23" s="3"/>
      <c r="I23" s="3"/>
      <c r="J23" s="55"/>
    </row>
    <row r="24" spans="2:10" x14ac:dyDescent="0.2">
      <c r="B24" s="54"/>
      <c r="C24" s="6" t="s">
        <v>50</v>
      </c>
      <c r="D24" s="3"/>
      <c r="E24" s="3"/>
      <c r="F24" s="3"/>
      <c r="G24" s="3"/>
      <c r="H24" s="3"/>
      <c r="I24" s="3"/>
      <c r="J24" s="55"/>
    </row>
    <row r="25" spans="2:10" x14ac:dyDescent="0.2">
      <c r="B25" s="54"/>
      <c r="C25" s="3">
        <v>2010</v>
      </c>
      <c r="D25" s="22">
        <f>+H17*I17+H18*I18+F21*I17+F22*I18</f>
        <v>651.99</v>
      </c>
      <c r="E25" s="3" t="s">
        <v>11</v>
      </c>
      <c r="F25" s="22">
        <f>+D25*5</f>
        <v>3259.95</v>
      </c>
      <c r="G25" s="3"/>
      <c r="H25" s="3"/>
      <c r="I25" s="3"/>
      <c r="J25" s="55"/>
    </row>
    <row r="26" spans="2:10" ht="15" x14ac:dyDescent="0.35">
      <c r="B26" s="54"/>
      <c r="C26" s="3">
        <v>2011</v>
      </c>
      <c r="D26" s="22">
        <f>+H17*I17+H18*I18+H21*I17+H22*I18</f>
        <v>653.66999999999996</v>
      </c>
      <c r="E26" s="3" t="s">
        <v>12</v>
      </c>
      <c r="F26" s="23">
        <f>+D26*7</f>
        <v>4575.6899999999996</v>
      </c>
      <c r="G26" s="3"/>
      <c r="H26" s="3"/>
      <c r="I26" s="3"/>
      <c r="J26" s="55"/>
    </row>
    <row r="27" spans="2:10" x14ac:dyDescent="0.2">
      <c r="B27" s="54"/>
      <c r="C27" s="3"/>
      <c r="D27" s="3"/>
      <c r="E27" s="3" t="s">
        <v>14</v>
      </c>
      <c r="F27" s="22">
        <f>SUM(F25:F26)</f>
        <v>7835.6399999999994</v>
      </c>
      <c r="G27" s="3"/>
      <c r="H27" s="3"/>
      <c r="I27" s="3"/>
      <c r="J27" s="55"/>
    </row>
    <row r="28" spans="2:10" ht="13.5" thickBot="1" x14ac:dyDescent="0.25">
      <c r="B28" s="56"/>
      <c r="C28" s="27"/>
      <c r="D28" s="27"/>
      <c r="E28" s="27"/>
      <c r="F28" s="27"/>
      <c r="G28" s="27"/>
      <c r="H28" s="27"/>
      <c r="I28" s="27"/>
      <c r="J28" s="57"/>
    </row>
    <row r="29" spans="2:10" ht="13.5" thickTop="1" x14ac:dyDescent="0.2">
      <c r="B29" s="48"/>
      <c r="C29" s="28"/>
      <c r="D29" s="28"/>
      <c r="E29" s="28"/>
      <c r="F29" s="28"/>
      <c r="G29" s="28"/>
      <c r="H29" s="28"/>
      <c r="I29" s="28"/>
      <c r="J29" s="49"/>
    </row>
    <row r="30" spans="2:10" x14ac:dyDescent="0.2">
      <c r="B30" s="48"/>
      <c r="C30" s="28"/>
      <c r="D30" s="28"/>
      <c r="E30" s="28"/>
      <c r="F30" s="28"/>
      <c r="G30" s="28"/>
      <c r="H30" s="28"/>
      <c r="I30" s="28"/>
      <c r="J30" s="49"/>
    </row>
    <row r="31" spans="2:10" ht="16.5" thickBot="1" x14ac:dyDescent="0.3">
      <c r="B31" s="66" t="s">
        <v>43</v>
      </c>
      <c r="C31" s="28"/>
      <c r="D31" s="28"/>
      <c r="E31" s="28"/>
      <c r="F31" s="28"/>
      <c r="G31" s="28"/>
      <c r="H31" s="28"/>
      <c r="I31" s="28"/>
      <c r="J31" s="49"/>
    </row>
    <row r="32" spans="2:10" ht="14.25" thickTop="1" thickBot="1" x14ac:dyDescent="0.25">
      <c r="B32" s="58" t="s">
        <v>16</v>
      </c>
      <c r="C32" s="10" t="s">
        <v>48</v>
      </c>
      <c r="D32" s="10"/>
      <c r="E32" s="10"/>
      <c r="F32" s="10"/>
      <c r="G32" s="10"/>
      <c r="H32" s="10"/>
      <c r="I32" s="10"/>
      <c r="J32" s="53"/>
    </row>
    <row r="33" spans="2:10" ht="26.25" thickTop="1" x14ac:dyDescent="0.2">
      <c r="B33" s="54"/>
      <c r="C33" s="7" t="s">
        <v>9</v>
      </c>
      <c r="D33" s="8" t="s">
        <v>0</v>
      </c>
      <c r="E33" s="8" t="s">
        <v>1</v>
      </c>
      <c r="F33" s="8" t="s">
        <v>8</v>
      </c>
      <c r="G33" s="9" t="s">
        <v>13</v>
      </c>
      <c r="H33" s="10"/>
      <c r="I33" s="11"/>
      <c r="J33" s="55"/>
    </row>
    <row r="34" spans="2:10" x14ac:dyDescent="0.2">
      <c r="B34" s="54"/>
      <c r="C34" s="12" t="s">
        <v>5</v>
      </c>
      <c r="D34" s="21">
        <f>1/12</f>
        <v>8.3333333333333329E-2</v>
      </c>
      <c r="E34" s="22">
        <f>+Tabellen!C27</f>
        <v>4015.88</v>
      </c>
      <c r="F34" s="22">
        <f>ROUND(D34*E34,2)</f>
        <v>334.66</v>
      </c>
      <c r="G34" s="63">
        <v>1</v>
      </c>
      <c r="H34" s="13"/>
      <c r="I34" s="14"/>
      <c r="J34" s="55"/>
    </row>
    <row r="35" spans="2:10" x14ac:dyDescent="0.2">
      <c r="B35" s="54"/>
      <c r="C35" s="12"/>
      <c r="D35" s="3"/>
      <c r="E35" s="3"/>
      <c r="F35" s="3"/>
      <c r="G35" s="3"/>
      <c r="H35" s="3"/>
      <c r="I35" s="15"/>
      <c r="J35" s="55"/>
    </row>
    <row r="36" spans="2:10" x14ac:dyDescent="0.2">
      <c r="B36" s="54"/>
      <c r="C36" s="16" t="s">
        <v>10</v>
      </c>
      <c r="D36" s="3"/>
      <c r="E36" s="3"/>
      <c r="F36" s="6">
        <v>2010</v>
      </c>
      <c r="G36" s="6"/>
      <c r="H36" s="6">
        <v>2011</v>
      </c>
      <c r="I36" s="15"/>
      <c r="J36" s="55"/>
    </row>
    <row r="37" spans="2:10" x14ac:dyDescent="0.2">
      <c r="B37" s="54"/>
      <c r="C37" s="12" t="s">
        <v>7</v>
      </c>
      <c r="D37" s="21">
        <f>1/12</f>
        <v>8.3333333333333329E-2</v>
      </c>
      <c r="E37" s="22">
        <f>+E22</f>
        <v>209.26</v>
      </c>
      <c r="F37" s="21">
        <f>+ROUND(D37*E37,2)</f>
        <v>17.440000000000001</v>
      </c>
      <c r="G37" s="22">
        <f>+G22</f>
        <v>213.42</v>
      </c>
      <c r="H37" s="22">
        <f>+ROUND(D37*G37,2)</f>
        <v>17.79</v>
      </c>
      <c r="I37" s="15"/>
      <c r="J37" s="55"/>
    </row>
    <row r="38" spans="2:10" x14ac:dyDescent="0.2">
      <c r="B38" s="54"/>
      <c r="C38" s="12"/>
      <c r="D38" s="3"/>
      <c r="E38" s="3"/>
      <c r="F38" s="3"/>
      <c r="G38" s="3"/>
      <c r="H38" s="3"/>
      <c r="I38" s="15"/>
      <c r="J38" s="55"/>
    </row>
    <row r="39" spans="2:10" x14ac:dyDescent="0.2">
      <c r="B39" s="54"/>
      <c r="C39" s="16" t="s">
        <v>50</v>
      </c>
      <c r="D39" s="3"/>
      <c r="E39" s="3"/>
      <c r="F39" s="3"/>
      <c r="G39" s="3"/>
      <c r="H39" s="3"/>
      <c r="I39" s="15"/>
      <c r="J39" s="55"/>
    </row>
    <row r="40" spans="2:10" x14ac:dyDescent="0.2">
      <c r="B40" s="54"/>
      <c r="C40" s="12">
        <v>2010</v>
      </c>
      <c r="D40" s="22">
        <f>F34*G34+F37*G34</f>
        <v>352.1</v>
      </c>
      <c r="E40" s="3" t="s">
        <v>11</v>
      </c>
      <c r="F40" s="22">
        <f>+D40*5</f>
        <v>1760.5</v>
      </c>
      <c r="G40" s="3"/>
      <c r="H40" s="3"/>
      <c r="I40" s="15"/>
      <c r="J40" s="55"/>
    </row>
    <row r="41" spans="2:10" ht="15" x14ac:dyDescent="0.35">
      <c r="B41" s="54"/>
      <c r="C41" s="12">
        <v>2011</v>
      </c>
      <c r="D41" s="22">
        <f>F34*G34+H37*G34</f>
        <v>352.45000000000005</v>
      </c>
      <c r="E41" s="3" t="s">
        <v>12</v>
      </c>
      <c r="F41" s="23">
        <f>+D41*7</f>
        <v>2467.1500000000005</v>
      </c>
      <c r="G41" s="3"/>
      <c r="H41" s="3"/>
      <c r="I41" s="15"/>
      <c r="J41" s="55"/>
    </row>
    <row r="42" spans="2:10" ht="13.5" thickBot="1" x14ac:dyDescent="0.25">
      <c r="B42" s="54"/>
      <c r="C42" s="17"/>
      <c r="D42" s="18"/>
      <c r="E42" s="18" t="s">
        <v>14</v>
      </c>
      <c r="F42" s="24">
        <f>SUM(F40:F41)</f>
        <v>4227.6500000000005</v>
      </c>
      <c r="G42" s="18"/>
      <c r="H42" s="18"/>
      <c r="I42" s="19"/>
      <c r="J42" s="55"/>
    </row>
    <row r="43" spans="2:10" ht="13.5" thickTop="1" x14ac:dyDescent="0.2">
      <c r="B43" s="54"/>
      <c r="C43" s="13"/>
      <c r="D43" s="13"/>
      <c r="E43" s="13"/>
      <c r="F43" s="13"/>
      <c r="G43" s="13"/>
      <c r="H43" s="13"/>
      <c r="I43" s="13"/>
      <c r="J43" s="55"/>
    </row>
    <row r="44" spans="2:10" x14ac:dyDescent="0.2">
      <c r="B44" s="60"/>
      <c r="C44" s="61"/>
      <c r="D44" s="61"/>
      <c r="E44" s="61"/>
      <c r="F44" s="61"/>
      <c r="G44" s="61"/>
      <c r="H44" s="61"/>
      <c r="I44" s="61"/>
      <c r="J44" s="62"/>
    </row>
    <row r="45" spans="2:10" ht="13.5" thickBot="1" x14ac:dyDescent="0.25">
      <c r="B45" s="59" t="s">
        <v>16</v>
      </c>
      <c r="C45" s="13" t="s">
        <v>49</v>
      </c>
      <c r="D45" s="13"/>
      <c r="E45" s="13"/>
      <c r="F45" s="13"/>
      <c r="G45" s="13"/>
      <c r="H45" s="13"/>
      <c r="I45" s="13"/>
      <c r="J45" s="55"/>
    </row>
    <row r="46" spans="2:10" ht="26.25" thickTop="1" x14ac:dyDescent="0.2">
      <c r="B46" s="54"/>
      <c r="C46" s="7" t="s">
        <v>9</v>
      </c>
      <c r="D46" s="8" t="s">
        <v>0</v>
      </c>
      <c r="E46" s="8" t="s">
        <v>1</v>
      </c>
      <c r="F46" s="8" t="s">
        <v>8</v>
      </c>
      <c r="G46" s="9" t="s">
        <v>13</v>
      </c>
      <c r="H46" s="10"/>
      <c r="I46" s="11"/>
      <c r="J46" s="55"/>
    </row>
    <row r="47" spans="2:10" x14ac:dyDescent="0.2">
      <c r="B47" s="54"/>
      <c r="C47" s="20" t="s">
        <v>4</v>
      </c>
      <c r="D47" s="21">
        <f>1/12</f>
        <v>8.3333333333333329E-2</v>
      </c>
      <c r="E47" s="22">
        <f>+Tabellen!C26</f>
        <v>2809.87</v>
      </c>
      <c r="F47" s="22">
        <f>ROUND(D47*E47,2)</f>
        <v>234.16</v>
      </c>
      <c r="G47" s="63">
        <v>1</v>
      </c>
      <c r="H47" s="13"/>
      <c r="I47" s="14"/>
      <c r="J47" s="55"/>
    </row>
    <row r="48" spans="2:10" x14ac:dyDescent="0.2">
      <c r="B48" s="54"/>
      <c r="C48" s="12" t="s">
        <v>5</v>
      </c>
      <c r="D48" s="21">
        <f>1/12</f>
        <v>8.3333333333333329E-2</v>
      </c>
      <c r="E48" s="22">
        <f>+Tabellen!C27</f>
        <v>4015.88</v>
      </c>
      <c r="F48" s="22">
        <f>ROUND(D48*E48,2)</f>
        <v>334.66</v>
      </c>
      <c r="G48" s="3">
        <f>+G47</f>
        <v>1</v>
      </c>
      <c r="H48" s="13"/>
      <c r="I48" s="14"/>
      <c r="J48" s="55"/>
    </row>
    <row r="49" spans="2:10" x14ac:dyDescent="0.2">
      <c r="B49" s="54"/>
      <c r="C49" s="12"/>
      <c r="D49" s="3"/>
      <c r="E49" s="3"/>
      <c r="F49" s="3"/>
      <c r="G49" s="3"/>
      <c r="H49" s="3"/>
      <c r="I49" s="15"/>
      <c r="J49" s="55"/>
    </row>
    <row r="50" spans="2:10" x14ac:dyDescent="0.2">
      <c r="B50" s="54"/>
      <c r="C50" s="16" t="s">
        <v>10</v>
      </c>
      <c r="D50" s="3"/>
      <c r="E50" s="3"/>
      <c r="F50" s="6">
        <v>2010</v>
      </c>
      <c r="G50" s="6"/>
      <c r="H50" s="6">
        <v>2011</v>
      </c>
      <c r="I50" s="15"/>
      <c r="J50" s="55"/>
    </row>
    <row r="51" spans="2:10" x14ac:dyDescent="0.2">
      <c r="B51" s="54"/>
      <c r="C51" s="12" t="s">
        <v>6</v>
      </c>
      <c r="D51" s="21">
        <f>1/12</f>
        <v>8.3333333333333329E-2</v>
      </c>
      <c r="E51" s="22">
        <f>+E21</f>
        <v>789</v>
      </c>
      <c r="F51" s="21">
        <f>+ROUND(D51*E51,2)</f>
        <v>65.75</v>
      </c>
      <c r="G51" s="22">
        <f>+G21</f>
        <v>805</v>
      </c>
      <c r="H51" s="22">
        <f>+ROUND(D51*G51,2)*0</f>
        <v>0</v>
      </c>
      <c r="I51" s="15"/>
      <c r="J51" s="55"/>
    </row>
    <row r="52" spans="2:10" x14ac:dyDescent="0.2">
      <c r="B52" s="54"/>
      <c r="C52" s="12" t="s">
        <v>7</v>
      </c>
      <c r="D52" s="21">
        <f>1/12</f>
        <v>8.3333333333333329E-2</v>
      </c>
      <c r="E52" s="22">
        <f>+E22</f>
        <v>209.26</v>
      </c>
      <c r="F52" s="21">
        <f>+ROUND(D52*E52,2)</f>
        <v>17.440000000000001</v>
      </c>
      <c r="G52" s="22">
        <f>+G22</f>
        <v>213.42</v>
      </c>
      <c r="H52" s="22">
        <f>+ROUND(D52*G52,2)</f>
        <v>17.79</v>
      </c>
      <c r="I52" s="15"/>
      <c r="J52" s="55"/>
    </row>
    <row r="53" spans="2:10" x14ac:dyDescent="0.2">
      <c r="B53" s="54"/>
      <c r="C53" s="12"/>
      <c r="D53" s="3"/>
      <c r="E53" s="3"/>
      <c r="F53" s="3"/>
      <c r="G53" s="3"/>
      <c r="H53" s="3"/>
      <c r="I53" s="15"/>
      <c r="J53" s="55"/>
    </row>
    <row r="54" spans="2:10" x14ac:dyDescent="0.2">
      <c r="B54" s="54"/>
      <c r="C54" s="16" t="s">
        <v>50</v>
      </c>
      <c r="D54" s="3"/>
      <c r="E54" s="3"/>
      <c r="F54" s="3"/>
      <c r="G54" s="3"/>
      <c r="H54" s="3"/>
      <c r="I54" s="15"/>
      <c r="J54" s="55"/>
    </row>
    <row r="55" spans="2:10" x14ac:dyDescent="0.2">
      <c r="B55" s="54"/>
      <c r="C55" s="12">
        <v>2010</v>
      </c>
      <c r="D55" s="22">
        <f>+F47*G47+F48*G48+F51*G47+F52*G48</f>
        <v>652.0100000000001</v>
      </c>
      <c r="E55" s="3" t="s">
        <v>11</v>
      </c>
      <c r="F55" s="22">
        <f>+D55*5</f>
        <v>3260.0500000000006</v>
      </c>
      <c r="G55" s="3"/>
      <c r="H55" s="3"/>
      <c r="I55" s="15"/>
      <c r="J55" s="55"/>
    </row>
    <row r="56" spans="2:10" ht="15" x14ac:dyDescent="0.35">
      <c r="B56" s="54"/>
      <c r="C56" s="12">
        <v>2011</v>
      </c>
      <c r="D56" s="22">
        <f>+F47*G47+F48*G48+H51*G47+H52*G48</f>
        <v>586.61</v>
      </c>
      <c r="E56" s="3" t="s">
        <v>12</v>
      </c>
      <c r="F56" s="23">
        <f>+D56*7</f>
        <v>4106.2700000000004</v>
      </c>
      <c r="G56" s="3"/>
      <c r="H56" s="3"/>
      <c r="I56" s="15"/>
      <c r="J56" s="55"/>
    </row>
    <row r="57" spans="2:10" ht="13.5" thickBot="1" x14ac:dyDescent="0.25">
      <c r="B57" s="54"/>
      <c r="C57" s="17"/>
      <c r="D57" s="18"/>
      <c r="E57" s="18" t="s">
        <v>14</v>
      </c>
      <c r="F57" s="24">
        <f>SUM(F55:F56)</f>
        <v>7366.3200000000015</v>
      </c>
      <c r="G57" s="18"/>
      <c r="H57" s="18"/>
      <c r="I57" s="19"/>
      <c r="J57" s="55"/>
    </row>
    <row r="58" spans="2:10" ht="13.5" thickTop="1" x14ac:dyDescent="0.2">
      <c r="B58" s="54"/>
      <c r="C58" s="13"/>
      <c r="D58" s="13"/>
      <c r="E58" s="13"/>
      <c r="F58" s="13"/>
      <c r="G58" s="13"/>
      <c r="H58" s="13"/>
      <c r="I58" s="13"/>
      <c r="J58" s="55"/>
    </row>
    <row r="59" spans="2:10" x14ac:dyDescent="0.2">
      <c r="B59" s="45"/>
      <c r="C59" s="46"/>
      <c r="D59" s="46"/>
      <c r="E59" s="46"/>
      <c r="F59" s="46"/>
      <c r="G59" s="46"/>
      <c r="H59" s="46"/>
      <c r="I59" s="46"/>
      <c r="J59" s="47"/>
    </row>
    <row r="60" spans="2:10" x14ac:dyDescent="0.2">
      <c r="B60" s="67"/>
      <c r="C60" s="68"/>
      <c r="D60" s="68"/>
      <c r="E60" s="68"/>
      <c r="F60" s="68"/>
      <c r="G60" s="68"/>
      <c r="H60" s="68"/>
      <c r="I60" s="68"/>
      <c r="J60" s="69"/>
    </row>
    <row r="61" spans="2:10" ht="13.5" thickBot="1" x14ac:dyDescent="0.25">
      <c r="B61" s="54" t="s">
        <v>45</v>
      </c>
      <c r="C61" s="13"/>
      <c r="D61" s="13"/>
      <c r="E61" s="13"/>
      <c r="F61" s="13"/>
      <c r="G61" s="13"/>
      <c r="H61" s="13"/>
      <c r="I61" s="13"/>
      <c r="J61" s="55"/>
    </row>
    <row r="62" spans="2:10" ht="13.5" thickTop="1" x14ac:dyDescent="0.2">
      <c r="B62" s="54"/>
      <c r="C62" s="70" t="s">
        <v>50</v>
      </c>
      <c r="D62" s="8"/>
      <c r="E62" s="8"/>
      <c r="F62" s="8"/>
      <c r="G62" s="8"/>
      <c r="H62" s="8"/>
      <c r="I62" s="71"/>
      <c r="J62" s="55"/>
    </row>
    <row r="63" spans="2:10" x14ac:dyDescent="0.2">
      <c r="B63" s="54"/>
      <c r="C63" s="12">
        <v>2010</v>
      </c>
      <c r="D63" s="22">
        <f>+D40+D55</f>
        <v>1004.1100000000001</v>
      </c>
      <c r="E63" s="3" t="s">
        <v>11</v>
      </c>
      <c r="F63" s="22">
        <f>+D63*5</f>
        <v>5020.5500000000011</v>
      </c>
      <c r="G63" s="3"/>
      <c r="H63" s="3"/>
      <c r="I63" s="15"/>
      <c r="J63" s="55"/>
    </row>
    <row r="64" spans="2:10" ht="15" x14ac:dyDescent="0.35">
      <c r="B64" s="54"/>
      <c r="C64" s="12">
        <v>2011</v>
      </c>
      <c r="D64" s="22">
        <f>+D41+D56</f>
        <v>939.06000000000006</v>
      </c>
      <c r="E64" s="3" t="s">
        <v>12</v>
      </c>
      <c r="F64" s="23">
        <f>+D64*7</f>
        <v>6573.42</v>
      </c>
      <c r="G64" s="3"/>
      <c r="H64" s="3"/>
      <c r="I64" s="15"/>
      <c r="J64" s="55"/>
    </row>
    <row r="65" spans="2:10" ht="13.5" thickBot="1" x14ac:dyDescent="0.25">
      <c r="B65" s="54"/>
      <c r="C65" s="17"/>
      <c r="D65" s="18"/>
      <c r="E65" s="18" t="s">
        <v>14</v>
      </c>
      <c r="F65" s="24">
        <f>SUM(F63:F64)</f>
        <v>11593.970000000001</v>
      </c>
      <c r="G65" s="18"/>
      <c r="H65" s="18"/>
      <c r="I65" s="19"/>
      <c r="J65" s="55"/>
    </row>
    <row r="66" spans="2:10" ht="14.25" thickTop="1" thickBot="1" x14ac:dyDescent="0.25">
      <c r="B66" s="56"/>
      <c r="C66" s="27"/>
      <c r="D66" s="27"/>
      <c r="E66" s="27"/>
      <c r="F66" s="27"/>
      <c r="G66" s="27"/>
      <c r="H66" s="27"/>
      <c r="I66" s="27"/>
      <c r="J66" s="57"/>
    </row>
    <row r="67" spans="2:10" ht="13.5" thickTop="1" x14ac:dyDescent="0.2">
      <c r="B67" s="26"/>
      <c r="C67" s="25"/>
      <c r="D67" s="25"/>
      <c r="E67" s="25"/>
      <c r="F67" s="25"/>
      <c r="G67" s="25"/>
      <c r="H67" s="25"/>
      <c r="I67" s="25"/>
      <c r="J67" s="25"/>
    </row>
    <row r="68" spans="2:10" x14ac:dyDescent="0.2">
      <c r="B68" s="26"/>
      <c r="C68" s="25"/>
      <c r="D68" s="25"/>
      <c r="E68" s="25"/>
      <c r="F68" s="25"/>
      <c r="G68" s="25"/>
      <c r="H68" s="25"/>
      <c r="I68" s="25"/>
      <c r="J68" s="25"/>
    </row>
    <row r="69" spans="2:10" x14ac:dyDescent="0.2">
      <c r="B69" s="26"/>
      <c r="C69" s="25"/>
      <c r="D69" s="25"/>
      <c r="E69" s="25"/>
      <c r="F69" s="25"/>
      <c r="G69" s="25"/>
      <c r="H69" s="25"/>
      <c r="I69" s="25"/>
      <c r="J69" s="25"/>
    </row>
    <row r="70" spans="2:10" x14ac:dyDescent="0.2">
      <c r="B70" s="26"/>
      <c r="C70" s="25"/>
      <c r="D70" s="25"/>
      <c r="E70" s="25"/>
      <c r="F70" s="25"/>
      <c r="G70" s="25"/>
      <c r="H70" s="25"/>
      <c r="I70" s="25"/>
      <c r="J70" s="25"/>
    </row>
    <row r="71" spans="2:10" x14ac:dyDescent="0.2">
      <c r="B71" s="26"/>
      <c r="C71" s="25"/>
      <c r="D71" s="25"/>
      <c r="E71" s="25"/>
      <c r="F71" s="25"/>
      <c r="G71" s="25"/>
      <c r="H71" s="25"/>
      <c r="I71" s="25"/>
      <c r="J71" s="25"/>
    </row>
    <row r="72" spans="2:10" x14ac:dyDescent="0.2">
      <c r="B72" s="26"/>
      <c r="C72" s="25"/>
      <c r="D72" s="25"/>
      <c r="E72" s="25"/>
      <c r="F72" s="25"/>
      <c r="G72" s="25"/>
      <c r="H72" s="25"/>
      <c r="I72" s="25"/>
      <c r="J72" s="25"/>
    </row>
    <row r="73" spans="2:10" x14ac:dyDescent="0.2">
      <c r="B73" s="26"/>
      <c r="C73" s="25"/>
      <c r="D73" s="25"/>
      <c r="E73" s="25"/>
      <c r="F73" s="25"/>
      <c r="G73" s="25"/>
      <c r="H73" s="25"/>
      <c r="I73" s="25"/>
      <c r="J73" s="25"/>
    </row>
    <row r="74" spans="2:10" x14ac:dyDescent="0.2">
      <c r="B74" s="26"/>
      <c r="C74" s="25"/>
      <c r="D74" s="25"/>
      <c r="E74" s="25"/>
      <c r="F74" s="25"/>
      <c r="G74" s="25"/>
      <c r="H74" s="25"/>
      <c r="I74" s="25"/>
      <c r="J74" s="25"/>
    </row>
    <row r="75" spans="2:10" x14ac:dyDescent="0.2">
      <c r="B75" s="26"/>
      <c r="C75" s="25"/>
      <c r="D75" s="25"/>
      <c r="E75" s="25"/>
      <c r="F75" s="25"/>
      <c r="G75" s="25"/>
      <c r="H75" s="25"/>
      <c r="I75" s="25"/>
      <c r="J75" s="25"/>
    </row>
    <row r="76" spans="2:10" x14ac:dyDescent="0.2">
      <c r="B76" s="26"/>
      <c r="C76" s="25"/>
      <c r="D76" s="25"/>
      <c r="E76" s="25"/>
      <c r="F76" s="25"/>
      <c r="G76" s="25"/>
      <c r="H76" s="25"/>
      <c r="I76" s="25"/>
      <c r="J76" s="25"/>
    </row>
    <row r="77" spans="2:10" x14ac:dyDescent="0.2">
      <c r="B77" s="26"/>
      <c r="C77" s="25"/>
      <c r="D77" s="25"/>
      <c r="E77" s="25"/>
      <c r="F77" s="25"/>
      <c r="G77" s="25"/>
      <c r="H77" s="25"/>
      <c r="I77" s="25"/>
      <c r="J77" s="25"/>
    </row>
    <row r="78" spans="2:10" x14ac:dyDescent="0.2">
      <c r="B78" s="26"/>
      <c r="C78" s="25"/>
      <c r="D78" s="25"/>
      <c r="E78" s="25"/>
      <c r="F78" s="25"/>
      <c r="G78" s="25"/>
      <c r="H78" s="25"/>
      <c r="I78" s="25"/>
      <c r="J78" s="25"/>
    </row>
    <row r="79" spans="2:10" x14ac:dyDescent="0.2">
      <c r="B79" s="26"/>
      <c r="C79" s="25"/>
      <c r="D79" s="25"/>
      <c r="E79" s="25"/>
      <c r="F79" s="25"/>
      <c r="G79" s="25"/>
      <c r="H79" s="25"/>
      <c r="I79" s="25"/>
      <c r="J79" s="25"/>
    </row>
    <row r="80" spans="2:10" x14ac:dyDescent="0.2">
      <c r="B80" s="26"/>
      <c r="C80" s="25"/>
      <c r="D80" s="25"/>
      <c r="E80" s="25"/>
      <c r="F80" s="25"/>
      <c r="G80" s="25"/>
      <c r="H80" s="25"/>
      <c r="I80" s="25"/>
      <c r="J80" s="25"/>
    </row>
    <row r="81" spans="2:2" s="25" customFormat="1" x14ac:dyDescent="0.2">
      <c r="B81" s="26"/>
    </row>
    <row r="82" spans="2:2" s="25" customFormat="1" x14ac:dyDescent="0.2">
      <c r="B82" s="26"/>
    </row>
    <row r="83" spans="2:2" s="25" customFormat="1" x14ac:dyDescent="0.2">
      <c r="B83" s="26"/>
    </row>
    <row r="84" spans="2:2" s="25" customFormat="1" x14ac:dyDescent="0.2">
      <c r="B84" s="26"/>
    </row>
    <row r="85" spans="2:2" s="25" customFormat="1" x14ac:dyDescent="0.2">
      <c r="B85" s="26"/>
    </row>
    <row r="86" spans="2:2" s="25" customFormat="1" x14ac:dyDescent="0.2">
      <c r="B86" s="26"/>
    </row>
    <row r="87" spans="2:2" s="25" customFormat="1" x14ac:dyDescent="0.2">
      <c r="B87" s="26"/>
    </row>
    <row r="88" spans="2:2" s="25" customFormat="1" x14ac:dyDescent="0.2">
      <c r="B88" s="26"/>
    </row>
    <row r="89" spans="2:2" s="25" customFormat="1" x14ac:dyDescent="0.2">
      <c r="B89" s="26"/>
    </row>
    <row r="90" spans="2:2" s="25" customFormat="1" x14ac:dyDescent="0.2">
      <c r="B90" s="26"/>
    </row>
    <row r="91" spans="2:2" s="25" customFormat="1" x14ac:dyDescent="0.2">
      <c r="B91" s="26"/>
    </row>
    <row r="92" spans="2:2" s="25" customFormat="1" x14ac:dyDescent="0.2">
      <c r="B92" s="26"/>
    </row>
    <row r="93" spans="2:2" s="25" customFormat="1" x14ac:dyDescent="0.2">
      <c r="B93" s="26"/>
    </row>
    <row r="94" spans="2:2" s="25" customFormat="1" x14ac:dyDescent="0.2">
      <c r="B94" s="26"/>
    </row>
    <row r="95" spans="2:2" s="25" customFormat="1" x14ac:dyDescent="0.2">
      <c r="B95" s="26"/>
    </row>
    <row r="96" spans="2:2" s="25" customFormat="1" x14ac:dyDescent="0.2">
      <c r="B96" s="26"/>
    </row>
    <row r="97" spans="2:2" s="25" customFormat="1" x14ac:dyDescent="0.2">
      <c r="B97" s="26"/>
    </row>
    <row r="98" spans="2:2" s="25" customFormat="1" x14ac:dyDescent="0.2">
      <c r="B98" s="26"/>
    </row>
    <row r="99" spans="2:2" s="25" customFormat="1" x14ac:dyDescent="0.2">
      <c r="B99" s="26"/>
    </row>
    <row r="100" spans="2:2" s="25" customFormat="1" x14ac:dyDescent="0.2">
      <c r="B100" s="26"/>
    </row>
    <row r="101" spans="2:2" s="25" customFormat="1" x14ac:dyDescent="0.2">
      <c r="B101" s="26"/>
    </row>
    <row r="102" spans="2:2" s="25" customFormat="1" x14ac:dyDescent="0.2">
      <c r="B102" s="26"/>
    </row>
    <row r="103" spans="2:2" s="25" customFormat="1" x14ac:dyDescent="0.2">
      <c r="B103" s="26"/>
    </row>
    <row r="104" spans="2:2" s="25" customFormat="1" x14ac:dyDescent="0.2">
      <c r="B104" s="26"/>
    </row>
    <row r="105" spans="2:2" s="25" customFormat="1" x14ac:dyDescent="0.2">
      <c r="B105" s="26"/>
    </row>
    <row r="106" spans="2:2" s="25" customFormat="1" x14ac:dyDescent="0.2">
      <c r="B106" s="26"/>
    </row>
    <row r="107" spans="2:2" s="25" customFormat="1" x14ac:dyDescent="0.2">
      <c r="B107" s="26"/>
    </row>
    <row r="108" spans="2:2" s="25" customFormat="1" x14ac:dyDescent="0.2">
      <c r="B108" s="26"/>
    </row>
    <row r="109" spans="2:2" s="25" customFormat="1" x14ac:dyDescent="0.2">
      <c r="B109" s="26"/>
    </row>
    <row r="110" spans="2:2" s="25" customFormat="1" x14ac:dyDescent="0.2">
      <c r="B110" s="26"/>
    </row>
    <row r="111" spans="2:2" s="25" customFormat="1" x14ac:dyDescent="0.2">
      <c r="B111" s="26"/>
    </row>
    <row r="112" spans="2:2" s="25" customFormat="1" x14ac:dyDescent="0.2">
      <c r="B112" s="26"/>
    </row>
    <row r="113" spans="2:2" s="25" customFormat="1" x14ac:dyDescent="0.2">
      <c r="B113" s="26"/>
    </row>
    <row r="114" spans="2:2" s="25" customFormat="1" x14ac:dyDescent="0.2">
      <c r="B114" s="26"/>
    </row>
    <row r="115" spans="2:2" s="25" customFormat="1" x14ac:dyDescent="0.2">
      <c r="B115" s="26"/>
    </row>
    <row r="116" spans="2:2" s="25" customFormat="1" x14ac:dyDescent="0.2">
      <c r="B116" s="26"/>
    </row>
    <row r="117" spans="2:2" s="25" customFormat="1" x14ac:dyDescent="0.2">
      <c r="B117" s="26"/>
    </row>
    <row r="118" spans="2:2" s="25" customFormat="1" x14ac:dyDescent="0.2">
      <c r="B118" s="26"/>
    </row>
    <row r="119" spans="2:2" s="25" customFormat="1" x14ac:dyDescent="0.2">
      <c r="B119" s="26"/>
    </row>
    <row r="120" spans="2:2" s="25" customFormat="1" x14ac:dyDescent="0.2">
      <c r="B120" s="26"/>
    </row>
    <row r="121" spans="2:2" s="25" customFormat="1" x14ac:dyDescent="0.2">
      <c r="B121" s="26"/>
    </row>
    <row r="122" spans="2:2" s="25" customFormat="1" x14ac:dyDescent="0.2">
      <c r="B122" s="26"/>
    </row>
    <row r="123" spans="2:2" s="25" customFormat="1" x14ac:dyDescent="0.2">
      <c r="B123" s="26"/>
    </row>
    <row r="124" spans="2:2" s="25" customFormat="1" x14ac:dyDescent="0.2">
      <c r="B124" s="26"/>
    </row>
    <row r="125" spans="2:2" s="25" customFormat="1" x14ac:dyDescent="0.2">
      <c r="B125" s="26"/>
    </row>
    <row r="126" spans="2:2" s="25" customFormat="1" x14ac:dyDescent="0.2">
      <c r="B126" s="26"/>
    </row>
    <row r="127" spans="2:2" s="25" customFormat="1" x14ac:dyDescent="0.2">
      <c r="B127" s="26"/>
    </row>
    <row r="128" spans="2:2" s="25" customFormat="1" x14ac:dyDescent="0.2">
      <c r="B128" s="26"/>
    </row>
    <row r="129" spans="2:2" s="25" customFormat="1" x14ac:dyDescent="0.2">
      <c r="B129" s="26"/>
    </row>
    <row r="130" spans="2:2" s="25" customFormat="1" x14ac:dyDescent="0.2">
      <c r="B130" s="26"/>
    </row>
    <row r="131" spans="2:2" s="25" customFormat="1" x14ac:dyDescent="0.2">
      <c r="B131" s="26"/>
    </row>
    <row r="132" spans="2:2" s="25" customFormat="1" x14ac:dyDescent="0.2">
      <c r="B132" s="26"/>
    </row>
    <row r="133" spans="2:2" s="25" customFormat="1" x14ac:dyDescent="0.2">
      <c r="B133" s="26"/>
    </row>
    <row r="134" spans="2:2" s="25" customFormat="1" x14ac:dyDescent="0.2">
      <c r="B134" s="26"/>
    </row>
    <row r="135" spans="2:2" s="25" customFormat="1" x14ac:dyDescent="0.2">
      <c r="B135" s="26"/>
    </row>
    <row r="136" spans="2:2" s="25" customFormat="1" x14ac:dyDescent="0.2">
      <c r="B136" s="26"/>
    </row>
    <row r="137" spans="2:2" s="25" customFormat="1" x14ac:dyDescent="0.2">
      <c r="B137" s="26"/>
    </row>
    <row r="138" spans="2:2" s="25" customFormat="1" x14ac:dyDescent="0.2">
      <c r="B138" s="26"/>
    </row>
    <row r="139" spans="2:2" s="25" customFormat="1" x14ac:dyDescent="0.2">
      <c r="B139" s="26"/>
    </row>
    <row r="140" spans="2:2" s="25" customFormat="1" x14ac:dyDescent="0.2">
      <c r="B140" s="26"/>
    </row>
    <row r="141" spans="2:2" s="25" customFormat="1" x14ac:dyDescent="0.2">
      <c r="B141" s="26"/>
    </row>
    <row r="142" spans="2:2" s="25" customFormat="1" x14ac:dyDescent="0.2">
      <c r="B142" s="26"/>
    </row>
    <row r="143" spans="2:2" s="25" customFormat="1" x14ac:dyDescent="0.2">
      <c r="B143" s="26"/>
    </row>
    <row r="144" spans="2:2" s="25" customFormat="1" x14ac:dyDescent="0.2">
      <c r="B144" s="26"/>
    </row>
    <row r="145" spans="2:2" s="25" customFormat="1" x14ac:dyDescent="0.2">
      <c r="B145" s="26"/>
    </row>
    <row r="146" spans="2:2" s="25" customFormat="1" x14ac:dyDescent="0.2">
      <c r="B146" s="26"/>
    </row>
    <row r="147" spans="2:2" s="25" customFormat="1" x14ac:dyDescent="0.2">
      <c r="B147" s="26"/>
    </row>
    <row r="148" spans="2:2" s="25" customFormat="1" x14ac:dyDescent="0.2">
      <c r="B148" s="26"/>
    </row>
    <row r="149" spans="2:2" s="25" customFormat="1" x14ac:dyDescent="0.2">
      <c r="B149" s="26"/>
    </row>
    <row r="150" spans="2:2" s="25" customFormat="1" x14ac:dyDescent="0.2">
      <c r="B150" s="26"/>
    </row>
    <row r="151" spans="2:2" s="25" customFormat="1" x14ac:dyDescent="0.2">
      <c r="B151" s="26"/>
    </row>
    <row r="152" spans="2:2" s="25" customFormat="1" x14ac:dyDescent="0.2">
      <c r="B152" s="26"/>
    </row>
    <row r="153" spans="2:2" s="25" customFormat="1" x14ac:dyDescent="0.2">
      <c r="B153" s="26"/>
    </row>
    <row r="154" spans="2:2" s="25" customFormat="1" x14ac:dyDescent="0.2">
      <c r="B154" s="26"/>
    </row>
    <row r="155" spans="2:2" s="25" customFormat="1" x14ac:dyDescent="0.2">
      <c r="B155" s="26"/>
    </row>
    <row r="156" spans="2:2" s="25" customFormat="1" x14ac:dyDescent="0.2">
      <c r="B156" s="26"/>
    </row>
    <row r="157" spans="2:2" s="25" customFormat="1" x14ac:dyDescent="0.2">
      <c r="B157" s="26"/>
    </row>
    <row r="158" spans="2:2" s="25" customFormat="1" x14ac:dyDescent="0.2">
      <c r="B158" s="26"/>
    </row>
    <row r="159" spans="2:2" s="25" customFormat="1" x14ac:dyDescent="0.2">
      <c r="B159" s="26"/>
    </row>
    <row r="160" spans="2:2" s="25" customFormat="1" x14ac:dyDescent="0.2">
      <c r="B160" s="26"/>
    </row>
    <row r="161" spans="2:2" s="25" customFormat="1" x14ac:dyDescent="0.2">
      <c r="B161" s="26"/>
    </row>
    <row r="162" spans="2:2" s="25" customFormat="1" x14ac:dyDescent="0.2">
      <c r="B162" s="26"/>
    </row>
    <row r="163" spans="2:2" s="25" customFormat="1" x14ac:dyDescent="0.2">
      <c r="B163" s="26"/>
    </row>
    <row r="164" spans="2:2" s="25" customFormat="1" x14ac:dyDescent="0.2">
      <c r="B164" s="26"/>
    </row>
    <row r="165" spans="2:2" s="25" customFormat="1" x14ac:dyDescent="0.2">
      <c r="B165" s="26"/>
    </row>
    <row r="166" spans="2:2" s="25" customFormat="1" x14ac:dyDescent="0.2">
      <c r="B166" s="26"/>
    </row>
    <row r="167" spans="2:2" s="25" customFormat="1" x14ac:dyDescent="0.2">
      <c r="B167" s="26"/>
    </row>
    <row r="168" spans="2:2" s="25" customFormat="1" x14ac:dyDescent="0.2">
      <c r="B168" s="26"/>
    </row>
    <row r="169" spans="2:2" s="25" customFormat="1" x14ac:dyDescent="0.2">
      <c r="B169" s="26"/>
    </row>
    <row r="170" spans="2:2" s="25" customFormat="1" x14ac:dyDescent="0.2">
      <c r="B170" s="26"/>
    </row>
    <row r="171" spans="2:2" s="25" customFormat="1" x14ac:dyDescent="0.2">
      <c r="B171" s="26"/>
    </row>
    <row r="172" spans="2:2" s="25" customFormat="1" x14ac:dyDescent="0.2">
      <c r="B172" s="26"/>
    </row>
    <row r="173" spans="2:2" s="25" customFormat="1" x14ac:dyDescent="0.2">
      <c r="B173" s="26"/>
    </row>
    <row r="174" spans="2:2" s="25" customFormat="1" x14ac:dyDescent="0.2">
      <c r="B174" s="26"/>
    </row>
    <row r="175" spans="2:2" s="25" customFormat="1" x14ac:dyDescent="0.2">
      <c r="B175" s="26"/>
    </row>
    <row r="176" spans="2:2" s="25" customFormat="1" x14ac:dyDescent="0.2">
      <c r="B176" s="26"/>
    </row>
    <row r="177" spans="2:2" s="25" customFormat="1" x14ac:dyDescent="0.2">
      <c r="B177" s="26"/>
    </row>
    <row r="178" spans="2:2" s="25" customFormat="1" x14ac:dyDescent="0.2">
      <c r="B178" s="26"/>
    </row>
    <row r="179" spans="2:2" s="25" customFormat="1" x14ac:dyDescent="0.2">
      <c r="B179" s="26"/>
    </row>
    <row r="180" spans="2:2" s="25" customFormat="1" x14ac:dyDescent="0.2">
      <c r="B180" s="26"/>
    </row>
    <row r="181" spans="2:2" s="25" customFormat="1" x14ac:dyDescent="0.2">
      <c r="B181" s="26"/>
    </row>
    <row r="182" spans="2:2" s="25" customFormat="1" x14ac:dyDescent="0.2">
      <c r="B182" s="26"/>
    </row>
    <row r="183" spans="2:2" s="25" customFormat="1" x14ac:dyDescent="0.2">
      <c r="B183" s="26"/>
    </row>
    <row r="184" spans="2:2" s="25" customFormat="1" x14ac:dyDescent="0.2">
      <c r="B184" s="26"/>
    </row>
    <row r="185" spans="2:2" s="25" customFormat="1" x14ac:dyDescent="0.2">
      <c r="B185" s="26"/>
    </row>
    <row r="186" spans="2:2" s="25" customFormat="1" x14ac:dyDescent="0.2">
      <c r="B186" s="26"/>
    </row>
    <row r="187" spans="2:2" s="25" customFormat="1" x14ac:dyDescent="0.2">
      <c r="B187" s="26"/>
    </row>
    <row r="188" spans="2:2" s="25" customFormat="1" x14ac:dyDescent="0.2">
      <c r="B188" s="26"/>
    </row>
    <row r="189" spans="2:2" s="25" customFormat="1" x14ac:dyDescent="0.2">
      <c r="B189" s="26"/>
    </row>
    <row r="190" spans="2:2" s="25" customFormat="1" x14ac:dyDescent="0.2">
      <c r="B190" s="26"/>
    </row>
    <row r="191" spans="2:2" s="25" customFormat="1" x14ac:dyDescent="0.2">
      <c r="B191" s="26"/>
    </row>
    <row r="192" spans="2:2" s="25" customFormat="1" x14ac:dyDescent="0.2">
      <c r="B192" s="26"/>
    </row>
    <row r="193" spans="2:2" s="25" customFormat="1" x14ac:dyDescent="0.2">
      <c r="B193" s="26"/>
    </row>
    <row r="194" spans="2:2" s="25" customFormat="1" x14ac:dyDescent="0.2">
      <c r="B194" s="26"/>
    </row>
    <row r="195" spans="2:2" s="25" customFormat="1" x14ac:dyDescent="0.2">
      <c r="B195" s="26"/>
    </row>
    <row r="196" spans="2:2" s="25" customFormat="1" x14ac:dyDescent="0.2">
      <c r="B196" s="26"/>
    </row>
    <row r="197" spans="2:2" s="25" customFormat="1" x14ac:dyDescent="0.2">
      <c r="B197" s="26"/>
    </row>
    <row r="198" spans="2:2" s="25" customFormat="1" x14ac:dyDescent="0.2">
      <c r="B198" s="26"/>
    </row>
    <row r="199" spans="2:2" s="25" customFormat="1" x14ac:dyDescent="0.2">
      <c r="B199" s="26"/>
    </row>
    <row r="200" spans="2:2" s="25" customFormat="1" x14ac:dyDescent="0.2">
      <c r="B200" s="26"/>
    </row>
    <row r="201" spans="2:2" s="25" customFormat="1" x14ac:dyDescent="0.2">
      <c r="B201" s="26"/>
    </row>
    <row r="202" spans="2:2" s="25" customFormat="1" x14ac:dyDescent="0.2">
      <c r="B202" s="26"/>
    </row>
    <row r="203" spans="2:2" s="25" customFormat="1" x14ac:dyDescent="0.2">
      <c r="B203" s="26"/>
    </row>
    <row r="204" spans="2:2" s="25" customFormat="1" x14ac:dyDescent="0.2">
      <c r="B204" s="26"/>
    </row>
    <row r="205" spans="2:2" s="25" customFormat="1" x14ac:dyDescent="0.2">
      <c r="B205" s="26"/>
    </row>
    <row r="206" spans="2:2" s="25" customFormat="1" x14ac:dyDescent="0.2">
      <c r="B206" s="26"/>
    </row>
    <row r="207" spans="2:2" s="25" customFormat="1" x14ac:dyDescent="0.2">
      <c r="B207" s="26"/>
    </row>
    <row r="208" spans="2:2" s="25" customFormat="1" x14ac:dyDescent="0.2">
      <c r="B208" s="26"/>
    </row>
    <row r="209" spans="2:2" s="25" customFormat="1" x14ac:dyDescent="0.2">
      <c r="B209" s="26"/>
    </row>
    <row r="210" spans="2:2" s="25" customFormat="1" x14ac:dyDescent="0.2">
      <c r="B210" s="26"/>
    </row>
    <row r="211" spans="2:2" s="25" customFormat="1" x14ac:dyDescent="0.2">
      <c r="B211" s="26"/>
    </row>
    <row r="212" spans="2:2" s="25" customFormat="1" x14ac:dyDescent="0.2">
      <c r="B212" s="26"/>
    </row>
    <row r="213" spans="2:2" s="25" customFormat="1" x14ac:dyDescent="0.2">
      <c r="B213" s="26"/>
    </row>
    <row r="214" spans="2:2" s="25" customFormat="1" x14ac:dyDescent="0.2">
      <c r="B214" s="26"/>
    </row>
    <row r="215" spans="2:2" s="25" customFormat="1" x14ac:dyDescent="0.2">
      <c r="B215" s="26"/>
    </row>
    <row r="216" spans="2:2" s="25" customFormat="1" x14ac:dyDescent="0.2">
      <c r="B216" s="26"/>
    </row>
    <row r="217" spans="2:2" s="25" customFormat="1" x14ac:dyDescent="0.2">
      <c r="B217" s="26"/>
    </row>
    <row r="218" spans="2:2" s="25" customFormat="1" x14ac:dyDescent="0.2">
      <c r="B218" s="26"/>
    </row>
    <row r="219" spans="2:2" s="25" customFormat="1" x14ac:dyDescent="0.2">
      <c r="B219" s="26"/>
    </row>
    <row r="220" spans="2:2" s="25" customFormat="1" x14ac:dyDescent="0.2">
      <c r="B220" s="26"/>
    </row>
    <row r="221" spans="2:2" s="25" customFormat="1" x14ac:dyDescent="0.2">
      <c r="B221" s="26"/>
    </row>
    <row r="222" spans="2:2" s="25" customFormat="1" x14ac:dyDescent="0.2">
      <c r="B222" s="26"/>
    </row>
    <row r="223" spans="2:2" s="25" customFormat="1" x14ac:dyDescent="0.2">
      <c r="B223" s="26"/>
    </row>
    <row r="224" spans="2:2" s="25" customFormat="1" x14ac:dyDescent="0.2">
      <c r="B224" s="26"/>
    </row>
    <row r="225" spans="2:2" s="25" customFormat="1" x14ac:dyDescent="0.2">
      <c r="B225" s="26"/>
    </row>
    <row r="226" spans="2:2" s="25" customFormat="1" x14ac:dyDescent="0.2">
      <c r="B226" s="26"/>
    </row>
    <row r="227" spans="2:2" s="25" customFormat="1" x14ac:dyDescent="0.2">
      <c r="B227" s="26"/>
    </row>
    <row r="228" spans="2:2" s="25" customFormat="1" x14ac:dyDescent="0.2">
      <c r="B228" s="26"/>
    </row>
    <row r="229" spans="2:2" s="25" customFormat="1" x14ac:dyDescent="0.2">
      <c r="B229" s="26"/>
    </row>
    <row r="230" spans="2:2" s="25" customFormat="1" x14ac:dyDescent="0.2">
      <c r="B230" s="26"/>
    </row>
    <row r="231" spans="2:2" s="25" customFormat="1" x14ac:dyDescent="0.2">
      <c r="B231" s="26"/>
    </row>
    <row r="232" spans="2:2" s="25" customFormat="1" x14ac:dyDescent="0.2">
      <c r="B232" s="26"/>
    </row>
    <row r="233" spans="2:2" s="25" customFormat="1" x14ac:dyDescent="0.2">
      <c r="B233" s="26"/>
    </row>
    <row r="234" spans="2:2" s="25" customFormat="1" x14ac:dyDescent="0.2">
      <c r="B234" s="26"/>
    </row>
    <row r="235" spans="2:2" s="25" customFormat="1" x14ac:dyDescent="0.2">
      <c r="B235" s="26"/>
    </row>
    <row r="236" spans="2:2" s="25" customFormat="1" x14ac:dyDescent="0.2">
      <c r="B236" s="26"/>
    </row>
    <row r="237" spans="2:2" s="25" customFormat="1" x14ac:dyDescent="0.2">
      <c r="B237" s="26"/>
    </row>
    <row r="238" spans="2:2" s="25" customFormat="1" x14ac:dyDescent="0.2">
      <c r="B238" s="26"/>
    </row>
    <row r="239" spans="2:2" s="25" customFormat="1" x14ac:dyDescent="0.2">
      <c r="B239" s="26"/>
    </row>
    <row r="240" spans="2:2" s="25" customFormat="1" x14ac:dyDescent="0.2">
      <c r="B240" s="26"/>
    </row>
    <row r="241" spans="2:2" s="25" customFormat="1" x14ac:dyDescent="0.2">
      <c r="B241" s="26"/>
    </row>
    <row r="242" spans="2:2" s="25" customFormat="1" x14ac:dyDescent="0.2">
      <c r="B242" s="26"/>
    </row>
    <row r="243" spans="2:2" s="25" customFormat="1" x14ac:dyDescent="0.2">
      <c r="B243" s="26"/>
    </row>
    <row r="244" spans="2:2" s="25" customFormat="1" x14ac:dyDescent="0.2">
      <c r="B244" s="26"/>
    </row>
    <row r="245" spans="2:2" s="25" customFormat="1" x14ac:dyDescent="0.2">
      <c r="B245" s="26"/>
    </row>
    <row r="246" spans="2:2" s="25" customFormat="1" x14ac:dyDescent="0.2">
      <c r="B246" s="26"/>
    </row>
    <row r="247" spans="2:2" s="25" customFormat="1" x14ac:dyDescent="0.2">
      <c r="B247" s="26"/>
    </row>
    <row r="248" spans="2:2" s="25" customFormat="1" x14ac:dyDescent="0.2">
      <c r="B248" s="26"/>
    </row>
    <row r="249" spans="2:2" s="25" customFormat="1" x14ac:dyDescent="0.2">
      <c r="B249" s="26"/>
    </row>
    <row r="250" spans="2:2" s="25" customFormat="1" x14ac:dyDescent="0.2">
      <c r="B250" s="26"/>
    </row>
    <row r="251" spans="2:2" s="25" customFormat="1" x14ac:dyDescent="0.2">
      <c r="B251" s="26"/>
    </row>
    <row r="252" spans="2:2" s="25" customFormat="1" x14ac:dyDescent="0.2">
      <c r="B252" s="26"/>
    </row>
    <row r="253" spans="2:2" s="25" customFormat="1" x14ac:dyDescent="0.2">
      <c r="B253" s="26"/>
    </row>
    <row r="254" spans="2:2" s="25" customFormat="1" x14ac:dyDescent="0.2">
      <c r="B254" s="26"/>
    </row>
    <row r="255" spans="2:2" s="25" customFormat="1" x14ac:dyDescent="0.2">
      <c r="B255" s="26"/>
    </row>
    <row r="256" spans="2:2" s="25" customFormat="1" x14ac:dyDescent="0.2">
      <c r="B256" s="26"/>
    </row>
    <row r="257" spans="2:2" s="25" customFormat="1" x14ac:dyDescent="0.2">
      <c r="B257" s="26"/>
    </row>
    <row r="258" spans="2:2" s="25" customFormat="1" x14ac:dyDescent="0.2">
      <c r="B258" s="26"/>
    </row>
    <row r="259" spans="2:2" s="25" customFormat="1" x14ac:dyDescent="0.2">
      <c r="B259" s="26"/>
    </row>
    <row r="260" spans="2:2" s="25" customFormat="1" x14ac:dyDescent="0.2">
      <c r="B260" s="26"/>
    </row>
    <row r="261" spans="2:2" s="25" customFormat="1" x14ac:dyDescent="0.2">
      <c r="B261" s="26"/>
    </row>
    <row r="262" spans="2:2" s="25" customFormat="1" x14ac:dyDescent="0.2">
      <c r="B262" s="26"/>
    </row>
    <row r="263" spans="2:2" s="25" customFormat="1" x14ac:dyDescent="0.2">
      <c r="B263" s="26"/>
    </row>
    <row r="264" spans="2:2" s="25" customFormat="1" x14ac:dyDescent="0.2">
      <c r="B264" s="26"/>
    </row>
    <row r="265" spans="2:2" s="25" customFormat="1" x14ac:dyDescent="0.2">
      <c r="B265" s="26"/>
    </row>
    <row r="266" spans="2:2" s="25" customFormat="1" x14ac:dyDescent="0.2">
      <c r="B266" s="26"/>
    </row>
    <row r="267" spans="2:2" s="25" customFormat="1" x14ac:dyDescent="0.2">
      <c r="B267" s="26"/>
    </row>
    <row r="268" spans="2:2" s="25" customFormat="1" x14ac:dyDescent="0.2">
      <c r="B268" s="26"/>
    </row>
    <row r="269" spans="2:2" s="25" customFormat="1" x14ac:dyDescent="0.2">
      <c r="B269" s="26"/>
    </row>
    <row r="270" spans="2:2" s="25" customFormat="1" x14ac:dyDescent="0.2">
      <c r="B270" s="26"/>
    </row>
    <row r="271" spans="2:2" s="25" customFormat="1" x14ac:dyDescent="0.2">
      <c r="B271" s="26"/>
    </row>
    <row r="272" spans="2:2" s="25" customFormat="1" x14ac:dyDescent="0.2">
      <c r="B272" s="26"/>
    </row>
    <row r="273" spans="2:2" s="25" customFormat="1" x14ac:dyDescent="0.2">
      <c r="B273" s="26"/>
    </row>
    <row r="274" spans="2:2" s="25" customFormat="1" x14ac:dyDescent="0.2">
      <c r="B274" s="26"/>
    </row>
    <row r="275" spans="2:2" s="25" customFormat="1" x14ac:dyDescent="0.2">
      <c r="B275" s="26"/>
    </row>
    <row r="276" spans="2:2" s="25" customFormat="1" x14ac:dyDescent="0.2">
      <c r="B276" s="26"/>
    </row>
    <row r="277" spans="2:2" s="25" customFormat="1" x14ac:dyDescent="0.2">
      <c r="B277" s="26"/>
    </row>
    <row r="278" spans="2:2" s="25" customFormat="1" x14ac:dyDescent="0.2">
      <c r="B278" s="26"/>
    </row>
    <row r="279" spans="2:2" s="25" customFormat="1" x14ac:dyDescent="0.2">
      <c r="B279" s="26"/>
    </row>
    <row r="280" spans="2:2" s="25" customFormat="1" x14ac:dyDescent="0.2">
      <c r="B280" s="26"/>
    </row>
    <row r="281" spans="2:2" s="25" customFormat="1" x14ac:dyDescent="0.2">
      <c r="B281" s="26"/>
    </row>
    <row r="282" spans="2:2" s="25" customFormat="1" x14ac:dyDescent="0.2">
      <c r="B282" s="26"/>
    </row>
    <row r="283" spans="2:2" s="25" customFormat="1" x14ac:dyDescent="0.2">
      <c r="B283" s="26"/>
    </row>
    <row r="284" spans="2:2" s="25" customFormat="1" x14ac:dyDescent="0.2">
      <c r="B284" s="26"/>
    </row>
    <row r="285" spans="2:2" s="25" customFormat="1" x14ac:dyDescent="0.2">
      <c r="B285" s="26"/>
    </row>
    <row r="286" spans="2:2" s="25" customFormat="1" x14ac:dyDescent="0.2">
      <c r="B286" s="26"/>
    </row>
    <row r="287" spans="2:2" s="25" customFormat="1" x14ac:dyDescent="0.2">
      <c r="B287" s="26"/>
    </row>
    <row r="288" spans="2:2" s="25" customFormat="1" x14ac:dyDescent="0.2">
      <c r="B288" s="26"/>
    </row>
    <row r="289" spans="2:2" s="25" customFormat="1" x14ac:dyDescent="0.2">
      <c r="B289" s="26"/>
    </row>
    <row r="290" spans="2:2" s="25" customFormat="1" x14ac:dyDescent="0.2">
      <c r="B290" s="26"/>
    </row>
    <row r="291" spans="2:2" s="25" customFormat="1" x14ac:dyDescent="0.2">
      <c r="B291" s="26"/>
    </row>
    <row r="292" spans="2:2" s="25" customFormat="1" x14ac:dyDescent="0.2">
      <c r="B292" s="26"/>
    </row>
    <row r="293" spans="2:2" s="25" customFormat="1" x14ac:dyDescent="0.2">
      <c r="B293" s="26"/>
    </row>
    <row r="294" spans="2:2" s="25" customFormat="1" x14ac:dyDescent="0.2">
      <c r="B294" s="26"/>
    </row>
    <row r="295" spans="2:2" s="25" customFormat="1" x14ac:dyDescent="0.2">
      <c r="B295" s="26"/>
    </row>
    <row r="296" spans="2:2" s="25" customFormat="1" x14ac:dyDescent="0.2">
      <c r="B296" s="26"/>
    </row>
    <row r="297" spans="2:2" s="25" customFormat="1" x14ac:dyDescent="0.2">
      <c r="B297" s="26"/>
    </row>
    <row r="298" spans="2:2" s="25" customFormat="1" x14ac:dyDescent="0.2">
      <c r="B298" s="26"/>
    </row>
    <row r="299" spans="2:2" s="25" customFormat="1" x14ac:dyDescent="0.2">
      <c r="B299" s="26"/>
    </row>
    <row r="300" spans="2:2" s="25" customFormat="1" x14ac:dyDescent="0.2">
      <c r="B300" s="26"/>
    </row>
    <row r="301" spans="2:2" s="25" customFormat="1" x14ac:dyDescent="0.2">
      <c r="B301" s="26"/>
    </row>
    <row r="302" spans="2:2" s="25" customFormat="1" x14ac:dyDescent="0.2">
      <c r="B302" s="26"/>
    </row>
    <row r="303" spans="2:2" s="25" customFormat="1" x14ac:dyDescent="0.2">
      <c r="B303" s="26"/>
    </row>
    <row r="304" spans="2:2" s="25" customFormat="1" x14ac:dyDescent="0.2">
      <c r="B304" s="26"/>
    </row>
    <row r="305" spans="2:2" s="25" customFormat="1" x14ac:dyDescent="0.2">
      <c r="B305" s="26"/>
    </row>
    <row r="306" spans="2:2" s="25" customFormat="1" x14ac:dyDescent="0.2">
      <c r="B306" s="26"/>
    </row>
    <row r="307" spans="2:2" s="25" customFormat="1" x14ac:dyDescent="0.2">
      <c r="B307" s="26"/>
    </row>
    <row r="308" spans="2:2" s="25" customFormat="1" x14ac:dyDescent="0.2">
      <c r="B308" s="26"/>
    </row>
    <row r="309" spans="2:2" s="25" customFormat="1" x14ac:dyDescent="0.2">
      <c r="B309" s="26"/>
    </row>
    <row r="310" spans="2:2" s="25" customFormat="1" x14ac:dyDescent="0.2">
      <c r="B310" s="26"/>
    </row>
    <row r="311" spans="2:2" s="25" customFormat="1" x14ac:dyDescent="0.2">
      <c r="B311" s="26"/>
    </row>
    <row r="312" spans="2:2" s="25" customFormat="1" x14ac:dyDescent="0.2">
      <c r="B312" s="26"/>
    </row>
    <row r="313" spans="2:2" s="25" customFormat="1" x14ac:dyDescent="0.2">
      <c r="B313" s="26"/>
    </row>
    <row r="314" spans="2:2" s="25" customFormat="1" x14ac:dyDescent="0.2">
      <c r="B314" s="26"/>
    </row>
    <row r="315" spans="2:2" s="25" customFormat="1" x14ac:dyDescent="0.2">
      <c r="B315" s="26"/>
    </row>
    <row r="316" spans="2:2" s="25" customFormat="1" x14ac:dyDescent="0.2">
      <c r="B316" s="26"/>
    </row>
    <row r="317" spans="2:2" s="25" customFormat="1" x14ac:dyDescent="0.2">
      <c r="B317" s="26"/>
    </row>
    <row r="318" spans="2:2" s="25" customFormat="1" x14ac:dyDescent="0.2">
      <c r="B318" s="26"/>
    </row>
    <row r="319" spans="2:2" s="25" customFormat="1" x14ac:dyDescent="0.2">
      <c r="B319" s="26"/>
    </row>
    <row r="320" spans="2:2" s="25" customFormat="1" x14ac:dyDescent="0.2">
      <c r="B320" s="26"/>
    </row>
    <row r="321" spans="2:2" s="25" customFormat="1" x14ac:dyDescent="0.2">
      <c r="B321" s="26"/>
    </row>
    <row r="322" spans="2:2" s="25" customFormat="1" x14ac:dyDescent="0.2">
      <c r="B322" s="26"/>
    </row>
    <row r="323" spans="2:2" s="25" customFormat="1" x14ac:dyDescent="0.2">
      <c r="B323" s="26"/>
    </row>
    <row r="324" spans="2:2" s="25" customFormat="1" x14ac:dyDescent="0.2">
      <c r="B324" s="26"/>
    </row>
    <row r="325" spans="2:2" s="25" customFormat="1" x14ac:dyDescent="0.2">
      <c r="B325" s="26"/>
    </row>
    <row r="326" spans="2:2" s="25" customFormat="1" x14ac:dyDescent="0.2">
      <c r="B326" s="26"/>
    </row>
    <row r="327" spans="2:2" s="25" customFormat="1" x14ac:dyDescent="0.2">
      <c r="B327" s="26"/>
    </row>
    <row r="328" spans="2:2" s="25" customFormat="1" x14ac:dyDescent="0.2">
      <c r="B328" s="26"/>
    </row>
    <row r="329" spans="2:2" s="25" customFormat="1" x14ac:dyDescent="0.2">
      <c r="B329" s="26"/>
    </row>
    <row r="330" spans="2:2" s="25" customFormat="1" x14ac:dyDescent="0.2">
      <c r="B330" s="26"/>
    </row>
    <row r="331" spans="2:2" s="25" customFormat="1" x14ac:dyDescent="0.2">
      <c r="B331" s="26"/>
    </row>
    <row r="332" spans="2:2" s="25" customFormat="1" x14ac:dyDescent="0.2">
      <c r="B332" s="26"/>
    </row>
    <row r="333" spans="2:2" s="25" customFormat="1" x14ac:dyDescent="0.2">
      <c r="B333" s="26"/>
    </row>
    <row r="334" spans="2:2" s="25" customFormat="1" x14ac:dyDescent="0.2">
      <c r="B334" s="26"/>
    </row>
    <row r="335" spans="2:2" s="25" customFormat="1" x14ac:dyDescent="0.2">
      <c r="B335" s="26"/>
    </row>
    <row r="336" spans="2:2" s="25" customFormat="1" x14ac:dyDescent="0.2">
      <c r="B336" s="26"/>
    </row>
    <row r="337" spans="2:2" s="25" customFormat="1" x14ac:dyDescent="0.2">
      <c r="B337" s="26"/>
    </row>
    <row r="338" spans="2:2" s="25" customFormat="1" x14ac:dyDescent="0.2">
      <c r="B338" s="26"/>
    </row>
    <row r="339" spans="2:2" s="25" customFormat="1" x14ac:dyDescent="0.2">
      <c r="B339" s="26"/>
    </row>
    <row r="340" spans="2:2" s="25" customFormat="1" x14ac:dyDescent="0.2">
      <c r="B340" s="26"/>
    </row>
    <row r="341" spans="2:2" s="25" customFormat="1" x14ac:dyDescent="0.2">
      <c r="B341" s="26"/>
    </row>
    <row r="342" spans="2:2" s="25" customFormat="1" x14ac:dyDescent="0.2">
      <c r="B342" s="26"/>
    </row>
    <row r="343" spans="2:2" s="25" customFormat="1" x14ac:dyDescent="0.2">
      <c r="B343" s="26"/>
    </row>
    <row r="344" spans="2:2" s="25" customFormat="1" x14ac:dyDescent="0.2">
      <c r="B344" s="26"/>
    </row>
    <row r="345" spans="2:2" s="25" customFormat="1" x14ac:dyDescent="0.2">
      <c r="B345" s="26"/>
    </row>
    <row r="346" spans="2:2" s="25" customFormat="1" x14ac:dyDescent="0.2">
      <c r="B346" s="26"/>
    </row>
    <row r="347" spans="2:2" s="25" customFormat="1" x14ac:dyDescent="0.2">
      <c r="B347" s="26"/>
    </row>
    <row r="348" spans="2:2" s="25" customFormat="1" x14ac:dyDescent="0.2">
      <c r="B348" s="26"/>
    </row>
    <row r="349" spans="2:2" s="25" customFormat="1" x14ac:dyDescent="0.2">
      <c r="B349" s="26"/>
    </row>
    <row r="350" spans="2:2" s="25" customFormat="1" x14ac:dyDescent="0.2">
      <c r="B350" s="26"/>
    </row>
    <row r="351" spans="2:2" s="25" customFormat="1" x14ac:dyDescent="0.2">
      <c r="B351" s="26"/>
    </row>
    <row r="352" spans="2:2" s="25" customFormat="1" x14ac:dyDescent="0.2">
      <c r="B352" s="26"/>
    </row>
    <row r="353" spans="2:2" s="25" customFormat="1" x14ac:dyDescent="0.2">
      <c r="B353" s="26"/>
    </row>
    <row r="354" spans="2:2" s="25" customFormat="1" x14ac:dyDescent="0.2">
      <c r="B354" s="26"/>
    </row>
    <row r="355" spans="2:2" s="25" customFormat="1" x14ac:dyDescent="0.2">
      <c r="B355" s="26"/>
    </row>
    <row r="356" spans="2:2" s="25" customFormat="1" x14ac:dyDescent="0.2">
      <c r="B356" s="26"/>
    </row>
    <row r="357" spans="2:2" s="25" customFormat="1" x14ac:dyDescent="0.2">
      <c r="B357" s="26"/>
    </row>
    <row r="358" spans="2:2" s="25" customFormat="1" x14ac:dyDescent="0.2">
      <c r="B358" s="26"/>
    </row>
    <row r="359" spans="2:2" s="25" customFormat="1" x14ac:dyDescent="0.2">
      <c r="B359" s="26"/>
    </row>
    <row r="360" spans="2:2" s="25" customFormat="1" x14ac:dyDescent="0.2">
      <c r="B360" s="26"/>
    </row>
    <row r="361" spans="2:2" s="25" customFormat="1" x14ac:dyDescent="0.2">
      <c r="B361" s="26"/>
    </row>
    <row r="362" spans="2:2" s="25" customFormat="1" x14ac:dyDescent="0.2">
      <c r="B362" s="26"/>
    </row>
    <row r="363" spans="2:2" s="25" customFormat="1" x14ac:dyDescent="0.2">
      <c r="B363" s="26"/>
    </row>
    <row r="364" spans="2:2" s="25" customFormat="1" x14ac:dyDescent="0.2">
      <c r="B364" s="26"/>
    </row>
    <row r="365" spans="2:2" s="25" customFormat="1" x14ac:dyDescent="0.2">
      <c r="B365" s="26"/>
    </row>
    <row r="366" spans="2:2" s="25" customFormat="1" x14ac:dyDescent="0.2">
      <c r="B366" s="26"/>
    </row>
    <row r="367" spans="2:2" s="25" customFormat="1" x14ac:dyDescent="0.2">
      <c r="B367" s="26"/>
    </row>
    <row r="368" spans="2:2" s="25" customFormat="1" x14ac:dyDescent="0.2">
      <c r="B368" s="26"/>
    </row>
    <row r="369" spans="2:2" s="25" customFormat="1" x14ac:dyDescent="0.2">
      <c r="B369" s="26"/>
    </row>
    <row r="370" spans="2:2" s="25" customFormat="1" x14ac:dyDescent="0.2">
      <c r="B370" s="26"/>
    </row>
    <row r="371" spans="2:2" s="25" customFormat="1" x14ac:dyDescent="0.2">
      <c r="B371" s="26"/>
    </row>
    <row r="372" spans="2:2" s="25" customFormat="1" x14ac:dyDescent="0.2">
      <c r="B372" s="26"/>
    </row>
    <row r="373" spans="2:2" s="25" customFormat="1" x14ac:dyDescent="0.2">
      <c r="B373" s="26"/>
    </row>
    <row r="374" spans="2:2" s="25" customFormat="1" x14ac:dyDescent="0.2">
      <c r="B374" s="26"/>
    </row>
    <row r="375" spans="2:2" s="25" customFormat="1" x14ac:dyDescent="0.2">
      <c r="B375" s="26"/>
    </row>
    <row r="376" spans="2:2" s="25" customFormat="1" x14ac:dyDescent="0.2">
      <c r="B376" s="26"/>
    </row>
    <row r="377" spans="2:2" s="25" customFormat="1" x14ac:dyDescent="0.2">
      <c r="B377" s="26"/>
    </row>
    <row r="378" spans="2:2" s="25" customFormat="1" x14ac:dyDescent="0.2">
      <c r="B378" s="26"/>
    </row>
    <row r="379" spans="2:2" s="25" customFormat="1" x14ac:dyDescent="0.2">
      <c r="B379" s="26"/>
    </row>
    <row r="380" spans="2:2" s="25" customFormat="1" x14ac:dyDescent="0.2">
      <c r="B380" s="26"/>
    </row>
    <row r="381" spans="2:2" s="25" customFormat="1" x14ac:dyDescent="0.2">
      <c r="B381" s="26"/>
    </row>
    <row r="382" spans="2:2" s="25" customFormat="1" x14ac:dyDescent="0.2">
      <c r="B382" s="26"/>
    </row>
    <row r="383" spans="2:2" s="25" customFormat="1" x14ac:dyDescent="0.2">
      <c r="B383" s="26"/>
    </row>
    <row r="384" spans="2:2" s="25" customFormat="1" x14ac:dyDescent="0.2">
      <c r="B384" s="26"/>
    </row>
    <row r="385" spans="2:2" s="25" customFormat="1" x14ac:dyDescent="0.2">
      <c r="B385" s="26"/>
    </row>
    <row r="386" spans="2:2" s="25" customFormat="1" x14ac:dyDescent="0.2">
      <c r="B386" s="26"/>
    </row>
    <row r="387" spans="2:2" s="25" customFormat="1" x14ac:dyDescent="0.2">
      <c r="B387" s="26"/>
    </row>
    <row r="388" spans="2:2" s="25" customFormat="1" x14ac:dyDescent="0.2">
      <c r="B388" s="26"/>
    </row>
    <row r="389" spans="2:2" s="25" customFormat="1" x14ac:dyDescent="0.2">
      <c r="B389" s="26"/>
    </row>
    <row r="390" spans="2:2" s="25" customFormat="1" x14ac:dyDescent="0.2">
      <c r="B390" s="26"/>
    </row>
    <row r="391" spans="2:2" s="25" customFormat="1" x14ac:dyDescent="0.2">
      <c r="B391" s="26"/>
    </row>
    <row r="392" spans="2:2" s="25" customFormat="1" x14ac:dyDescent="0.2">
      <c r="B392" s="26"/>
    </row>
    <row r="393" spans="2:2" s="25" customFormat="1" x14ac:dyDescent="0.2">
      <c r="B393" s="26"/>
    </row>
    <row r="394" spans="2:2" s="25" customFormat="1" x14ac:dyDescent="0.2">
      <c r="B394" s="26"/>
    </row>
    <row r="395" spans="2:2" s="25" customFormat="1" x14ac:dyDescent="0.2">
      <c r="B395" s="26"/>
    </row>
    <row r="396" spans="2:2" s="25" customFormat="1" x14ac:dyDescent="0.2">
      <c r="B396" s="26"/>
    </row>
    <row r="397" spans="2:2" s="25" customFormat="1" x14ac:dyDescent="0.2">
      <c r="B397" s="26"/>
    </row>
    <row r="398" spans="2:2" s="25" customFormat="1" x14ac:dyDescent="0.2">
      <c r="B398" s="26"/>
    </row>
    <row r="399" spans="2:2" s="25" customFormat="1" x14ac:dyDescent="0.2">
      <c r="B399" s="26"/>
    </row>
    <row r="400" spans="2:2" s="25" customFormat="1" x14ac:dyDescent="0.2">
      <c r="B400" s="26"/>
    </row>
    <row r="401" spans="2:2" s="25" customFormat="1" x14ac:dyDescent="0.2">
      <c r="B401" s="26"/>
    </row>
    <row r="402" spans="2:2" s="25" customFormat="1" x14ac:dyDescent="0.2">
      <c r="B402" s="26"/>
    </row>
    <row r="403" spans="2:2" s="25" customFormat="1" x14ac:dyDescent="0.2">
      <c r="B403" s="26"/>
    </row>
    <row r="404" spans="2:2" s="25" customFormat="1" x14ac:dyDescent="0.2">
      <c r="B404" s="26"/>
    </row>
    <row r="405" spans="2:2" s="25" customFormat="1" x14ac:dyDescent="0.2">
      <c r="B405" s="26"/>
    </row>
    <row r="406" spans="2:2" s="25" customFormat="1" x14ac:dyDescent="0.2">
      <c r="B406" s="26"/>
    </row>
    <row r="407" spans="2:2" s="25" customFormat="1" x14ac:dyDescent="0.2">
      <c r="B407" s="26"/>
    </row>
    <row r="408" spans="2:2" s="25" customFormat="1" x14ac:dyDescent="0.2">
      <c r="B408" s="26"/>
    </row>
    <row r="409" spans="2:2" s="25" customFormat="1" x14ac:dyDescent="0.2">
      <c r="B409" s="26"/>
    </row>
    <row r="410" spans="2:2" s="25" customFormat="1" x14ac:dyDescent="0.2">
      <c r="B410" s="26"/>
    </row>
    <row r="411" spans="2:2" s="25" customFormat="1" x14ac:dyDescent="0.2">
      <c r="B411" s="26"/>
    </row>
    <row r="412" spans="2:2" s="25" customFormat="1" x14ac:dyDescent="0.2">
      <c r="B412" s="26"/>
    </row>
    <row r="413" spans="2:2" s="25" customFormat="1" x14ac:dyDescent="0.2">
      <c r="B413" s="26"/>
    </row>
    <row r="414" spans="2:2" s="25" customFormat="1" x14ac:dyDescent="0.2">
      <c r="B414" s="26"/>
    </row>
    <row r="415" spans="2:2" s="25" customFormat="1" x14ac:dyDescent="0.2">
      <c r="B415" s="26"/>
    </row>
    <row r="416" spans="2:2" s="25" customFormat="1" x14ac:dyDescent="0.2">
      <c r="B416" s="26"/>
    </row>
    <row r="417" spans="2:2" s="25" customFormat="1" x14ac:dyDescent="0.2">
      <c r="B417" s="26"/>
    </row>
    <row r="418" spans="2:2" s="25" customFormat="1" x14ac:dyDescent="0.2">
      <c r="B418" s="26"/>
    </row>
    <row r="419" spans="2:2" s="25" customFormat="1" x14ac:dyDescent="0.2">
      <c r="B419" s="26"/>
    </row>
    <row r="420" spans="2:2" s="25" customFormat="1" x14ac:dyDescent="0.2">
      <c r="B420" s="26"/>
    </row>
    <row r="421" spans="2:2" s="25" customFormat="1" x14ac:dyDescent="0.2">
      <c r="B421" s="26"/>
    </row>
    <row r="422" spans="2:2" s="25" customFormat="1" x14ac:dyDescent="0.2">
      <c r="B422" s="26"/>
    </row>
    <row r="423" spans="2:2" s="25" customFormat="1" x14ac:dyDescent="0.2">
      <c r="B423" s="26"/>
    </row>
    <row r="424" spans="2:2" s="25" customFormat="1" x14ac:dyDescent="0.2">
      <c r="B424" s="26"/>
    </row>
    <row r="425" spans="2:2" s="25" customFormat="1" x14ac:dyDescent="0.2">
      <c r="B425" s="26"/>
    </row>
    <row r="426" spans="2:2" s="25" customFormat="1" x14ac:dyDescent="0.2">
      <c r="B426" s="26"/>
    </row>
    <row r="427" spans="2:2" s="25" customFormat="1" x14ac:dyDescent="0.2">
      <c r="B427" s="26"/>
    </row>
    <row r="428" spans="2:2" s="25" customFormat="1" x14ac:dyDescent="0.2">
      <c r="B428" s="26"/>
    </row>
    <row r="429" spans="2:2" s="25" customFormat="1" x14ac:dyDescent="0.2">
      <c r="B429" s="26"/>
    </row>
    <row r="430" spans="2:2" s="25" customFormat="1" x14ac:dyDescent="0.2">
      <c r="B430" s="26"/>
    </row>
    <row r="431" spans="2:2" s="25" customFormat="1" x14ac:dyDescent="0.2">
      <c r="B431" s="26"/>
    </row>
    <row r="432" spans="2:2" s="25" customFormat="1" x14ac:dyDescent="0.2">
      <c r="B432" s="26"/>
    </row>
    <row r="433" spans="2:2" s="25" customFormat="1" x14ac:dyDescent="0.2">
      <c r="B433" s="26"/>
    </row>
    <row r="434" spans="2:2" s="25" customFormat="1" x14ac:dyDescent="0.2">
      <c r="B434" s="26"/>
    </row>
    <row r="435" spans="2:2" s="25" customFormat="1" x14ac:dyDescent="0.2">
      <c r="B435" s="26"/>
    </row>
    <row r="436" spans="2:2" s="25" customFormat="1" x14ac:dyDescent="0.2">
      <c r="B436" s="26"/>
    </row>
    <row r="437" spans="2:2" s="25" customFormat="1" x14ac:dyDescent="0.2">
      <c r="B437" s="26"/>
    </row>
    <row r="438" spans="2:2" s="25" customFormat="1" x14ac:dyDescent="0.2">
      <c r="B438" s="26"/>
    </row>
    <row r="439" spans="2:2" s="25" customFormat="1" x14ac:dyDescent="0.2">
      <c r="B439" s="26"/>
    </row>
    <row r="440" spans="2:2" s="25" customFormat="1" x14ac:dyDescent="0.2">
      <c r="B440" s="26"/>
    </row>
    <row r="441" spans="2:2" s="25" customFormat="1" x14ac:dyDescent="0.2">
      <c r="B441" s="26"/>
    </row>
    <row r="442" spans="2:2" s="25" customFormat="1" x14ac:dyDescent="0.2">
      <c r="B442" s="26"/>
    </row>
    <row r="443" spans="2:2" s="25" customFormat="1" x14ac:dyDescent="0.2">
      <c r="B443" s="26"/>
    </row>
    <row r="444" spans="2:2" s="25" customFormat="1" x14ac:dyDescent="0.2">
      <c r="B444" s="26"/>
    </row>
    <row r="445" spans="2:2" s="25" customFormat="1" x14ac:dyDescent="0.2">
      <c r="B445" s="26"/>
    </row>
    <row r="446" spans="2:2" s="25" customFormat="1" x14ac:dyDescent="0.2">
      <c r="B446" s="26"/>
    </row>
    <row r="447" spans="2:2" s="25" customFormat="1" x14ac:dyDescent="0.2">
      <c r="B447" s="26"/>
    </row>
    <row r="448" spans="2:2" s="25" customFormat="1" x14ac:dyDescent="0.2">
      <c r="B448" s="26"/>
    </row>
    <row r="449" spans="2:2" s="25" customFormat="1" x14ac:dyDescent="0.2">
      <c r="B449" s="26"/>
    </row>
    <row r="450" spans="2:2" s="25" customFormat="1" x14ac:dyDescent="0.2">
      <c r="B450" s="26"/>
    </row>
    <row r="451" spans="2:2" s="25" customFormat="1" x14ac:dyDescent="0.2">
      <c r="B451" s="26"/>
    </row>
    <row r="452" spans="2:2" s="25" customFormat="1" x14ac:dyDescent="0.2">
      <c r="B452" s="26"/>
    </row>
    <row r="453" spans="2:2" s="25" customFormat="1" x14ac:dyDescent="0.2">
      <c r="B453" s="26"/>
    </row>
    <row r="454" spans="2:2" s="25" customFormat="1" x14ac:dyDescent="0.2">
      <c r="B454" s="26"/>
    </row>
    <row r="455" spans="2:2" s="25" customFormat="1" x14ac:dyDescent="0.2">
      <c r="B455" s="26"/>
    </row>
    <row r="456" spans="2:2" s="25" customFormat="1" x14ac:dyDescent="0.2">
      <c r="B456" s="26"/>
    </row>
    <row r="457" spans="2:2" s="25" customFormat="1" x14ac:dyDescent="0.2">
      <c r="B457" s="26"/>
    </row>
    <row r="458" spans="2:2" s="25" customFormat="1" x14ac:dyDescent="0.2">
      <c r="B458" s="26"/>
    </row>
    <row r="459" spans="2:2" s="25" customFormat="1" x14ac:dyDescent="0.2">
      <c r="B459" s="26"/>
    </row>
    <row r="460" spans="2:2" s="25" customFormat="1" x14ac:dyDescent="0.2">
      <c r="B460" s="26"/>
    </row>
    <row r="461" spans="2:2" s="25" customFormat="1" x14ac:dyDescent="0.2">
      <c r="B461" s="26"/>
    </row>
    <row r="462" spans="2:2" s="25" customFormat="1" x14ac:dyDescent="0.2">
      <c r="B462" s="26"/>
    </row>
    <row r="463" spans="2:2" s="25" customFormat="1" x14ac:dyDescent="0.2">
      <c r="B463" s="26"/>
    </row>
    <row r="464" spans="2:2" s="25" customFormat="1" x14ac:dyDescent="0.2">
      <c r="B464" s="26"/>
    </row>
    <row r="465" spans="2:2" s="25" customFormat="1" x14ac:dyDescent="0.2">
      <c r="B465" s="26"/>
    </row>
    <row r="466" spans="2:2" s="25" customFormat="1" x14ac:dyDescent="0.2">
      <c r="B466" s="26"/>
    </row>
    <row r="467" spans="2:2" s="25" customFormat="1" x14ac:dyDescent="0.2">
      <c r="B467" s="26"/>
    </row>
    <row r="468" spans="2:2" s="25" customFormat="1" x14ac:dyDescent="0.2">
      <c r="B468" s="26"/>
    </row>
    <row r="469" spans="2:2" s="25" customFormat="1" x14ac:dyDescent="0.2">
      <c r="B469" s="26"/>
    </row>
    <row r="470" spans="2:2" s="25" customFormat="1" x14ac:dyDescent="0.2">
      <c r="B470" s="26"/>
    </row>
    <row r="471" spans="2:2" s="25" customFormat="1" x14ac:dyDescent="0.2">
      <c r="B471" s="26"/>
    </row>
    <row r="472" spans="2:2" s="25" customFormat="1" x14ac:dyDescent="0.2">
      <c r="B472" s="26"/>
    </row>
    <row r="473" spans="2:2" s="25" customFormat="1" x14ac:dyDescent="0.2">
      <c r="B473" s="26"/>
    </row>
    <row r="474" spans="2:2" s="25" customFormat="1" x14ac:dyDescent="0.2">
      <c r="B474" s="26"/>
    </row>
    <row r="475" spans="2:2" s="25" customFormat="1" x14ac:dyDescent="0.2">
      <c r="B475" s="26"/>
    </row>
    <row r="476" spans="2:2" s="25" customFormat="1" x14ac:dyDescent="0.2">
      <c r="B476" s="26"/>
    </row>
    <row r="477" spans="2:2" s="25" customFormat="1" x14ac:dyDescent="0.2">
      <c r="B477" s="26"/>
    </row>
    <row r="478" spans="2:2" s="25" customFormat="1" x14ac:dyDescent="0.2">
      <c r="B478" s="26"/>
    </row>
    <row r="479" spans="2:2" s="25" customFormat="1" x14ac:dyDescent="0.2">
      <c r="B479" s="26"/>
    </row>
    <row r="480" spans="2:2" s="25" customFormat="1" x14ac:dyDescent="0.2">
      <c r="B480" s="26"/>
    </row>
    <row r="481" spans="2:2" s="25" customFormat="1" x14ac:dyDescent="0.2">
      <c r="B481" s="26"/>
    </row>
    <row r="482" spans="2:2" s="25" customFormat="1" x14ac:dyDescent="0.2">
      <c r="B482" s="26"/>
    </row>
    <row r="483" spans="2:2" s="25" customFormat="1" x14ac:dyDescent="0.2">
      <c r="B483" s="26"/>
    </row>
    <row r="484" spans="2:2" s="25" customFormat="1" x14ac:dyDescent="0.2">
      <c r="B484" s="26"/>
    </row>
    <row r="485" spans="2:2" s="25" customFormat="1" x14ac:dyDescent="0.2">
      <c r="B485" s="26"/>
    </row>
    <row r="486" spans="2:2" s="25" customFormat="1" x14ac:dyDescent="0.2">
      <c r="B486" s="26"/>
    </row>
    <row r="487" spans="2:2" s="25" customFormat="1" x14ac:dyDescent="0.2">
      <c r="B487" s="26"/>
    </row>
    <row r="488" spans="2:2" s="25" customFormat="1" x14ac:dyDescent="0.2">
      <c r="B488" s="26"/>
    </row>
    <row r="489" spans="2:2" s="25" customFormat="1" x14ac:dyDescent="0.2">
      <c r="B489" s="26"/>
    </row>
    <row r="490" spans="2:2" s="25" customFormat="1" x14ac:dyDescent="0.2">
      <c r="B490" s="26"/>
    </row>
    <row r="491" spans="2:2" s="25" customFormat="1" x14ac:dyDescent="0.2">
      <c r="B491" s="26"/>
    </row>
    <row r="492" spans="2:2" s="25" customFormat="1" x14ac:dyDescent="0.2">
      <c r="B492" s="26"/>
    </row>
    <row r="493" spans="2:2" s="25" customFormat="1" x14ac:dyDescent="0.2">
      <c r="B493" s="26"/>
    </row>
    <row r="494" spans="2:2" s="25" customFormat="1" x14ac:dyDescent="0.2">
      <c r="B494" s="26"/>
    </row>
    <row r="495" spans="2:2" s="25" customFormat="1" x14ac:dyDescent="0.2">
      <c r="B495" s="26"/>
    </row>
    <row r="496" spans="2:2" s="25" customFormat="1" x14ac:dyDescent="0.2">
      <c r="B496" s="26"/>
    </row>
    <row r="497" spans="2:2" s="25" customFormat="1" x14ac:dyDescent="0.2">
      <c r="B497" s="26"/>
    </row>
    <row r="498" spans="2:2" s="25" customFormat="1" x14ac:dyDescent="0.2">
      <c r="B498" s="26"/>
    </row>
    <row r="499" spans="2:2" s="25" customFormat="1" x14ac:dyDescent="0.2">
      <c r="B499" s="26"/>
    </row>
    <row r="500" spans="2:2" s="25" customFormat="1" x14ac:dyDescent="0.2">
      <c r="B500" s="26"/>
    </row>
    <row r="501" spans="2:2" s="25" customFormat="1" x14ac:dyDescent="0.2">
      <c r="B501" s="26"/>
    </row>
    <row r="502" spans="2:2" s="25" customFormat="1" x14ac:dyDescent="0.2">
      <c r="B502" s="26"/>
    </row>
    <row r="503" spans="2:2" s="25" customFormat="1" x14ac:dyDescent="0.2">
      <c r="B503" s="26"/>
    </row>
    <row r="504" spans="2:2" s="25" customFormat="1" x14ac:dyDescent="0.2">
      <c r="B504" s="26"/>
    </row>
    <row r="505" spans="2:2" s="25" customFormat="1" x14ac:dyDescent="0.2">
      <c r="B505" s="26"/>
    </row>
    <row r="506" spans="2:2" s="25" customFormat="1" x14ac:dyDescent="0.2">
      <c r="B506" s="26"/>
    </row>
    <row r="507" spans="2:2" s="25" customFormat="1" x14ac:dyDescent="0.2">
      <c r="B507" s="26"/>
    </row>
    <row r="508" spans="2:2" s="25" customFormat="1" x14ac:dyDescent="0.2">
      <c r="B508" s="26"/>
    </row>
    <row r="509" spans="2:2" s="25" customFormat="1" x14ac:dyDescent="0.2">
      <c r="B509" s="26"/>
    </row>
    <row r="510" spans="2:2" s="25" customFormat="1" x14ac:dyDescent="0.2">
      <c r="B510" s="26"/>
    </row>
    <row r="511" spans="2:2" s="25" customFormat="1" x14ac:dyDescent="0.2">
      <c r="B511" s="26"/>
    </row>
    <row r="512" spans="2:2" s="25" customFormat="1" x14ac:dyDescent="0.2">
      <c r="B512" s="26"/>
    </row>
    <row r="513" spans="2:2" s="25" customFormat="1" x14ac:dyDescent="0.2">
      <c r="B513" s="26"/>
    </row>
    <row r="514" spans="2:2" s="25" customFormat="1" x14ac:dyDescent="0.2">
      <c r="B514" s="26"/>
    </row>
    <row r="515" spans="2:2" s="25" customFormat="1" x14ac:dyDescent="0.2">
      <c r="B515" s="26"/>
    </row>
    <row r="516" spans="2:2" s="25" customFormat="1" x14ac:dyDescent="0.2">
      <c r="B516" s="26"/>
    </row>
    <row r="517" spans="2:2" s="25" customFormat="1" x14ac:dyDescent="0.2">
      <c r="B517" s="26"/>
    </row>
    <row r="518" spans="2:2" s="25" customFormat="1" x14ac:dyDescent="0.2">
      <c r="B518" s="26"/>
    </row>
    <row r="519" spans="2:2" s="25" customFormat="1" x14ac:dyDescent="0.2">
      <c r="B519" s="26"/>
    </row>
    <row r="520" spans="2:2" s="25" customFormat="1" x14ac:dyDescent="0.2">
      <c r="B520" s="26"/>
    </row>
    <row r="521" spans="2:2" s="25" customFormat="1" x14ac:dyDescent="0.2">
      <c r="B521" s="26"/>
    </row>
    <row r="522" spans="2:2" s="25" customFormat="1" x14ac:dyDescent="0.2">
      <c r="B522" s="26"/>
    </row>
    <row r="523" spans="2:2" s="25" customFormat="1" x14ac:dyDescent="0.2">
      <c r="B523" s="26"/>
    </row>
    <row r="524" spans="2:2" s="25" customFormat="1" x14ac:dyDescent="0.2">
      <c r="B524" s="26"/>
    </row>
    <row r="525" spans="2:2" s="25" customFormat="1" x14ac:dyDescent="0.2">
      <c r="B525" s="26"/>
    </row>
    <row r="526" spans="2:2" s="25" customFormat="1" x14ac:dyDescent="0.2">
      <c r="B526" s="26"/>
    </row>
    <row r="527" spans="2:2" s="25" customFormat="1" x14ac:dyDescent="0.2">
      <c r="B527" s="26"/>
    </row>
    <row r="528" spans="2:2" s="25" customFormat="1" x14ac:dyDescent="0.2">
      <c r="B528" s="26"/>
    </row>
    <row r="529" spans="2:2" s="25" customFormat="1" x14ac:dyDescent="0.2">
      <c r="B529" s="26"/>
    </row>
    <row r="530" spans="2:2" s="25" customFormat="1" x14ac:dyDescent="0.2">
      <c r="B530" s="26"/>
    </row>
    <row r="531" spans="2:2" s="25" customFormat="1" x14ac:dyDescent="0.2">
      <c r="B531" s="26"/>
    </row>
    <row r="532" spans="2:2" s="25" customFormat="1" x14ac:dyDescent="0.2">
      <c r="B532" s="26"/>
    </row>
    <row r="533" spans="2:2" s="25" customFormat="1" x14ac:dyDescent="0.2">
      <c r="B533" s="26"/>
    </row>
    <row r="534" spans="2:2" s="25" customFormat="1" x14ac:dyDescent="0.2">
      <c r="B534" s="26"/>
    </row>
    <row r="535" spans="2:2" s="25" customFormat="1" x14ac:dyDescent="0.2">
      <c r="B535" s="26"/>
    </row>
    <row r="536" spans="2:2" s="25" customFormat="1" x14ac:dyDescent="0.2">
      <c r="B536" s="26"/>
    </row>
    <row r="537" spans="2:2" s="25" customFormat="1" x14ac:dyDescent="0.2">
      <c r="B537" s="26"/>
    </row>
  </sheetData>
  <sheetProtection password="DE55" sheet="1" objects="1" scenarios="1"/>
  <phoneticPr fontId="2" type="noConversion"/>
  <pageMargins left="0.75" right="0.75" top="1" bottom="1" header="0.5" footer="0.5"/>
  <pageSetup paperSize="9" scale="76" orientation="portrait" r:id="rId1"/>
  <headerFooter alignWithMargins="0">
    <oddHeader>&amp;L&amp;"Arial,Vet"&amp;F&amp;R&amp;"Arial,Vet"&amp;A</oddHeader>
    <oddFooter>&amp;L&amp;"Arial,Vet"vos/abb keizer&amp;C&amp;"Arial,Vet"&amp;D&amp;R&amp;"Arial,Vet"&amp;P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K139"/>
  <sheetViews>
    <sheetView zoomScaleNormal="100" workbookViewId="0">
      <selection activeCell="I20" sqref="I20"/>
    </sheetView>
  </sheetViews>
  <sheetFormatPr defaultRowHeight="12.75" x14ac:dyDescent="0.2"/>
  <cols>
    <col min="1" max="1" width="45.7109375" style="33" customWidth="1"/>
    <col min="2" max="2" width="2.5703125" style="33" customWidth="1"/>
    <col min="3" max="4" width="14.85546875" style="33" hidden="1" customWidth="1"/>
    <col min="5" max="31" width="14.85546875" style="33" customWidth="1"/>
    <col min="32" max="16384" width="9.140625" style="33"/>
  </cols>
  <sheetData>
    <row r="2" spans="1:11" x14ac:dyDescent="0.2">
      <c r="A2" s="29" t="s">
        <v>18</v>
      </c>
      <c r="B2" s="30"/>
      <c r="C2" s="74" t="s">
        <v>19</v>
      </c>
      <c r="D2" s="74" t="s">
        <v>20</v>
      </c>
      <c r="E2" s="32" t="s">
        <v>21</v>
      </c>
      <c r="F2" s="31" t="s">
        <v>22</v>
      </c>
      <c r="G2" s="31" t="s">
        <v>55</v>
      </c>
      <c r="H2" s="31" t="s">
        <v>64</v>
      </c>
      <c r="I2" s="31" t="s">
        <v>65</v>
      </c>
      <c r="J2" s="31" t="s">
        <v>66</v>
      </c>
      <c r="K2" s="31" t="s">
        <v>73</v>
      </c>
    </row>
    <row r="3" spans="1:11" x14ac:dyDescent="0.2">
      <c r="A3" s="29" t="s">
        <v>23</v>
      </c>
      <c r="B3" s="30"/>
      <c r="C3" s="64">
        <v>40087</v>
      </c>
      <c r="D3" s="64">
        <v>40452</v>
      </c>
      <c r="E3" s="34">
        <v>40817</v>
      </c>
      <c r="F3" s="34">
        <v>41183</v>
      </c>
      <c r="G3" s="34">
        <v>41548</v>
      </c>
      <c r="H3" s="34">
        <v>41913</v>
      </c>
      <c r="I3" s="34">
        <v>42278</v>
      </c>
      <c r="J3" s="34">
        <v>42644</v>
      </c>
      <c r="K3" s="34">
        <v>43009</v>
      </c>
    </row>
    <row r="4" spans="1:11" x14ac:dyDescent="0.2">
      <c r="A4" s="29" t="s">
        <v>24</v>
      </c>
      <c r="B4" s="30"/>
      <c r="C4" s="29">
        <v>2010</v>
      </c>
      <c r="D4" s="29">
        <f>C4+1</f>
        <v>2011</v>
      </c>
      <c r="E4" s="31">
        <f>D4+1</f>
        <v>2012</v>
      </c>
      <c r="F4" s="31">
        <f>E4+1</f>
        <v>2013</v>
      </c>
      <c r="G4" s="31">
        <f>F4+1</f>
        <v>2014</v>
      </c>
      <c r="H4" s="31">
        <f t="shared" ref="H4:J4" si="0">G4+1</f>
        <v>2015</v>
      </c>
      <c r="I4" s="31">
        <f t="shared" si="0"/>
        <v>2016</v>
      </c>
      <c r="J4" s="31">
        <f t="shared" si="0"/>
        <v>2017</v>
      </c>
      <c r="K4" s="31">
        <f t="shared" ref="K4" si="1">J4+1</f>
        <v>2018</v>
      </c>
    </row>
    <row r="6" spans="1:11" x14ac:dyDescent="0.2">
      <c r="A6" s="36"/>
      <c r="B6" s="29"/>
      <c r="C6" s="29"/>
      <c r="D6" s="29"/>
      <c r="E6" s="29"/>
      <c r="F6" s="29"/>
    </row>
    <row r="7" spans="1:11" x14ac:dyDescent="0.2">
      <c r="A7" s="29" t="s">
        <v>25</v>
      </c>
      <c r="B7" s="29"/>
      <c r="C7" s="37">
        <v>4.5199999999999997E-2</v>
      </c>
      <c r="D7" s="37">
        <v>4.5199999999999997E-2</v>
      </c>
      <c r="E7" s="37">
        <v>4.5199999999999997E-2</v>
      </c>
      <c r="F7" s="37">
        <v>4.5199999999999997E-2</v>
      </c>
      <c r="G7" s="37">
        <v>4.5199999999999997E-2</v>
      </c>
      <c r="H7" s="37">
        <v>4.5199999999999997E-2</v>
      </c>
      <c r="I7" s="37">
        <v>4.5199999999999997E-2</v>
      </c>
      <c r="J7" s="37">
        <v>4.5199999999999997E-2</v>
      </c>
      <c r="K7" s="37">
        <v>4.5199999999999997E-2</v>
      </c>
    </row>
    <row r="8" spans="1:11" x14ac:dyDescent="0.2">
      <c r="A8" s="29" t="s">
        <v>26</v>
      </c>
      <c r="B8" s="29"/>
      <c r="C8" s="37">
        <v>6.4600000000000005E-2</v>
      </c>
      <c r="D8" s="37">
        <v>6.4600000000000005E-2</v>
      </c>
      <c r="E8" s="37">
        <v>6.4600000000000005E-2</v>
      </c>
      <c r="F8" s="37">
        <v>6.4600000000000005E-2</v>
      </c>
      <c r="G8" s="37">
        <v>6.4600000000000005E-2</v>
      </c>
      <c r="H8" s="37">
        <v>6.4600000000000005E-2</v>
      </c>
      <c r="I8" s="37">
        <v>6.4600000000000005E-2</v>
      </c>
      <c r="J8" s="37">
        <v>6.4600000000000005E-2</v>
      </c>
      <c r="K8" s="37">
        <v>6.4600000000000005E-2</v>
      </c>
    </row>
    <row r="9" spans="1:11" x14ac:dyDescent="0.2">
      <c r="A9" s="29" t="s">
        <v>27</v>
      </c>
      <c r="B9" s="29"/>
      <c r="C9" s="37">
        <v>4.0099999999999997E-2</v>
      </c>
      <c r="D9" s="37">
        <v>4.0099999999999997E-2</v>
      </c>
      <c r="E9" s="37">
        <v>4.0099999999999997E-2</v>
      </c>
      <c r="F9" s="37">
        <v>4.0099999999999997E-2</v>
      </c>
      <c r="G9" s="37">
        <v>4.0099999999999997E-2</v>
      </c>
      <c r="H9" s="37">
        <v>4.0099999999999997E-2</v>
      </c>
      <c r="I9" s="37">
        <v>4.0099999999999997E-2</v>
      </c>
      <c r="J9" s="37">
        <v>4.0099999999999997E-2</v>
      </c>
      <c r="K9" s="37">
        <v>4.0099999999999997E-2</v>
      </c>
    </row>
    <row r="10" spans="1:11" x14ac:dyDescent="0.2">
      <c r="A10" s="29" t="s">
        <v>28</v>
      </c>
      <c r="B10" s="29"/>
      <c r="C10" s="37">
        <f>+C7+C8</f>
        <v>0.10980000000000001</v>
      </c>
      <c r="D10" s="37">
        <f>+D7+D8</f>
        <v>0.10980000000000001</v>
      </c>
      <c r="E10" s="37">
        <f>+E7+E8</f>
        <v>0.10980000000000001</v>
      </c>
      <c r="F10" s="37">
        <f>+F7+F8</f>
        <v>0.10980000000000001</v>
      </c>
      <c r="G10" s="37">
        <f>+G7+G8</f>
        <v>0.10980000000000001</v>
      </c>
      <c r="H10" s="37">
        <f t="shared" ref="H10:J10" si="2">+H7+H8</f>
        <v>0.10980000000000001</v>
      </c>
      <c r="I10" s="37">
        <f t="shared" si="2"/>
        <v>0.10980000000000001</v>
      </c>
      <c r="J10" s="37">
        <f t="shared" si="2"/>
        <v>0.10980000000000001</v>
      </c>
      <c r="K10" s="37">
        <f t="shared" ref="K10" si="3">+K7+K8</f>
        <v>0.10980000000000001</v>
      </c>
    </row>
    <row r="11" spans="1:11" x14ac:dyDescent="0.2">
      <c r="A11" s="36"/>
      <c r="B11" s="29"/>
      <c r="C11" s="29"/>
      <c r="D11" s="29"/>
      <c r="E11" s="29"/>
      <c r="F11" s="29"/>
    </row>
    <row r="12" spans="1:11" x14ac:dyDescent="0.2">
      <c r="A12" s="38" t="s">
        <v>29</v>
      </c>
      <c r="B12" s="29"/>
      <c r="C12" s="41"/>
      <c r="D12" s="41"/>
      <c r="E12" s="41"/>
      <c r="F12" s="29"/>
    </row>
    <row r="13" spans="1:11" x14ac:dyDescent="0.2">
      <c r="A13" s="40" t="s">
        <v>30</v>
      </c>
      <c r="B13" s="29"/>
      <c r="C13" s="41">
        <v>77414.710000000006</v>
      </c>
      <c r="D13" s="41">
        <v>77869.13</v>
      </c>
      <c r="E13" s="136">
        <v>78473.34</v>
      </c>
      <c r="F13" s="41">
        <v>80861.36</v>
      </c>
      <c r="G13" s="41">
        <v>81153.27</v>
      </c>
      <c r="H13" s="42">
        <v>83625.2</v>
      </c>
      <c r="I13" s="42">
        <v>83743.11</v>
      </c>
      <c r="J13" s="42">
        <f t="shared" ref="J13:K17" si="4">+I13</f>
        <v>83743.11</v>
      </c>
      <c r="K13" s="42">
        <f t="shared" si="4"/>
        <v>83743.11</v>
      </c>
    </row>
    <row r="14" spans="1:11" x14ac:dyDescent="0.2">
      <c r="A14" s="39" t="s">
        <v>31</v>
      </c>
      <c r="B14" s="29"/>
      <c r="C14" s="41">
        <v>62165.279999999999</v>
      </c>
      <c r="D14" s="41">
        <v>62896.97</v>
      </c>
      <c r="E14" s="136">
        <v>62720.86</v>
      </c>
      <c r="F14" s="41">
        <v>62905.89</v>
      </c>
      <c r="G14" s="41">
        <v>63737.51</v>
      </c>
      <c r="H14" s="42">
        <v>66081.14</v>
      </c>
      <c r="I14" s="42">
        <v>66231.8</v>
      </c>
      <c r="J14" s="42">
        <f t="shared" si="4"/>
        <v>66231.8</v>
      </c>
      <c r="K14" s="42">
        <f t="shared" si="4"/>
        <v>66231.8</v>
      </c>
    </row>
    <row r="15" spans="1:11" x14ac:dyDescent="0.2">
      <c r="A15" s="39" t="s">
        <v>32</v>
      </c>
      <c r="B15" s="29"/>
      <c r="C15" s="41">
        <v>26634.22</v>
      </c>
      <c r="D15" s="41">
        <v>26940.23</v>
      </c>
      <c r="E15" s="136">
        <v>26760.880000000001</v>
      </c>
      <c r="F15" s="41">
        <v>26858.38</v>
      </c>
      <c r="G15" s="41">
        <v>27123.45</v>
      </c>
      <c r="H15" s="42">
        <v>28120.78</v>
      </c>
      <c r="I15" s="42">
        <v>28192.66</v>
      </c>
      <c r="J15" s="42">
        <f t="shared" si="4"/>
        <v>28192.66</v>
      </c>
      <c r="K15" s="42">
        <f t="shared" si="4"/>
        <v>28192.66</v>
      </c>
    </row>
    <row r="16" spans="1:11" x14ac:dyDescent="0.2">
      <c r="A16" s="39" t="s">
        <v>33</v>
      </c>
      <c r="B16" s="29"/>
      <c r="C16" s="41">
        <v>862.4</v>
      </c>
      <c r="D16" s="41">
        <v>872.31</v>
      </c>
      <c r="E16" s="136">
        <v>866.51</v>
      </c>
      <c r="F16" s="41">
        <v>869.66</v>
      </c>
      <c r="G16" s="41">
        <v>878.25</v>
      </c>
      <c r="H16" s="42">
        <v>910.54</v>
      </c>
      <c r="I16" s="42">
        <v>912.87</v>
      </c>
      <c r="J16" s="42">
        <f t="shared" si="4"/>
        <v>912.87</v>
      </c>
      <c r="K16" s="42">
        <f t="shared" si="4"/>
        <v>912.87</v>
      </c>
    </row>
    <row r="17" spans="1:11" x14ac:dyDescent="0.2">
      <c r="A17" s="39" t="s">
        <v>34</v>
      </c>
      <c r="B17" s="29"/>
      <c r="C17" s="41">
        <v>41.2</v>
      </c>
      <c r="D17" s="41">
        <v>41.22</v>
      </c>
      <c r="E17" s="136">
        <v>41.5</v>
      </c>
      <c r="F17" s="41">
        <v>41.45</v>
      </c>
      <c r="G17" s="41">
        <v>41.69</v>
      </c>
      <c r="H17" s="42">
        <f t="shared" ref="H17" si="5">+G17</f>
        <v>41.69</v>
      </c>
      <c r="I17" s="42">
        <v>41.67</v>
      </c>
      <c r="J17" s="42">
        <f t="shared" si="4"/>
        <v>41.67</v>
      </c>
      <c r="K17" s="42">
        <f t="shared" si="4"/>
        <v>41.67</v>
      </c>
    </row>
    <row r="18" spans="1:11" x14ac:dyDescent="0.2">
      <c r="A18" s="40"/>
      <c r="B18" s="29"/>
      <c r="C18" s="29"/>
      <c r="D18" s="29"/>
      <c r="E18" s="29"/>
      <c r="F18" s="29"/>
      <c r="G18" s="29"/>
      <c r="H18" s="29"/>
      <c r="I18" s="29"/>
      <c r="J18" s="29"/>
      <c r="K18" s="29"/>
    </row>
    <row r="19" spans="1:11" x14ac:dyDescent="0.2">
      <c r="A19" s="30" t="s">
        <v>15</v>
      </c>
      <c r="B19" s="29"/>
      <c r="C19" s="30"/>
      <c r="D19" s="30"/>
      <c r="E19" s="30"/>
      <c r="F19" s="35"/>
      <c r="G19" s="35"/>
      <c r="H19" s="35"/>
      <c r="I19" s="35"/>
      <c r="J19" s="35"/>
      <c r="K19" s="35"/>
    </row>
    <row r="20" spans="1:11" x14ac:dyDescent="0.2">
      <c r="A20" s="29" t="s">
        <v>35</v>
      </c>
      <c r="B20" s="29"/>
      <c r="C20" s="43">
        <f>ROUND(C7*C15,2)</f>
        <v>1203.8699999999999</v>
      </c>
      <c r="D20" s="43">
        <f>ROUND(D7*D15,2)</f>
        <v>1217.7</v>
      </c>
      <c r="E20" s="43">
        <f>ROUND(E7*E15,2)</f>
        <v>1209.5899999999999</v>
      </c>
      <c r="F20" s="43">
        <f>ROUND(F7*F15,2)</f>
        <v>1214</v>
      </c>
      <c r="G20" s="43">
        <f>ROUND(G7*G15,2)</f>
        <v>1225.98</v>
      </c>
      <c r="H20" s="43">
        <f t="shared" ref="H20:J20" si="6">ROUND(H7*H15,2)</f>
        <v>1271.06</v>
      </c>
      <c r="I20" s="43">
        <f t="shared" si="6"/>
        <v>1274.31</v>
      </c>
      <c r="J20" s="43">
        <f t="shared" si="6"/>
        <v>1274.31</v>
      </c>
      <c r="K20" s="43">
        <f t="shared" ref="K20" si="7">ROUND(K7*K15,2)</f>
        <v>1274.31</v>
      </c>
    </row>
    <row r="21" spans="1:11" x14ac:dyDescent="0.2">
      <c r="A21" s="29" t="s">
        <v>36</v>
      </c>
      <c r="B21" s="29"/>
      <c r="C21" s="43">
        <f>ROUND(C7*C16,2)</f>
        <v>38.979999999999997</v>
      </c>
      <c r="D21" s="43">
        <f>ROUND(D7*D16,2)</f>
        <v>39.43</v>
      </c>
      <c r="E21" s="43">
        <f>ROUND(E7*E16,2)</f>
        <v>39.17</v>
      </c>
      <c r="F21" s="43">
        <f>ROUND(F7*F16,2)</f>
        <v>39.31</v>
      </c>
      <c r="G21" s="43">
        <f>ROUND(G7*G16,2)</f>
        <v>39.700000000000003</v>
      </c>
      <c r="H21" s="43">
        <f t="shared" ref="H21:J21" si="8">ROUND(H7*H16,2)</f>
        <v>41.16</v>
      </c>
      <c r="I21" s="43">
        <f t="shared" si="8"/>
        <v>41.26</v>
      </c>
      <c r="J21" s="43">
        <f t="shared" si="8"/>
        <v>41.26</v>
      </c>
      <c r="K21" s="43">
        <f t="shared" ref="K21" si="9">ROUND(K7*K16,2)</f>
        <v>41.26</v>
      </c>
    </row>
    <row r="22" spans="1:11" x14ac:dyDescent="0.2">
      <c r="A22" s="29" t="s">
        <v>37</v>
      </c>
      <c r="B22" s="29"/>
      <c r="C22" s="43">
        <f>ROUND(C8*C15,2)</f>
        <v>1720.57</v>
      </c>
      <c r="D22" s="43">
        <f>ROUND(D8*D15,2)</f>
        <v>1740.34</v>
      </c>
      <c r="E22" s="43">
        <f>ROUND(E8*E15,2)</f>
        <v>1728.75</v>
      </c>
      <c r="F22" s="43">
        <f>ROUND(F8*F15,2)</f>
        <v>1735.05</v>
      </c>
      <c r="G22" s="43">
        <f>ROUND(G8*G15,2)</f>
        <v>1752.17</v>
      </c>
      <c r="H22" s="43">
        <f t="shared" ref="H22:J22" si="10">ROUND(H8*H15,2)</f>
        <v>1816.6</v>
      </c>
      <c r="I22" s="43">
        <f t="shared" si="10"/>
        <v>1821.25</v>
      </c>
      <c r="J22" s="43">
        <f t="shared" si="10"/>
        <v>1821.25</v>
      </c>
      <c r="K22" s="43">
        <f t="shared" ref="K22" si="11">ROUND(K8*K15,2)</f>
        <v>1821.25</v>
      </c>
    </row>
    <row r="23" spans="1:11" x14ac:dyDescent="0.2">
      <c r="A23" s="29" t="s">
        <v>38</v>
      </c>
      <c r="B23" s="29"/>
      <c r="C23" s="43">
        <f>ROUND(C8*C16,2)</f>
        <v>55.71</v>
      </c>
      <c r="D23" s="43">
        <f>ROUND(D8*D16,2)</f>
        <v>56.35</v>
      </c>
      <c r="E23" s="43">
        <f>ROUND(E8*E16,2)</f>
        <v>55.98</v>
      </c>
      <c r="F23" s="43">
        <f>ROUND(F8*F16,2)</f>
        <v>56.18</v>
      </c>
      <c r="G23" s="43">
        <f>ROUND(G8*G16,2)</f>
        <v>56.73</v>
      </c>
      <c r="H23" s="43">
        <f t="shared" ref="H23:J23" si="12">ROUND(H8*H16,2)</f>
        <v>58.82</v>
      </c>
      <c r="I23" s="43">
        <f t="shared" si="12"/>
        <v>58.97</v>
      </c>
      <c r="J23" s="43">
        <f t="shared" si="12"/>
        <v>58.97</v>
      </c>
      <c r="K23" s="43">
        <f t="shared" ref="K23" si="13">ROUND(K8*K16,2)</f>
        <v>58.97</v>
      </c>
    </row>
    <row r="24" spans="1:11" x14ac:dyDescent="0.2">
      <c r="A24" s="29"/>
      <c r="B24" s="29"/>
      <c r="C24" s="43"/>
      <c r="D24" s="43"/>
      <c r="E24" s="43"/>
      <c r="F24" s="35"/>
      <c r="G24" s="35"/>
      <c r="H24" s="35"/>
      <c r="I24" s="35"/>
      <c r="J24" s="35"/>
      <c r="K24" s="35"/>
    </row>
    <row r="25" spans="1:11" x14ac:dyDescent="0.2">
      <c r="A25" s="30" t="s">
        <v>39</v>
      </c>
      <c r="B25" s="29"/>
      <c r="C25" s="30"/>
      <c r="D25" s="30"/>
      <c r="E25" s="30"/>
      <c r="F25" s="35"/>
      <c r="G25" s="35"/>
      <c r="H25" s="35"/>
      <c r="I25" s="35"/>
      <c r="J25" s="35"/>
      <c r="K25" s="35"/>
    </row>
    <row r="26" spans="1:11" x14ac:dyDescent="0.2">
      <c r="A26" s="29" t="s">
        <v>4</v>
      </c>
      <c r="B26" s="29"/>
      <c r="C26" s="41">
        <f t="shared" ref="C26:F27" si="14">ROUND(C7*C$14,2)</f>
        <v>2809.87</v>
      </c>
      <c r="D26" s="41">
        <f t="shared" si="14"/>
        <v>2842.94</v>
      </c>
      <c r="E26" s="41">
        <f t="shared" si="14"/>
        <v>2834.98</v>
      </c>
      <c r="F26" s="41">
        <f t="shared" si="14"/>
        <v>2843.35</v>
      </c>
      <c r="G26" s="41">
        <f>ROUND(G7*G$14,2)</f>
        <v>2880.94</v>
      </c>
      <c r="H26" s="41">
        <f t="shared" ref="H26:J26" si="15">ROUND(H7*H$14,2)</f>
        <v>2986.87</v>
      </c>
      <c r="I26" s="41">
        <f t="shared" si="15"/>
        <v>2993.68</v>
      </c>
      <c r="J26" s="41">
        <f t="shared" si="15"/>
        <v>2993.68</v>
      </c>
      <c r="K26" s="41">
        <f t="shared" ref="K26" si="16">ROUND(K7*K$14,2)</f>
        <v>2993.68</v>
      </c>
    </row>
    <row r="27" spans="1:11" x14ac:dyDescent="0.2">
      <c r="A27" s="29" t="s">
        <v>5</v>
      </c>
      <c r="B27" s="29"/>
      <c r="C27" s="41">
        <f t="shared" si="14"/>
        <v>4015.88</v>
      </c>
      <c r="D27" s="41">
        <f t="shared" si="14"/>
        <v>4063.14</v>
      </c>
      <c r="E27" s="41">
        <f t="shared" si="14"/>
        <v>4051.77</v>
      </c>
      <c r="F27" s="41">
        <f t="shared" si="14"/>
        <v>4063.72</v>
      </c>
      <c r="G27" s="41">
        <f>ROUND(G8*G$14,2)</f>
        <v>4117.4399999999996</v>
      </c>
      <c r="H27" s="41">
        <f t="shared" ref="H27:J27" si="17">ROUND(H8*H$14,2)</f>
        <v>4268.84</v>
      </c>
      <c r="I27" s="41">
        <f t="shared" si="17"/>
        <v>4278.57</v>
      </c>
      <c r="J27" s="41">
        <f t="shared" si="17"/>
        <v>4278.57</v>
      </c>
      <c r="K27" s="41">
        <f t="shared" ref="K27" si="18">ROUND(K8*K$14,2)</f>
        <v>4278.57</v>
      </c>
    </row>
    <row r="28" spans="1:11" x14ac:dyDescent="0.2">
      <c r="A28" s="29" t="s">
        <v>40</v>
      </c>
      <c r="B28" s="29"/>
      <c r="C28" s="41">
        <f>SUM(C26:C27)</f>
        <v>6825.75</v>
      </c>
      <c r="D28" s="41">
        <f>SUM(D26:D27)</f>
        <v>6906.08</v>
      </c>
      <c r="E28" s="41">
        <f>SUM(E26:E27)</f>
        <v>6886.75</v>
      </c>
      <c r="F28" s="41">
        <f>SUM(F26:F27)</f>
        <v>6907.07</v>
      </c>
      <c r="G28" s="41">
        <f>SUM(G26:G27)</f>
        <v>6998.3799999999992</v>
      </c>
      <c r="H28" s="41">
        <f t="shared" ref="H28:K28" si="19">SUM(H26:H27)</f>
        <v>7255.71</v>
      </c>
      <c r="I28" s="41">
        <f t="shared" si="19"/>
        <v>7272.25</v>
      </c>
      <c r="J28" s="41">
        <f t="shared" si="19"/>
        <v>7272.25</v>
      </c>
      <c r="K28" s="41">
        <f t="shared" si="19"/>
        <v>7272.25</v>
      </c>
    </row>
    <row r="29" spans="1:11" x14ac:dyDescent="0.2">
      <c r="A29" s="29"/>
      <c r="B29" s="29"/>
      <c r="C29" s="29"/>
      <c r="D29" s="29"/>
      <c r="E29" s="29"/>
      <c r="F29" s="35"/>
      <c r="G29" s="35"/>
      <c r="H29" s="35"/>
      <c r="I29" s="35"/>
      <c r="J29" s="35"/>
      <c r="K29" s="35"/>
    </row>
    <row r="30" spans="1:11" s="44" customFormat="1" x14ac:dyDescent="0.2">
      <c r="A30" s="30" t="s">
        <v>46</v>
      </c>
      <c r="C30" s="44">
        <f>+C4</f>
        <v>2010</v>
      </c>
      <c r="D30" s="44">
        <f>+D4</f>
        <v>2011</v>
      </c>
      <c r="E30" s="44">
        <f>+E4</f>
        <v>2012</v>
      </c>
      <c r="F30" s="44">
        <f>+F4</f>
        <v>2013</v>
      </c>
      <c r="G30" s="44">
        <f>+G4</f>
        <v>2014</v>
      </c>
      <c r="H30" s="44">
        <f t="shared" ref="H30:J30" si="20">+H4</f>
        <v>2015</v>
      </c>
      <c r="I30" s="44">
        <f t="shared" si="20"/>
        <v>2016</v>
      </c>
      <c r="J30" s="44">
        <f t="shared" si="20"/>
        <v>2017</v>
      </c>
      <c r="K30" s="44">
        <f t="shared" ref="K30" si="21">+K4</f>
        <v>2018</v>
      </c>
    </row>
    <row r="31" spans="1:11" s="44" customFormat="1" x14ac:dyDescent="0.2">
      <c r="A31" s="29" t="s">
        <v>41</v>
      </c>
      <c r="C31" s="73">
        <v>789</v>
      </c>
      <c r="D31" s="73">
        <v>805</v>
      </c>
      <c r="E31" s="73">
        <v>765</v>
      </c>
      <c r="F31" s="73">
        <v>779</v>
      </c>
      <c r="G31" s="73">
        <v>790</v>
      </c>
      <c r="H31" s="73">
        <v>785</v>
      </c>
      <c r="I31" s="73">
        <v>787</v>
      </c>
      <c r="J31" s="65">
        <f t="shared" ref="J31" si="22">+I31</f>
        <v>787</v>
      </c>
      <c r="K31" s="65">
        <f t="shared" ref="K31" si="23">+J31</f>
        <v>787</v>
      </c>
    </row>
    <row r="32" spans="1:11" s="44" customFormat="1" x14ac:dyDescent="0.2">
      <c r="A32" s="29" t="s">
        <v>7</v>
      </c>
      <c r="C32" s="73">
        <v>209.26</v>
      </c>
      <c r="D32" s="73">
        <v>213.42</v>
      </c>
      <c r="E32" s="73">
        <v>217.67</v>
      </c>
      <c r="F32" s="43">
        <v>221.59</v>
      </c>
      <c r="G32" s="73">
        <v>224.71</v>
      </c>
      <c r="H32" s="73">
        <v>223.32</v>
      </c>
      <c r="I32" s="73">
        <v>223.77</v>
      </c>
      <c r="J32" s="65">
        <f t="shared" ref="J32" si="24">+I32</f>
        <v>223.77</v>
      </c>
      <c r="K32" s="65">
        <f t="shared" ref="K32" si="25">+J32</f>
        <v>223.77</v>
      </c>
    </row>
    <row r="33" spans="1:8" s="44" customFormat="1" x14ac:dyDescent="0.2"/>
    <row r="34" spans="1:8" s="44" customFormat="1" x14ac:dyDescent="0.2">
      <c r="A34" s="33" t="s">
        <v>81</v>
      </c>
    </row>
    <row r="35" spans="1:8" s="44" customFormat="1" x14ac:dyDescent="0.2"/>
    <row r="36" spans="1:8" s="44" customFormat="1" x14ac:dyDescent="0.2">
      <c r="E36" s="137">
        <v>765</v>
      </c>
      <c r="F36" s="137">
        <f>ROUND(E36*(1+1.8%),0)</f>
        <v>779</v>
      </c>
      <c r="G36" s="137">
        <f>ROUND(F36*(1+1.41%),0)</f>
        <v>790</v>
      </c>
      <c r="H36" s="137">
        <f>ROUND(G36*(1-0.62%),0)</f>
        <v>785</v>
      </c>
    </row>
    <row r="37" spans="1:8" s="44" customFormat="1" x14ac:dyDescent="0.2"/>
    <row r="38" spans="1:8" s="44" customFormat="1" x14ac:dyDescent="0.2"/>
    <row r="39" spans="1:8" s="44" customFormat="1" x14ac:dyDescent="0.2"/>
    <row r="40" spans="1:8" s="44" customFormat="1" x14ac:dyDescent="0.2"/>
    <row r="41" spans="1:8" s="44" customFormat="1" x14ac:dyDescent="0.2"/>
    <row r="42" spans="1:8" s="44" customFormat="1" x14ac:dyDescent="0.2"/>
    <row r="43" spans="1:8" s="44" customFormat="1" x14ac:dyDescent="0.2"/>
    <row r="44" spans="1:8" s="44" customFormat="1" x14ac:dyDescent="0.2"/>
    <row r="45" spans="1:8" s="44" customFormat="1" x14ac:dyDescent="0.2"/>
    <row r="46" spans="1:8" s="44" customFormat="1" x14ac:dyDescent="0.2"/>
    <row r="47" spans="1:8" s="44" customFormat="1" x14ac:dyDescent="0.2"/>
    <row r="48" spans="1:8" s="44" customFormat="1" x14ac:dyDescent="0.2"/>
    <row r="49" s="44" customFormat="1" x14ac:dyDescent="0.2"/>
    <row r="50" s="44" customFormat="1" x14ac:dyDescent="0.2"/>
    <row r="51" s="44" customFormat="1" x14ac:dyDescent="0.2"/>
    <row r="52" s="44" customFormat="1" x14ac:dyDescent="0.2"/>
    <row r="53" s="44" customFormat="1" x14ac:dyDescent="0.2"/>
    <row r="54" s="44" customFormat="1" x14ac:dyDescent="0.2"/>
    <row r="55" s="44" customFormat="1" x14ac:dyDescent="0.2"/>
    <row r="56" s="44" customFormat="1" x14ac:dyDescent="0.2"/>
    <row r="57" s="44" customFormat="1" x14ac:dyDescent="0.2"/>
    <row r="58" s="44" customFormat="1" x14ac:dyDescent="0.2"/>
    <row r="59" s="44" customFormat="1" x14ac:dyDescent="0.2"/>
    <row r="60" s="44" customFormat="1" x14ac:dyDescent="0.2"/>
    <row r="61" s="44" customFormat="1" x14ac:dyDescent="0.2"/>
    <row r="62" s="44" customFormat="1" x14ac:dyDescent="0.2"/>
    <row r="63" s="44" customFormat="1" x14ac:dyDescent="0.2"/>
    <row r="64" s="44" customFormat="1" x14ac:dyDescent="0.2"/>
    <row r="65" s="44" customFormat="1" x14ac:dyDescent="0.2"/>
    <row r="66" s="44" customFormat="1" x14ac:dyDescent="0.2"/>
    <row r="67" s="44" customFormat="1" x14ac:dyDescent="0.2"/>
    <row r="68" s="44" customFormat="1" x14ac:dyDescent="0.2"/>
    <row r="69" s="44" customFormat="1" x14ac:dyDescent="0.2"/>
    <row r="70" s="44" customFormat="1" x14ac:dyDescent="0.2"/>
    <row r="71" s="44" customFormat="1" x14ac:dyDescent="0.2"/>
    <row r="72" s="44" customFormat="1" x14ac:dyDescent="0.2"/>
    <row r="73" s="44" customFormat="1" x14ac:dyDescent="0.2"/>
    <row r="74" s="44" customFormat="1" x14ac:dyDescent="0.2"/>
    <row r="75" s="44" customFormat="1" x14ac:dyDescent="0.2"/>
    <row r="76" s="44" customFormat="1" x14ac:dyDescent="0.2"/>
    <row r="77" s="44" customFormat="1" x14ac:dyDescent="0.2"/>
    <row r="78" s="44" customFormat="1" x14ac:dyDescent="0.2"/>
    <row r="79" s="44" customFormat="1" x14ac:dyDescent="0.2"/>
    <row r="80" s="44" customFormat="1" x14ac:dyDescent="0.2"/>
    <row r="81" s="44" customFormat="1" x14ac:dyDescent="0.2"/>
    <row r="82" s="44" customFormat="1" x14ac:dyDescent="0.2"/>
    <row r="83" s="44" customFormat="1" x14ac:dyDescent="0.2"/>
    <row r="84" s="44" customFormat="1" x14ac:dyDescent="0.2"/>
    <row r="85" s="44" customFormat="1" x14ac:dyDescent="0.2"/>
    <row r="86" s="44" customFormat="1" x14ac:dyDescent="0.2"/>
    <row r="87" s="44" customFormat="1" x14ac:dyDescent="0.2"/>
    <row r="88" s="44" customFormat="1" x14ac:dyDescent="0.2"/>
    <row r="89" s="44" customFormat="1" x14ac:dyDescent="0.2"/>
    <row r="90" s="44" customFormat="1" x14ac:dyDescent="0.2"/>
    <row r="91" s="44" customFormat="1" x14ac:dyDescent="0.2"/>
    <row r="92" s="44" customFormat="1" x14ac:dyDescent="0.2"/>
    <row r="93" s="44" customFormat="1" x14ac:dyDescent="0.2"/>
    <row r="94" s="44" customFormat="1" x14ac:dyDescent="0.2"/>
    <row r="95" s="44" customFormat="1" x14ac:dyDescent="0.2"/>
    <row r="96" s="44" customFormat="1" x14ac:dyDescent="0.2"/>
    <row r="97" s="44" customFormat="1" x14ac:dyDescent="0.2"/>
    <row r="98" s="44" customFormat="1" x14ac:dyDescent="0.2"/>
    <row r="99" s="44" customFormat="1" x14ac:dyDescent="0.2"/>
    <row r="100" s="44" customFormat="1" x14ac:dyDescent="0.2"/>
    <row r="101" s="44" customFormat="1" x14ac:dyDescent="0.2"/>
    <row r="102" s="44" customFormat="1" x14ac:dyDescent="0.2"/>
    <row r="103" s="44" customFormat="1" x14ac:dyDescent="0.2"/>
    <row r="104" s="44" customFormat="1" x14ac:dyDescent="0.2"/>
    <row r="105" s="44" customFormat="1" x14ac:dyDescent="0.2"/>
    <row r="106" s="44" customFormat="1" x14ac:dyDescent="0.2"/>
    <row r="107" s="44" customFormat="1" x14ac:dyDescent="0.2"/>
    <row r="108" s="44" customFormat="1" x14ac:dyDescent="0.2"/>
    <row r="109" s="44" customFormat="1" x14ac:dyDescent="0.2"/>
    <row r="110" s="44" customFormat="1" x14ac:dyDescent="0.2"/>
    <row r="111" s="44" customFormat="1" x14ac:dyDescent="0.2"/>
    <row r="112" s="44" customFormat="1" x14ac:dyDescent="0.2"/>
    <row r="113" s="44" customFormat="1" x14ac:dyDescent="0.2"/>
    <row r="114" s="44" customFormat="1" x14ac:dyDescent="0.2"/>
    <row r="115" s="44" customFormat="1" x14ac:dyDescent="0.2"/>
    <row r="116" s="44" customFormat="1" x14ac:dyDescent="0.2"/>
    <row r="117" s="44" customFormat="1" x14ac:dyDescent="0.2"/>
    <row r="118" s="44" customFormat="1" x14ac:dyDescent="0.2"/>
    <row r="119" s="44" customFormat="1" x14ac:dyDescent="0.2"/>
    <row r="120" s="44" customFormat="1" x14ac:dyDescent="0.2"/>
    <row r="121" s="44" customFormat="1" x14ac:dyDescent="0.2"/>
    <row r="122" s="44" customFormat="1" x14ac:dyDescent="0.2"/>
    <row r="123" s="44" customFormat="1" x14ac:dyDescent="0.2"/>
    <row r="124" s="44" customFormat="1" x14ac:dyDescent="0.2"/>
    <row r="125" s="44" customFormat="1" x14ac:dyDescent="0.2"/>
    <row r="126" s="44" customFormat="1" x14ac:dyDescent="0.2"/>
    <row r="127" s="44" customFormat="1" x14ac:dyDescent="0.2"/>
    <row r="128" s="44" customFormat="1" x14ac:dyDescent="0.2"/>
    <row r="129" s="44" customFormat="1" x14ac:dyDescent="0.2"/>
    <row r="130" s="44" customFormat="1" x14ac:dyDescent="0.2"/>
    <row r="131" s="44" customFormat="1" x14ac:dyDescent="0.2"/>
    <row r="132" s="44" customFormat="1" x14ac:dyDescent="0.2"/>
    <row r="133" s="44" customFormat="1" x14ac:dyDescent="0.2"/>
    <row r="134" s="44" customFormat="1" x14ac:dyDescent="0.2"/>
    <row r="135" s="44" customFormat="1" x14ac:dyDescent="0.2"/>
    <row r="136" s="44" customFormat="1" x14ac:dyDescent="0.2"/>
    <row r="137" s="44" customFormat="1" x14ac:dyDescent="0.2"/>
    <row r="138" s="44" customFormat="1" x14ac:dyDescent="0.2"/>
    <row r="139" s="44" customFormat="1" x14ac:dyDescent="0.2"/>
  </sheetData>
  <sheetProtection algorithmName="SHA-512" hashValue="sy7m5boS+vKKx14ndTWpyNXBZ8I81Swvf78TaVPDgCL/k1Q+LnNI9Lbk5Ccruk2O79cda1rPABqGqJ7czitX+A==" saltValue="eilWKBfCeVdFNA7uy+dxMg==" spinCount="100000" sheet="1" objects="1" scenarios="1"/>
  <phoneticPr fontId="2" type="noConversion"/>
  <printOptions gridLines="1"/>
  <pageMargins left="0.75" right="0.75" top="1" bottom="1" header="0.5" footer="0.5"/>
  <pageSetup paperSize="9" scale="87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537"/>
  <sheetViews>
    <sheetView topLeftCell="A19" zoomScaleNormal="100" workbookViewId="0">
      <selection activeCell="B2" sqref="B2"/>
    </sheetView>
  </sheetViews>
  <sheetFormatPr defaultRowHeight="12.75" x14ac:dyDescent="0.2"/>
  <cols>
    <col min="1" max="1" width="3.140625" style="25" customWidth="1"/>
    <col min="2" max="2" width="13.140625" style="1" customWidth="1"/>
    <col min="3" max="3" width="21.5703125" customWidth="1"/>
    <col min="4" max="4" width="13.42578125" customWidth="1"/>
    <col min="5" max="5" width="12.140625" bestFit="1" customWidth="1"/>
    <col min="6" max="6" width="13.7109375" customWidth="1"/>
    <col min="7" max="7" width="10.42578125" bestFit="1" customWidth="1"/>
    <col min="8" max="8" width="11.140625" bestFit="1" customWidth="1"/>
    <col min="9" max="9" width="9.42578125" bestFit="1" customWidth="1"/>
    <col min="11" max="55" width="9.140625" style="25"/>
  </cols>
  <sheetData>
    <row r="1" spans="2:10" x14ac:dyDescent="0.2">
      <c r="B1" s="26"/>
      <c r="C1" s="25"/>
      <c r="D1" s="25"/>
      <c r="E1" s="25"/>
      <c r="F1" s="25"/>
      <c r="G1" s="25"/>
      <c r="H1" s="25"/>
      <c r="I1" s="25"/>
      <c r="J1" s="25"/>
    </row>
    <row r="2" spans="2:10" x14ac:dyDescent="0.2">
      <c r="B2" s="45"/>
      <c r="C2" s="46"/>
      <c r="D2" s="46"/>
      <c r="E2" s="46"/>
      <c r="F2" s="46"/>
      <c r="G2" s="46"/>
      <c r="H2" s="46"/>
      <c r="I2" s="46"/>
      <c r="J2" s="47"/>
    </row>
    <row r="3" spans="2:10" x14ac:dyDescent="0.2">
      <c r="B3" s="48"/>
      <c r="C3" s="28"/>
      <c r="D3" s="28"/>
      <c r="E3" s="28"/>
      <c r="F3" s="28"/>
      <c r="G3" s="28"/>
      <c r="H3" s="28"/>
      <c r="I3" s="28"/>
      <c r="J3" s="49"/>
    </row>
    <row r="4" spans="2:10" ht="15.75" x14ac:dyDescent="0.25">
      <c r="B4" s="48"/>
      <c r="C4" s="28"/>
      <c r="D4" s="28"/>
      <c r="E4" s="50" t="s">
        <v>17</v>
      </c>
      <c r="F4" s="28"/>
      <c r="G4" s="28"/>
      <c r="H4" s="28"/>
      <c r="I4" s="28"/>
      <c r="J4" s="49"/>
    </row>
    <row r="5" spans="2:10" ht="15.75" x14ac:dyDescent="0.25">
      <c r="B5" s="48"/>
      <c r="C5" s="28"/>
      <c r="D5" s="28"/>
      <c r="E5" s="50" t="s">
        <v>42</v>
      </c>
      <c r="F5" s="28"/>
      <c r="G5" s="28"/>
      <c r="H5" s="28"/>
      <c r="I5" s="28"/>
      <c r="J5" s="49"/>
    </row>
    <row r="6" spans="2:10" ht="15.75" x14ac:dyDescent="0.25">
      <c r="B6" s="48"/>
      <c r="C6" s="28"/>
      <c r="D6" s="28"/>
      <c r="E6" s="50" t="s">
        <v>51</v>
      </c>
      <c r="F6" s="28"/>
      <c r="G6" s="28"/>
      <c r="H6" s="28"/>
      <c r="I6" s="28"/>
      <c r="J6" s="49"/>
    </row>
    <row r="7" spans="2:10" x14ac:dyDescent="0.2">
      <c r="B7" s="51"/>
      <c r="C7" s="28"/>
      <c r="D7" s="28"/>
      <c r="E7" s="28"/>
      <c r="F7" s="28"/>
      <c r="G7" s="28"/>
      <c r="H7" s="28"/>
      <c r="I7" s="28"/>
      <c r="J7" s="49"/>
    </row>
    <row r="8" spans="2:10" x14ac:dyDescent="0.2">
      <c r="B8" s="51"/>
      <c r="C8" s="28"/>
      <c r="D8" s="28"/>
      <c r="E8" s="28"/>
      <c r="F8" s="28"/>
      <c r="G8" s="28"/>
      <c r="H8" s="28"/>
      <c r="I8" s="28"/>
      <c r="J8" s="49"/>
    </row>
    <row r="9" spans="2:10" x14ac:dyDescent="0.2">
      <c r="B9" s="51"/>
      <c r="C9" s="28"/>
      <c r="D9" s="28"/>
      <c r="E9" s="28"/>
      <c r="F9" s="28"/>
      <c r="G9" s="28"/>
      <c r="H9" s="28"/>
      <c r="I9" s="28"/>
      <c r="J9" s="49"/>
    </row>
    <row r="10" spans="2:10" x14ac:dyDescent="0.2">
      <c r="B10" s="51"/>
      <c r="C10" s="28"/>
      <c r="D10" s="28"/>
      <c r="E10" s="28"/>
      <c r="F10" s="28"/>
      <c r="G10" s="28"/>
      <c r="H10" s="28"/>
      <c r="I10" s="28"/>
      <c r="J10" s="49"/>
    </row>
    <row r="11" spans="2:10" x14ac:dyDescent="0.2">
      <c r="B11" s="51"/>
      <c r="C11" s="28"/>
      <c r="D11" s="28"/>
      <c r="E11" s="28"/>
      <c r="F11" s="28"/>
      <c r="G11" s="28"/>
      <c r="H11" s="28"/>
      <c r="I11" s="28"/>
      <c r="J11" s="49"/>
    </row>
    <row r="12" spans="2:10" x14ac:dyDescent="0.2">
      <c r="B12" s="51"/>
      <c r="C12" s="28"/>
      <c r="D12" s="28"/>
      <c r="E12" s="28"/>
      <c r="F12" s="28"/>
      <c r="G12" s="28"/>
      <c r="H12" s="28"/>
      <c r="I12" s="28"/>
      <c r="J12" s="49"/>
    </row>
    <row r="13" spans="2:10" x14ac:dyDescent="0.2">
      <c r="B13" s="51"/>
      <c r="C13" s="28"/>
      <c r="D13" s="28"/>
      <c r="E13" s="28"/>
      <c r="F13" s="28"/>
      <c r="G13" s="28"/>
      <c r="H13" s="28"/>
      <c r="I13" s="28"/>
      <c r="J13" s="49"/>
    </row>
    <row r="14" spans="2:10" ht="16.5" thickBot="1" x14ac:dyDescent="0.3">
      <c r="B14" s="66" t="s">
        <v>44</v>
      </c>
      <c r="C14" s="28"/>
      <c r="D14" s="28"/>
      <c r="E14" s="28"/>
      <c r="F14" s="28"/>
      <c r="G14" s="28"/>
      <c r="H14" s="28"/>
      <c r="I14" s="28"/>
      <c r="J14" s="49"/>
    </row>
    <row r="15" spans="2:10" ht="13.5" thickTop="1" x14ac:dyDescent="0.2">
      <c r="B15" s="52" t="s">
        <v>15</v>
      </c>
      <c r="C15" s="10"/>
      <c r="D15" s="10"/>
      <c r="E15" s="10"/>
      <c r="F15" s="10"/>
      <c r="G15" s="10"/>
      <c r="H15" s="10"/>
      <c r="I15" s="10"/>
      <c r="J15" s="53"/>
    </row>
    <row r="16" spans="2:10" ht="25.5" x14ac:dyDescent="0.2">
      <c r="B16" s="54"/>
      <c r="C16" s="2" t="s">
        <v>9</v>
      </c>
      <c r="D16" s="3" t="s">
        <v>0</v>
      </c>
      <c r="E16" s="3" t="s">
        <v>1</v>
      </c>
      <c r="F16" s="3" t="s">
        <v>2</v>
      </c>
      <c r="G16" s="3" t="s">
        <v>3</v>
      </c>
      <c r="H16" s="3" t="s">
        <v>8</v>
      </c>
      <c r="I16" s="4" t="s">
        <v>13</v>
      </c>
      <c r="J16" s="55"/>
    </row>
    <row r="17" spans="2:10" x14ac:dyDescent="0.2">
      <c r="B17" s="54"/>
      <c r="C17" s="5" t="s">
        <v>4</v>
      </c>
      <c r="D17" s="21">
        <f>1/12</f>
        <v>8.3333333333333329E-2</v>
      </c>
      <c r="E17" s="22">
        <f>+Tabellen!D20</f>
        <v>1217.7</v>
      </c>
      <c r="F17" s="72">
        <f>+Tabellen!D17</f>
        <v>41.22</v>
      </c>
      <c r="G17" s="22">
        <f>+Tabellen!D21</f>
        <v>39.43</v>
      </c>
      <c r="H17" s="22">
        <f>D17*(E17+(F17*G17))</f>
        <v>236.91705000000002</v>
      </c>
      <c r="I17" s="63">
        <v>1</v>
      </c>
      <c r="J17" s="55"/>
    </row>
    <row r="18" spans="2:10" x14ac:dyDescent="0.2">
      <c r="B18" s="54"/>
      <c r="C18" s="3" t="s">
        <v>5</v>
      </c>
      <c r="D18" s="21">
        <f>1/12</f>
        <v>8.3333333333333329E-2</v>
      </c>
      <c r="E18" s="22">
        <f>+Tabellen!D22</f>
        <v>1740.34</v>
      </c>
      <c r="F18" s="72">
        <f>+Tabellen!D17</f>
        <v>41.22</v>
      </c>
      <c r="G18" s="22">
        <f>+Tabellen!D23</f>
        <v>56.35</v>
      </c>
      <c r="H18" s="22">
        <f>D18*(E18+(F18*G18))</f>
        <v>338.59058333333326</v>
      </c>
      <c r="I18" s="63">
        <v>1</v>
      </c>
      <c r="J18" s="55"/>
    </row>
    <row r="19" spans="2:10" x14ac:dyDescent="0.2">
      <c r="B19" s="54"/>
      <c r="C19" s="3"/>
      <c r="D19" s="3"/>
      <c r="E19" s="3"/>
      <c r="F19" s="3"/>
      <c r="G19" s="3"/>
      <c r="H19" s="3"/>
      <c r="I19" s="3"/>
      <c r="J19" s="55"/>
    </row>
    <row r="20" spans="2:10" x14ac:dyDescent="0.2">
      <c r="B20" s="54"/>
      <c r="C20" s="6" t="s">
        <v>10</v>
      </c>
      <c r="D20" s="3"/>
      <c r="E20" s="3"/>
      <c r="F20" s="6">
        <f>+Tabellen!D4</f>
        <v>2011</v>
      </c>
      <c r="G20" s="6"/>
      <c r="H20" s="6">
        <f>+Tabellen!E4</f>
        <v>2012</v>
      </c>
      <c r="I20" s="3"/>
      <c r="J20" s="55"/>
    </row>
    <row r="21" spans="2:10" x14ac:dyDescent="0.2">
      <c r="B21" s="54"/>
      <c r="C21" s="3" t="s">
        <v>6</v>
      </c>
      <c r="D21" s="21">
        <f>1/12</f>
        <v>8.3333333333333329E-2</v>
      </c>
      <c r="E21" s="22">
        <f>+Tabellen!D31</f>
        <v>805</v>
      </c>
      <c r="F21" s="76">
        <f>(D21*E21)</f>
        <v>67.083333333333329</v>
      </c>
      <c r="G21" s="22">
        <f>+Tabellen!E31</f>
        <v>765</v>
      </c>
      <c r="H21" s="22">
        <f>(D21*G21)</f>
        <v>63.75</v>
      </c>
      <c r="I21" s="3"/>
      <c r="J21" s="55"/>
    </row>
    <row r="22" spans="2:10" x14ac:dyDescent="0.2">
      <c r="B22" s="54"/>
      <c r="C22" s="3" t="s">
        <v>7</v>
      </c>
      <c r="D22" s="21">
        <f>1/12</f>
        <v>8.3333333333333329E-2</v>
      </c>
      <c r="E22" s="22">
        <f>+Tabellen!D32</f>
        <v>213.42</v>
      </c>
      <c r="F22" s="76">
        <f>(D22*E22)</f>
        <v>17.784999999999997</v>
      </c>
      <c r="G22" s="22">
        <f>+Tabellen!E32</f>
        <v>217.67</v>
      </c>
      <c r="H22" s="22">
        <f>(D22*G22)</f>
        <v>18.139166666666664</v>
      </c>
      <c r="I22" s="3"/>
      <c r="J22" s="55"/>
    </row>
    <row r="23" spans="2:10" x14ac:dyDescent="0.2">
      <c r="B23" s="54"/>
      <c r="C23" s="3"/>
      <c r="D23" s="3"/>
      <c r="E23" s="3"/>
      <c r="F23" s="3"/>
      <c r="G23" s="3"/>
      <c r="H23" s="3"/>
      <c r="I23" s="3"/>
      <c r="J23" s="55"/>
    </row>
    <row r="24" spans="2:10" x14ac:dyDescent="0.2">
      <c r="B24" s="54"/>
      <c r="C24" s="6" t="s">
        <v>52</v>
      </c>
      <c r="D24" s="3"/>
      <c r="E24" s="3"/>
      <c r="F24" s="3"/>
      <c r="G24" s="3"/>
      <c r="H24" s="3"/>
      <c r="I24" s="3"/>
      <c r="J24" s="55"/>
    </row>
    <row r="25" spans="2:10" x14ac:dyDescent="0.2">
      <c r="B25" s="54"/>
      <c r="C25" s="3">
        <f>+Tabellen!D4</f>
        <v>2011</v>
      </c>
      <c r="D25" s="22">
        <f>+H17*I17+H18*I18+F21*I17+F22*I18</f>
        <v>660.37596666666661</v>
      </c>
      <c r="E25" s="3" t="s">
        <v>11</v>
      </c>
      <c r="F25" s="22">
        <f>+D25*5</f>
        <v>3301.879833333333</v>
      </c>
      <c r="G25" s="3"/>
      <c r="H25" s="3"/>
      <c r="I25" s="3"/>
      <c r="J25" s="55"/>
    </row>
    <row r="26" spans="2:10" ht="15" x14ac:dyDescent="0.35">
      <c r="B26" s="54"/>
      <c r="C26" s="3">
        <f>+Tabellen!E4</f>
        <v>2012</v>
      </c>
      <c r="D26" s="22">
        <f>+H17*I17+H18*I18+H21*I17+H22*I18</f>
        <v>657.39679999999998</v>
      </c>
      <c r="E26" s="3" t="s">
        <v>12</v>
      </c>
      <c r="F26" s="23">
        <f>+D26*7</f>
        <v>4601.7775999999994</v>
      </c>
      <c r="G26" s="3"/>
      <c r="H26" s="3"/>
      <c r="I26" s="3"/>
      <c r="J26" s="55"/>
    </row>
    <row r="27" spans="2:10" x14ac:dyDescent="0.2">
      <c r="B27" s="54"/>
      <c r="C27" s="3"/>
      <c r="D27" s="3"/>
      <c r="E27" s="3" t="s">
        <v>14</v>
      </c>
      <c r="F27" s="22">
        <f>SUM(F25:F26)</f>
        <v>7903.6574333333319</v>
      </c>
      <c r="G27" s="3"/>
      <c r="H27" s="3"/>
      <c r="I27" s="3"/>
      <c r="J27" s="55"/>
    </row>
    <row r="28" spans="2:10" ht="13.5" thickBot="1" x14ac:dyDescent="0.25">
      <c r="B28" s="56"/>
      <c r="C28" s="27"/>
      <c r="D28" s="27"/>
      <c r="E28" s="27"/>
      <c r="F28" s="27"/>
      <c r="G28" s="27"/>
      <c r="H28" s="27"/>
      <c r="I28" s="27"/>
      <c r="J28" s="57"/>
    </row>
    <row r="29" spans="2:10" ht="13.5" thickTop="1" x14ac:dyDescent="0.2">
      <c r="B29" s="48"/>
      <c r="C29" s="28"/>
      <c r="D29" s="28"/>
      <c r="E29" s="28"/>
      <c r="F29" s="28"/>
      <c r="G29" s="28"/>
      <c r="H29" s="28"/>
      <c r="I29" s="28"/>
      <c r="J29" s="49"/>
    </row>
    <row r="30" spans="2:10" x14ac:dyDescent="0.2">
      <c r="B30" s="48"/>
      <c r="C30" s="28"/>
      <c r="D30" s="28"/>
      <c r="E30" s="28"/>
      <c r="F30" s="28"/>
      <c r="G30" s="28"/>
      <c r="H30" s="28"/>
      <c r="I30" s="28"/>
      <c r="J30" s="49"/>
    </row>
    <row r="31" spans="2:10" ht="16.5" thickBot="1" x14ac:dyDescent="0.3">
      <c r="B31" s="66" t="s">
        <v>43</v>
      </c>
      <c r="C31" s="28"/>
      <c r="D31" s="28"/>
      <c r="E31" s="28"/>
      <c r="F31" s="28"/>
      <c r="G31" s="28"/>
      <c r="H31" s="28"/>
      <c r="I31" s="28"/>
      <c r="J31" s="49"/>
    </row>
    <row r="32" spans="2:10" ht="14.25" thickTop="1" thickBot="1" x14ac:dyDescent="0.25">
      <c r="B32" s="58" t="s">
        <v>16</v>
      </c>
      <c r="C32" s="10" t="s">
        <v>53</v>
      </c>
      <c r="D32" s="10"/>
      <c r="E32" s="10"/>
      <c r="F32" s="10"/>
      <c r="G32" s="10"/>
      <c r="H32" s="10"/>
      <c r="I32" s="10"/>
      <c r="J32" s="53"/>
    </row>
    <row r="33" spans="2:10" ht="26.25" thickTop="1" x14ac:dyDescent="0.2">
      <c r="B33" s="54"/>
      <c r="C33" s="7" t="s">
        <v>9</v>
      </c>
      <c r="D33" s="8" t="s">
        <v>0</v>
      </c>
      <c r="E33" s="8" t="s">
        <v>1</v>
      </c>
      <c r="F33" s="8" t="s">
        <v>8</v>
      </c>
      <c r="G33" s="9" t="s">
        <v>13</v>
      </c>
      <c r="H33" s="10"/>
      <c r="I33" s="11"/>
      <c r="J33" s="55"/>
    </row>
    <row r="34" spans="2:10" x14ac:dyDescent="0.2">
      <c r="B34" s="54"/>
      <c r="C34" s="12" t="s">
        <v>5</v>
      </c>
      <c r="D34" s="21">
        <f>1/12</f>
        <v>8.3333333333333329E-2</v>
      </c>
      <c r="E34" s="22">
        <f>+Tabellen!D27</f>
        <v>4063.14</v>
      </c>
      <c r="F34" s="22">
        <f>(D34*E34)</f>
        <v>338.59499999999997</v>
      </c>
      <c r="G34" s="63">
        <v>1</v>
      </c>
      <c r="H34" s="13"/>
      <c r="I34" s="14"/>
      <c r="J34" s="55"/>
    </row>
    <row r="35" spans="2:10" x14ac:dyDescent="0.2">
      <c r="B35" s="54"/>
      <c r="C35" s="12"/>
      <c r="D35" s="3"/>
      <c r="E35" s="3"/>
      <c r="F35" s="3"/>
      <c r="G35" s="3"/>
      <c r="H35" s="3"/>
      <c r="I35" s="15"/>
      <c r="J35" s="55"/>
    </row>
    <row r="36" spans="2:10" x14ac:dyDescent="0.2">
      <c r="B36" s="54"/>
      <c r="C36" s="16" t="s">
        <v>10</v>
      </c>
      <c r="D36" s="3"/>
      <c r="E36" s="3"/>
      <c r="F36" s="6">
        <f>+F20</f>
        <v>2011</v>
      </c>
      <c r="G36" s="6"/>
      <c r="H36" s="6">
        <f>+H20</f>
        <v>2012</v>
      </c>
      <c r="I36" s="15"/>
      <c r="J36" s="55"/>
    </row>
    <row r="37" spans="2:10" x14ac:dyDescent="0.2">
      <c r="B37" s="54"/>
      <c r="C37" s="12" t="s">
        <v>7</v>
      </c>
      <c r="D37" s="21">
        <f>1/12</f>
        <v>8.3333333333333329E-2</v>
      </c>
      <c r="E37" s="22">
        <f>+E22</f>
        <v>213.42</v>
      </c>
      <c r="F37" s="76">
        <f>(D37*E37)</f>
        <v>17.784999999999997</v>
      </c>
      <c r="G37" s="22">
        <f>+G22</f>
        <v>217.67</v>
      </c>
      <c r="H37" s="22">
        <f>(D37*G37)</f>
        <v>18.139166666666664</v>
      </c>
      <c r="I37" s="15"/>
      <c r="J37" s="55"/>
    </row>
    <row r="38" spans="2:10" x14ac:dyDescent="0.2">
      <c r="B38" s="54"/>
      <c r="C38" s="12"/>
      <c r="D38" s="3"/>
      <c r="E38" s="3"/>
      <c r="F38" s="3"/>
      <c r="G38" s="3"/>
      <c r="H38" s="3"/>
      <c r="I38" s="15"/>
      <c r="J38" s="55"/>
    </row>
    <row r="39" spans="2:10" x14ac:dyDescent="0.2">
      <c r="B39" s="54"/>
      <c r="C39" s="16" t="s">
        <v>52</v>
      </c>
      <c r="D39" s="3"/>
      <c r="E39" s="3"/>
      <c r="F39" s="3"/>
      <c r="G39" s="3"/>
      <c r="H39" s="3"/>
      <c r="I39" s="15"/>
      <c r="J39" s="55"/>
    </row>
    <row r="40" spans="2:10" x14ac:dyDescent="0.2">
      <c r="B40" s="54"/>
      <c r="C40" s="12">
        <f>+C25</f>
        <v>2011</v>
      </c>
      <c r="D40" s="22">
        <f>F34*G34+F37*G34</f>
        <v>356.38</v>
      </c>
      <c r="E40" s="3" t="s">
        <v>11</v>
      </c>
      <c r="F40" s="22">
        <f>+D40*5</f>
        <v>1781.9</v>
      </c>
      <c r="G40" s="3"/>
      <c r="H40" s="3"/>
      <c r="I40" s="15"/>
      <c r="J40" s="55"/>
    </row>
    <row r="41" spans="2:10" ht="15" x14ac:dyDescent="0.35">
      <c r="B41" s="54"/>
      <c r="C41" s="12">
        <f>+C26</f>
        <v>2012</v>
      </c>
      <c r="D41" s="22">
        <f>F34*G34+H37*G34</f>
        <v>356.73416666666662</v>
      </c>
      <c r="E41" s="3" t="s">
        <v>12</v>
      </c>
      <c r="F41" s="23">
        <f>+D41*7</f>
        <v>2497.1391666666664</v>
      </c>
      <c r="G41" s="3"/>
      <c r="H41" s="3"/>
      <c r="I41" s="15"/>
      <c r="J41" s="55"/>
    </row>
    <row r="42" spans="2:10" ht="13.5" thickBot="1" x14ac:dyDescent="0.25">
      <c r="B42" s="54"/>
      <c r="C42" s="17"/>
      <c r="D42" s="18"/>
      <c r="E42" s="18" t="s">
        <v>14</v>
      </c>
      <c r="F42" s="24">
        <f>SUM(F40:F41)</f>
        <v>4279.0391666666665</v>
      </c>
      <c r="G42" s="18"/>
      <c r="H42" s="18"/>
      <c r="I42" s="19"/>
      <c r="J42" s="55"/>
    </row>
    <row r="43" spans="2:10" ht="13.5" thickTop="1" x14ac:dyDescent="0.2">
      <c r="B43" s="54"/>
      <c r="C43" s="13"/>
      <c r="D43" s="13"/>
      <c r="E43" s="13"/>
      <c r="F43" s="13"/>
      <c r="G43" s="13"/>
      <c r="H43" s="13"/>
      <c r="I43" s="13"/>
      <c r="J43" s="55"/>
    </row>
    <row r="44" spans="2:10" x14ac:dyDescent="0.2">
      <c r="B44" s="60"/>
      <c r="C44" s="61"/>
      <c r="D44" s="61"/>
      <c r="E44" s="61"/>
      <c r="F44" s="61"/>
      <c r="G44" s="61"/>
      <c r="H44" s="61"/>
      <c r="I44" s="61"/>
      <c r="J44" s="62"/>
    </row>
    <row r="45" spans="2:10" ht="13.5" thickBot="1" x14ac:dyDescent="0.25">
      <c r="B45" s="59" t="s">
        <v>16</v>
      </c>
      <c r="C45" s="13" t="s">
        <v>54</v>
      </c>
      <c r="D45" s="13"/>
      <c r="E45" s="13"/>
      <c r="F45" s="13"/>
      <c r="G45" s="13"/>
      <c r="H45" s="13"/>
      <c r="I45" s="13"/>
      <c r="J45" s="55"/>
    </row>
    <row r="46" spans="2:10" ht="26.25" thickTop="1" x14ac:dyDescent="0.2">
      <c r="B46" s="54"/>
      <c r="C46" s="7" t="s">
        <v>9</v>
      </c>
      <c r="D46" s="8" t="s">
        <v>0</v>
      </c>
      <c r="E46" s="8" t="s">
        <v>1</v>
      </c>
      <c r="F46" s="8" t="s">
        <v>8</v>
      </c>
      <c r="G46" s="9" t="s">
        <v>13</v>
      </c>
      <c r="H46" s="10"/>
      <c r="I46" s="11"/>
      <c r="J46" s="55"/>
    </row>
    <row r="47" spans="2:10" x14ac:dyDescent="0.2">
      <c r="B47" s="54"/>
      <c r="C47" s="20" t="s">
        <v>4</v>
      </c>
      <c r="D47" s="21">
        <f>1/12</f>
        <v>8.3333333333333329E-2</v>
      </c>
      <c r="E47" s="22">
        <f>+Tabellen!D26</f>
        <v>2842.94</v>
      </c>
      <c r="F47" s="22">
        <f>(D47*E47)</f>
        <v>236.91166666666666</v>
      </c>
      <c r="G47" s="63">
        <v>1</v>
      </c>
      <c r="H47" s="13"/>
      <c r="I47" s="14"/>
      <c r="J47" s="55"/>
    </row>
    <row r="48" spans="2:10" x14ac:dyDescent="0.2">
      <c r="B48" s="54"/>
      <c r="C48" s="12" t="s">
        <v>5</v>
      </c>
      <c r="D48" s="21">
        <f>1/12</f>
        <v>8.3333333333333329E-2</v>
      </c>
      <c r="E48" s="22">
        <f>+Tabellen!D27</f>
        <v>4063.14</v>
      </c>
      <c r="F48" s="22">
        <f>(D48*E48)</f>
        <v>338.59499999999997</v>
      </c>
      <c r="G48" s="3">
        <f>+G47</f>
        <v>1</v>
      </c>
      <c r="H48" s="13"/>
      <c r="I48" s="14"/>
      <c r="J48" s="55"/>
    </row>
    <row r="49" spans="2:10" x14ac:dyDescent="0.2">
      <c r="B49" s="54"/>
      <c r="C49" s="12"/>
      <c r="D49" s="3"/>
      <c r="E49" s="3"/>
      <c r="F49" s="3"/>
      <c r="G49" s="3"/>
      <c r="H49" s="3"/>
      <c r="I49" s="15"/>
      <c r="J49" s="55"/>
    </row>
    <row r="50" spans="2:10" x14ac:dyDescent="0.2">
      <c r="B50" s="54"/>
      <c r="C50" s="16" t="s">
        <v>10</v>
      </c>
      <c r="D50" s="3"/>
      <c r="E50" s="3"/>
      <c r="F50" s="6">
        <f>+F20</f>
        <v>2011</v>
      </c>
      <c r="G50" s="6"/>
      <c r="H50" s="6">
        <f>+H20</f>
        <v>2012</v>
      </c>
      <c r="I50" s="15"/>
      <c r="J50" s="55"/>
    </row>
    <row r="51" spans="2:10" x14ac:dyDescent="0.2">
      <c r="B51" s="54"/>
      <c r="C51" s="12" t="s">
        <v>6</v>
      </c>
      <c r="D51" s="21">
        <f>1/12</f>
        <v>8.3333333333333329E-2</v>
      </c>
      <c r="E51" s="22">
        <f>+E21</f>
        <v>805</v>
      </c>
      <c r="F51" s="76">
        <f>(D51*E51)</f>
        <v>67.083333333333329</v>
      </c>
      <c r="G51" s="22">
        <f>+G21</f>
        <v>765</v>
      </c>
      <c r="H51" s="22">
        <f>(D51*G51)</f>
        <v>63.75</v>
      </c>
      <c r="I51" s="15"/>
      <c r="J51" s="55"/>
    </row>
    <row r="52" spans="2:10" x14ac:dyDescent="0.2">
      <c r="B52" s="54"/>
      <c r="C52" s="12" t="s">
        <v>7</v>
      </c>
      <c r="D52" s="21">
        <f>1/12</f>
        <v>8.3333333333333329E-2</v>
      </c>
      <c r="E52" s="22">
        <f>+E22</f>
        <v>213.42</v>
      </c>
      <c r="F52" s="76">
        <f>(D52*E52)</f>
        <v>17.784999999999997</v>
      </c>
      <c r="G52" s="22">
        <f>+G22</f>
        <v>217.67</v>
      </c>
      <c r="H52" s="22">
        <f>(D52*G52)</f>
        <v>18.139166666666664</v>
      </c>
      <c r="I52" s="15"/>
      <c r="J52" s="55"/>
    </row>
    <row r="53" spans="2:10" x14ac:dyDescent="0.2">
      <c r="B53" s="54"/>
      <c r="C53" s="12"/>
      <c r="D53" s="3"/>
      <c r="E53" s="3"/>
      <c r="F53" s="3"/>
      <c r="G53" s="3"/>
      <c r="H53" s="3"/>
      <c r="I53" s="15"/>
      <c r="J53" s="55"/>
    </row>
    <row r="54" spans="2:10" x14ac:dyDescent="0.2">
      <c r="B54" s="54"/>
      <c r="C54" s="16" t="str">
        <f>+C39</f>
        <v>Gedurende schooljaar 2011-2012</v>
      </c>
      <c r="D54" s="3"/>
      <c r="E54" s="3"/>
      <c r="F54" s="3"/>
      <c r="G54" s="3"/>
      <c r="H54" s="3"/>
      <c r="I54" s="15"/>
      <c r="J54" s="55"/>
    </row>
    <row r="55" spans="2:10" x14ac:dyDescent="0.2">
      <c r="B55" s="54"/>
      <c r="C55" s="75">
        <f>+C40</f>
        <v>2011</v>
      </c>
      <c r="D55" s="22">
        <f>+F47*G47+F48*G48+F51*G47+F52*G48</f>
        <v>660.375</v>
      </c>
      <c r="E55" s="3" t="s">
        <v>11</v>
      </c>
      <c r="F55" s="22">
        <f>+D55*5</f>
        <v>3301.875</v>
      </c>
      <c r="G55" s="3"/>
      <c r="H55" s="3"/>
      <c r="I55" s="15"/>
      <c r="J55" s="55"/>
    </row>
    <row r="56" spans="2:10" ht="15" x14ac:dyDescent="0.35">
      <c r="B56" s="54"/>
      <c r="C56" s="75">
        <f>+C41</f>
        <v>2012</v>
      </c>
      <c r="D56" s="22">
        <f>+F47*G47+F48*G48+H51*G47+H52*G48</f>
        <v>657.39583333333337</v>
      </c>
      <c r="E56" s="3" t="s">
        <v>12</v>
      </c>
      <c r="F56" s="23">
        <f>+D56*7</f>
        <v>4601.7708333333339</v>
      </c>
      <c r="G56" s="3"/>
      <c r="H56" s="3"/>
      <c r="I56" s="15"/>
      <c r="J56" s="55"/>
    </row>
    <row r="57" spans="2:10" ht="13.5" thickBot="1" x14ac:dyDescent="0.25">
      <c r="B57" s="54"/>
      <c r="C57" s="17"/>
      <c r="D57" s="18"/>
      <c r="E57" s="18" t="s">
        <v>14</v>
      </c>
      <c r="F57" s="24">
        <f>SUM(F55:F56)</f>
        <v>7903.6458333333339</v>
      </c>
      <c r="G57" s="18"/>
      <c r="H57" s="18"/>
      <c r="I57" s="19"/>
      <c r="J57" s="55"/>
    </row>
    <row r="58" spans="2:10" ht="13.5" thickTop="1" x14ac:dyDescent="0.2">
      <c r="B58" s="54"/>
      <c r="C58" s="13"/>
      <c r="D58" s="13"/>
      <c r="E58" s="13"/>
      <c r="F58" s="13"/>
      <c r="G58" s="13"/>
      <c r="H58" s="13"/>
      <c r="I58" s="13"/>
      <c r="J58" s="55"/>
    </row>
    <row r="59" spans="2:10" x14ac:dyDescent="0.2">
      <c r="B59" s="45"/>
      <c r="C59" s="46"/>
      <c r="D59" s="46"/>
      <c r="E59" s="46"/>
      <c r="F59" s="46"/>
      <c r="G59" s="46"/>
      <c r="H59" s="46"/>
      <c r="I59" s="46"/>
      <c r="J59" s="47"/>
    </row>
    <row r="60" spans="2:10" x14ac:dyDescent="0.2">
      <c r="B60" s="67"/>
      <c r="C60" s="68"/>
      <c r="D60" s="68"/>
      <c r="E60" s="68"/>
      <c r="F60" s="68"/>
      <c r="G60" s="68"/>
      <c r="H60" s="68"/>
      <c r="I60" s="68"/>
      <c r="J60" s="69"/>
    </row>
    <row r="61" spans="2:10" ht="13.5" thickBot="1" x14ac:dyDescent="0.25">
      <c r="B61" s="54" t="s">
        <v>45</v>
      </c>
      <c r="C61" s="13"/>
      <c r="D61" s="13"/>
      <c r="E61" s="13"/>
      <c r="F61" s="13"/>
      <c r="G61" s="13"/>
      <c r="H61" s="13"/>
      <c r="I61" s="13"/>
      <c r="J61" s="55"/>
    </row>
    <row r="62" spans="2:10" ht="13.5" thickTop="1" x14ac:dyDescent="0.2">
      <c r="B62" s="54"/>
      <c r="C62" s="16" t="s">
        <v>52</v>
      </c>
      <c r="D62" s="8"/>
      <c r="E62" s="8"/>
      <c r="F62" s="8"/>
      <c r="G62" s="8"/>
      <c r="H62" s="8"/>
      <c r="I62" s="71"/>
      <c r="J62" s="55"/>
    </row>
    <row r="63" spans="2:10" x14ac:dyDescent="0.2">
      <c r="B63" s="54"/>
      <c r="C63" s="12">
        <f>+C55</f>
        <v>2011</v>
      </c>
      <c r="D63" s="22">
        <f>+D40+D55</f>
        <v>1016.755</v>
      </c>
      <c r="E63" s="3" t="s">
        <v>11</v>
      </c>
      <c r="F63" s="22">
        <f>+D63*5</f>
        <v>5083.7749999999996</v>
      </c>
      <c r="G63" s="3"/>
      <c r="H63" s="3"/>
      <c r="I63" s="15"/>
      <c r="J63" s="55"/>
    </row>
    <row r="64" spans="2:10" ht="15" x14ac:dyDescent="0.35">
      <c r="B64" s="54"/>
      <c r="C64" s="12">
        <f>+C56</f>
        <v>2012</v>
      </c>
      <c r="D64" s="22">
        <f>+D41+D56</f>
        <v>1014.13</v>
      </c>
      <c r="E64" s="3" t="s">
        <v>12</v>
      </c>
      <c r="F64" s="23">
        <f>+D64*7</f>
        <v>7098.91</v>
      </c>
      <c r="G64" s="3"/>
      <c r="H64" s="3"/>
      <c r="I64" s="15"/>
      <c r="J64" s="55"/>
    </row>
    <row r="65" spans="2:10" ht="13.5" thickBot="1" x14ac:dyDescent="0.25">
      <c r="B65" s="54"/>
      <c r="C65" s="17"/>
      <c r="D65" s="18"/>
      <c r="E65" s="18" t="s">
        <v>14</v>
      </c>
      <c r="F65" s="24">
        <f>SUM(F63:F64)</f>
        <v>12182.684999999999</v>
      </c>
      <c r="G65" s="18"/>
      <c r="H65" s="18"/>
      <c r="I65" s="19"/>
      <c r="J65" s="55"/>
    </row>
    <row r="66" spans="2:10" ht="14.25" thickTop="1" thickBot="1" x14ac:dyDescent="0.25">
      <c r="B66" s="56"/>
      <c r="C66" s="27"/>
      <c r="D66" s="27"/>
      <c r="E66" s="27"/>
      <c r="F66" s="27"/>
      <c r="G66" s="27"/>
      <c r="H66" s="27"/>
      <c r="I66" s="27"/>
      <c r="J66" s="57"/>
    </row>
    <row r="67" spans="2:10" ht="13.5" thickTop="1" x14ac:dyDescent="0.2">
      <c r="B67" s="26"/>
      <c r="C67" s="25"/>
      <c r="D67" s="25"/>
      <c r="E67" s="25"/>
      <c r="F67" s="25"/>
      <c r="G67" s="25"/>
      <c r="H67" s="25"/>
      <c r="I67" s="25"/>
      <c r="J67" s="25"/>
    </row>
    <row r="68" spans="2:10" x14ac:dyDescent="0.2">
      <c r="B68" s="26"/>
      <c r="C68" s="25"/>
      <c r="D68" s="25"/>
      <c r="E68" s="25"/>
      <c r="F68" s="25"/>
      <c r="G68" s="25"/>
      <c r="H68" s="25"/>
      <c r="I68" s="25"/>
      <c r="J68" s="25"/>
    </row>
    <row r="69" spans="2:10" x14ac:dyDescent="0.2">
      <c r="B69" s="26"/>
      <c r="C69" s="25"/>
      <c r="D69" s="25"/>
      <c r="E69" s="25"/>
      <c r="F69" s="25"/>
      <c r="G69" s="25"/>
      <c r="H69" s="25"/>
      <c r="I69" s="25"/>
      <c r="J69" s="25"/>
    </row>
    <row r="70" spans="2:10" x14ac:dyDescent="0.2">
      <c r="B70" s="26"/>
      <c r="C70" s="25"/>
      <c r="D70" s="25"/>
      <c r="E70" s="25"/>
      <c r="F70" s="25"/>
      <c r="G70" s="25"/>
      <c r="H70" s="25"/>
      <c r="I70" s="25"/>
      <c r="J70" s="25"/>
    </row>
    <row r="71" spans="2:10" x14ac:dyDescent="0.2">
      <c r="B71" s="26"/>
      <c r="C71" s="25"/>
      <c r="D71" s="25"/>
      <c r="E71" s="25"/>
      <c r="F71" s="25"/>
      <c r="G71" s="25"/>
      <c r="H71" s="25"/>
      <c r="I71" s="25"/>
      <c r="J71" s="25"/>
    </row>
    <row r="72" spans="2:10" x14ac:dyDescent="0.2">
      <c r="B72" s="26"/>
      <c r="C72" s="25"/>
      <c r="D72" s="25"/>
      <c r="E72" s="25"/>
      <c r="F72" s="25"/>
      <c r="G72" s="25"/>
      <c r="H72" s="25"/>
      <c r="I72" s="25"/>
      <c r="J72" s="25"/>
    </row>
    <row r="73" spans="2:10" x14ac:dyDescent="0.2">
      <c r="B73" s="26"/>
      <c r="C73" s="25"/>
      <c r="D73" s="25"/>
      <c r="E73" s="25"/>
      <c r="F73" s="25"/>
      <c r="G73" s="25"/>
      <c r="H73" s="25"/>
      <c r="I73" s="25"/>
      <c r="J73" s="25"/>
    </row>
    <row r="74" spans="2:10" x14ac:dyDescent="0.2">
      <c r="B74" s="26"/>
      <c r="C74" s="25"/>
      <c r="D74" s="25"/>
      <c r="E74" s="25"/>
      <c r="F74" s="25"/>
      <c r="G74" s="25"/>
      <c r="H74" s="25"/>
      <c r="I74" s="25"/>
      <c r="J74" s="25"/>
    </row>
    <row r="75" spans="2:10" x14ac:dyDescent="0.2">
      <c r="B75" s="26"/>
      <c r="C75" s="25"/>
      <c r="D75" s="25"/>
      <c r="E75" s="25"/>
      <c r="F75" s="25"/>
      <c r="G75" s="25"/>
      <c r="H75" s="25"/>
      <c r="I75" s="25"/>
      <c r="J75" s="25"/>
    </row>
    <row r="76" spans="2:10" x14ac:dyDescent="0.2">
      <c r="B76" s="26"/>
      <c r="C76" s="25"/>
      <c r="D76" s="25"/>
      <c r="E76" s="25"/>
      <c r="F76" s="25"/>
      <c r="G76" s="25"/>
      <c r="H76" s="25"/>
      <c r="I76" s="25"/>
      <c r="J76" s="25"/>
    </row>
    <row r="77" spans="2:10" x14ac:dyDescent="0.2">
      <c r="B77" s="26"/>
      <c r="C77" s="25"/>
      <c r="D77" s="25"/>
      <c r="E77" s="25"/>
      <c r="F77" s="25"/>
      <c r="G77" s="25"/>
      <c r="H77" s="25"/>
      <c r="I77" s="25"/>
      <c r="J77" s="25"/>
    </row>
    <row r="78" spans="2:10" x14ac:dyDescent="0.2">
      <c r="B78" s="26"/>
      <c r="C78" s="25"/>
      <c r="D78" s="25"/>
      <c r="E78" s="25"/>
      <c r="F78" s="25"/>
      <c r="G78" s="25"/>
      <c r="H78" s="25"/>
      <c r="I78" s="25"/>
      <c r="J78" s="25"/>
    </row>
    <row r="79" spans="2:10" x14ac:dyDescent="0.2">
      <c r="B79" s="26"/>
      <c r="C79" s="25"/>
      <c r="D79" s="25"/>
      <c r="E79" s="25"/>
      <c r="F79" s="25"/>
      <c r="G79" s="25"/>
      <c r="H79" s="25"/>
      <c r="I79" s="25"/>
      <c r="J79" s="25"/>
    </row>
    <row r="80" spans="2:10" x14ac:dyDescent="0.2">
      <c r="B80" s="26"/>
      <c r="C80" s="25"/>
      <c r="D80" s="25"/>
      <c r="E80" s="25"/>
      <c r="F80" s="25"/>
      <c r="G80" s="25"/>
      <c r="H80" s="25"/>
      <c r="I80" s="25"/>
      <c r="J80" s="25"/>
    </row>
    <row r="81" spans="2:2" s="25" customFormat="1" x14ac:dyDescent="0.2">
      <c r="B81" s="26"/>
    </row>
    <row r="82" spans="2:2" s="25" customFormat="1" x14ac:dyDescent="0.2">
      <c r="B82" s="26"/>
    </row>
    <row r="83" spans="2:2" s="25" customFormat="1" x14ac:dyDescent="0.2">
      <c r="B83" s="26"/>
    </row>
    <row r="84" spans="2:2" s="25" customFormat="1" x14ac:dyDescent="0.2">
      <c r="B84" s="26"/>
    </row>
    <row r="85" spans="2:2" s="25" customFormat="1" x14ac:dyDescent="0.2">
      <c r="B85" s="26"/>
    </row>
    <row r="86" spans="2:2" s="25" customFormat="1" x14ac:dyDescent="0.2">
      <c r="B86" s="26"/>
    </row>
    <row r="87" spans="2:2" s="25" customFormat="1" x14ac:dyDescent="0.2">
      <c r="B87" s="26"/>
    </row>
    <row r="88" spans="2:2" s="25" customFormat="1" x14ac:dyDescent="0.2">
      <c r="B88" s="26"/>
    </row>
    <row r="89" spans="2:2" s="25" customFormat="1" x14ac:dyDescent="0.2">
      <c r="B89" s="26"/>
    </row>
    <row r="90" spans="2:2" s="25" customFormat="1" x14ac:dyDescent="0.2">
      <c r="B90" s="26"/>
    </row>
    <row r="91" spans="2:2" s="25" customFormat="1" x14ac:dyDescent="0.2">
      <c r="B91" s="26"/>
    </row>
    <row r="92" spans="2:2" s="25" customFormat="1" x14ac:dyDescent="0.2">
      <c r="B92" s="26"/>
    </row>
    <row r="93" spans="2:2" s="25" customFormat="1" x14ac:dyDescent="0.2">
      <c r="B93" s="26"/>
    </row>
    <row r="94" spans="2:2" s="25" customFormat="1" x14ac:dyDescent="0.2">
      <c r="B94" s="26"/>
    </row>
    <row r="95" spans="2:2" s="25" customFormat="1" x14ac:dyDescent="0.2">
      <c r="B95" s="26"/>
    </row>
    <row r="96" spans="2:2" s="25" customFormat="1" x14ac:dyDescent="0.2">
      <c r="B96" s="26"/>
    </row>
    <row r="97" spans="2:2" s="25" customFormat="1" x14ac:dyDescent="0.2">
      <c r="B97" s="26"/>
    </row>
    <row r="98" spans="2:2" s="25" customFormat="1" x14ac:dyDescent="0.2">
      <c r="B98" s="26"/>
    </row>
    <row r="99" spans="2:2" s="25" customFormat="1" x14ac:dyDescent="0.2">
      <c r="B99" s="26"/>
    </row>
    <row r="100" spans="2:2" s="25" customFormat="1" x14ac:dyDescent="0.2">
      <c r="B100" s="26"/>
    </row>
    <row r="101" spans="2:2" s="25" customFormat="1" x14ac:dyDescent="0.2">
      <c r="B101" s="26"/>
    </row>
    <row r="102" spans="2:2" s="25" customFormat="1" x14ac:dyDescent="0.2">
      <c r="B102" s="26"/>
    </row>
    <row r="103" spans="2:2" s="25" customFormat="1" x14ac:dyDescent="0.2">
      <c r="B103" s="26"/>
    </row>
    <row r="104" spans="2:2" s="25" customFormat="1" x14ac:dyDescent="0.2">
      <c r="B104" s="26"/>
    </row>
    <row r="105" spans="2:2" s="25" customFormat="1" x14ac:dyDescent="0.2">
      <c r="B105" s="26"/>
    </row>
    <row r="106" spans="2:2" s="25" customFormat="1" x14ac:dyDescent="0.2">
      <c r="B106" s="26"/>
    </row>
    <row r="107" spans="2:2" s="25" customFormat="1" x14ac:dyDescent="0.2">
      <c r="B107" s="26"/>
    </row>
    <row r="108" spans="2:2" s="25" customFormat="1" x14ac:dyDescent="0.2">
      <c r="B108" s="26"/>
    </row>
    <row r="109" spans="2:2" s="25" customFormat="1" x14ac:dyDescent="0.2">
      <c r="B109" s="26"/>
    </row>
    <row r="110" spans="2:2" s="25" customFormat="1" x14ac:dyDescent="0.2">
      <c r="B110" s="26"/>
    </row>
    <row r="111" spans="2:2" s="25" customFormat="1" x14ac:dyDescent="0.2">
      <c r="B111" s="26"/>
    </row>
    <row r="112" spans="2:2" s="25" customFormat="1" x14ac:dyDescent="0.2">
      <c r="B112" s="26"/>
    </row>
    <row r="113" spans="2:2" s="25" customFormat="1" x14ac:dyDescent="0.2">
      <c r="B113" s="26"/>
    </row>
    <row r="114" spans="2:2" s="25" customFormat="1" x14ac:dyDescent="0.2">
      <c r="B114" s="26"/>
    </row>
    <row r="115" spans="2:2" s="25" customFormat="1" x14ac:dyDescent="0.2">
      <c r="B115" s="26"/>
    </row>
    <row r="116" spans="2:2" s="25" customFormat="1" x14ac:dyDescent="0.2">
      <c r="B116" s="26"/>
    </row>
    <row r="117" spans="2:2" s="25" customFormat="1" x14ac:dyDescent="0.2">
      <c r="B117" s="26"/>
    </row>
    <row r="118" spans="2:2" s="25" customFormat="1" x14ac:dyDescent="0.2">
      <c r="B118" s="26"/>
    </row>
    <row r="119" spans="2:2" s="25" customFormat="1" x14ac:dyDescent="0.2">
      <c r="B119" s="26"/>
    </row>
    <row r="120" spans="2:2" s="25" customFormat="1" x14ac:dyDescent="0.2">
      <c r="B120" s="26"/>
    </row>
    <row r="121" spans="2:2" s="25" customFormat="1" x14ac:dyDescent="0.2">
      <c r="B121" s="26"/>
    </row>
    <row r="122" spans="2:2" s="25" customFormat="1" x14ac:dyDescent="0.2">
      <c r="B122" s="26"/>
    </row>
    <row r="123" spans="2:2" s="25" customFormat="1" x14ac:dyDescent="0.2">
      <c r="B123" s="26"/>
    </row>
    <row r="124" spans="2:2" s="25" customFormat="1" x14ac:dyDescent="0.2">
      <c r="B124" s="26"/>
    </row>
    <row r="125" spans="2:2" s="25" customFormat="1" x14ac:dyDescent="0.2">
      <c r="B125" s="26"/>
    </row>
    <row r="126" spans="2:2" s="25" customFormat="1" x14ac:dyDescent="0.2">
      <c r="B126" s="26"/>
    </row>
    <row r="127" spans="2:2" s="25" customFormat="1" x14ac:dyDescent="0.2">
      <c r="B127" s="26"/>
    </row>
    <row r="128" spans="2:2" s="25" customFormat="1" x14ac:dyDescent="0.2">
      <c r="B128" s="26"/>
    </row>
    <row r="129" spans="2:2" s="25" customFormat="1" x14ac:dyDescent="0.2">
      <c r="B129" s="26"/>
    </row>
    <row r="130" spans="2:2" s="25" customFormat="1" x14ac:dyDescent="0.2">
      <c r="B130" s="26"/>
    </row>
    <row r="131" spans="2:2" s="25" customFormat="1" x14ac:dyDescent="0.2">
      <c r="B131" s="26"/>
    </row>
    <row r="132" spans="2:2" s="25" customFormat="1" x14ac:dyDescent="0.2">
      <c r="B132" s="26"/>
    </row>
    <row r="133" spans="2:2" s="25" customFormat="1" x14ac:dyDescent="0.2">
      <c r="B133" s="26"/>
    </row>
    <row r="134" spans="2:2" s="25" customFormat="1" x14ac:dyDescent="0.2">
      <c r="B134" s="26"/>
    </row>
    <row r="135" spans="2:2" s="25" customFormat="1" x14ac:dyDescent="0.2">
      <c r="B135" s="26"/>
    </row>
    <row r="136" spans="2:2" s="25" customFormat="1" x14ac:dyDescent="0.2">
      <c r="B136" s="26"/>
    </row>
    <row r="137" spans="2:2" s="25" customFormat="1" x14ac:dyDescent="0.2">
      <c r="B137" s="26"/>
    </row>
    <row r="138" spans="2:2" s="25" customFormat="1" x14ac:dyDescent="0.2">
      <c r="B138" s="26"/>
    </row>
    <row r="139" spans="2:2" s="25" customFormat="1" x14ac:dyDescent="0.2">
      <c r="B139" s="26"/>
    </row>
    <row r="140" spans="2:2" s="25" customFormat="1" x14ac:dyDescent="0.2">
      <c r="B140" s="26"/>
    </row>
    <row r="141" spans="2:2" s="25" customFormat="1" x14ac:dyDescent="0.2">
      <c r="B141" s="26"/>
    </row>
    <row r="142" spans="2:2" s="25" customFormat="1" x14ac:dyDescent="0.2">
      <c r="B142" s="26"/>
    </row>
    <row r="143" spans="2:2" s="25" customFormat="1" x14ac:dyDescent="0.2">
      <c r="B143" s="26"/>
    </row>
    <row r="144" spans="2:2" s="25" customFormat="1" x14ac:dyDescent="0.2">
      <c r="B144" s="26"/>
    </row>
    <row r="145" spans="2:2" s="25" customFormat="1" x14ac:dyDescent="0.2">
      <c r="B145" s="26"/>
    </row>
    <row r="146" spans="2:2" s="25" customFormat="1" x14ac:dyDescent="0.2">
      <c r="B146" s="26"/>
    </row>
    <row r="147" spans="2:2" s="25" customFormat="1" x14ac:dyDescent="0.2">
      <c r="B147" s="26"/>
    </row>
    <row r="148" spans="2:2" s="25" customFormat="1" x14ac:dyDescent="0.2">
      <c r="B148" s="26"/>
    </row>
    <row r="149" spans="2:2" s="25" customFormat="1" x14ac:dyDescent="0.2">
      <c r="B149" s="26"/>
    </row>
    <row r="150" spans="2:2" s="25" customFormat="1" x14ac:dyDescent="0.2">
      <c r="B150" s="26"/>
    </row>
    <row r="151" spans="2:2" s="25" customFormat="1" x14ac:dyDescent="0.2">
      <c r="B151" s="26"/>
    </row>
    <row r="152" spans="2:2" s="25" customFormat="1" x14ac:dyDescent="0.2">
      <c r="B152" s="26"/>
    </row>
    <row r="153" spans="2:2" s="25" customFormat="1" x14ac:dyDescent="0.2">
      <c r="B153" s="26"/>
    </row>
    <row r="154" spans="2:2" s="25" customFormat="1" x14ac:dyDescent="0.2">
      <c r="B154" s="26"/>
    </row>
    <row r="155" spans="2:2" s="25" customFormat="1" x14ac:dyDescent="0.2">
      <c r="B155" s="26"/>
    </row>
    <row r="156" spans="2:2" s="25" customFormat="1" x14ac:dyDescent="0.2">
      <c r="B156" s="26"/>
    </row>
    <row r="157" spans="2:2" s="25" customFormat="1" x14ac:dyDescent="0.2">
      <c r="B157" s="26"/>
    </row>
    <row r="158" spans="2:2" s="25" customFormat="1" x14ac:dyDescent="0.2">
      <c r="B158" s="26"/>
    </row>
    <row r="159" spans="2:2" s="25" customFormat="1" x14ac:dyDescent="0.2">
      <c r="B159" s="26"/>
    </row>
    <row r="160" spans="2:2" s="25" customFormat="1" x14ac:dyDescent="0.2">
      <c r="B160" s="26"/>
    </row>
    <row r="161" spans="2:2" s="25" customFormat="1" x14ac:dyDescent="0.2">
      <c r="B161" s="26"/>
    </row>
    <row r="162" spans="2:2" s="25" customFormat="1" x14ac:dyDescent="0.2">
      <c r="B162" s="26"/>
    </row>
    <row r="163" spans="2:2" s="25" customFormat="1" x14ac:dyDescent="0.2">
      <c r="B163" s="26"/>
    </row>
    <row r="164" spans="2:2" s="25" customFormat="1" x14ac:dyDescent="0.2">
      <c r="B164" s="26"/>
    </row>
    <row r="165" spans="2:2" s="25" customFormat="1" x14ac:dyDescent="0.2">
      <c r="B165" s="26"/>
    </row>
    <row r="166" spans="2:2" s="25" customFormat="1" x14ac:dyDescent="0.2">
      <c r="B166" s="26"/>
    </row>
    <row r="167" spans="2:2" s="25" customFormat="1" x14ac:dyDescent="0.2">
      <c r="B167" s="26"/>
    </row>
    <row r="168" spans="2:2" s="25" customFormat="1" x14ac:dyDescent="0.2">
      <c r="B168" s="26"/>
    </row>
    <row r="169" spans="2:2" s="25" customFormat="1" x14ac:dyDescent="0.2">
      <c r="B169" s="26"/>
    </row>
    <row r="170" spans="2:2" s="25" customFormat="1" x14ac:dyDescent="0.2">
      <c r="B170" s="26"/>
    </row>
    <row r="171" spans="2:2" s="25" customFormat="1" x14ac:dyDescent="0.2">
      <c r="B171" s="26"/>
    </row>
    <row r="172" spans="2:2" s="25" customFormat="1" x14ac:dyDescent="0.2">
      <c r="B172" s="26"/>
    </row>
    <row r="173" spans="2:2" s="25" customFormat="1" x14ac:dyDescent="0.2">
      <c r="B173" s="26"/>
    </row>
    <row r="174" spans="2:2" s="25" customFormat="1" x14ac:dyDescent="0.2">
      <c r="B174" s="26"/>
    </row>
    <row r="175" spans="2:2" s="25" customFormat="1" x14ac:dyDescent="0.2">
      <c r="B175" s="26"/>
    </row>
    <row r="176" spans="2:2" s="25" customFormat="1" x14ac:dyDescent="0.2">
      <c r="B176" s="26"/>
    </row>
    <row r="177" spans="2:2" s="25" customFormat="1" x14ac:dyDescent="0.2">
      <c r="B177" s="26"/>
    </row>
    <row r="178" spans="2:2" s="25" customFormat="1" x14ac:dyDescent="0.2">
      <c r="B178" s="26"/>
    </row>
    <row r="179" spans="2:2" s="25" customFormat="1" x14ac:dyDescent="0.2">
      <c r="B179" s="26"/>
    </row>
    <row r="180" spans="2:2" s="25" customFormat="1" x14ac:dyDescent="0.2">
      <c r="B180" s="26"/>
    </row>
    <row r="181" spans="2:2" s="25" customFormat="1" x14ac:dyDescent="0.2">
      <c r="B181" s="26"/>
    </row>
    <row r="182" spans="2:2" s="25" customFormat="1" x14ac:dyDescent="0.2">
      <c r="B182" s="26"/>
    </row>
    <row r="183" spans="2:2" s="25" customFormat="1" x14ac:dyDescent="0.2">
      <c r="B183" s="26"/>
    </row>
    <row r="184" spans="2:2" s="25" customFormat="1" x14ac:dyDescent="0.2">
      <c r="B184" s="26"/>
    </row>
    <row r="185" spans="2:2" s="25" customFormat="1" x14ac:dyDescent="0.2">
      <c r="B185" s="26"/>
    </row>
    <row r="186" spans="2:2" s="25" customFormat="1" x14ac:dyDescent="0.2">
      <c r="B186" s="26"/>
    </row>
    <row r="187" spans="2:2" s="25" customFormat="1" x14ac:dyDescent="0.2">
      <c r="B187" s="26"/>
    </row>
    <row r="188" spans="2:2" s="25" customFormat="1" x14ac:dyDescent="0.2">
      <c r="B188" s="26"/>
    </row>
    <row r="189" spans="2:2" s="25" customFormat="1" x14ac:dyDescent="0.2">
      <c r="B189" s="26"/>
    </row>
    <row r="190" spans="2:2" s="25" customFormat="1" x14ac:dyDescent="0.2">
      <c r="B190" s="26"/>
    </row>
    <row r="191" spans="2:2" s="25" customFormat="1" x14ac:dyDescent="0.2">
      <c r="B191" s="26"/>
    </row>
    <row r="192" spans="2:2" s="25" customFormat="1" x14ac:dyDescent="0.2">
      <c r="B192" s="26"/>
    </row>
    <row r="193" spans="2:2" s="25" customFormat="1" x14ac:dyDescent="0.2">
      <c r="B193" s="26"/>
    </row>
    <row r="194" spans="2:2" s="25" customFormat="1" x14ac:dyDescent="0.2">
      <c r="B194" s="26"/>
    </row>
    <row r="195" spans="2:2" s="25" customFormat="1" x14ac:dyDescent="0.2">
      <c r="B195" s="26"/>
    </row>
    <row r="196" spans="2:2" s="25" customFormat="1" x14ac:dyDescent="0.2">
      <c r="B196" s="26"/>
    </row>
    <row r="197" spans="2:2" s="25" customFormat="1" x14ac:dyDescent="0.2">
      <c r="B197" s="26"/>
    </row>
    <row r="198" spans="2:2" s="25" customFormat="1" x14ac:dyDescent="0.2">
      <c r="B198" s="26"/>
    </row>
    <row r="199" spans="2:2" s="25" customFormat="1" x14ac:dyDescent="0.2">
      <c r="B199" s="26"/>
    </row>
    <row r="200" spans="2:2" s="25" customFormat="1" x14ac:dyDescent="0.2">
      <c r="B200" s="26"/>
    </row>
    <row r="201" spans="2:2" s="25" customFormat="1" x14ac:dyDescent="0.2">
      <c r="B201" s="26"/>
    </row>
    <row r="202" spans="2:2" s="25" customFormat="1" x14ac:dyDescent="0.2">
      <c r="B202" s="26"/>
    </row>
    <row r="203" spans="2:2" s="25" customFormat="1" x14ac:dyDescent="0.2">
      <c r="B203" s="26"/>
    </row>
    <row r="204" spans="2:2" s="25" customFormat="1" x14ac:dyDescent="0.2">
      <c r="B204" s="26"/>
    </row>
    <row r="205" spans="2:2" s="25" customFormat="1" x14ac:dyDescent="0.2">
      <c r="B205" s="26"/>
    </row>
    <row r="206" spans="2:2" s="25" customFormat="1" x14ac:dyDescent="0.2">
      <c r="B206" s="26"/>
    </row>
    <row r="207" spans="2:2" s="25" customFormat="1" x14ac:dyDescent="0.2">
      <c r="B207" s="26"/>
    </row>
    <row r="208" spans="2:2" s="25" customFormat="1" x14ac:dyDescent="0.2">
      <c r="B208" s="26"/>
    </row>
    <row r="209" spans="2:2" s="25" customFormat="1" x14ac:dyDescent="0.2">
      <c r="B209" s="26"/>
    </row>
    <row r="210" spans="2:2" s="25" customFormat="1" x14ac:dyDescent="0.2">
      <c r="B210" s="26"/>
    </row>
    <row r="211" spans="2:2" s="25" customFormat="1" x14ac:dyDescent="0.2">
      <c r="B211" s="26"/>
    </row>
    <row r="212" spans="2:2" s="25" customFormat="1" x14ac:dyDescent="0.2">
      <c r="B212" s="26"/>
    </row>
    <row r="213" spans="2:2" s="25" customFormat="1" x14ac:dyDescent="0.2">
      <c r="B213" s="26"/>
    </row>
    <row r="214" spans="2:2" s="25" customFormat="1" x14ac:dyDescent="0.2">
      <c r="B214" s="26"/>
    </row>
    <row r="215" spans="2:2" s="25" customFormat="1" x14ac:dyDescent="0.2">
      <c r="B215" s="26"/>
    </row>
    <row r="216" spans="2:2" s="25" customFormat="1" x14ac:dyDescent="0.2">
      <c r="B216" s="26"/>
    </row>
    <row r="217" spans="2:2" s="25" customFormat="1" x14ac:dyDescent="0.2">
      <c r="B217" s="26"/>
    </row>
    <row r="218" spans="2:2" s="25" customFormat="1" x14ac:dyDescent="0.2">
      <c r="B218" s="26"/>
    </row>
    <row r="219" spans="2:2" s="25" customFormat="1" x14ac:dyDescent="0.2">
      <c r="B219" s="26"/>
    </row>
    <row r="220" spans="2:2" s="25" customFormat="1" x14ac:dyDescent="0.2">
      <c r="B220" s="26"/>
    </row>
    <row r="221" spans="2:2" s="25" customFormat="1" x14ac:dyDescent="0.2">
      <c r="B221" s="26"/>
    </row>
    <row r="222" spans="2:2" s="25" customFormat="1" x14ac:dyDescent="0.2">
      <c r="B222" s="26"/>
    </row>
    <row r="223" spans="2:2" s="25" customFormat="1" x14ac:dyDescent="0.2">
      <c r="B223" s="26"/>
    </row>
    <row r="224" spans="2:2" s="25" customFormat="1" x14ac:dyDescent="0.2">
      <c r="B224" s="26"/>
    </row>
    <row r="225" spans="2:2" s="25" customFormat="1" x14ac:dyDescent="0.2">
      <c r="B225" s="26"/>
    </row>
    <row r="226" spans="2:2" s="25" customFormat="1" x14ac:dyDescent="0.2">
      <c r="B226" s="26"/>
    </row>
    <row r="227" spans="2:2" s="25" customFormat="1" x14ac:dyDescent="0.2">
      <c r="B227" s="26"/>
    </row>
    <row r="228" spans="2:2" s="25" customFormat="1" x14ac:dyDescent="0.2">
      <c r="B228" s="26"/>
    </row>
    <row r="229" spans="2:2" s="25" customFormat="1" x14ac:dyDescent="0.2">
      <c r="B229" s="26"/>
    </row>
    <row r="230" spans="2:2" s="25" customFormat="1" x14ac:dyDescent="0.2">
      <c r="B230" s="26"/>
    </row>
    <row r="231" spans="2:2" s="25" customFormat="1" x14ac:dyDescent="0.2">
      <c r="B231" s="26"/>
    </row>
    <row r="232" spans="2:2" s="25" customFormat="1" x14ac:dyDescent="0.2">
      <c r="B232" s="26"/>
    </row>
    <row r="233" spans="2:2" s="25" customFormat="1" x14ac:dyDescent="0.2">
      <c r="B233" s="26"/>
    </row>
    <row r="234" spans="2:2" s="25" customFormat="1" x14ac:dyDescent="0.2">
      <c r="B234" s="26"/>
    </row>
    <row r="235" spans="2:2" s="25" customFormat="1" x14ac:dyDescent="0.2">
      <c r="B235" s="26"/>
    </row>
    <row r="236" spans="2:2" s="25" customFormat="1" x14ac:dyDescent="0.2">
      <c r="B236" s="26"/>
    </row>
    <row r="237" spans="2:2" s="25" customFormat="1" x14ac:dyDescent="0.2">
      <c r="B237" s="26"/>
    </row>
    <row r="238" spans="2:2" s="25" customFormat="1" x14ac:dyDescent="0.2">
      <c r="B238" s="26"/>
    </row>
    <row r="239" spans="2:2" s="25" customFormat="1" x14ac:dyDescent="0.2">
      <c r="B239" s="26"/>
    </row>
    <row r="240" spans="2:2" s="25" customFormat="1" x14ac:dyDescent="0.2">
      <c r="B240" s="26"/>
    </row>
    <row r="241" spans="2:2" s="25" customFormat="1" x14ac:dyDescent="0.2">
      <c r="B241" s="26"/>
    </row>
    <row r="242" spans="2:2" s="25" customFormat="1" x14ac:dyDescent="0.2">
      <c r="B242" s="26"/>
    </row>
    <row r="243" spans="2:2" s="25" customFormat="1" x14ac:dyDescent="0.2">
      <c r="B243" s="26"/>
    </row>
    <row r="244" spans="2:2" s="25" customFormat="1" x14ac:dyDescent="0.2">
      <c r="B244" s="26"/>
    </row>
    <row r="245" spans="2:2" s="25" customFormat="1" x14ac:dyDescent="0.2">
      <c r="B245" s="26"/>
    </row>
    <row r="246" spans="2:2" s="25" customFormat="1" x14ac:dyDescent="0.2">
      <c r="B246" s="26"/>
    </row>
    <row r="247" spans="2:2" s="25" customFormat="1" x14ac:dyDescent="0.2">
      <c r="B247" s="26"/>
    </row>
    <row r="248" spans="2:2" s="25" customFormat="1" x14ac:dyDescent="0.2">
      <c r="B248" s="26"/>
    </row>
    <row r="249" spans="2:2" s="25" customFormat="1" x14ac:dyDescent="0.2">
      <c r="B249" s="26"/>
    </row>
    <row r="250" spans="2:2" s="25" customFormat="1" x14ac:dyDescent="0.2">
      <c r="B250" s="26"/>
    </row>
    <row r="251" spans="2:2" s="25" customFormat="1" x14ac:dyDescent="0.2">
      <c r="B251" s="26"/>
    </row>
    <row r="252" spans="2:2" s="25" customFormat="1" x14ac:dyDescent="0.2">
      <c r="B252" s="26"/>
    </row>
    <row r="253" spans="2:2" s="25" customFormat="1" x14ac:dyDescent="0.2">
      <c r="B253" s="26"/>
    </row>
    <row r="254" spans="2:2" s="25" customFormat="1" x14ac:dyDescent="0.2">
      <c r="B254" s="26"/>
    </row>
    <row r="255" spans="2:2" s="25" customFormat="1" x14ac:dyDescent="0.2">
      <c r="B255" s="26"/>
    </row>
    <row r="256" spans="2:2" s="25" customFormat="1" x14ac:dyDescent="0.2">
      <c r="B256" s="26"/>
    </row>
    <row r="257" spans="2:2" s="25" customFormat="1" x14ac:dyDescent="0.2">
      <c r="B257" s="26"/>
    </row>
    <row r="258" spans="2:2" s="25" customFormat="1" x14ac:dyDescent="0.2">
      <c r="B258" s="26"/>
    </row>
    <row r="259" spans="2:2" s="25" customFormat="1" x14ac:dyDescent="0.2">
      <c r="B259" s="26"/>
    </row>
    <row r="260" spans="2:2" s="25" customFormat="1" x14ac:dyDescent="0.2">
      <c r="B260" s="26"/>
    </row>
    <row r="261" spans="2:2" s="25" customFormat="1" x14ac:dyDescent="0.2">
      <c r="B261" s="26"/>
    </row>
    <row r="262" spans="2:2" s="25" customFormat="1" x14ac:dyDescent="0.2">
      <c r="B262" s="26"/>
    </row>
    <row r="263" spans="2:2" s="25" customFormat="1" x14ac:dyDescent="0.2">
      <c r="B263" s="26"/>
    </row>
    <row r="264" spans="2:2" s="25" customFormat="1" x14ac:dyDescent="0.2">
      <c r="B264" s="26"/>
    </row>
    <row r="265" spans="2:2" s="25" customFormat="1" x14ac:dyDescent="0.2">
      <c r="B265" s="26"/>
    </row>
    <row r="266" spans="2:2" s="25" customFormat="1" x14ac:dyDescent="0.2">
      <c r="B266" s="26"/>
    </row>
    <row r="267" spans="2:2" s="25" customFormat="1" x14ac:dyDescent="0.2">
      <c r="B267" s="26"/>
    </row>
    <row r="268" spans="2:2" s="25" customFormat="1" x14ac:dyDescent="0.2">
      <c r="B268" s="26"/>
    </row>
    <row r="269" spans="2:2" s="25" customFormat="1" x14ac:dyDescent="0.2">
      <c r="B269" s="26"/>
    </row>
    <row r="270" spans="2:2" s="25" customFormat="1" x14ac:dyDescent="0.2">
      <c r="B270" s="26"/>
    </row>
    <row r="271" spans="2:2" s="25" customFormat="1" x14ac:dyDescent="0.2">
      <c r="B271" s="26"/>
    </row>
    <row r="272" spans="2:2" s="25" customFormat="1" x14ac:dyDescent="0.2">
      <c r="B272" s="26"/>
    </row>
    <row r="273" spans="2:2" s="25" customFormat="1" x14ac:dyDescent="0.2">
      <c r="B273" s="26"/>
    </row>
    <row r="274" spans="2:2" s="25" customFormat="1" x14ac:dyDescent="0.2">
      <c r="B274" s="26"/>
    </row>
    <row r="275" spans="2:2" s="25" customFormat="1" x14ac:dyDescent="0.2">
      <c r="B275" s="26"/>
    </row>
    <row r="276" spans="2:2" s="25" customFormat="1" x14ac:dyDescent="0.2">
      <c r="B276" s="26"/>
    </row>
    <row r="277" spans="2:2" s="25" customFormat="1" x14ac:dyDescent="0.2">
      <c r="B277" s="26"/>
    </row>
    <row r="278" spans="2:2" s="25" customFormat="1" x14ac:dyDescent="0.2">
      <c r="B278" s="26"/>
    </row>
    <row r="279" spans="2:2" s="25" customFormat="1" x14ac:dyDescent="0.2">
      <c r="B279" s="26"/>
    </row>
    <row r="280" spans="2:2" s="25" customFormat="1" x14ac:dyDescent="0.2">
      <c r="B280" s="26"/>
    </row>
    <row r="281" spans="2:2" s="25" customFormat="1" x14ac:dyDescent="0.2">
      <c r="B281" s="26"/>
    </row>
    <row r="282" spans="2:2" s="25" customFormat="1" x14ac:dyDescent="0.2">
      <c r="B282" s="26"/>
    </row>
    <row r="283" spans="2:2" s="25" customFormat="1" x14ac:dyDescent="0.2">
      <c r="B283" s="26"/>
    </row>
    <row r="284" spans="2:2" s="25" customFormat="1" x14ac:dyDescent="0.2">
      <c r="B284" s="26"/>
    </row>
    <row r="285" spans="2:2" s="25" customFormat="1" x14ac:dyDescent="0.2">
      <c r="B285" s="26"/>
    </row>
    <row r="286" spans="2:2" s="25" customFormat="1" x14ac:dyDescent="0.2">
      <c r="B286" s="26"/>
    </row>
    <row r="287" spans="2:2" s="25" customFormat="1" x14ac:dyDescent="0.2">
      <c r="B287" s="26"/>
    </row>
    <row r="288" spans="2:2" s="25" customFormat="1" x14ac:dyDescent="0.2">
      <c r="B288" s="26"/>
    </row>
    <row r="289" spans="2:2" s="25" customFormat="1" x14ac:dyDescent="0.2">
      <c r="B289" s="26"/>
    </row>
    <row r="290" spans="2:2" s="25" customFormat="1" x14ac:dyDescent="0.2">
      <c r="B290" s="26"/>
    </row>
    <row r="291" spans="2:2" s="25" customFormat="1" x14ac:dyDescent="0.2">
      <c r="B291" s="26"/>
    </row>
    <row r="292" spans="2:2" s="25" customFormat="1" x14ac:dyDescent="0.2">
      <c r="B292" s="26"/>
    </row>
    <row r="293" spans="2:2" s="25" customFormat="1" x14ac:dyDescent="0.2">
      <c r="B293" s="26"/>
    </row>
    <row r="294" spans="2:2" s="25" customFormat="1" x14ac:dyDescent="0.2">
      <c r="B294" s="26"/>
    </row>
    <row r="295" spans="2:2" s="25" customFormat="1" x14ac:dyDescent="0.2">
      <c r="B295" s="26"/>
    </row>
    <row r="296" spans="2:2" s="25" customFormat="1" x14ac:dyDescent="0.2">
      <c r="B296" s="26"/>
    </row>
    <row r="297" spans="2:2" s="25" customFormat="1" x14ac:dyDescent="0.2">
      <c r="B297" s="26"/>
    </row>
    <row r="298" spans="2:2" s="25" customFormat="1" x14ac:dyDescent="0.2">
      <c r="B298" s="26"/>
    </row>
    <row r="299" spans="2:2" s="25" customFormat="1" x14ac:dyDescent="0.2">
      <c r="B299" s="26"/>
    </row>
    <row r="300" spans="2:2" s="25" customFormat="1" x14ac:dyDescent="0.2">
      <c r="B300" s="26"/>
    </row>
    <row r="301" spans="2:2" s="25" customFormat="1" x14ac:dyDescent="0.2">
      <c r="B301" s="26"/>
    </row>
    <row r="302" spans="2:2" s="25" customFormat="1" x14ac:dyDescent="0.2">
      <c r="B302" s="26"/>
    </row>
    <row r="303" spans="2:2" s="25" customFormat="1" x14ac:dyDescent="0.2">
      <c r="B303" s="26"/>
    </row>
    <row r="304" spans="2:2" s="25" customFormat="1" x14ac:dyDescent="0.2">
      <c r="B304" s="26"/>
    </row>
    <row r="305" spans="2:2" s="25" customFormat="1" x14ac:dyDescent="0.2">
      <c r="B305" s="26"/>
    </row>
    <row r="306" spans="2:2" s="25" customFormat="1" x14ac:dyDescent="0.2">
      <c r="B306" s="26"/>
    </row>
    <row r="307" spans="2:2" s="25" customFormat="1" x14ac:dyDescent="0.2">
      <c r="B307" s="26"/>
    </row>
    <row r="308" spans="2:2" s="25" customFormat="1" x14ac:dyDescent="0.2">
      <c r="B308" s="26"/>
    </row>
    <row r="309" spans="2:2" s="25" customFormat="1" x14ac:dyDescent="0.2">
      <c r="B309" s="26"/>
    </row>
    <row r="310" spans="2:2" s="25" customFormat="1" x14ac:dyDescent="0.2">
      <c r="B310" s="26"/>
    </row>
    <row r="311" spans="2:2" s="25" customFormat="1" x14ac:dyDescent="0.2">
      <c r="B311" s="26"/>
    </row>
    <row r="312" spans="2:2" s="25" customFormat="1" x14ac:dyDescent="0.2">
      <c r="B312" s="26"/>
    </row>
    <row r="313" spans="2:2" s="25" customFormat="1" x14ac:dyDescent="0.2">
      <c r="B313" s="26"/>
    </row>
    <row r="314" spans="2:2" s="25" customFormat="1" x14ac:dyDescent="0.2">
      <c r="B314" s="26"/>
    </row>
    <row r="315" spans="2:2" s="25" customFormat="1" x14ac:dyDescent="0.2">
      <c r="B315" s="26"/>
    </row>
    <row r="316" spans="2:2" s="25" customFormat="1" x14ac:dyDescent="0.2">
      <c r="B316" s="26"/>
    </row>
    <row r="317" spans="2:2" s="25" customFormat="1" x14ac:dyDescent="0.2">
      <c r="B317" s="26"/>
    </row>
    <row r="318" spans="2:2" s="25" customFormat="1" x14ac:dyDescent="0.2">
      <c r="B318" s="26"/>
    </row>
    <row r="319" spans="2:2" s="25" customFormat="1" x14ac:dyDescent="0.2">
      <c r="B319" s="26"/>
    </row>
    <row r="320" spans="2:2" s="25" customFormat="1" x14ac:dyDescent="0.2">
      <c r="B320" s="26"/>
    </row>
    <row r="321" spans="2:2" s="25" customFormat="1" x14ac:dyDescent="0.2">
      <c r="B321" s="26"/>
    </row>
    <row r="322" spans="2:2" s="25" customFormat="1" x14ac:dyDescent="0.2">
      <c r="B322" s="26"/>
    </row>
    <row r="323" spans="2:2" s="25" customFormat="1" x14ac:dyDescent="0.2">
      <c r="B323" s="26"/>
    </row>
    <row r="324" spans="2:2" s="25" customFormat="1" x14ac:dyDescent="0.2">
      <c r="B324" s="26"/>
    </row>
    <row r="325" spans="2:2" s="25" customFormat="1" x14ac:dyDescent="0.2">
      <c r="B325" s="26"/>
    </row>
    <row r="326" spans="2:2" s="25" customFormat="1" x14ac:dyDescent="0.2">
      <c r="B326" s="26"/>
    </row>
    <row r="327" spans="2:2" s="25" customFormat="1" x14ac:dyDescent="0.2">
      <c r="B327" s="26"/>
    </row>
    <row r="328" spans="2:2" s="25" customFormat="1" x14ac:dyDescent="0.2">
      <c r="B328" s="26"/>
    </row>
    <row r="329" spans="2:2" s="25" customFormat="1" x14ac:dyDescent="0.2">
      <c r="B329" s="26"/>
    </row>
    <row r="330" spans="2:2" s="25" customFormat="1" x14ac:dyDescent="0.2">
      <c r="B330" s="26"/>
    </row>
    <row r="331" spans="2:2" s="25" customFormat="1" x14ac:dyDescent="0.2">
      <c r="B331" s="26"/>
    </row>
    <row r="332" spans="2:2" s="25" customFormat="1" x14ac:dyDescent="0.2">
      <c r="B332" s="26"/>
    </row>
    <row r="333" spans="2:2" s="25" customFormat="1" x14ac:dyDescent="0.2">
      <c r="B333" s="26"/>
    </row>
    <row r="334" spans="2:2" s="25" customFormat="1" x14ac:dyDescent="0.2">
      <c r="B334" s="26"/>
    </row>
    <row r="335" spans="2:2" s="25" customFormat="1" x14ac:dyDescent="0.2">
      <c r="B335" s="26"/>
    </row>
    <row r="336" spans="2:2" s="25" customFormat="1" x14ac:dyDescent="0.2">
      <c r="B336" s="26"/>
    </row>
    <row r="337" spans="2:2" s="25" customFormat="1" x14ac:dyDescent="0.2">
      <c r="B337" s="26"/>
    </row>
    <row r="338" spans="2:2" s="25" customFormat="1" x14ac:dyDescent="0.2">
      <c r="B338" s="26"/>
    </row>
    <row r="339" spans="2:2" s="25" customFormat="1" x14ac:dyDescent="0.2">
      <c r="B339" s="26"/>
    </row>
    <row r="340" spans="2:2" s="25" customFormat="1" x14ac:dyDescent="0.2">
      <c r="B340" s="26"/>
    </row>
    <row r="341" spans="2:2" s="25" customFormat="1" x14ac:dyDescent="0.2">
      <c r="B341" s="26"/>
    </row>
    <row r="342" spans="2:2" s="25" customFormat="1" x14ac:dyDescent="0.2">
      <c r="B342" s="26"/>
    </row>
    <row r="343" spans="2:2" s="25" customFormat="1" x14ac:dyDescent="0.2">
      <c r="B343" s="26"/>
    </row>
    <row r="344" spans="2:2" s="25" customFormat="1" x14ac:dyDescent="0.2">
      <c r="B344" s="26"/>
    </row>
    <row r="345" spans="2:2" s="25" customFormat="1" x14ac:dyDescent="0.2">
      <c r="B345" s="26"/>
    </row>
    <row r="346" spans="2:2" s="25" customFormat="1" x14ac:dyDescent="0.2">
      <c r="B346" s="26"/>
    </row>
    <row r="347" spans="2:2" s="25" customFormat="1" x14ac:dyDescent="0.2">
      <c r="B347" s="26"/>
    </row>
    <row r="348" spans="2:2" s="25" customFormat="1" x14ac:dyDescent="0.2">
      <c r="B348" s="26"/>
    </row>
    <row r="349" spans="2:2" s="25" customFormat="1" x14ac:dyDescent="0.2">
      <c r="B349" s="26"/>
    </row>
    <row r="350" spans="2:2" s="25" customFormat="1" x14ac:dyDescent="0.2">
      <c r="B350" s="26"/>
    </row>
    <row r="351" spans="2:2" s="25" customFormat="1" x14ac:dyDescent="0.2">
      <c r="B351" s="26"/>
    </row>
    <row r="352" spans="2:2" s="25" customFormat="1" x14ac:dyDescent="0.2">
      <c r="B352" s="26"/>
    </row>
    <row r="353" spans="2:2" s="25" customFormat="1" x14ac:dyDescent="0.2">
      <c r="B353" s="26"/>
    </row>
    <row r="354" spans="2:2" s="25" customFormat="1" x14ac:dyDescent="0.2">
      <c r="B354" s="26"/>
    </row>
    <row r="355" spans="2:2" s="25" customFormat="1" x14ac:dyDescent="0.2">
      <c r="B355" s="26"/>
    </row>
    <row r="356" spans="2:2" s="25" customFormat="1" x14ac:dyDescent="0.2">
      <c r="B356" s="26"/>
    </row>
    <row r="357" spans="2:2" s="25" customFormat="1" x14ac:dyDescent="0.2">
      <c r="B357" s="26"/>
    </row>
    <row r="358" spans="2:2" s="25" customFormat="1" x14ac:dyDescent="0.2">
      <c r="B358" s="26"/>
    </row>
    <row r="359" spans="2:2" s="25" customFormat="1" x14ac:dyDescent="0.2">
      <c r="B359" s="26"/>
    </row>
    <row r="360" spans="2:2" s="25" customFormat="1" x14ac:dyDescent="0.2">
      <c r="B360" s="26"/>
    </row>
    <row r="361" spans="2:2" s="25" customFormat="1" x14ac:dyDescent="0.2">
      <c r="B361" s="26"/>
    </row>
    <row r="362" spans="2:2" s="25" customFormat="1" x14ac:dyDescent="0.2">
      <c r="B362" s="26"/>
    </row>
    <row r="363" spans="2:2" s="25" customFormat="1" x14ac:dyDescent="0.2">
      <c r="B363" s="26"/>
    </row>
    <row r="364" spans="2:2" s="25" customFormat="1" x14ac:dyDescent="0.2">
      <c r="B364" s="26"/>
    </row>
    <row r="365" spans="2:2" s="25" customFormat="1" x14ac:dyDescent="0.2">
      <c r="B365" s="26"/>
    </row>
    <row r="366" spans="2:2" s="25" customFormat="1" x14ac:dyDescent="0.2">
      <c r="B366" s="26"/>
    </row>
    <row r="367" spans="2:2" s="25" customFormat="1" x14ac:dyDescent="0.2">
      <c r="B367" s="26"/>
    </row>
    <row r="368" spans="2:2" s="25" customFormat="1" x14ac:dyDescent="0.2">
      <c r="B368" s="26"/>
    </row>
    <row r="369" spans="2:2" s="25" customFormat="1" x14ac:dyDescent="0.2">
      <c r="B369" s="26"/>
    </row>
    <row r="370" spans="2:2" s="25" customFormat="1" x14ac:dyDescent="0.2">
      <c r="B370" s="26"/>
    </row>
    <row r="371" spans="2:2" s="25" customFormat="1" x14ac:dyDescent="0.2">
      <c r="B371" s="26"/>
    </row>
    <row r="372" spans="2:2" s="25" customFormat="1" x14ac:dyDescent="0.2">
      <c r="B372" s="26"/>
    </row>
    <row r="373" spans="2:2" s="25" customFormat="1" x14ac:dyDescent="0.2">
      <c r="B373" s="26"/>
    </row>
    <row r="374" spans="2:2" s="25" customFormat="1" x14ac:dyDescent="0.2">
      <c r="B374" s="26"/>
    </row>
    <row r="375" spans="2:2" s="25" customFormat="1" x14ac:dyDescent="0.2">
      <c r="B375" s="26"/>
    </row>
    <row r="376" spans="2:2" s="25" customFormat="1" x14ac:dyDescent="0.2">
      <c r="B376" s="26"/>
    </row>
    <row r="377" spans="2:2" s="25" customFormat="1" x14ac:dyDescent="0.2">
      <c r="B377" s="26"/>
    </row>
    <row r="378" spans="2:2" s="25" customFormat="1" x14ac:dyDescent="0.2">
      <c r="B378" s="26"/>
    </row>
    <row r="379" spans="2:2" s="25" customFormat="1" x14ac:dyDescent="0.2">
      <c r="B379" s="26"/>
    </row>
    <row r="380" spans="2:2" s="25" customFormat="1" x14ac:dyDescent="0.2">
      <c r="B380" s="26"/>
    </row>
    <row r="381" spans="2:2" s="25" customFormat="1" x14ac:dyDescent="0.2">
      <c r="B381" s="26"/>
    </row>
    <row r="382" spans="2:2" s="25" customFormat="1" x14ac:dyDescent="0.2">
      <c r="B382" s="26"/>
    </row>
    <row r="383" spans="2:2" s="25" customFormat="1" x14ac:dyDescent="0.2">
      <c r="B383" s="26"/>
    </row>
    <row r="384" spans="2:2" s="25" customFormat="1" x14ac:dyDescent="0.2">
      <c r="B384" s="26"/>
    </row>
    <row r="385" spans="2:2" s="25" customFormat="1" x14ac:dyDescent="0.2">
      <c r="B385" s="26"/>
    </row>
    <row r="386" spans="2:2" s="25" customFormat="1" x14ac:dyDescent="0.2">
      <c r="B386" s="26"/>
    </row>
    <row r="387" spans="2:2" s="25" customFormat="1" x14ac:dyDescent="0.2">
      <c r="B387" s="26"/>
    </row>
    <row r="388" spans="2:2" s="25" customFormat="1" x14ac:dyDescent="0.2">
      <c r="B388" s="26"/>
    </row>
    <row r="389" spans="2:2" s="25" customFormat="1" x14ac:dyDescent="0.2">
      <c r="B389" s="26"/>
    </row>
    <row r="390" spans="2:2" s="25" customFormat="1" x14ac:dyDescent="0.2">
      <c r="B390" s="26"/>
    </row>
    <row r="391" spans="2:2" s="25" customFormat="1" x14ac:dyDescent="0.2">
      <c r="B391" s="26"/>
    </row>
    <row r="392" spans="2:2" s="25" customFormat="1" x14ac:dyDescent="0.2">
      <c r="B392" s="26"/>
    </row>
    <row r="393" spans="2:2" s="25" customFormat="1" x14ac:dyDescent="0.2">
      <c r="B393" s="26"/>
    </row>
    <row r="394" spans="2:2" s="25" customFormat="1" x14ac:dyDescent="0.2">
      <c r="B394" s="26"/>
    </row>
    <row r="395" spans="2:2" s="25" customFormat="1" x14ac:dyDescent="0.2">
      <c r="B395" s="26"/>
    </row>
    <row r="396" spans="2:2" s="25" customFormat="1" x14ac:dyDescent="0.2">
      <c r="B396" s="26"/>
    </row>
    <row r="397" spans="2:2" s="25" customFormat="1" x14ac:dyDescent="0.2">
      <c r="B397" s="26"/>
    </row>
    <row r="398" spans="2:2" s="25" customFormat="1" x14ac:dyDescent="0.2">
      <c r="B398" s="26"/>
    </row>
    <row r="399" spans="2:2" s="25" customFormat="1" x14ac:dyDescent="0.2">
      <c r="B399" s="26"/>
    </row>
    <row r="400" spans="2:2" s="25" customFormat="1" x14ac:dyDescent="0.2">
      <c r="B400" s="26"/>
    </row>
    <row r="401" spans="2:2" s="25" customFormat="1" x14ac:dyDescent="0.2">
      <c r="B401" s="26"/>
    </row>
    <row r="402" spans="2:2" s="25" customFormat="1" x14ac:dyDescent="0.2">
      <c r="B402" s="26"/>
    </row>
    <row r="403" spans="2:2" s="25" customFormat="1" x14ac:dyDescent="0.2">
      <c r="B403" s="26"/>
    </row>
    <row r="404" spans="2:2" s="25" customFormat="1" x14ac:dyDescent="0.2">
      <c r="B404" s="26"/>
    </row>
    <row r="405" spans="2:2" s="25" customFormat="1" x14ac:dyDescent="0.2">
      <c r="B405" s="26"/>
    </row>
    <row r="406" spans="2:2" s="25" customFormat="1" x14ac:dyDescent="0.2">
      <c r="B406" s="26"/>
    </row>
    <row r="407" spans="2:2" s="25" customFormat="1" x14ac:dyDescent="0.2">
      <c r="B407" s="26"/>
    </row>
    <row r="408" spans="2:2" s="25" customFormat="1" x14ac:dyDescent="0.2">
      <c r="B408" s="26"/>
    </row>
    <row r="409" spans="2:2" s="25" customFormat="1" x14ac:dyDescent="0.2">
      <c r="B409" s="26"/>
    </row>
    <row r="410" spans="2:2" s="25" customFormat="1" x14ac:dyDescent="0.2">
      <c r="B410" s="26"/>
    </row>
    <row r="411" spans="2:2" s="25" customFormat="1" x14ac:dyDescent="0.2">
      <c r="B411" s="26"/>
    </row>
    <row r="412" spans="2:2" s="25" customFormat="1" x14ac:dyDescent="0.2">
      <c r="B412" s="26"/>
    </row>
    <row r="413" spans="2:2" s="25" customFormat="1" x14ac:dyDescent="0.2">
      <c r="B413" s="26"/>
    </row>
    <row r="414" spans="2:2" s="25" customFormat="1" x14ac:dyDescent="0.2">
      <c r="B414" s="26"/>
    </row>
    <row r="415" spans="2:2" s="25" customFormat="1" x14ac:dyDescent="0.2">
      <c r="B415" s="26"/>
    </row>
    <row r="416" spans="2:2" s="25" customFormat="1" x14ac:dyDescent="0.2">
      <c r="B416" s="26"/>
    </row>
    <row r="417" spans="2:2" s="25" customFormat="1" x14ac:dyDescent="0.2">
      <c r="B417" s="26"/>
    </row>
    <row r="418" spans="2:2" s="25" customFormat="1" x14ac:dyDescent="0.2">
      <c r="B418" s="26"/>
    </row>
    <row r="419" spans="2:2" s="25" customFormat="1" x14ac:dyDescent="0.2">
      <c r="B419" s="26"/>
    </row>
    <row r="420" spans="2:2" s="25" customFormat="1" x14ac:dyDescent="0.2">
      <c r="B420" s="26"/>
    </row>
    <row r="421" spans="2:2" s="25" customFormat="1" x14ac:dyDescent="0.2">
      <c r="B421" s="26"/>
    </row>
    <row r="422" spans="2:2" s="25" customFormat="1" x14ac:dyDescent="0.2">
      <c r="B422" s="26"/>
    </row>
    <row r="423" spans="2:2" s="25" customFormat="1" x14ac:dyDescent="0.2">
      <c r="B423" s="26"/>
    </row>
    <row r="424" spans="2:2" s="25" customFormat="1" x14ac:dyDescent="0.2">
      <c r="B424" s="26"/>
    </row>
    <row r="425" spans="2:2" s="25" customFormat="1" x14ac:dyDescent="0.2">
      <c r="B425" s="26"/>
    </row>
    <row r="426" spans="2:2" s="25" customFormat="1" x14ac:dyDescent="0.2">
      <c r="B426" s="26"/>
    </row>
    <row r="427" spans="2:2" s="25" customFormat="1" x14ac:dyDescent="0.2">
      <c r="B427" s="26"/>
    </row>
    <row r="428" spans="2:2" s="25" customFormat="1" x14ac:dyDescent="0.2">
      <c r="B428" s="26"/>
    </row>
    <row r="429" spans="2:2" s="25" customFormat="1" x14ac:dyDescent="0.2">
      <c r="B429" s="26"/>
    </row>
    <row r="430" spans="2:2" s="25" customFormat="1" x14ac:dyDescent="0.2">
      <c r="B430" s="26"/>
    </row>
    <row r="431" spans="2:2" s="25" customFormat="1" x14ac:dyDescent="0.2">
      <c r="B431" s="26"/>
    </row>
    <row r="432" spans="2:2" s="25" customFormat="1" x14ac:dyDescent="0.2">
      <c r="B432" s="26"/>
    </row>
    <row r="433" spans="2:2" s="25" customFormat="1" x14ac:dyDescent="0.2">
      <c r="B433" s="26"/>
    </row>
    <row r="434" spans="2:2" s="25" customFormat="1" x14ac:dyDescent="0.2">
      <c r="B434" s="26"/>
    </row>
    <row r="435" spans="2:2" s="25" customFormat="1" x14ac:dyDescent="0.2">
      <c r="B435" s="26"/>
    </row>
    <row r="436" spans="2:2" s="25" customFormat="1" x14ac:dyDescent="0.2">
      <c r="B436" s="26"/>
    </row>
    <row r="437" spans="2:2" s="25" customFormat="1" x14ac:dyDescent="0.2">
      <c r="B437" s="26"/>
    </row>
    <row r="438" spans="2:2" s="25" customFormat="1" x14ac:dyDescent="0.2">
      <c r="B438" s="26"/>
    </row>
    <row r="439" spans="2:2" s="25" customFormat="1" x14ac:dyDescent="0.2">
      <c r="B439" s="26"/>
    </row>
    <row r="440" spans="2:2" s="25" customFormat="1" x14ac:dyDescent="0.2">
      <c r="B440" s="26"/>
    </row>
    <row r="441" spans="2:2" s="25" customFormat="1" x14ac:dyDescent="0.2">
      <c r="B441" s="26"/>
    </row>
    <row r="442" spans="2:2" s="25" customFormat="1" x14ac:dyDescent="0.2">
      <c r="B442" s="26"/>
    </row>
    <row r="443" spans="2:2" s="25" customFormat="1" x14ac:dyDescent="0.2">
      <c r="B443" s="26"/>
    </row>
    <row r="444" spans="2:2" s="25" customFormat="1" x14ac:dyDescent="0.2">
      <c r="B444" s="26"/>
    </row>
    <row r="445" spans="2:2" s="25" customFormat="1" x14ac:dyDescent="0.2">
      <c r="B445" s="26"/>
    </row>
    <row r="446" spans="2:2" s="25" customFormat="1" x14ac:dyDescent="0.2">
      <c r="B446" s="26"/>
    </row>
    <row r="447" spans="2:2" s="25" customFormat="1" x14ac:dyDescent="0.2">
      <c r="B447" s="26"/>
    </row>
    <row r="448" spans="2:2" s="25" customFormat="1" x14ac:dyDescent="0.2">
      <c r="B448" s="26"/>
    </row>
    <row r="449" spans="2:2" s="25" customFormat="1" x14ac:dyDescent="0.2">
      <c r="B449" s="26"/>
    </row>
    <row r="450" spans="2:2" s="25" customFormat="1" x14ac:dyDescent="0.2">
      <c r="B450" s="26"/>
    </row>
    <row r="451" spans="2:2" s="25" customFormat="1" x14ac:dyDescent="0.2">
      <c r="B451" s="26"/>
    </row>
    <row r="452" spans="2:2" s="25" customFormat="1" x14ac:dyDescent="0.2">
      <c r="B452" s="26"/>
    </row>
    <row r="453" spans="2:2" s="25" customFormat="1" x14ac:dyDescent="0.2">
      <c r="B453" s="26"/>
    </row>
    <row r="454" spans="2:2" s="25" customFormat="1" x14ac:dyDescent="0.2">
      <c r="B454" s="26"/>
    </row>
    <row r="455" spans="2:2" s="25" customFormat="1" x14ac:dyDescent="0.2">
      <c r="B455" s="26"/>
    </row>
    <row r="456" spans="2:2" s="25" customFormat="1" x14ac:dyDescent="0.2">
      <c r="B456" s="26"/>
    </row>
    <row r="457" spans="2:2" s="25" customFormat="1" x14ac:dyDescent="0.2">
      <c r="B457" s="26"/>
    </row>
    <row r="458" spans="2:2" s="25" customFormat="1" x14ac:dyDescent="0.2">
      <c r="B458" s="26"/>
    </row>
    <row r="459" spans="2:2" s="25" customFormat="1" x14ac:dyDescent="0.2">
      <c r="B459" s="26"/>
    </row>
    <row r="460" spans="2:2" s="25" customFormat="1" x14ac:dyDescent="0.2">
      <c r="B460" s="26"/>
    </row>
    <row r="461" spans="2:2" s="25" customFormat="1" x14ac:dyDescent="0.2">
      <c r="B461" s="26"/>
    </row>
    <row r="462" spans="2:2" s="25" customFormat="1" x14ac:dyDescent="0.2">
      <c r="B462" s="26"/>
    </row>
    <row r="463" spans="2:2" s="25" customFormat="1" x14ac:dyDescent="0.2">
      <c r="B463" s="26"/>
    </row>
    <row r="464" spans="2:2" s="25" customFormat="1" x14ac:dyDescent="0.2">
      <c r="B464" s="26"/>
    </row>
    <row r="465" spans="2:2" s="25" customFormat="1" x14ac:dyDescent="0.2">
      <c r="B465" s="26"/>
    </row>
    <row r="466" spans="2:2" s="25" customFormat="1" x14ac:dyDescent="0.2">
      <c r="B466" s="26"/>
    </row>
    <row r="467" spans="2:2" s="25" customFormat="1" x14ac:dyDescent="0.2">
      <c r="B467" s="26"/>
    </row>
    <row r="468" spans="2:2" s="25" customFormat="1" x14ac:dyDescent="0.2">
      <c r="B468" s="26"/>
    </row>
    <row r="469" spans="2:2" s="25" customFormat="1" x14ac:dyDescent="0.2">
      <c r="B469" s="26"/>
    </row>
    <row r="470" spans="2:2" s="25" customFormat="1" x14ac:dyDescent="0.2">
      <c r="B470" s="26"/>
    </row>
    <row r="471" spans="2:2" s="25" customFormat="1" x14ac:dyDescent="0.2">
      <c r="B471" s="26"/>
    </row>
    <row r="472" spans="2:2" s="25" customFormat="1" x14ac:dyDescent="0.2">
      <c r="B472" s="26"/>
    </row>
    <row r="473" spans="2:2" s="25" customFormat="1" x14ac:dyDescent="0.2">
      <c r="B473" s="26"/>
    </row>
    <row r="474" spans="2:2" s="25" customFormat="1" x14ac:dyDescent="0.2">
      <c r="B474" s="26"/>
    </row>
    <row r="475" spans="2:2" s="25" customFormat="1" x14ac:dyDescent="0.2">
      <c r="B475" s="26"/>
    </row>
    <row r="476" spans="2:2" s="25" customFormat="1" x14ac:dyDescent="0.2">
      <c r="B476" s="26"/>
    </row>
    <row r="477" spans="2:2" s="25" customFormat="1" x14ac:dyDescent="0.2">
      <c r="B477" s="26"/>
    </row>
    <row r="478" spans="2:2" s="25" customFormat="1" x14ac:dyDescent="0.2">
      <c r="B478" s="26"/>
    </row>
    <row r="479" spans="2:2" s="25" customFormat="1" x14ac:dyDescent="0.2">
      <c r="B479" s="26"/>
    </row>
    <row r="480" spans="2:2" s="25" customFormat="1" x14ac:dyDescent="0.2">
      <c r="B480" s="26"/>
    </row>
    <row r="481" spans="2:2" s="25" customFormat="1" x14ac:dyDescent="0.2">
      <c r="B481" s="26"/>
    </row>
    <row r="482" spans="2:2" s="25" customFormat="1" x14ac:dyDescent="0.2">
      <c r="B482" s="26"/>
    </row>
    <row r="483" spans="2:2" s="25" customFormat="1" x14ac:dyDescent="0.2">
      <c r="B483" s="26"/>
    </row>
    <row r="484" spans="2:2" s="25" customFormat="1" x14ac:dyDescent="0.2">
      <c r="B484" s="26"/>
    </row>
    <row r="485" spans="2:2" s="25" customFormat="1" x14ac:dyDescent="0.2">
      <c r="B485" s="26"/>
    </row>
    <row r="486" spans="2:2" s="25" customFormat="1" x14ac:dyDescent="0.2">
      <c r="B486" s="26"/>
    </row>
    <row r="487" spans="2:2" s="25" customFormat="1" x14ac:dyDescent="0.2">
      <c r="B487" s="26"/>
    </row>
    <row r="488" spans="2:2" s="25" customFormat="1" x14ac:dyDescent="0.2">
      <c r="B488" s="26"/>
    </row>
    <row r="489" spans="2:2" s="25" customFormat="1" x14ac:dyDescent="0.2">
      <c r="B489" s="26"/>
    </row>
    <row r="490" spans="2:2" s="25" customFormat="1" x14ac:dyDescent="0.2">
      <c r="B490" s="26"/>
    </row>
    <row r="491" spans="2:2" s="25" customFormat="1" x14ac:dyDescent="0.2">
      <c r="B491" s="26"/>
    </row>
    <row r="492" spans="2:2" s="25" customFormat="1" x14ac:dyDescent="0.2">
      <c r="B492" s="26"/>
    </row>
    <row r="493" spans="2:2" s="25" customFormat="1" x14ac:dyDescent="0.2">
      <c r="B493" s="26"/>
    </row>
    <row r="494" spans="2:2" s="25" customFormat="1" x14ac:dyDescent="0.2">
      <c r="B494" s="26"/>
    </row>
    <row r="495" spans="2:2" s="25" customFormat="1" x14ac:dyDescent="0.2">
      <c r="B495" s="26"/>
    </row>
    <row r="496" spans="2:2" s="25" customFormat="1" x14ac:dyDescent="0.2">
      <c r="B496" s="26"/>
    </row>
    <row r="497" spans="2:2" s="25" customFormat="1" x14ac:dyDescent="0.2">
      <c r="B497" s="26"/>
    </row>
    <row r="498" spans="2:2" s="25" customFormat="1" x14ac:dyDescent="0.2">
      <c r="B498" s="26"/>
    </row>
    <row r="499" spans="2:2" s="25" customFormat="1" x14ac:dyDescent="0.2">
      <c r="B499" s="26"/>
    </row>
    <row r="500" spans="2:2" s="25" customFormat="1" x14ac:dyDescent="0.2">
      <c r="B500" s="26"/>
    </row>
    <row r="501" spans="2:2" s="25" customFormat="1" x14ac:dyDescent="0.2">
      <c r="B501" s="26"/>
    </row>
    <row r="502" spans="2:2" s="25" customFormat="1" x14ac:dyDescent="0.2">
      <c r="B502" s="26"/>
    </row>
    <row r="503" spans="2:2" s="25" customFormat="1" x14ac:dyDescent="0.2">
      <c r="B503" s="26"/>
    </row>
    <row r="504" spans="2:2" s="25" customFormat="1" x14ac:dyDescent="0.2">
      <c r="B504" s="26"/>
    </row>
    <row r="505" spans="2:2" s="25" customFormat="1" x14ac:dyDescent="0.2">
      <c r="B505" s="26"/>
    </row>
    <row r="506" spans="2:2" s="25" customFormat="1" x14ac:dyDescent="0.2">
      <c r="B506" s="26"/>
    </row>
    <row r="507" spans="2:2" s="25" customFormat="1" x14ac:dyDescent="0.2">
      <c r="B507" s="26"/>
    </row>
    <row r="508" spans="2:2" s="25" customFormat="1" x14ac:dyDescent="0.2">
      <c r="B508" s="26"/>
    </row>
    <row r="509" spans="2:2" s="25" customFormat="1" x14ac:dyDescent="0.2">
      <c r="B509" s="26"/>
    </row>
    <row r="510" spans="2:2" s="25" customFormat="1" x14ac:dyDescent="0.2">
      <c r="B510" s="26"/>
    </row>
    <row r="511" spans="2:2" s="25" customFormat="1" x14ac:dyDescent="0.2">
      <c r="B511" s="26"/>
    </row>
    <row r="512" spans="2:2" s="25" customFormat="1" x14ac:dyDescent="0.2">
      <c r="B512" s="26"/>
    </row>
    <row r="513" spans="2:2" s="25" customFormat="1" x14ac:dyDescent="0.2">
      <c r="B513" s="26"/>
    </row>
    <row r="514" spans="2:2" s="25" customFormat="1" x14ac:dyDescent="0.2">
      <c r="B514" s="26"/>
    </row>
    <row r="515" spans="2:2" s="25" customFormat="1" x14ac:dyDescent="0.2">
      <c r="B515" s="26"/>
    </row>
    <row r="516" spans="2:2" s="25" customFormat="1" x14ac:dyDescent="0.2">
      <c r="B516" s="26"/>
    </row>
    <row r="517" spans="2:2" s="25" customFormat="1" x14ac:dyDescent="0.2">
      <c r="B517" s="26"/>
    </row>
    <row r="518" spans="2:2" s="25" customFormat="1" x14ac:dyDescent="0.2">
      <c r="B518" s="26"/>
    </row>
    <row r="519" spans="2:2" s="25" customFormat="1" x14ac:dyDescent="0.2">
      <c r="B519" s="26"/>
    </row>
    <row r="520" spans="2:2" s="25" customFormat="1" x14ac:dyDescent="0.2">
      <c r="B520" s="26"/>
    </row>
    <row r="521" spans="2:2" s="25" customFormat="1" x14ac:dyDescent="0.2">
      <c r="B521" s="26"/>
    </row>
    <row r="522" spans="2:2" s="25" customFormat="1" x14ac:dyDescent="0.2">
      <c r="B522" s="26"/>
    </row>
    <row r="523" spans="2:2" s="25" customFormat="1" x14ac:dyDescent="0.2">
      <c r="B523" s="26"/>
    </row>
    <row r="524" spans="2:2" s="25" customFormat="1" x14ac:dyDescent="0.2">
      <c r="B524" s="26"/>
    </row>
    <row r="525" spans="2:2" s="25" customFormat="1" x14ac:dyDescent="0.2">
      <c r="B525" s="26"/>
    </row>
    <row r="526" spans="2:2" s="25" customFormat="1" x14ac:dyDescent="0.2">
      <c r="B526" s="26"/>
    </row>
    <row r="527" spans="2:2" s="25" customFormat="1" x14ac:dyDescent="0.2">
      <c r="B527" s="26"/>
    </row>
    <row r="528" spans="2:2" s="25" customFormat="1" x14ac:dyDescent="0.2">
      <c r="B528" s="26"/>
    </row>
    <row r="529" spans="2:2" s="25" customFormat="1" x14ac:dyDescent="0.2">
      <c r="B529" s="26"/>
    </row>
    <row r="530" spans="2:2" s="25" customFormat="1" x14ac:dyDescent="0.2">
      <c r="B530" s="26"/>
    </row>
    <row r="531" spans="2:2" s="25" customFormat="1" x14ac:dyDescent="0.2">
      <c r="B531" s="26"/>
    </row>
    <row r="532" spans="2:2" s="25" customFormat="1" x14ac:dyDescent="0.2">
      <c r="B532" s="26"/>
    </row>
    <row r="533" spans="2:2" s="25" customFormat="1" x14ac:dyDescent="0.2">
      <c r="B533" s="26"/>
    </row>
    <row r="534" spans="2:2" s="25" customFormat="1" x14ac:dyDescent="0.2">
      <c r="B534" s="26"/>
    </row>
    <row r="535" spans="2:2" s="25" customFormat="1" x14ac:dyDescent="0.2">
      <c r="B535" s="26"/>
    </row>
    <row r="536" spans="2:2" s="25" customFormat="1" x14ac:dyDescent="0.2">
      <c r="B536" s="26"/>
    </row>
    <row r="537" spans="2:2" s="25" customFormat="1" x14ac:dyDescent="0.2">
      <c r="B537" s="26"/>
    </row>
  </sheetData>
  <sheetProtection password="DE55" sheet="1" objects="1" scenarios="1"/>
  <phoneticPr fontId="2" type="noConversion"/>
  <pageMargins left="0.75" right="0.75" top="1" bottom="1" header="0.5" footer="0.5"/>
  <pageSetup paperSize="9" scale="76" orientation="portrait" r:id="rId1"/>
  <headerFooter alignWithMargins="0">
    <oddHeader>&amp;L&amp;"Arial,Vet"&amp;F&amp;R&amp;"Arial,Vet"&amp;A</oddHeader>
    <oddFooter>&amp;L&amp;"Arial,Vet"vos/abb keizer&amp;C&amp;"Arial,Vet"&amp;D&amp;R&amp;"Arial,Vet"&amp;P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537"/>
  <sheetViews>
    <sheetView zoomScale="90" zoomScaleNormal="90" workbookViewId="0">
      <selection activeCell="B2" sqref="B2"/>
    </sheetView>
  </sheetViews>
  <sheetFormatPr defaultRowHeight="12.75" x14ac:dyDescent="0.2"/>
  <cols>
    <col min="1" max="1" width="3.140625" style="25" customWidth="1"/>
    <col min="2" max="2" width="13.140625" style="1" customWidth="1"/>
    <col min="3" max="3" width="21.5703125" customWidth="1"/>
    <col min="4" max="4" width="13.42578125" customWidth="1"/>
    <col min="5" max="5" width="12.140625" bestFit="1" customWidth="1"/>
    <col min="6" max="6" width="13.7109375" customWidth="1"/>
    <col min="7" max="7" width="10.42578125" bestFit="1" customWidth="1"/>
    <col min="8" max="8" width="11.140625" bestFit="1" customWidth="1"/>
    <col min="9" max="9" width="10.5703125" customWidth="1"/>
    <col min="10" max="10" width="7.7109375" customWidth="1"/>
    <col min="11" max="55" width="9.140625" style="25"/>
  </cols>
  <sheetData>
    <row r="1" spans="2:10" x14ac:dyDescent="0.2">
      <c r="B1" s="26"/>
      <c r="C1" s="25"/>
      <c r="D1" s="25"/>
      <c r="E1" s="25"/>
      <c r="F1" s="25"/>
      <c r="G1" s="25"/>
      <c r="H1" s="25"/>
      <c r="I1" s="25"/>
      <c r="J1" s="25"/>
    </row>
    <row r="2" spans="2:10" x14ac:dyDescent="0.2">
      <c r="B2" s="90"/>
      <c r="C2" s="91"/>
      <c r="D2" s="91"/>
      <c r="E2" s="91"/>
      <c r="F2" s="91"/>
      <c r="G2" s="91"/>
      <c r="H2" s="91"/>
      <c r="I2" s="91"/>
      <c r="J2" s="92"/>
    </row>
    <row r="3" spans="2:10" x14ac:dyDescent="0.2">
      <c r="B3" s="79"/>
      <c r="C3" s="93"/>
      <c r="D3" s="93"/>
      <c r="E3" s="93"/>
      <c r="F3" s="93"/>
      <c r="G3" s="93"/>
      <c r="H3" s="93"/>
      <c r="I3" s="93"/>
      <c r="J3" s="83"/>
    </row>
    <row r="4" spans="2:10" ht="15.75" x14ac:dyDescent="0.25">
      <c r="B4" s="79"/>
      <c r="C4" s="93"/>
      <c r="D4" s="93"/>
      <c r="E4" s="116" t="s">
        <v>17</v>
      </c>
      <c r="F4" s="93"/>
      <c r="G4" s="93"/>
      <c r="H4" s="93"/>
      <c r="I4" s="93"/>
      <c r="J4" s="83"/>
    </row>
    <row r="5" spans="2:10" ht="15.75" x14ac:dyDescent="0.25">
      <c r="B5" s="79"/>
      <c r="C5" s="93"/>
      <c r="D5" s="93"/>
      <c r="E5" s="116" t="s">
        <v>42</v>
      </c>
      <c r="F5" s="93"/>
      <c r="G5" s="93"/>
      <c r="H5" s="93"/>
      <c r="I5" s="93"/>
      <c r="J5" s="83"/>
    </row>
    <row r="6" spans="2:10" ht="15.75" x14ac:dyDescent="0.25">
      <c r="B6" s="79"/>
      <c r="C6" s="93"/>
      <c r="D6" s="93"/>
      <c r="E6" s="116" t="s">
        <v>56</v>
      </c>
      <c r="F6" s="93"/>
      <c r="G6" s="93"/>
      <c r="H6" s="93"/>
      <c r="I6" s="93"/>
      <c r="J6" s="83"/>
    </row>
    <row r="7" spans="2:10" x14ac:dyDescent="0.2">
      <c r="B7" s="94"/>
      <c r="C7" s="93"/>
      <c r="D7" s="93"/>
      <c r="E7" s="93"/>
      <c r="F7" s="93"/>
      <c r="G7" s="93"/>
      <c r="H7" s="93"/>
      <c r="I7" s="93"/>
      <c r="J7" s="83"/>
    </row>
    <row r="8" spans="2:10" x14ac:dyDescent="0.2">
      <c r="B8" s="94"/>
      <c r="C8" s="93"/>
      <c r="D8" s="93"/>
      <c r="E8" s="93"/>
      <c r="F8" s="93"/>
      <c r="G8" s="93"/>
      <c r="H8" s="93"/>
      <c r="I8" s="93"/>
      <c r="J8" s="83"/>
    </row>
    <row r="9" spans="2:10" x14ac:dyDescent="0.2">
      <c r="B9" s="94"/>
      <c r="C9" s="93"/>
      <c r="D9" s="93"/>
      <c r="E9" s="93"/>
      <c r="F9" s="93"/>
      <c r="G9" s="93"/>
      <c r="H9" s="93"/>
      <c r="I9" s="93"/>
      <c r="J9" s="83"/>
    </row>
    <row r="10" spans="2:10" x14ac:dyDescent="0.2">
      <c r="B10" s="94"/>
      <c r="C10" s="93"/>
      <c r="D10" s="93"/>
      <c r="E10" s="93"/>
      <c r="F10" s="93"/>
      <c r="G10" s="93"/>
      <c r="H10" s="93"/>
      <c r="I10" s="93"/>
      <c r="J10" s="83"/>
    </row>
    <row r="11" spans="2:10" x14ac:dyDescent="0.2">
      <c r="B11" s="94"/>
      <c r="C11" s="93"/>
      <c r="D11" s="93"/>
      <c r="E11" s="93"/>
      <c r="F11" s="93"/>
      <c r="G11" s="93"/>
      <c r="H11" s="93"/>
      <c r="I11" s="93"/>
      <c r="J11" s="83"/>
    </row>
    <row r="12" spans="2:10" x14ac:dyDescent="0.2">
      <c r="B12" s="94"/>
      <c r="C12" s="93"/>
      <c r="D12" s="93"/>
      <c r="E12" s="93"/>
      <c r="F12" s="93"/>
      <c r="G12" s="93"/>
      <c r="H12" s="93"/>
      <c r="I12" s="93"/>
      <c r="J12" s="83"/>
    </row>
    <row r="13" spans="2:10" x14ac:dyDescent="0.2">
      <c r="B13" s="94"/>
      <c r="C13" s="93"/>
      <c r="D13" s="93"/>
      <c r="E13" s="93"/>
      <c r="F13" s="93"/>
      <c r="G13" s="93"/>
      <c r="H13" s="93"/>
      <c r="I13" s="93"/>
      <c r="J13" s="83"/>
    </row>
    <row r="14" spans="2:10" ht="16.5" thickBot="1" x14ac:dyDescent="0.3">
      <c r="B14" s="117" t="s">
        <v>44</v>
      </c>
      <c r="C14" s="93"/>
      <c r="D14" s="93"/>
      <c r="E14" s="93"/>
      <c r="F14" s="93"/>
      <c r="G14" s="93"/>
      <c r="H14" s="93"/>
      <c r="I14" s="93"/>
      <c r="J14" s="83"/>
    </row>
    <row r="15" spans="2:10" ht="13.5" thickTop="1" x14ac:dyDescent="0.2">
      <c r="B15" s="118" t="s">
        <v>15</v>
      </c>
      <c r="C15" s="77"/>
      <c r="D15" s="77"/>
      <c r="E15" s="77"/>
      <c r="F15" s="77"/>
      <c r="G15" s="77"/>
      <c r="H15" s="77"/>
      <c r="I15" s="77"/>
      <c r="J15" s="78"/>
    </row>
    <row r="16" spans="2:10" ht="25.5" x14ac:dyDescent="0.2">
      <c r="B16" s="79"/>
      <c r="C16" s="80" t="s">
        <v>9</v>
      </c>
      <c r="D16" s="81" t="s">
        <v>0</v>
      </c>
      <c r="E16" s="81" t="s">
        <v>1</v>
      </c>
      <c r="F16" s="81" t="s">
        <v>2</v>
      </c>
      <c r="G16" s="81" t="s">
        <v>3</v>
      </c>
      <c r="H16" s="81" t="s">
        <v>8</v>
      </c>
      <c r="I16" s="82" t="s">
        <v>13</v>
      </c>
      <c r="J16" s="83"/>
    </row>
    <row r="17" spans="2:10" x14ac:dyDescent="0.2">
      <c r="B17" s="79"/>
      <c r="C17" s="84" t="s">
        <v>4</v>
      </c>
      <c r="D17" s="81">
        <f>1/12</f>
        <v>8.3333333333333329E-2</v>
      </c>
      <c r="E17" s="85">
        <f>+Tabellen!E20</f>
        <v>1209.5899999999999</v>
      </c>
      <c r="F17" s="132">
        <f>+Tabellen!E17</f>
        <v>41.5</v>
      </c>
      <c r="G17" s="85">
        <f>+Tabellen!E21</f>
        <v>39.17</v>
      </c>
      <c r="H17" s="111">
        <f>D17*(E17+(F17*G17))</f>
        <v>236.26208333333332</v>
      </c>
      <c r="I17" s="63">
        <v>1</v>
      </c>
      <c r="J17" s="83"/>
    </row>
    <row r="18" spans="2:10" x14ac:dyDescent="0.2">
      <c r="B18" s="79"/>
      <c r="C18" s="81" t="s">
        <v>5</v>
      </c>
      <c r="D18" s="81">
        <f>1/12</f>
        <v>8.3333333333333329E-2</v>
      </c>
      <c r="E18" s="85">
        <f>+Tabellen!E22</f>
        <v>1728.75</v>
      </c>
      <c r="F18" s="132">
        <f>+Tabellen!E17</f>
        <v>41.5</v>
      </c>
      <c r="G18" s="85">
        <f>+Tabellen!E23</f>
        <v>55.98</v>
      </c>
      <c r="H18" s="111">
        <f>D18*(E18+(F18*G18))</f>
        <v>337.65999999999997</v>
      </c>
      <c r="I18" s="63">
        <v>2</v>
      </c>
      <c r="J18" s="83"/>
    </row>
    <row r="19" spans="2:10" x14ac:dyDescent="0.2">
      <c r="B19" s="79"/>
      <c r="C19" s="81"/>
      <c r="D19" s="81"/>
      <c r="E19" s="81"/>
      <c r="F19" s="81"/>
      <c r="G19" s="81"/>
      <c r="H19" s="81"/>
      <c r="I19" s="81"/>
      <c r="J19" s="83"/>
    </row>
    <row r="20" spans="2:10" x14ac:dyDescent="0.2">
      <c r="B20" s="79"/>
      <c r="C20" s="86" t="s">
        <v>10</v>
      </c>
      <c r="D20" s="81"/>
      <c r="E20" s="81"/>
      <c r="F20" s="86">
        <f>+Tabellen!E4</f>
        <v>2012</v>
      </c>
      <c r="G20" s="86"/>
      <c r="H20" s="86">
        <f>+Tabellen!F4</f>
        <v>2013</v>
      </c>
      <c r="I20" s="81"/>
      <c r="J20" s="83"/>
    </row>
    <row r="21" spans="2:10" x14ac:dyDescent="0.2">
      <c r="B21" s="79"/>
      <c r="C21" s="81" t="s">
        <v>6</v>
      </c>
      <c r="D21" s="81">
        <f>1/12</f>
        <v>8.3333333333333329E-2</v>
      </c>
      <c r="E21" s="85">
        <f>+Tabellen!E31</f>
        <v>765</v>
      </c>
      <c r="F21" s="133">
        <f>+(D21*E21)</f>
        <v>63.75</v>
      </c>
      <c r="G21" s="85">
        <f>+Tabellen!F31</f>
        <v>779</v>
      </c>
      <c r="H21" s="111">
        <f>(D21*G21)</f>
        <v>64.916666666666657</v>
      </c>
      <c r="I21" s="81"/>
      <c r="J21" s="83"/>
    </row>
    <row r="22" spans="2:10" x14ac:dyDescent="0.2">
      <c r="B22" s="79"/>
      <c r="C22" s="81" t="s">
        <v>7</v>
      </c>
      <c r="D22" s="81">
        <f>1/12</f>
        <v>8.3333333333333329E-2</v>
      </c>
      <c r="E22" s="85">
        <f>+Tabellen!E32</f>
        <v>217.67</v>
      </c>
      <c r="F22" s="133">
        <f>(D22*E22)</f>
        <v>18.139166666666664</v>
      </c>
      <c r="G22" s="85">
        <f>+Tabellen!F32</f>
        <v>221.59</v>
      </c>
      <c r="H22" s="111">
        <f>(D22*G22)</f>
        <v>18.465833333333332</v>
      </c>
      <c r="I22" s="81"/>
      <c r="J22" s="83"/>
    </row>
    <row r="23" spans="2:10" x14ac:dyDescent="0.2">
      <c r="B23" s="79"/>
      <c r="C23" s="81"/>
      <c r="D23" s="81"/>
      <c r="E23" s="81"/>
      <c r="F23" s="81"/>
      <c r="G23" s="81"/>
      <c r="H23" s="81"/>
      <c r="I23" s="81"/>
      <c r="J23" s="83"/>
    </row>
    <row r="24" spans="2:10" x14ac:dyDescent="0.2">
      <c r="B24" s="79"/>
      <c r="C24" s="86" t="s">
        <v>57</v>
      </c>
      <c r="D24" s="81"/>
      <c r="E24" s="81"/>
      <c r="F24" s="81"/>
      <c r="G24" s="81"/>
      <c r="H24" s="81"/>
      <c r="I24" s="81"/>
      <c r="J24" s="83"/>
    </row>
    <row r="25" spans="2:10" x14ac:dyDescent="0.2">
      <c r="B25" s="79"/>
      <c r="C25" s="81">
        <f>+Tabellen!E4</f>
        <v>2012</v>
      </c>
      <c r="D25" s="85">
        <f>+H17*I17+H18*I18+F21*I17+F22*I18</f>
        <v>1011.6104166666665</v>
      </c>
      <c r="E25" s="81" t="s">
        <v>11</v>
      </c>
      <c r="F25" s="111">
        <f>+D25*5</f>
        <v>5058.052083333333</v>
      </c>
      <c r="G25" s="81"/>
      <c r="H25" s="81"/>
      <c r="I25" s="81"/>
      <c r="J25" s="83"/>
    </row>
    <row r="26" spans="2:10" ht="15" x14ac:dyDescent="0.35">
      <c r="B26" s="79"/>
      <c r="C26" s="81">
        <f>+Tabellen!F4</f>
        <v>2013</v>
      </c>
      <c r="D26" s="85">
        <f>+H17*I17+H18*I18+H21*I17+H22*I18</f>
        <v>1013.4304166666665</v>
      </c>
      <c r="E26" s="81" t="s">
        <v>12</v>
      </c>
      <c r="F26" s="134">
        <f>+D26*7</f>
        <v>7094.0129166666657</v>
      </c>
      <c r="G26" s="81"/>
      <c r="H26" s="81"/>
      <c r="I26" s="81"/>
      <c r="J26" s="83"/>
    </row>
    <row r="27" spans="2:10" x14ac:dyDescent="0.2">
      <c r="B27" s="79"/>
      <c r="C27" s="81"/>
      <c r="D27" s="81"/>
      <c r="E27" s="81" t="s">
        <v>14</v>
      </c>
      <c r="F27" s="111">
        <f>SUM(F25:F26)</f>
        <v>12152.064999999999</v>
      </c>
      <c r="G27" s="81"/>
      <c r="H27" s="81"/>
      <c r="I27" s="81"/>
      <c r="J27" s="83"/>
    </row>
    <row r="28" spans="2:10" ht="13.5" thickBot="1" x14ac:dyDescent="0.25">
      <c r="B28" s="87"/>
      <c r="C28" s="88"/>
      <c r="D28" s="88"/>
      <c r="E28" s="88"/>
      <c r="F28" s="88"/>
      <c r="G28" s="88"/>
      <c r="H28" s="88"/>
      <c r="I28" s="88"/>
      <c r="J28" s="89"/>
    </row>
    <row r="29" spans="2:10" ht="13.5" thickTop="1" x14ac:dyDescent="0.2">
      <c r="B29" s="122"/>
      <c r="C29" s="123"/>
      <c r="D29" s="123"/>
      <c r="E29" s="123"/>
      <c r="F29" s="123"/>
      <c r="G29" s="123"/>
      <c r="H29" s="123"/>
      <c r="I29" s="123"/>
      <c r="J29" s="124"/>
    </row>
    <row r="30" spans="2:10" x14ac:dyDescent="0.2">
      <c r="B30" s="122"/>
      <c r="C30" s="123"/>
      <c r="D30" s="123"/>
      <c r="E30" s="123"/>
      <c r="F30" s="123"/>
      <c r="G30" s="123"/>
      <c r="H30" s="123"/>
      <c r="I30" s="123"/>
      <c r="J30" s="124"/>
    </row>
    <row r="31" spans="2:10" ht="16.5" thickBot="1" x14ac:dyDescent="0.3">
      <c r="B31" s="125" t="s">
        <v>43</v>
      </c>
      <c r="C31" s="123"/>
      <c r="D31" s="123"/>
      <c r="E31" s="123"/>
      <c r="F31" s="123"/>
      <c r="G31" s="123"/>
      <c r="H31" s="123"/>
      <c r="I31" s="123"/>
      <c r="J31" s="124"/>
    </row>
    <row r="32" spans="2:10" ht="14.25" thickTop="1" thickBot="1" x14ac:dyDescent="0.25">
      <c r="B32" s="119" t="s">
        <v>16</v>
      </c>
      <c r="C32" s="77" t="s">
        <v>58</v>
      </c>
      <c r="D32" s="77"/>
      <c r="E32" s="77"/>
      <c r="F32" s="77"/>
      <c r="G32" s="77"/>
      <c r="H32" s="77"/>
      <c r="I32" s="77"/>
      <c r="J32" s="78"/>
    </row>
    <row r="33" spans="2:10" ht="26.25" thickTop="1" x14ac:dyDescent="0.2">
      <c r="B33" s="79"/>
      <c r="C33" s="96" t="s">
        <v>9</v>
      </c>
      <c r="D33" s="97" t="s">
        <v>0</v>
      </c>
      <c r="E33" s="97" t="s">
        <v>1</v>
      </c>
      <c r="F33" s="97" t="s">
        <v>8</v>
      </c>
      <c r="G33" s="98" t="s">
        <v>13</v>
      </c>
      <c r="H33" s="77"/>
      <c r="I33" s="99"/>
      <c r="J33" s="83"/>
    </row>
    <row r="34" spans="2:10" x14ac:dyDescent="0.2">
      <c r="B34" s="79"/>
      <c r="C34" s="100" t="s">
        <v>5</v>
      </c>
      <c r="D34" s="81">
        <f>1/12</f>
        <v>8.3333333333333329E-2</v>
      </c>
      <c r="E34" s="85">
        <f>+Tabellen!E27</f>
        <v>4051.77</v>
      </c>
      <c r="F34" s="111">
        <f>(D34*E34)</f>
        <v>337.64749999999998</v>
      </c>
      <c r="G34" s="63">
        <v>10</v>
      </c>
      <c r="H34" s="93"/>
      <c r="I34" s="101"/>
      <c r="J34" s="83"/>
    </row>
    <row r="35" spans="2:10" x14ac:dyDescent="0.2">
      <c r="B35" s="79"/>
      <c r="C35" s="100"/>
      <c r="D35" s="81"/>
      <c r="E35" s="81"/>
      <c r="F35" s="81"/>
      <c r="G35" s="81"/>
      <c r="H35" s="81"/>
      <c r="I35" s="102"/>
      <c r="J35" s="83"/>
    </row>
    <row r="36" spans="2:10" x14ac:dyDescent="0.2">
      <c r="B36" s="79"/>
      <c r="C36" s="103" t="s">
        <v>10</v>
      </c>
      <c r="D36" s="81"/>
      <c r="E36" s="81"/>
      <c r="F36" s="86">
        <f>+F20</f>
        <v>2012</v>
      </c>
      <c r="G36" s="86"/>
      <c r="H36" s="86">
        <f>+H20</f>
        <v>2013</v>
      </c>
      <c r="I36" s="102"/>
      <c r="J36" s="83"/>
    </row>
    <row r="37" spans="2:10" x14ac:dyDescent="0.2">
      <c r="B37" s="79"/>
      <c r="C37" s="100" t="s">
        <v>7</v>
      </c>
      <c r="D37" s="81">
        <f>1/12</f>
        <v>8.3333333333333329E-2</v>
      </c>
      <c r="E37" s="85">
        <f>+E22</f>
        <v>217.67</v>
      </c>
      <c r="F37" s="133">
        <f>(D37*E37)</f>
        <v>18.139166666666664</v>
      </c>
      <c r="G37" s="85">
        <f>+G22</f>
        <v>221.59</v>
      </c>
      <c r="H37" s="111">
        <f>(D37*G37)</f>
        <v>18.465833333333332</v>
      </c>
      <c r="I37" s="102"/>
      <c r="J37" s="83"/>
    </row>
    <row r="38" spans="2:10" x14ac:dyDescent="0.2">
      <c r="B38" s="79"/>
      <c r="C38" s="100"/>
      <c r="D38" s="81"/>
      <c r="E38" s="81"/>
      <c r="F38" s="81"/>
      <c r="G38" s="81"/>
      <c r="H38" s="81"/>
      <c r="I38" s="102"/>
      <c r="J38" s="83"/>
    </row>
    <row r="39" spans="2:10" x14ac:dyDescent="0.2">
      <c r="B39" s="79"/>
      <c r="C39" s="103" t="s">
        <v>57</v>
      </c>
      <c r="D39" s="81"/>
      <c r="E39" s="81"/>
      <c r="F39" s="81"/>
      <c r="G39" s="81"/>
      <c r="H39" s="81"/>
      <c r="I39" s="102"/>
      <c r="J39" s="83"/>
    </row>
    <row r="40" spans="2:10" x14ac:dyDescent="0.2">
      <c r="B40" s="79"/>
      <c r="C40" s="100">
        <f>+C25</f>
        <v>2012</v>
      </c>
      <c r="D40" s="85">
        <f>F34*G34+F37*G34</f>
        <v>3557.8666666666668</v>
      </c>
      <c r="E40" s="81" t="s">
        <v>11</v>
      </c>
      <c r="F40" s="111">
        <f>+D40*5</f>
        <v>17789.333333333336</v>
      </c>
      <c r="G40" s="81"/>
      <c r="H40" s="81"/>
      <c r="I40" s="102"/>
      <c r="J40" s="83"/>
    </row>
    <row r="41" spans="2:10" ht="15" x14ac:dyDescent="0.35">
      <c r="B41" s="79"/>
      <c r="C41" s="100">
        <f>+C26</f>
        <v>2013</v>
      </c>
      <c r="D41" s="85">
        <f>F34*G34+H37*G34</f>
        <v>3561.1333333333332</v>
      </c>
      <c r="E41" s="81" t="s">
        <v>12</v>
      </c>
      <c r="F41" s="134">
        <f>+D41*7</f>
        <v>24927.933333333334</v>
      </c>
      <c r="G41" s="81"/>
      <c r="H41" s="81"/>
      <c r="I41" s="102"/>
      <c r="J41" s="83"/>
    </row>
    <row r="42" spans="2:10" ht="13.5" thickBot="1" x14ac:dyDescent="0.25">
      <c r="B42" s="79"/>
      <c r="C42" s="104"/>
      <c r="D42" s="105"/>
      <c r="E42" s="105" t="s">
        <v>14</v>
      </c>
      <c r="F42" s="135">
        <f>SUM(F40:F41)</f>
        <v>42717.26666666667</v>
      </c>
      <c r="G42" s="105"/>
      <c r="H42" s="105"/>
      <c r="I42" s="106"/>
      <c r="J42" s="83"/>
    </row>
    <row r="43" spans="2:10" ht="13.5" thickTop="1" x14ac:dyDescent="0.2">
      <c r="B43" s="79"/>
      <c r="C43" s="93"/>
      <c r="D43" s="93"/>
      <c r="E43" s="93"/>
      <c r="F43" s="93"/>
      <c r="G43" s="93"/>
      <c r="H43" s="93"/>
      <c r="I43" s="93"/>
      <c r="J43" s="83"/>
    </row>
    <row r="44" spans="2:10" x14ac:dyDescent="0.2">
      <c r="B44" s="126"/>
      <c r="C44" s="127"/>
      <c r="D44" s="127"/>
      <c r="E44" s="127"/>
      <c r="F44" s="127"/>
      <c r="G44" s="127"/>
      <c r="H44" s="127"/>
      <c r="I44" s="127"/>
      <c r="J44" s="128"/>
    </row>
    <row r="45" spans="2:10" ht="13.5" thickBot="1" x14ac:dyDescent="0.25">
      <c r="B45" s="120" t="s">
        <v>16</v>
      </c>
      <c r="C45" s="93" t="s">
        <v>59</v>
      </c>
      <c r="D45" s="93"/>
      <c r="E45" s="93"/>
      <c r="F45" s="93"/>
      <c r="G45" s="93"/>
      <c r="H45" s="93"/>
      <c r="I45" s="93"/>
      <c r="J45" s="83"/>
    </row>
    <row r="46" spans="2:10" ht="26.25" thickTop="1" x14ac:dyDescent="0.2">
      <c r="B46" s="79"/>
      <c r="C46" s="96" t="s">
        <v>9</v>
      </c>
      <c r="D46" s="97" t="s">
        <v>0</v>
      </c>
      <c r="E46" s="97" t="s">
        <v>1</v>
      </c>
      <c r="F46" s="97" t="s">
        <v>8</v>
      </c>
      <c r="G46" s="98" t="s">
        <v>13</v>
      </c>
      <c r="H46" s="77"/>
      <c r="I46" s="99"/>
      <c r="J46" s="83"/>
    </row>
    <row r="47" spans="2:10" x14ac:dyDescent="0.2">
      <c r="B47" s="79"/>
      <c r="C47" s="108" t="s">
        <v>4</v>
      </c>
      <c r="D47" s="81">
        <f>1/12</f>
        <v>8.3333333333333329E-2</v>
      </c>
      <c r="E47" s="85">
        <f>+Tabellen!E26</f>
        <v>2834.98</v>
      </c>
      <c r="F47" s="111">
        <f>(D47*E47)</f>
        <v>236.24833333333333</v>
      </c>
      <c r="G47" s="63">
        <v>3</v>
      </c>
      <c r="H47" s="93"/>
      <c r="I47" s="101"/>
      <c r="J47" s="83"/>
    </row>
    <row r="48" spans="2:10" x14ac:dyDescent="0.2">
      <c r="B48" s="79"/>
      <c r="C48" s="100" t="s">
        <v>5</v>
      </c>
      <c r="D48" s="81">
        <f>1/12</f>
        <v>8.3333333333333329E-2</v>
      </c>
      <c r="E48" s="85">
        <f>+Tabellen!E27</f>
        <v>4051.77</v>
      </c>
      <c r="F48" s="111">
        <f>(D48*E48)</f>
        <v>337.64749999999998</v>
      </c>
      <c r="G48" s="81">
        <f>+G47</f>
        <v>3</v>
      </c>
      <c r="H48" s="93"/>
      <c r="I48" s="101"/>
      <c r="J48" s="83"/>
    </row>
    <row r="49" spans="2:10" x14ac:dyDescent="0.2">
      <c r="B49" s="79"/>
      <c r="C49" s="100"/>
      <c r="D49" s="81"/>
      <c r="E49" s="81"/>
      <c r="F49" s="81"/>
      <c r="G49" s="81"/>
      <c r="H49" s="81"/>
      <c r="I49" s="102"/>
      <c r="J49" s="83"/>
    </row>
    <row r="50" spans="2:10" x14ac:dyDescent="0.2">
      <c r="B50" s="79"/>
      <c r="C50" s="103" t="s">
        <v>10</v>
      </c>
      <c r="D50" s="81"/>
      <c r="E50" s="81"/>
      <c r="F50" s="86">
        <f>+F20</f>
        <v>2012</v>
      </c>
      <c r="G50" s="86"/>
      <c r="H50" s="86">
        <f>+H20</f>
        <v>2013</v>
      </c>
      <c r="I50" s="102"/>
      <c r="J50" s="83"/>
    </row>
    <row r="51" spans="2:10" x14ac:dyDescent="0.2">
      <c r="B51" s="79"/>
      <c r="C51" s="100" t="s">
        <v>6</v>
      </c>
      <c r="D51" s="81">
        <f>1/12</f>
        <v>8.3333333333333329E-2</v>
      </c>
      <c r="E51" s="85">
        <f>+E21</f>
        <v>765</v>
      </c>
      <c r="F51" s="133">
        <f>(D51*E51)</f>
        <v>63.75</v>
      </c>
      <c r="G51" s="85">
        <f>+G21</f>
        <v>779</v>
      </c>
      <c r="H51" s="111">
        <f>(D51*G51)</f>
        <v>64.916666666666657</v>
      </c>
      <c r="I51" s="102"/>
      <c r="J51" s="83"/>
    </row>
    <row r="52" spans="2:10" x14ac:dyDescent="0.2">
      <c r="B52" s="79"/>
      <c r="C52" s="100" t="s">
        <v>7</v>
      </c>
      <c r="D52" s="81">
        <f>1/12</f>
        <v>8.3333333333333329E-2</v>
      </c>
      <c r="E52" s="85">
        <f>+E22</f>
        <v>217.67</v>
      </c>
      <c r="F52" s="133">
        <f>(D52*E52)</f>
        <v>18.139166666666664</v>
      </c>
      <c r="G52" s="85">
        <f>+G22</f>
        <v>221.59</v>
      </c>
      <c r="H52" s="111">
        <f>(D52*G52)</f>
        <v>18.465833333333332</v>
      </c>
      <c r="I52" s="102"/>
      <c r="J52" s="83"/>
    </row>
    <row r="53" spans="2:10" x14ac:dyDescent="0.2">
      <c r="B53" s="79"/>
      <c r="C53" s="100"/>
      <c r="D53" s="81"/>
      <c r="E53" s="81"/>
      <c r="F53" s="81"/>
      <c r="G53" s="81"/>
      <c r="H53" s="81"/>
      <c r="I53" s="102"/>
      <c r="J53" s="83"/>
    </row>
    <row r="54" spans="2:10" x14ac:dyDescent="0.2">
      <c r="B54" s="79"/>
      <c r="C54" s="103" t="str">
        <f>+C39</f>
        <v>Gedurende schooljaar 2012-2013</v>
      </c>
      <c r="D54" s="81"/>
      <c r="E54" s="81"/>
      <c r="F54" s="81"/>
      <c r="G54" s="81"/>
      <c r="H54" s="81"/>
      <c r="I54" s="102"/>
      <c r="J54" s="83"/>
    </row>
    <row r="55" spans="2:10" x14ac:dyDescent="0.2">
      <c r="B55" s="79"/>
      <c r="C55" s="109">
        <f>+C40</f>
        <v>2012</v>
      </c>
      <c r="D55" s="85">
        <f>+F47*G47+F48*G48+F51*G47+F52*G48</f>
        <v>1967.355</v>
      </c>
      <c r="E55" s="81" t="s">
        <v>11</v>
      </c>
      <c r="F55" s="111">
        <f>+D55*5</f>
        <v>9836.7749999999996</v>
      </c>
      <c r="G55" s="81"/>
      <c r="H55" s="81"/>
      <c r="I55" s="102"/>
      <c r="J55" s="83"/>
    </row>
    <row r="56" spans="2:10" ht="15" x14ac:dyDescent="0.35">
      <c r="B56" s="79"/>
      <c r="C56" s="109">
        <f>+C41</f>
        <v>2013</v>
      </c>
      <c r="D56" s="85">
        <f>+F47*G47+F48*G48+H51*G47+H52*G48</f>
        <v>1971.835</v>
      </c>
      <c r="E56" s="81" t="s">
        <v>12</v>
      </c>
      <c r="F56" s="134">
        <f>+D56*7</f>
        <v>13802.845000000001</v>
      </c>
      <c r="G56" s="81"/>
      <c r="H56" s="81"/>
      <c r="I56" s="102"/>
      <c r="J56" s="83"/>
    </row>
    <row r="57" spans="2:10" ht="13.5" thickBot="1" x14ac:dyDescent="0.25">
      <c r="B57" s="79"/>
      <c r="C57" s="104"/>
      <c r="D57" s="105"/>
      <c r="E57" s="105" t="s">
        <v>14</v>
      </c>
      <c r="F57" s="135">
        <f>SUM(F55:F56)</f>
        <v>23639.620000000003</v>
      </c>
      <c r="G57" s="105"/>
      <c r="H57" s="105"/>
      <c r="I57" s="106"/>
      <c r="J57" s="83"/>
    </row>
    <row r="58" spans="2:10" ht="13.5" thickTop="1" x14ac:dyDescent="0.2">
      <c r="B58" s="79"/>
      <c r="C58" s="93"/>
      <c r="D58" s="93"/>
      <c r="E58" s="93"/>
      <c r="F58" s="93"/>
      <c r="G58" s="93"/>
      <c r="H58" s="93"/>
      <c r="I58" s="93"/>
      <c r="J58" s="83"/>
    </row>
    <row r="59" spans="2:10" x14ac:dyDescent="0.2">
      <c r="B59" s="129"/>
      <c r="C59" s="130"/>
      <c r="D59" s="130"/>
      <c r="E59" s="130"/>
      <c r="F59" s="130"/>
      <c r="G59" s="130"/>
      <c r="H59" s="130"/>
      <c r="I59" s="130"/>
      <c r="J59" s="131"/>
    </row>
    <row r="60" spans="2:10" x14ac:dyDescent="0.2">
      <c r="B60" s="90"/>
      <c r="C60" s="91"/>
      <c r="D60" s="91"/>
      <c r="E60" s="91"/>
      <c r="F60" s="91"/>
      <c r="G60" s="91"/>
      <c r="H60" s="91"/>
      <c r="I60" s="91"/>
      <c r="J60" s="92"/>
    </row>
    <row r="61" spans="2:10" ht="13.5" thickBot="1" x14ac:dyDescent="0.25">
      <c r="B61" s="121" t="s">
        <v>45</v>
      </c>
      <c r="C61" s="93"/>
      <c r="D61" s="93"/>
      <c r="E61" s="93"/>
      <c r="F61" s="93"/>
      <c r="G61" s="93"/>
      <c r="H61" s="93"/>
      <c r="I61" s="93"/>
      <c r="J61" s="83"/>
    </row>
    <row r="62" spans="2:10" ht="13.5" thickTop="1" x14ac:dyDescent="0.2">
      <c r="B62" s="79"/>
      <c r="C62" s="103" t="str">
        <f>+C39</f>
        <v>Gedurende schooljaar 2012-2013</v>
      </c>
      <c r="D62" s="97"/>
      <c r="E62" s="97"/>
      <c r="F62" s="97"/>
      <c r="G62" s="97"/>
      <c r="H62" s="97"/>
      <c r="I62" s="110"/>
      <c r="J62" s="83"/>
    </row>
    <row r="63" spans="2:10" x14ac:dyDescent="0.2">
      <c r="B63" s="79"/>
      <c r="C63" s="100">
        <f>+C55</f>
        <v>2012</v>
      </c>
      <c r="D63" s="85">
        <f>+D40+D55</f>
        <v>5525.2216666666664</v>
      </c>
      <c r="E63" s="81" t="s">
        <v>11</v>
      </c>
      <c r="F63" s="111">
        <f>+D63*5</f>
        <v>27626.10833333333</v>
      </c>
      <c r="G63" s="81"/>
      <c r="H63" s="81"/>
      <c r="I63" s="102"/>
      <c r="J63" s="83"/>
    </row>
    <row r="64" spans="2:10" ht="15" x14ac:dyDescent="0.35">
      <c r="B64" s="79"/>
      <c r="C64" s="100">
        <f>+C56</f>
        <v>2013</v>
      </c>
      <c r="D64" s="85">
        <f>+D41+D56</f>
        <v>5532.9683333333332</v>
      </c>
      <c r="E64" s="81" t="s">
        <v>12</v>
      </c>
      <c r="F64" s="134">
        <f>+D64*7</f>
        <v>38730.778333333335</v>
      </c>
      <c r="G64" s="81"/>
      <c r="H64" s="81"/>
      <c r="I64" s="102"/>
      <c r="J64" s="83"/>
    </row>
    <row r="65" spans="2:10" ht="13.5" thickBot="1" x14ac:dyDescent="0.25">
      <c r="B65" s="79"/>
      <c r="C65" s="104"/>
      <c r="D65" s="105"/>
      <c r="E65" s="105" t="s">
        <v>14</v>
      </c>
      <c r="F65" s="135">
        <f>SUM(F63:F64)</f>
        <v>66356.886666666658</v>
      </c>
      <c r="G65" s="105"/>
      <c r="H65" s="105"/>
      <c r="I65" s="106"/>
      <c r="J65" s="83"/>
    </row>
    <row r="66" spans="2:10" ht="14.25" thickTop="1" thickBot="1" x14ac:dyDescent="0.25">
      <c r="B66" s="87"/>
      <c r="C66" s="88"/>
      <c r="D66" s="88"/>
      <c r="E66" s="88"/>
      <c r="F66" s="88"/>
      <c r="G66" s="88"/>
      <c r="H66" s="88"/>
      <c r="I66" s="88"/>
      <c r="J66" s="89"/>
    </row>
    <row r="67" spans="2:10" ht="13.5" thickTop="1" x14ac:dyDescent="0.2">
      <c r="B67" s="26"/>
      <c r="C67" s="25"/>
      <c r="D67" s="25"/>
      <c r="E67" s="25"/>
      <c r="F67" s="25"/>
      <c r="G67" s="25"/>
      <c r="H67" s="25"/>
      <c r="I67" s="25"/>
      <c r="J67" s="25"/>
    </row>
    <row r="68" spans="2:10" x14ac:dyDescent="0.2">
      <c r="B68" s="26"/>
      <c r="C68" s="25"/>
      <c r="D68" s="25"/>
      <c r="E68" s="25"/>
      <c r="F68" s="25"/>
      <c r="G68" s="25"/>
      <c r="H68" s="25"/>
      <c r="I68" s="25"/>
      <c r="J68" s="25"/>
    </row>
    <row r="69" spans="2:10" x14ac:dyDescent="0.2">
      <c r="B69" s="26"/>
      <c r="C69" s="25"/>
      <c r="D69" s="25"/>
      <c r="E69" s="25"/>
      <c r="F69" s="25"/>
      <c r="G69" s="25"/>
      <c r="H69" s="25"/>
      <c r="I69" s="25"/>
      <c r="J69" s="25"/>
    </row>
    <row r="70" spans="2:10" x14ac:dyDescent="0.2">
      <c r="B70" s="26"/>
      <c r="C70" s="25"/>
      <c r="D70" s="25"/>
      <c r="E70" s="25"/>
      <c r="F70" s="25"/>
      <c r="G70" s="25"/>
      <c r="H70" s="25"/>
      <c r="I70" s="25"/>
      <c r="J70" s="25"/>
    </row>
    <row r="71" spans="2:10" x14ac:dyDescent="0.2">
      <c r="B71" s="26"/>
      <c r="C71" s="25"/>
      <c r="D71" s="25"/>
      <c r="E71" s="25"/>
      <c r="F71" s="25"/>
      <c r="G71" s="25"/>
      <c r="H71" s="25"/>
      <c r="I71" s="25"/>
      <c r="J71" s="25"/>
    </row>
    <row r="72" spans="2:10" x14ac:dyDescent="0.2">
      <c r="B72" s="26"/>
      <c r="C72" s="25"/>
      <c r="D72" s="25"/>
      <c r="E72" s="25"/>
      <c r="F72" s="25"/>
      <c r="G72" s="25"/>
      <c r="H72" s="25"/>
      <c r="I72" s="25"/>
      <c r="J72" s="25"/>
    </row>
    <row r="73" spans="2:10" x14ac:dyDescent="0.2">
      <c r="B73" s="26"/>
      <c r="C73" s="25"/>
      <c r="D73" s="25"/>
      <c r="E73" s="25"/>
      <c r="F73" s="25"/>
      <c r="G73" s="25"/>
      <c r="H73" s="25"/>
      <c r="I73" s="25"/>
      <c r="J73" s="25"/>
    </row>
    <row r="74" spans="2:10" x14ac:dyDescent="0.2">
      <c r="B74" s="26"/>
      <c r="C74" s="25"/>
      <c r="D74" s="25"/>
      <c r="E74" s="25"/>
      <c r="F74" s="25"/>
      <c r="G74" s="25"/>
      <c r="H74" s="25"/>
      <c r="I74" s="25"/>
      <c r="J74" s="25"/>
    </row>
    <row r="75" spans="2:10" x14ac:dyDescent="0.2">
      <c r="B75" s="26"/>
      <c r="C75" s="25"/>
      <c r="D75" s="25"/>
      <c r="E75" s="25"/>
      <c r="F75" s="25"/>
      <c r="G75" s="25"/>
      <c r="H75" s="25"/>
      <c r="I75" s="25"/>
      <c r="J75" s="25"/>
    </row>
    <row r="76" spans="2:10" x14ac:dyDescent="0.2">
      <c r="B76" s="26"/>
      <c r="C76" s="25"/>
      <c r="D76" s="25"/>
      <c r="E76" s="25"/>
      <c r="F76" s="25"/>
      <c r="G76" s="25"/>
      <c r="H76" s="25"/>
      <c r="I76" s="25"/>
      <c r="J76" s="25"/>
    </row>
    <row r="77" spans="2:10" x14ac:dyDescent="0.2">
      <c r="B77" s="26"/>
      <c r="C77" s="25"/>
      <c r="D77" s="25"/>
      <c r="E77" s="25"/>
      <c r="F77" s="25"/>
      <c r="G77" s="25"/>
      <c r="H77" s="25"/>
      <c r="I77" s="25"/>
      <c r="J77" s="25"/>
    </row>
    <row r="78" spans="2:10" x14ac:dyDescent="0.2">
      <c r="B78" s="26"/>
      <c r="C78" s="25"/>
      <c r="D78" s="25"/>
      <c r="E78" s="25"/>
      <c r="F78" s="25"/>
      <c r="G78" s="25"/>
      <c r="H78" s="25"/>
      <c r="I78" s="25"/>
      <c r="J78" s="25"/>
    </row>
    <row r="79" spans="2:10" x14ac:dyDescent="0.2">
      <c r="B79" s="26"/>
      <c r="C79" s="25"/>
      <c r="D79" s="25"/>
      <c r="E79" s="25"/>
      <c r="F79" s="25"/>
      <c r="G79" s="25"/>
      <c r="H79" s="25"/>
      <c r="I79" s="25"/>
      <c r="J79" s="25"/>
    </row>
    <row r="80" spans="2:10" x14ac:dyDescent="0.2">
      <c r="B80" s="26"/>
      <c r="C80" s="25"/>
      <c r="D80" s="25"/>
      <c r="E80" s="25"/>
      <c r="F80" s="25"/>
      <c r="G80" s="25"/>
      <c r="H80" s="25"/>
      <c r="I80" s="25"/>
      <c r="J80" s="25"/>
    </row>
    <row r="81" spans="2:2" s="25" customFormat="1" x14ac:dyDescent="0.2">
      <c r="B81" s="26"/>
    </row>
    <row r="82" spans="2:2" s="25" customFormat="1" x14ac:dyDescent="0.2">
      <c r="B82" s="26"/>
    </row>
    <row r="83" spans="2:2" s="25" customFormat="1" x14ac:dyDescent="0.2">
      <c r="B83" s="26"/>
    </row>
    <row r="84" spans="2:2" s="25" customFormat="1" x14ac:dyDescent="0.2">
      <c r="B84" s="26"/>
    </row>
    <row r="85" spans="2:2" s="25" customFormat="1" x14ac:dyDescent="0.2">
      <c r="B85" s="26"/>
    </row>
    <row r="86" spans="2:2" s="25" customFormat="1" x14ac:dyDescent="0.2">
      <c r="B86" s="26"/>
    </row>
    <row r="87" spans="2:2" s="25" customFormat="1" x14ac:dyDescent="0.2">
      <c r="B87" s="26"/>
    </row>
    <row r="88" spans="2:2" s="25" customFormat="1" x14ac:dyDescent="0.2">
      <c r="B88" s="26"/>
    </row>
    <row r="89" spans="2:2" s="25" customFormat="1" x14ac:dyDescent="0.2">
      <c r="B89" s="26"/>
    </row>
    <row r="90" spans="2:2" s="25" customFormat="1" x14ac:dyDescent="0.2">
      <c r="B90" s="26"/>
    </row>
    <row r="91" spans="2:2" s="25" customFormat="1" x14ac:dyDescent="0.2">
      <c r="B91" s="26"/>
    </row>
    <row r="92" spans="2:2" s="25" customFormat="1" x14ac:dyDescent="0.2">
      <c r="B92" s="26"/>
    </row>
    <row r="93" spans="2:2" s="25" customFormat="1" x14ac:dyDescent="0.2">
      <c r="B93" s="26"/>
    </row>
    <row r="94" spans="2:2" s="25" customFormat="1" x14ac:dyDescent="0.2">
      <c r="B94" s="26"/>
    </row>
    <row r="95" spans="2:2" s="25" customFormat="1" x14ac:dyDescent="0.2">
      <c r="B95" s="26"/>
    </row>
    <row r="96" spans="2:2" s="25" customFormat="1" x14ac:dyDescent="0.2">
      <c r="B96" s="26"/>
    </row>
    <row r="97" spans="2:2" s="25" customFormat="1" x14ac:dyDescent="0.2">
      <c r="B97" s="26"/>
    </row>
    <row r="98" spans="2:2" s="25" customFormat="1" x14ac:dyDescent="0.2">
      <c r="B98" s="26"/>
    </row>
    <row r="99" spans="2:2" s="25" customFormat="1" x14ac:dyDescent="0.2">
      <c r="B99" s="26"/>
    </row>
    <row r="100" spans="2:2" s="25" customFormat="1" x14ac:dyDescent="0.2">
      <c r="B100" s="26"/>
    </row>
    <row r="101" spans="2:2" s="25" customFormat="1" x14ac:dyDescent="0.2">
      <c r="B101" s="26"/>
    </row>
    <row r="102" spans="2:2" s="25" customFormat="1" x14ac:dyDescent="0.2">
      <c r="B102" s="26"/>
    </row>
    <row r="103" spans="2:2" s="25" customFormat="1" x14ac:dyDescent="0.2">
      <c r="B103" s="26"/>
    </row>
    <row r="104" spans="2:2" s="25" customFormat="1" x14ac:dyDescent="0.2">
      <c r="B104" s="26"/>
    </row>
    <row r="105" spans="2:2" s="25" customFormat="1" x14ac:dyDescent="0.2">
      <c r="B105" s="26"/>
    </row>
    <row r="106" spans="2:2" s="25" customFormat="1" x14ac:dyDescent="0.2">
      <c r="B106" s="26"/>
    </row>
    <row r="107" spans="2:2" s="25" customFormat="1" x14ac:dyDescent="0.2">
      <c r="B107" s="26"/>
    </row>
    <row r="108" spans="2:2" s="25" customFormat="1" x14ac:dyDescent="0.2">
      <c r="B108" s="26"/>
    </row>
    <row r="109" spans="2:2" s="25" customFormat="1" x14ac:dyDescent="0.2">
      <c r="B109" s="26"/>
    </row>
    <row r="110" spans="2:2" s="25" customFormat="1" x14ac:dyDescent="0.2">
      <c r="B110" s="26"/>
    </row>
    <row r="111" spans="2:2" s="25" customFormat="1" x14ac:dyDescent="0.2">
      <c r="B111" s="26"/>
    </row>
    <row r="112" spans="2:2" s="25" customFormat="1" x14ac:dyDescent="0.2">
      <c r="B112" s="26"/>
    </row>
    <row r="113" spans="2:2" s="25" customFormat="1" x14ac:dyDescent="0.2">
      <c r="B113" s="26"/>
    </row>
    <row r="114" spans="2:2" s="25" customFormat="1" x14ac:dyDescent="0.2">
      <c r="B114" s="26"/>
    </row>
    <row r="115" spans="2:2" s="25" customFormat="1" x14ac:dyDescent="0.2">
      <c r="B115" s="26"/>
    </row>
    <row r="116" spans="2:2" s="25" customFormat="1" x14ac:dyDescent="0.2">
      <c r="B116" s="26"/>
    </row>
    <row r="117" spans="2:2" s="25" customFormat="1" x14ac:dyDescent="0.2">
      <c r="B117" s="26"/>
    </row>
    <row r="118" spans="2:2" s="25" customFormat="1" x14ac:dyDescent="0.2">
      <c r="B118" s="26"/>
    </row>
    <row r="119" spans="2:2" s="25" customFormat="1" x14ac:dyDescent="0.2">
      <c r="B119" s="26"/>
    </row>
    <row r="120" spans="2:2" s="25" customFormat="1" x14ac:dyDescent="0.2">
      <c r="B120" s="26"/>
    </row>
    <row r="121" spans="2:2" s="25" customFormat="1" x14ac:dyDescent="0.2">
      <c r="B121" s="26"/>
    </row>
    <row r="122" spans="2:2" s="25" customFormat="1" x14ac:dyDescent="0.2">
      <c r="B122" s="26"/>
    </row>
    <row r="123" spans="2:2" s="25" customFormat="1" x14ac:dyDescent="0.2">
      <c r="B123" s="26"/>
    </row>
    <row r="124" spans="2:2" s="25" customFormat="1" x14ac:dyDescent="0.2">
      <c r="B124" s="26"/>
    </row>
    <row r="125" spans="2:2" s="25" customFormat="1" x14ac:dyDescent="0.2">
      <c r="B125" s="26"/>
    </row>
    <row r="126" spans="2:2" s="25" customFormat="1" x14ac:dyDescent="0.2">
      <c r="B126" s="26"/>
    </row>
    <row r="127" spans="2:2" s="25" customFormat="1" x14ac:dyDescent="0.2">
      <c r="B127" s="26"/>
    </row>
    <row r="128" spans="2:2" s="25" customFormat="1" x14ac:dyDescent="0.2">
      <c r="B128" s="26"/>
    </row>
    <row r="129" spans="2:2" s="25" customFormat="1" x14ac:dyDescent="0.2">
      <c r="B129" s="26"/>
    </row>
    <row r="130" spans="2:2" s="25" customFormat="1" x14ac:dyDescent="0.2">
      <c r="B130" s="26"/>
    </row>
    <row r="131" spans="2:2" s="25" customFormat="1" x14ac:dyDescent="0.2">
      <c r="B131" s="26"/>
    </row>
    <row r="132" spans="2:2" s="25" customFormat="1" x14ac:dyDescent="0.2">
      <c r="B132" s="26"/>
    </row>
    <row r="133" spans="2:2" s="25" customFormat="1" x14ac:dyDescent="0.2">
      <c r="B133" s="26"/>
    </row>
    <row r="134" spans="2:2" s="25" customFormat="1" x14ac:dyDescent="0.2">
      <c r="B134" s="26"/>
    </row>
    <row r="135" spans="2:2" s="25" customFormat="1" x14ac:dyDescent="0.2">
      <c r="B135" s="26"/>
    </row>
    <row r="136" spans="2:2" s="25" customFormat="1" x14ac:dyDescent="0.2">
      <c r="B136" s="26"/>
    </row>
    <row r="137" spans="2:2" s="25" customFormat="1" x14ac:dyDescent="0.2">
      <c r="B137" s="26"/>
    </row>
    <row r="138" spans="2:2" s="25" customFormat="1" x14ac:dyDescent="0.2">
      <c r="B138" s="26"/>
    </row>
    <row r="139" spans="2:2" s="25" customFormat="1" x14ac:dyDescent="0.2">
      <c r="B139" s="26"/>
    </row>
    <row r="140" spans="2:2" s="25" customFormat="1" x14ac:dyDescent="0.2">
      <c r="B140" s="26"/>
    </row>
    <row r="141" spans="2:2" s="25" customFormat="1" x14ac:dyDescent="0.2">
      <c r="B141" s="26"/>
    </row>
    <row r="142" spans="2:2" s="25" customFormat="1" x14ac:dyDescent="0.2">
      <c r="B142" s="26"/>
    </row>
    <row r="143" spans="2:2" s="25" customFormat="1" x14ac:dyDescent="0.2">
      <c r="B143" s="26"/>
    </row>
    <row r="144" spans="2:2" s="25" customFormat="1" x14ac:dyDescent="0.2">
      <c r="B144" s="26"/>
    </row>
    <row r="145" spans="2:2" s="25" customFormat="1" x14ac:dyDescent="0.2">
      <c r="B145" s="26"/>
    </row>
    <row r="146" spans="2:2" s="25" customFormat="1" x14ac:dyDescent="0.2">
      <c r="B146" s="26"/>
    </row>
    <row r="147" spans="2:2" s="25" customFormat="1" x14ac:dyDescent="0.2">
      <c r="B147" s="26"/>
    </row>
    <row r="148" spans="2:2" s="25" customFormat="1" x14ac:dyDescent="0.2">
      <c r="B148" s="26"/>
    </row>
    <row r="149" spans="2:2" s="25" customFormat="1" x14ac:dyDescent="0.2">
      <c r="B149" s="26"/>
    </row>
    <row r="150" spans="2:2" s="25" customFormat="1" x14ac:dyDescent="0.2">
      <c r="B150" s="26"/>
    </row>
    <row r="151" spans="2:2" s="25" customFormat="1" x14ac:dyDescent="0.2">
      <c r="B151" s="26"/>
    </row>
    <row r="152" spans="2:2" s="25" customFormat="1" x14ac:dyDescent="0.2">
      <c r="B152" s="26"/>
    </row>
    <row r="153" spans="2:2" s="25" customFormat="1" x14ac:dyDescent="0.2">
      <c r="B153" s="26"/>
    </row>
    <row r="154" spans="2:2" s="25" customFormat="1" x14ac:dyDescent="0.2">
      <c r="B154" s="26"/>
    </row>
    <row r="155" spans="2:2" s="25" customFormat="1" x14ac:dyDescent="0.2">
      <c r="B155" s="26"/>
    </row>
    <row r="156" spans="2:2" s="25" customFormat="1" x14ac:dyDescent="0.2">
      <c r="B156" s="26"/>
    </row>
    <row r="157" spans="2:2" s="25" customFormat="1" x14ac:dyDescent="0.2">
      <c r="B157" s="26"/>
    </row>
    <row r="158" spans="2:2" s="25" customFormat="1" x14ac:dyDescent="0.2">
      <c r="B158" s="26"/>
    </row>
    <row r="159" spans="2:2" s="25" customFormat="1" x14ac:dyDescent="0.2">
      <c r="B159" s="26"/>
    </row>
    <row r="160" spans="2:2" s="25" customFormat="1" x14ac:dyDescent="0.2">
      <c r="B160" s="26"/>
    </row>
    <row r="161" spans="2:2" s="25" customFormat="1" x14ac:dyDescent="0.2">
      <c r="B161" s="26"/>
    </row>
    <row r="162" spans="2:2" s="25" customFormat="1" x14ac:dyDescent="0.2">
      <c r="B162" s="26"/>
    </row>
    <row r="163" spans="2:2" s="25" customFormat="1" x14ac:dyDescent="0.2">
      <c r="B163" s="26"/>
    </row>
    <row r="164" spans="2:2" s="25" customFormat="1" x14ac:dyDescent="0.2">
      <c r="B164" s="26"/>
    </row>
    <row r="165" spans="2:2" s="25" customFormat="1" x14ac:dyDescent="0.2">
      <c r="B165" s="26"/>
    </row>
    <row r="166" spans="2:2" s="25" customFormat="1" x14ac:dyDescent="0.2">
      <c r="B166" s="26"/>
    </row>
    <row r="167" spans="2:2" s="25" customFormat="1" x14ac:dyDescent="0.2">
      <c r="B167" s="26"/>
    </row>
    <row r="168" spans="2:2" s="25" customFormat="1" x14ac:dyDescent="0.2">
      <c r="B168" s="26"/>
    </row>
    <row r="169" spans="2:2" s="25" customFormat="1" x14ac:dyDescent="0.2">
      <c r="B169" s="26"/>
    </row>
    <row r="170" spans="2:2" s="25" customFormat="1" x14ac:dyDescent="0.2">
      <c r="B170" s="26"/>
    </row>
    <row r="171" spans="2:2" s="25" customFormat="1" x14ac:dyDescent="0.2">
      <c r="B171" s="26"/>
    </row>
    <row r="172" spans="2:2" s="25" customFormat="1" x14ac:dyDescent="0.2">
      <c r="B172" s="26"/>
    </row>
    <row r="173" spans="2:2" s="25" customFormat="1" x14ac:dyDescent="0.2">
      <c r="B173" s="26"/>
    </row>
    <row r="174" spans="2:2" s="25" customFormat="1" x14ac:dyDescent="0.2">
      <c r="B174" s="26"/>
    </row>
    <row r="175" spans="2:2" s="25" customFormat="1" x14ac:dyDescent="0.2">
      <c r="B175" s="26"/>
    </row>
    <row r="176" spans="2:2" s="25" customFormat="1" x14ac:dyDescent="0.2">
      <c r="B176" s="26"/>
    </row>
    <row r="177" spans="2:2" s="25" customFormat="1" x14ac:dyDescent="0.2">
      <c r="B177" s="26"/>
    </row>
    <row r="178" spans="2:2" s="25" customFormat="1" x14ac:dyDescent="0.2">
      <c r="B178" s="26"/>
    </row>
    <row r="179" spans="2:2" s="25" customFormat="1" x14ac:dyDescent="0.2">
      <c r="B179" s="26"/>
    </row>
    <row r="180" spans="2:2" s="25" customFormat="1" x14ac:dyDescent="0.2">
      <c r="B180" s="26"/>
    </row>
    <row r="181" spans="2:2" s="25" customFormat="1" x14ac:dyDescent="0.2">
      <c r="B181" s="26"/>
    </row>
    <row r="182" spans="2:2" s="25" customFormat="1" x14ac:dyDescent="0.2">
      <c r="B182" s="26"/>
    </row>
    <row r="183" spans="2:2" s="25" customFormat="1" x14ac:dyDescent="0.2">
      <c r="B183" s="26"/>
    </row>
    <row r="184" spans="2:2" s="25" customFormat="1" x14ac:dyDescent="0.2">
      <c r="B184" s="26"/>
    </row>
    <row r="185" spans="2:2" s="25" customFormat="1" x14ac:dyDescent="0.2">
      <c r="B185" s="26"/>
    </row>
    <row r="186" spans="2:2" s="25" customFormat="1" x14ac:dyDescent="0.2">
      <c r="B186" s="26"/>
    </row>
    <row r="187" spans="2:2" s="25" customFormat="1" x14ac:dyDescent="0.2">
      <c r="B187" s="26"/>
    </row>
    <row r="188" spans="2:2" s="25" customFormat="1" x14ac:dyDescent="0.2">
      <c r="B188" s="26"/>
    </row>
    <row r="189" spans="2:2" s="25" customFormat="1" x14ac:dyDescent="0.2">
      <c r="B189" s="26"/>
    </row>
    <row r="190" spans="2:2" s="25" customFormat="1" x14ac:dyDescent="0.2">
      <c r="B190" s="26"/>
    </row>
    <row r="191" spans="2:2" s="25" customFormat="1" x14ac:dyDescent="0.2">
      <c r="B191" s="26"/>
    </row>
    <row r="192" spans="2:2" s="25" customFormat="1" x14ac:dyDescent="0.2">
      <c r="B192" s="26"/>
    </row>
    <row r="193" spans="2:2" s="25" customFormat="1" x14ac:dyDescent="0.2">
      <c r="B193" s="26"/>
    </row>
    <row r="194" spans="2:2" s="25" customFormat="1" x14ac:dyDescent="0.2">
      <c r="B194" s="26"/>
    </row>
    <row r="195" spans="2:2" s="25" customFormat="1" x14ac:dyDescent="0.2">
      <c r="B195" s="26"/>
    </row>
    <row r="196" spans="2:2" s="25" customFormat="1" x14ac:dyDescent="0.2">
      <c r="B196" s="26"/>
    </row>
    <row r="197" spans="2:2" s="25" customFormat="1" x14ac:dyDescent="0.2">
      <c r="B197" s="26"/>
    </row>
    <row r="198" spans="2:2" s="25" customFormat="1" x14ac:dyDescent="0.2">
      <c r="B198" s="26"/>
    </row>
    <row r="199" spans="2:2" s="25" customFormat="1" x14ac:dyDescent="0.2">
      <c r="B199" s="26"/>
    </row>
    <row r="200" spans="2:2" s="25" customFormat="1" x14ac:dyDescent="0.2">
      <c r="B200" s="26"/>
    </row>
    <row r="201" spans="2:2" s="25" customFormat="1" x14ac:dyDescent="0.2">
      <c r="B201" s="26"/>
    </row>
    <row r="202" spans="2:2" s="25" customFormat="1" x14ac:dyDescent="0.2">
      <c r="B202" s="26"/>
    </row>
    <row r="203" spans="2:2" s="25" customFormat="1" x14ac:dyDescent="0.2">
      <c r="B203" s="26"/>
    </row>
    <row r="204" spans="2:2" s="25" customFormat="1" x14ac:dyDescent="0.2">
      <c r="B204" s="26"/>
    </row>
    <row r="205" spans="2:2" s="25" customFormat="1" x14ac:dyDescent="0.2">
      <c r="B205" s="26"/>
    </row>
    <row r="206" spans="2:2" s="25" customFormat="1" x14ac:dyDescent="0.2">
      <c r="B206" s="26"/>
    </row>
    <row r="207" spans="2:2" s="25" customFormat="1" x14ac:dyDescent="0.2">
      <c r="B207" s="26"/>
    </row>
    <row r="208" spans="2:2" s="25" customFormat="1" x14ac:dyDescent="0.2">
      <c r="B208" s="26"/>
    </row>
    <row r="209" spans="2:2" s="25" customFormat="1" x14ac:dyDescent="0.2">
      <c r="B209" s="26"/>
    </row>
    <row r="210" spans="2:2" s="25" customFormat="1" x14ac:dyDescent="0.2">
      <c r="B210" s="26"/>
    </row>
    <row r="211" spans="2:2" s="25" customFormat="1" x14ac:dyDescent="0.2">
      <c r="B211" s="26"/>
    </row>
    <row r="212" spans="2:2" s="25" customFormat="1" x14ac:dyDescent="0.2">
      <c r="B212" s="26"/>
    </row>
    <row r="213" spans="2:2" s="25" customFormat="1" x14ac:dyDescent="0.2">
      <c r="B213" s="26"/>
    </row>
    <row r="214" spans="2:2" s="25" customFormat="1" x14ac:dyDescent="0.2">
      <c r="B214" s="26"/>
    </row>
    <row r="215" spans="2:2" s="25" customFormat="1" x14ac:dyDescent="0.2">
      <c r="B215" s="26"/>
    </row>
    <row r="216" spans="2:2" s="25" customFormat="1" x14ac:dyDescent="0.2">
      <c r="B216" s="26"/>
    </row>
    <row r="217" spans="2:2" s="25" customFormat="1" x14ac:dyDescent="0.2">
      <c r="B217" s="26"/>
    </row>
    <row r="218" spans="2:2" s="25" customFormat="1" x14ac:dyDescent="0.2">
      <c r="B218" s="26"/>
    </row>
    <row r="219" spans="2:2" s="25" customFormat="1" x14ac:dyDescent="0.2">
      <c r="B219" s="26"/>
    </row>
    <row r="220" spans="2:2" s="25" customFormat="1" x14ac:dyDescent="0.2">
      <c r="B220" s="26"/>
    </row>
    <row r="221" spans="2:2" s="25" customFormat="1" x14ac:dyDescent="0.2">
      <c r="B221" s="26"/>
    </row>
    <row r="222" spans="2:2" s="25" customFormat="1" x14ac:dyDescent="0.2">
      <c r="B222" s="26"/>
    </row>
    <row r="223" spans="2:2" s="25" customFormat="1" x14ac:dyDescent="0.2">
      <c r="B223" s="26"/>
    </row>
    <row r="224" spans="2:2" s="25" customFormat="1" x14ac:dyDescent="0.2">
      <c r="B224" s="26"/>
    </row>
    <row r="225" spans="2:2" s="25" customFormat="1" x14ac:dyDescent="0.2">
      <c r="B225" s="26"/>
    </row>
    <row r="226" spans="2:2" s="25" customFormat="1" x14ac:dyDescent="0.2">
      <c r="B226" s="26"/>
    </row>
    <row r="227" spans="2:2" s="25" customFormat="1" x14ac:dyDescent="0.2">
      <c r="B227" s="26"/>
    </row>
    <row r="228" spans="2:2" s="25" customFormat="1" x14ac:dyDescent="0.2">
      <c r="B228" s="26"/>
    </row>
    <row r="229" spans="2:2" s="25" customFormat="1" x14ac:dyDescent="0.2">
      <c r="B229" s="26"/>
    </row>
    <row r="230" spans="2:2" s="25" customFormat="1" x14ac:dyDescent="0.2">
      <c r="B230" s="26"/>
    </row>
    <row r="231" spans="2:2" s="25" customFormat="1" x14ac:dyDescent="0.2">
      <c r="B231" s="26"/>
    </row>
    <row r="232" spans="2:2" s="25" customFormat="1" x14ac:dyDescent="0.2">
      <c r="B232" s="26"/>
    </row>
    <row r="233" spans="2:2" s="25" customFormat="1" x14ac:dyDescent="0.2">
      <c r="B233" s="26"/>
    </row>
    <row r="234" spans="2:2" s="25" customFormat="1" x14ac:dyDescent="0.2">
      <c r="B234" s="26"/>
    </row>
    <row r="235" spans="2:2" s="25" customFormat="1" x14ac:dyDescent="0.2">
      <c r="B235" s="26"/>
    </row>
    <row r="236" spans="2:2" s="25" customFormat="1" x14ac:dyDescent="0.2">
      <c r="B236" s="26"/>
    </row>
    <row r="237" spans="2:2" s="25" customFormat="1" x14ac:dyDescent="0.2">
      <c r="B237" s="26"/>
    </row>
    <row r="238" spans="2:2" s="25" customFormat="1" x14ac:dyDescent="0.2">
      <c r="B238" s="26"/>
    </row>
    <row r="239" spans="2:2" s="25" customFormat="1" x14ac:dyDescent="0.2">
      <c r="B239" s="26"/>
    </row>
    <row r="240" spans="2:2" s="25" customFormat="1" x14ac:dyDescent="0.2">
      <c r="B240" s="26"/>
    </row>
    <row r="241" spans="2:2" s="25" customFormat="1" x14ac:dyDescent="0.2">
      <c r="B241" s="26"/>
    </row>
    <row r="242" spans="2:2" s="25" customFormat="1" x14ac:dyDescent="0.2">
      <c r="B242" s="26"/>
    </row>
    <row r="243" spans="2:2" s="25" customFormat="1" x14ac:dyDescent="0.2">
      <c r="B243" s="26"/>
    </row>
    <row r="244" spans="2:2" s="25" customFormat="1" x14ac:dyDescent="0.2">
      <c r="B244" s="26"/>
    </row>
    <row r="245" spans="2:2" s="25" customFormat="1" x14ac:dyDescent="0.2">
      <c r="B245" s="26"/>
    </row>
    <row r="246" spans="2:2" s="25" customFormat="1" x14ac:dyDescent="0.2">
      <c r="B246" s="26"/>
    </row>
    <row r="247" spans="2:2" s="25" customFormat="1" x14ac:dyDescent="0.2">
      <c r="B247" s="26"/>
    </row>
    <row r="248" spans="2:2" s="25" customFormat="1" x14ac:dyDescent="0.2">
      <c r="B248" s="26"/>
    </row>
    <row r="249" spans="2:2" s="25" customFormat="1" x14ac:dyDescent="0.2">
      <c r="B249" s="26"/>
    </row>
    <row r="250" spans="2:2" s="25" customFormat="1" x14ac:dyDescent="0.2">
      <c r="B250" s="26"/>
    </row>
    <row r="251" spans="2:2" s="25" customFormat="1" x14ac:dyDescent="0.2">
      <c r="B251" s="26"/>
    </row>
    <row r="252" spans="2:2" s="25" customFormat="1" x14ac:dyDescent="0.2">
      <c r="B252" s="26"/>
    </row>
    <row r="253" spans="2:2" s="25" customFormat="1" x14ac:dyDescent="0.2">
      <c r="B253" s="26"/>
    </row>
    <row r="254" spans="2:2" s="25" customFormat="1" x14ac:dyDescent="0.2">
      <c r="B254" s="26"/>
    </row>
    <row r="255" spans="2:2" s="25" customFormat="1" x14ac:dyDescent="0.2">
      <c r="B255" s="26"/>
    </row>
    <row r="256" spans="2:2" s="25" customFormat="1" x14ac:dyDescent="0.2">
      <c r="B256" s="26"/>
    </row>
    <row r="257" spans="2:2" s="25" customFormat="1" x14ac:dyDescent="0.2">
      <c r="B257" s="26"/>
    </row>
    <row r="258" spans="2:2" s="25" customFormat="1" x14ac:dyDescent="0.2">
      <c r="B258" s="26"/>
    </row>
    <row r="259" spans="2:2" s="25" customFormat="1" x14ac:dyDescent="0.2">
      <c r="B259" s="26"/>
    </row>
    <row r="260" spans="2:2" s="25" customFormat="1" x14ac:dyDescent="0.2">
      <c r="B260" s="26"/>
    </row>
    <row r="261" spans="2:2" s="25" customFormat="1" x14ac:dyDescent="0.2">
      <c r="B261" s="26"/>
    </row>
    <row r="262" spans="2:2" s="25" customFormat="1" x14ac:dyDescent="0.2">
      <c r="B262" s="26"/>
    </row>
    <row r="263" spans="2:2" s="25" customFormat="1" x14ac:dyDescent="0.2">
      <c r="B263" s="26"/>
    </row>
    <row r="264" spans="2:2" s="25" customFormat="1" x14ac:dyDescent="0.2">
      <c r="B264" s="26"/>
    </row>
    <row r="265" spans="2:2" s="25" customFormat="1" x14ac:dyDescent="0.2">
      <c r="B265" s="26"/>
    </row>
    <row r="266" spans="2:2" s="25" customFormat="1" x14ac:dyDescent="0.2">
      <c r="B266" s="26"/>
    </row>
    <row r="267" spans="2:2" s="25" customFormat="1" x14ac:dyDescent="0.2">
      <c r="B267" s="26"/>
    </row>
    <row r="268" spans="2:2" s="25" customFormat="1" x14ac:dyDescent="0.2">
      <c r="B268" s="26"/>
    </row>
    <row r="269" spans="2:2" s="25" customFormat="1" x14ac:dyDescent="0.2">
      <c r="B269" s="26"/>
    </row>
    <row r="270" spans="2:2" s="25" customFormat="1" x14ac:dyDescent="0.2">
      <c r="B270" s="26"/>
    </row>
    <row r="271" spans="2:2" s="25" customFormat="1" x14ac:dyDescent="0.2">
      <c r="B271" s="26"/>
    </row>
    <row r="272" spans="2:2" s="25" customFormat="1" x14ac:dyDescent="0.2">
      <c r="B272" s="26"/>
    </row>
    <row r="273" spans="2:2" s="25" customFormat="1" x14ac:dyDescent="0.2">
      <c r="B273" s="26"/>
    </row>
    <row r="274" spans="2:2" s="25" customFormat="1" x14ac:dyDescent="0.2">
      <c r="B274" s="26"/>
    </row>
    <row r="275" spans="2:2" s="25" customFormat="1" x14ac:dyDescent="0.2">
      <c r="B275" s="26"/>
    </row>
    <row r="276" spans="2:2" s="25" customFormat="1" x14ac:dyDescent="0.2">
      <c r="B276" s="26"/>
    </row>
    <row r="277" spans="2:2" s="25" customFormat="1" x14ac:dyDescent="0.2">
      <c r="B277" s="26"/>
    </row>
    <row r="278" spans="2:2" s="25" customFormat="1" x14ac:dyDescent="0.2">
      <c r="B278" s="26"/>
    </row>
    <row r="279" spans="2:2" s="25" customFormat="1" x14ac:dyDescent="0.2">
      <c r="B279" s="26"/>
    </row>
    <row r="280" spans="2:2" s="25" customFormat="1" x14ac:dyDescent="0.2">
      <c r="B280" s="26"/>
    </row>
    <row r="281" spans="2:2" s="25" customFormat="1" x14ac:dyDescent="0.2">
      <c r="B281" s="26"/>
    </row>
    <row r="282" spans="2:2" s="25" customFormat="1" x14ac:dyDescent="0.2">
      <c r="B282" s="26"/>
    </row>
    <row r="283" spans="2:2" s="25" customFormat="1" x14ac:dyDescent="0.2">
      <c r="B283" s="26"/>
    </row>
    <row r="284" spans="2:2" s="25" customFormat="1" x14ac:dyDescent="0.2">
      <c r="B284" s="26"/>
    </row>
    <row r="285" spans="2:2" s="25" customFormat="1" x14ac:dyDescent="0.2">
      <c r="B285" s="26"/>
    </row>
    <row r="286" spans="2:2" s="25" customFormat="1" x14ac:dyDescent="0.2">
      <c r="B286" s="26"/>
    </row>
    <row r="287" spans="2:2" s="25" customFormat="1" x14ac:dyDescent="0.2">
      <c r="B287" s="26"/>
    </row>
    <row r="288" spans="2:2" s="25" customFormat="1" x14ac:dyDescent="0.2">
      <c r="B288" s="26"/>
    </row>
    <row r="289" spans="2:2" s="25" customFormat="1" x14ac:dyDescent="0.2">
      <c r="B289" s="26"/>
    </row>
    <row r="290" spans="2:2" s="25" customFormat="1" x14ac:dyDescent="0.2">
      <c r="B290" s="26"/>
    </row>
    <row r="291" spans="2:2" s="25" customFormat="1" x14ac:dyDescent="0.2">
      <c r="B291" s="26"/>
    </row>
    <row r="292" spans="2:2" s="25" customFormat="1" x14ac:dyDescent="0.2">
      <c r="B292" s="26"/>
    </row>
    <row r="293" spans="2:2" s="25" customFormat="1" x14ac:dyDescent="0.2">
      <c r="B293" s="26"/>
    </row>
    <row r="294" spans="2:2" s="25" customFormat="1" x14ac:dyDescent="0.2">
      <c r="B294" s="26"/>
    </row>
    <row r="295" spans="2:2" s="25" customFormat="1" x14ac:dyDescent="0.2">
      <c r="B295" s="26"/>
    </row>
    <row r="296" spans="2:2" s="25" customFormat="1" x14ac:dyDescent="0.2">
      <c r="B296" s="26"/>
    </row>
    <row r="297" spans="2:2" s="25" customFormat="1" x14ac:dyDescent="0.2">
      <c r="B297" s="26"/>
    </row>
    <row r="298" spans="2:2" s="25" customFormat="1" x14ac:dyDescent="0.2">
      <c r="B298" s="26"/>
    </row>
    <row r="299" spans="2:2" s="25" customFormat="1" x14ac:dyDescent="0.2">
      <c r="B299" s="26"/>
    </row>
    <row r="300" spans="2:2" s="25" customFormat="1" x14ac:dyDescent="0.2">
      <c r="B300" s="26"/>
    </row>
    <row r="301" spans="2:2" s="25" customFormat="1" x14ac:dyDescent="0.2">
      <c r="B301" s="26"/>
    </row>
    <row r="302" spans="2:2" s="25" customFormat="1" x14ac:dyDescent="0.2">
      <c r="B302" s="26"/>
    </row>
    <row r="303" spans="2:2" s="25" customFormat="1" x14ac:dyDescent="0.2">
      <c r="B303" s="26"/>
    </row>
    <row r="304" spans="2:2" s="25" customFormat="1" x14ac:dyDescent="0.2">
      <c r="B304" s="26"/>
    </row>
    <row r="305" spans="2:2" s="25" customFormat="1" x14ac:dyDescent="0.2">
      <c r="B305" s="26"/>
    </row>
    <row r="306" spans="2:2" s="25" customFormat="1" x14ac:dyDescent="0.2">
      <c r="B306" s="26"/>
    </row>
    <row r="307" spans="2:2" s="25" customFormat="1" x14ac:dyDescent="0.2">
      <c r="B307" s="26"/>
    </row>
    <row r="308" spans="2:2" s="25" customFormat="1" x14ac:dyDescent="0.2">
      <c r="B308" s="26"/>
    </row>
    <row r="309" spans="2:2" s="25" customFormat="1" x14ac:dyDescent="0.2">
      <c r="B309" s="26"/>
    </row>
    <row r="310" spans="2:2" s="25" customFormat="1" x14ac:dyDescent="0.2">
      <c r="B310" s="26"/>
    </row>
    <row r="311" spans="2:2" s="25" customFormat="1" x14ac:dyDescent="0.2">
      <c r="B311" s="26"/>
    </row>
    <row r="312" spans="2:2" s="25" customFormat="1" x14ac:dyDescent="0.2">
      <c r="B312" s="26"/>
    </row>
    <row r="313" spans="2:2" s="25" customFormat="1" x14ac:dyDescent="0.2">
      <c r="B313" s="26"/>
    </row>
    <row r="314" spans="2:2" s="25" customFormat="1" x14ac:dyDescent="0.2">
      <c r="B314" s="26"/>
    </row>
    <row r="315" spans="2:2" s="25" customFormat="1" x14ac:dyDescent="0.2">
      <c r="B315" s="26"/>
    </row>
    <row r="316" spans="2:2" s="25" customFormat="1" x14ac:dyDescent="0.2">
      <c r="B316" s="26"/>
    </row>
    <row r="317" spans="2:2" s="25" customFormat="1" x14ac:dyDescent="0.2">
      <c r="B317" s="26"/>
    </row>
    <row r="318" spans="2:2" s="25" customFormat="1" x14ac:dyDescent="0.2">
      <c r="B318" s="26"/>
    </row>
    <row r="319" spans="2:2" s="25" customFormat="1" x14ac:dyDescent="0.2">
      <c r="B319" s="26"/>
    </row>
    <row r="320" spans="2:2" s="25" customFormat="1" x14ac:dyDescent="0.2">
      <c r="B320" s="26"/>
    </row>
    <row r="321" spans="2:2" s="25" customFormat="1" x14ac:dyDescent="0.2">
      <c r="B321" s="26"/>
    </row>
    <row r="322" spans="2:2" s="25" customFormat="1" x14ac:dyDescent="0.2">
      <c r="B322" s="26"/>
    </row>
    <row r="323" spans="2:2" s="25" customFormat="1" x14ac:dyDescent="0.2">
      <c r="B323" s="26"/>
    </row>
    <row r="324" spans="2:2" s="25" customFormat="1" x14ac:dyDescent="0.2">
      <c r="B324" s="26"/>
    </row>
    <row r="325" spans="2:2" s="25" customFormat="1" x14ac:dyDescent="0.2">
      <c r="B325" s="26"/>
    </row>
    <row r="326" spans="2:2" s="25" customFormat="1" x14ac:dyDescent="0.2">
      <c r="B326" s="26"/>
    </row>
    <row r="327" spans="2:2" s="25" customFormat="1" x14ac:dyDescent="0.2">
      <c r="B327" s="26"/>
    </row>
    <row r="328" spans="2:2" s="25" customFormat="1" x14ac:dyDescent="0.2">
      <c r="B328" s="26"/>
    </row>
    <row r="329" spans="2:2" s="25" customFormat="1" x14ac:dyDescent="0.2">
      <c r="B329" s="26"/>
    </row>
    <row r="330" spans="2:2" s="25" customFormat="1" x14ac:dyDescent="0.2">
      <c r="B330" s="26"/>
    </row>
    <row r="331" spans="2:2" s="25" customFormat="1" x14ac:dyDescent="0.2">
      <c r="B331" s="26"/>
    </row>
    <row r="332" spans="2:2" s="25" customFormat="1" x14ac:dyDescent="0.2">
      <c r="B332" s="26"/>
    </row>
    <row r="333" spans="2:2" s="25" customFormat="1" x14ac:dyDescent="0.2">
      <c r="B333" s="26"/>
    </row>
    <row r="334" spans="2:2" s="25" customFormat="1" x14ac:dyDescent="0.2">
      <c r="B334" s="26"/>
    </row>
    <row r="335" spans="2:2" s="25" customFormat="1" x14ac:dyDescent="0.2">
      <c r="B335" s="26"/>
    </row>
    <row r="336" spans="2:2" s="25" customFormat="1" x14ac:dyDescent="0.2">
      <c r="B336" s="26"/>
    </row>
    <row r="337" spans="2:2" s="25" customFormat="1" x14ac:dyDescent="0.2">
      <c r="B337" s="26"/>
    </row>
    <row r="338" spans="2:2" s="25" customFormat="1" x14ac:dyDescent="0.2">
      <c r="B338" s="26"/>
    </row>
    <row r="339" spans="2:2" s="25" customFormat="1" x14ac:dyDescent="0.2">
      <c r="B339" s="26"/>
    </row>
    <row r="340" spans="2:2" s="25" customFormat="1" x14ac:dyDescent="0.2">
      <c r="B340" s="26"/>
    </row>
    <row r="341" spans="2:2" s="25" customFormat="1" x14ac:dyDescent="0.2">
      <c r="B341" s="26"/>
    </row>
    <row r="342" spans="2:2" s="25" customFormat="1" x14ac:dyDescent="0.2">
      <c r="B342" s="26"/>
    </row>
    <row r="343" spans="2:2" s="25" customFormat="1" x14ac:dyDescent="0.2">
      <c r="B343" s="26"/>
    </row>
    <row r="344" spans="2:2" s="25" customFormat="1" x14ac:dyDescent="0.2">
      <c r="B344" s="26"/>
    </row>
    <row r="345" spans="2:2" s="25" customFormat="1" x14ac:dyDescent="0.2">
      <c r="B345" s="26"/>
    </row>
    <row r="346" spans="2:2" s="25" customFormat="1" x14ac:dyDescent="0.2">
      <c r="B346" s="26"/>
    </row>
    <row r="347" spans="2:2" s="25" customFormat="1" x14ac:dyDescent="0.2">
      <c r="B347" s="26"/>
    </row>
    <row r="348" spans="2:2" s="25" customFormat="1" x14ac:dyDescent="0.2">
      <c r="B348" s="26"/>
    </row>
    <row r="349" spans="2:2" s="25" customFormat="1" x14ac:dyDescent="0.2">
      <c r="B349" s="26"/>
    </row>
    <row r="350" spans="2:2" s="25" customFormat="1" x14ac:dyDescent="0.2">
      <c r="B350" s="26"/>
    </row>
    <row r="351" spans="2:2" s="25" customFormat="1" x14ac:dyDescent="0.2">
      <c r="B351" s="26"/>
    </row>
    <row r="352" spans="2:2" s="25" customFormat="1" x14ac:dyDescent="0.2">
      <c r="B352" s="26"/>
    </row>
    <row r="353" spans="2:2" s="25" customFormat="1" x14ac:dyDescent="0.2">
      <c r="B353" s="26"/>
    </row>
    <row r="354" spans="2:2" s="25" customFormat="1" x14ac:dyDescent="0.2">
      <c r="B354" s="26"/>
    </row>
    <row r="355" spans="2:2" s="25" customFormat="1" x14ac:dyDescent="0.2">
      <c r="B355" s="26"/>
    </row>
    <row r="356" spans="2:2" s="25" customFormat="1" x14ac:dyDescent="0.2">
      <c r="B356" s="26"/>
    </row>
    <row r="357" spans="2:2" s="25" customFormat="1" x14ac:dyDescent="0.2">
      <c r="B357" s="26"/>
    </row>
    <row r="358" spans="2:2" s="25" customFormat="1" x14ac:dyDescent="0.2">
      <c r="B358" s="26"/>
    </row>
    <row r="359" spans="2:2" s="25" customFormat="1" x14ac:dyDescent="0.2">
      <c r="B359" s="26"/>
    </row>
    <row r="360" spans="2:2" s="25" customFormat="1" x14ac:dyDescent="0.2">
      <c r="B360" s="26"/>
    </row>
    <row r="361" spans="2:2" s="25" customFormat="1" x14ac:dyDescent="0.2">
      <c r="B361" s="26"/>
    </row>
    <row r="362" spans="2:2" s="25" customFormat="1" x14ac:dyDescent="0.2">
      <c r="B362" s="26"/>
    </row>
    <row r="363" spans="2:2" s="25" customFormat="1" x14ac:dyDescent="0.2">
      <c r="B363" s="26"/>
    </row>
    <row r="364" spans="2:2" s="25" customFormat="1" x14ac:dyDescent="0.2">
      <c r="B364" s="26"/>
    </row>
    <row r="365" spans="2:2" s="25" customFormat="1" x14ac:dyDescent="0.2">
      <c r="B365" s="26"/>
    </row>
    <row r="366" spans="2:2" s="25" customFormat="1" x14ac:dyDescent="0.2">
      <c r="B366" s="26"/>
    </row>
    <row r="367" spans="2:2" s="25" customFormat="1" x14ac:dyDescent="0.2">
      <c r="B367" s="26"/>
    </row>
    <row r="368" spans="2:2" s="25" customFormat="1" x14ac:dyDescent="0.2">
      <c r="B368" s="26"/>
    </row>
    <row r="369" spans="2:2" s="25" customFormat="1" x14ac:dyDescent="0.2">
      <c r="B369" s="26"/>
    </row>
    <row r="370" spans="2:2" s="25" customFormat="1" x14ac:dyDescent="0.2">
      <c r="B370" s="26"/>
    </row>
    <row r="371" spans="2:2" s="25" customFormat="1" x14ac:dyDescent="0.2">
      <c r="B371" s="26"/>
    </row>
    <row r="372" spans="2:2" s="25" customFormat="1" x14ac:dyDescent="0.2">
      <c r="B372" s="26"/>
    </row>
    <row r="373" spans="2:2" s="25" customFormat="1" x14ac:dyDescent="0.2">
      <c r="B373" s="26"/>
    </row>
    <row r="374" spans="2:2" s="25" customFormat="1" x14ac:dyDescent="0.2">
      <c r="B374" s="26"/>
    </row>
    <row r="375" spans="2:2" s="25" customFormat="1" x14ac:dyDescent="0.2">
      <c r="B375" s="26"/>
    </row>
    <row r="376" spans="2:2" s="25" customFormat="1" x14ac:dyDescent="0.2">
      <c r="B376" s="26"/>
    </row>
    <row r="377" spans="2:2" s="25" customFormat="1" x14ac:dyDescent="0.2">
      <c r="B377" s="26"/>
    </row>
    <row r="378" spans="2:2" s="25" customFormat="1" x14ac:dyDescent="0.2">
      <c r="B378" s="26"/>
    </row>
    <row r="379" spans="2:2" s="25" customFormat="1" x14ac:dyDescent="0.2">
      <c r="B379" s="26"/>
    </row>
    <row r="380" spans="2:2" s="25" customFormat="1" x14ac:dyDescent="0.2">
      <c r="B380" s="26"/>
    </row>
    <row r="381" spans="2:2" s="25" customFormat="1" x14ac:dyDescent="0.2">
      <c r="B381" s="26"/>
    </row>
    <row r="382" spans="2:2" s="25" customFormat="1" x14ac:dyDescent="0.2">
      <c r="B382" s="26"/>
    </row>
    <row r="383" spans="2:2" s="25" customFormat="1" x14ac:dyDescent="0.2">
      <c r="B383" s="26"/>
    </row>
    <row r="384" spans="2:2" s="25" customFormat="1" x14ac:dyDescent="0.2">
      <c r="B384" s="26"/>
    </row>
    <row r="385" spans="2:2" s="25" customFormat="1" x14ac:dyDescent="0.2">
      <c r="B385" s="26"/>
    </row>
    <row r="386" spans="2:2" s="25" customFormat="1" x14ac:dyDescent="0.2">
      <c r="B386" s="26"/>
    </row>
    <row r="387" spans="2:2" s="25" customFormat="1" x14ac:dyDescent="0.2">
      <c r="B387" s="26"/>
    </row>
    <row r="388" spans="2:2" s="25" customFormat="1" x14ac:dyDescent="0.2">
      <c r="B388" s="26"/>
    </row>
    <row r="389" spans="2:2" s="25" customFormat="1" x14ac:dyDescent="0.2">
      <c r="B389" s="26"/>
    </row>
    <row r="390" spans="2:2" s="25" customFormat="1" x14ac:dyDescent="0.2">
      <c r="B390" s="26"/>
    </row>
    <row r="391" spans="2:2" s="25" customFormat="1" x14ac:dyDescent="0.2">
      <c r="B391" s="26"/>
    </row>
    <row r="392" spans="2:2" s="25" customFormat="1" x14ac:dyDescent="0.2">
      <c r="B392" s="26"/>
    </row>
    <row r="393" spans="2:2" s="25" customFormat="1" x14ac:dyDescent="0.2">
      <c r="B393" s="26"/>
    </row>
    <row r="394" spans="2:2" s="25" customFormat="1" x14ac:dyDescent="0.2">
      <c r="B394" s="26"/>
    </row>
    <row r="395" spans="2:2" s="25" customFormat="1" x14ac:dyDescent="0.2">
      <c r="B395" s="26"/>
    </row>
    <row r="396" spans="2:2" s="25" customFormat="1" x14ac:dyDescent="0.2">
      <c r="B396" s="26"/>
    </row>
    <row r="397" spans="2:2" s="25" customFormat="1" x14ac:dyDescent="0.2">
      <c r="B397" s="26"/>
    </row>
    <row r="398" spans="2:2" s="25" customFormat="1" x14ac:dyDescent="0.2">
      <c r="B398" s="26"/>
    </row>
    <row r="399" spans="2:2" s="25" customFormat="1" x14ac:dyDescent="0.2">
      <c r="B399" s="26"/>
    </row>
    <row r="400" spans="2:2" s="25" customFormat="1" x14ac:dyDescent="0.2">
      <c r="B400" s="26"/>
    </row>
    <row r="401" spans="2:2" s="25" customFormat="1" x14ac:dyDescent="0.2">
      <c r="B401" s="26"/>
    </row>
    <row r="402" spans="2:2" s="25" customFormat="1" x14ac:dyDescent="0.2">
      <c r="B402" s="26"/>
    </row>
    <row r="403" spans="2:2" s="25" customFormat="1" x14ac:dyDescent="0.2">
      <c r="B403" s="26"/>
    </row>
    <row r="404" spans="2:2" s="25" customFormat="1" x14ac:dyDescent="0.2">
      <c r="B404" s="26"/>
    </row>
    <row r="405" spans="2:2" s="25" customFormat="1" x14ac:dyDescent="0.2">
      <c r="B405" s="26"/>
    </row>
    <row r="406" spans="2:2" s="25" customFormat="1" x14ac:dyDescent="0.2">
      <c r="B406" s="26"/>
    </row>
    <row r="407" spans="2:2" s="25" customFormat="1" x14ac:dyDescent="0.2">
      <c r="B407" s="26"/>
    </row>
    <row r="408" spans="2:2" s="25" customFormat="1" x14ac:dyDescent="0.2">
      <c r="B408" s="26"/>
    </row>
    <row r="409" spans="2:2" s="25" customFormat="1" x14ac:dyDescent="0.2">
      <c r="B409" s="26"/>
    </row>
    <row r="410" spans="2:2" s="25" customFormat="1" x14ac:dyDescent="0.2">
      <c r="B410" s="26"/>
    </row>
    <row r="411" spans="2:2" s="25" customFormat="1" x14ac:dyDescent="0.2">
      <c r="B411" s="26"/>
    </row>
    <row r="412" spans="2:2" s="25" customFormat="1" x14ac:dyDescent="0.2">
      <c r="B412" s="26"/>
    </row>
    <row r="413" spans="2:2" s="25" customFormat="1" x14ac:dyDescent="0.2">
      <c r="B413" s="26"/>
    </row>
    <row r="414" spans="2:2" s="25" customFormat="1" x14ac:dyDescent="0.2">
      <c r="B414" s="26"/>
    </row>
    <row r="415" spans="2:2" s="25" customFormat="1" x14ac:dyDescent="0.2">
      <c r="B415" s="26"/>
    </row>
    <row r="416" spans="2:2" s="25" customFormat="1" x14ac:dyDescent="0.2">
      <c r="B416" s="26"/>
    </row>
    <row r="417" spans="2:2" s="25" customFormat="1" x14ac:dyDescent="0.2">
      <c r="B417" s="26"/>
    </row>
    <row r="418" spans="2:2" s="25" customFormat="1" x14ac:dyDescent="0.2">
      <c r="B418" s="26"/>
    </row>
    <row r="419" spans="2:2" s="25" customFormat="1" x14ac:dyDescent="0.2">
      <c r="B419" s="26"/>
    </row>
    <row r="420" spans="2:2" s="25" customFormat="1" x14ac:dyDescent="0.2">
      <c r="B420" s="26"/>
    </row>
    <row r="421" spans="2:2" s="25" customFormat="1" x14ac:dyDescent="0.2">
      <c r="B421" s="26"/>
    </row>
    <row r="422" spans="2:2" s="25" customFormat="1" x14ac:dyDescent="0.2">
      <c r="B422" s="26"/>
    </row>
    <row r="423" spans="2:2" s="25" customFormat="1" x14ac:dyDescent="0.2">
      <c r="B423" s="26"/>
    </row>
    <row r="424" spans="2:2" s="25" customFormat="1" x14ac:dyDescent="0.2">
      <c r="B424" s="26"/>
    </row>
    <row r="425" spans="2:2" s="25" customFormat="1" x14ac:dyDescent="0.2">
      <c r="B425" s="26"/>
    </row>
    <row r="426" spans="2:2" s="25" customFormat="1" x14ac:dyDescent="0.2">
      <c r="B426" s="26"/>
    </row>
    <row r="427" spans="2:2" s="25" customFormat="1" x14ac:dyDescent="0.2">
      <c r="B427" s="26"/>
    </row>
    <row r="428" spans="2:2" s="25" customFormat="1" x14ac:dyDescent="0.2">
      <c r="B428" s="26"/>
    </row>
    <row r="429" spans="2:2" s="25" customFormat="1" x14ac:dyDescent="0.2">
      <c r="B429" s="26"/>
    </row>
    <row r="430" spans="2:2" s="25" customFormat="1" x14ac:dyDescent="0.2">
      <c r="B430" s="26"/>
    </row>
    <row r="431" spans="2:2" s="25" customFormat="1" x14ac:dyDescent="0.2">
      <c r="B431" s="26"/>
    </row>
    <row r="432" spans="2:2" s="25" customFormat="1" x14ac:dyDescent="0.2">
      <c r="B432" s="26"/>
    </row>
    <row r="433" spans="2:2" s="25" customFormat="1" x14ac:dyDescent="0.2">
      <c r="B433" s="26"/>
    </row>
    <row r="434" spans="2:2" s="25" customFormat="1" x14ac:dyDescent="0.2">
      <c r="B434" s="26"/>
    </row>
    <row r="435" spans="2:2" s="25" customFormat="1" x14ac:dyDescent="0.2">
      <c r="B435" s="26"/>
    </row>
    <row r="436" spans="2:2" s="25" customFormat="1" x14ac:dyDescent="0.2">
      <c r="B436" s="26"/>
    </row>
    <row r="437" spans="2:2" s="25" customFormat="1" x14ac:dyDescent="0.2">
      <c r="B437" s="26"/>
    </row>
    <row r="438" spans="2:2" s="25" customFormat="1" x14ac:dyDescent="0.2">
      <c r="B438" s="26"/>
    </row>
    <row r="439" spans="2:2" s="25" customFormat="1" x14ac:dyDescent="0.2">
      <c r="B439" s="26"/>
    </row>
    <row r="440" spans="2:2" s="25" customFormat="1" x14ac:dyDescent="0.2">
      <c r="B440" s="26"/>
    </row>
    <row r="441" spans="2:2" s="25" customFormat="1" x14ac:dyDescent="0.2">
      <c r="B441" s="26"/>
    </row>
    <row r="442" spans="2:2" s="25" customFormat="1" x14ac:dyDescent="0.2">
      <c r="B442" s="26"/>
    </row>
    <row r="443" spans="2:2" s="25" customFormat="1" x14ac:dyDescent="0.2">
      <c r="B443" s="26"/>
    </row>
    <row r="444" spans="2:2" s="25" customFormat="1" x14ac:dyDescent="0.2">
      <c r="B444" s="26"/>
    </row>
    <row r="445" spans="2:2" s="25" customFormat="1" x14ac:dyDescent="0.2">
      <c r="B445" s="26"/>
    </row>
    <row r="446" spans="2:2" s="25" customFormat="1" x14ac:dyDescent="0.2">
      <c r="B446" s="26"/>
    </row>
    <row r="447" spans="2:2" s="25" customFormat="1" x14ac:dyDescent="0.2">
      <c r="B447" s="26"/>
    </row>
    <row r="448" spans="2:2" s="25" customFormat="1" x14ac:dyDescent="0.2">
      <c r="B448" s="26"/>
    </row>
    <row r="449" spans="2:2" s="25" customFormat="1" x14ac:dyDescent="0.2">
      <c r="B449" s="26"/>
    </row>
    <row r="450" spans="2:2" s="25" customFormat="1" x14ac:dyDescent="0.2">
      <c r="B450" s="26"/>
    </row>
    <row r="451" spans="2:2" s="25" customFormat="1" x14ac:dyDescent="0.2">
      <c r="B451" s="26"/>
    </row>
    <row r="452" spans="2:2" s="25" customFormat="1" x14ac:dyDescent="0.2">
      <c r="B452" s="26"/>
    </row>
    <row r="453" spans="2:2" s="25" customFormat="1" x14ac:dyDescent="0.2">
      <c r="B453" s="26"/>
    </row>
    <row r="454" spans="2:2" s="25" customFormat="1" x14ac:dyDescent="0.2">
      <c r="B454" s="26"/>
    </row>
    <row r="455" spans="2:2" s="25" customFormat="1" x14ac:dyDescent="0.2">
      <c r="B455" s="26"/>
    </row>
    <row r="456" spans="2:2" s="25" customFormat="1" x14ac:dyDescent="0.2">
      <c r="B456" s="26"/>
    </row>
    <row r="457" spans="2:2" s="25" customFormat="1" x14ac:dyDescent="0.2">
      <c r="B457" s="26"/>
    </row>
    <row r="458" spans="2:2" s="25" customFormat="1" x14ac:dyDescent="0.2">
      <c r="B458" s="26"/>
    </row>
    <row r="459" spans="2:2" s="25" customFormat="1" x14ac:dyDescent="0.2">
      <c r="B459" s="26"/>
    </row>
    <row r="460" spans="2:2" s="25" customFormat="1" x14ac:dyDescent="0.2">
      <c r="B460" s="26"/>
    </row>
    <row r="461" spans="2:2" s="25" customFormat="1" x14ac:dyDescent="0.2">
      <c r="B461" s="26"/>
    </row>
    <row r="462" spans="2:2" s="25" customFormat="1" x14ac:dyDescent="0.2">
      <c r="B462" s="26"/>
    </row>
    <row r="463" spans="2:2" s="25" customFormat="1" x14ac:dyDescent="0.2">
      <c r="B463" s="26"/>
    </row>
    <row r="464" spans="2:2" s="25" customFormat="1" x14ac:dyDescent="0.2">
      <c r="B464" s="26"/>
    </row>
    <row r="465" spans="2:2" s="25" customFormat="1" x14ac:dyDescent="0.2">
      <c r="B465" s="26"/>
    </row>
    <row r="466" spans="2:2" s="25" customFormat="1" x14ac:dyDescent="0.2">
      <c r="B466" s="26"/>
    </row>
    <row r="467" spans="2:2" s="25" customFormat="1" x14ac:dyDescent="0.2">
      <c r="B467" s="26"/>
    </row>
    <row r="468" spans="2:2" s="25" customFormat="1" x14ac:dyDescent="0.2">
      <c r="B468" s="26"/>
    </row>
    <row r="469" spans="2:2" s="25" customFormat="1" x14ac:dyDescent="0.2">
      <c r="B469" s="26"/>
    </row>
    <row r="470" spans="2:2" s="25" customFormat="1" x14ac:dyDescent="0.2">
      <c r="B470" s="26"/>
    </row>
    <row r="471" spans="2:2" s="25" customFormat="1" x14ac:dyDescent="0.2">
      <c r="B471" s="26"/>
    </row>
    <row r="472" spans="2:2" s="25" customFormat="1" x14ac:dyDescent="0.2">
      <c r="B472" s="26"/>
    </row>
    <row r="473" spans="2:2" s="25" customFormat="1" x14ac:dyDescent="0.2">
      <c r="B473" s="26"/>
    </row>
    <row r="474" spans="2:2" s="25" customFormat="1" x14ac:dyDescent="0.2">
      <c r="B474" s="26"/>
    </row>
    <row r="475" spans="2:2" s="25" customFormat="1" x14ac:dyDescent="0.2">
      <c r="B475" s="26"/>
    </row>
    <row r="476" spans="2:2" s="25" customFormat="1" x14ac:dyDescent="0.2">
      <c r="B476" s="26"/>
    </row>
    <row r="477" spans="2:2" s="25" customFormat="1" x14ac:dyDescent="0.2">
      <c r="B477" s="26"/>
    </row>
    <row r="478" spans="2:2" s="25" customFormat="1" x14ac:dyDescent="0.2">
      <c r="B478" s="26"/>
    </row>
    <row r="479" spans="2:2" s="25" customFormat="1" x14ac:dyDescent="0.2">
      <c r="B479" s="26"/>
    </row>
    <row r="480" spans="2:2" s="25" customFormat="1" x14ac:dyDescent="0.2">
      <c r="B480" s="26"/>
    </row>
    <row r="481" spans="2:2" s="25" customFormat="1" x14ac:dyDescent="0.2">
      <c r="B481" s="26"/>
    </row>
    <row r="482" spans="2:2" s="25" customFormat="1" x14ac:dyDescent="0.2">
      <c r="B482" s="26"/>
    </row>
    <row r="483" spans="2:2" s="25" customFormat="1" x14ac:dyDescent="0.2">
      <c r="B483" s="26"/>
    </row>
    <row r="484" spans="2:2" s="25" customFormat="1" x14ac:dyDescent="0.2">
      <c r="B484" s="26"/>
    </row>
    <row r="485" spans="2:2" s="25" customFormat="1" x14ac:dyDescent="0.2">
      <c r="B485" s="26"/>
    </row>
    <row r="486" spans="2:2" s="25" customFormat="1" x14ac:dyDescent="0.2">
      <c r="B486" s="26"/>
    </row>
    <row r="487" spans="2:2" s="25" customFormat="1" x14ac:dyDescent="0.2">
      <c r="B487" s="26"/>
    </row>
    <row r="488" spans="2:2" s="25" customFormat="1" x14ac:dyDescent="0.2">
      <c r="B488" s="26"/>
    </row>
    <row r="489" spans="2:2" s="25" customFormat="1" x14ac:dyDescent="0.2">
      <c r="B489" s="26"/>
    </row>
    <row r="490" spans="2:2" s="25" customFormat="1" x14ac:dyDescent="0.2">
      <c r="B490" s="26"/>
    </row>
    <row r="491" spans="2:2" s="25" customFormat="1" x14ac:dyDescent="0.2">
      <c r="B491" s="26"/>
    </row>
    <row r="492" spans="2:2" s="25" customFormat="1" x14ac:dyDescent="0.2">
      <c r="B492" s="26"/>
    </row>
    <row r="493" spans="2:2" s="25" customFormat="1" x14ac:dyDescent="0.2">
      <c r="B493" s="26"/>
    </row>
    <row r="494" spans="2:2" s="25" customFormat="1" x14ac:dyDescent="0.2">
      <c r="B494" s="26"/>
    </row>
    <row r="495" spans="2:2" s="25" customFormat="1" x14ac:dyDescent="0.2">
      <c r="B495" s="26"/>
    </row>
    <row r="496" spans="2:2" s="25" customFormat="1" x14ac:dyDescent="0.2">
      <c r="B496" s="26"/>
    </row>
    <row r="497" spans="2:2" s="25" customFormat="1" x14ac:dyDescent="0.2">
      <c r="B497" s="26"/>
    </row>
    <row r="498" spans="2:2" s="25" customFormat="1" x14ac:dyDescent="0.2">
      <c r="B498" s="26"/>
    </row>
    <row r="499" spans="2:2" s="25" customFormat="1" x14ac:dyDescent="0.2">
      <c r="B499" s="26"/>
    </row>
    <row r="500" spans="2:2" s="25" customFormat="1" x14ac:dyDescent="0.2">
      <c r="B500" s="26"/>
    </row>
    <row r="501" spans="2:2" s="25" customFormat="1" x14ac:dyDescent="0.2">
      <c r="B501" s="26"/>
    </row>
    <row r="502" spans="2:2" s="25" customFormat="1" x14ac:dyDescent="0.2">
      <c r="B502" s="26"/>
    </row>
    <row r="503" spans="2:2" s="25" customFormat="1" x14ac:dyDescent="0.2">
      <c r="B503" s="26"/>
    </row>
    <row r="504" spans="2:2" s="25" customFormat="1" x14ac:dyDescent="0.2">
      <c r="B504" s="26"/>
    </row>
    <row r="505" spans="2:2" s="25" customFormat="1" x14ac:dyDescent="0.2">
      <c r="B505" s="26"/>
    </row>
    <row r="506" spans="2:2" s="25" customFormat="1" x14ac:dyDescent="0.2">
      <c r="B506" s="26"/>
    </row>
    <row r="507" spans="2:2" s="25" customFormat="1" x14ac:dyDescent="0.2">
      <c r="B507" s="26"/>
    </row>
    <row r="508" spans="2:2" s="25" customFormat="1" x14ac:dyDescent="0.2">
      <c r="B508" s="26"/>
    </row>
    <row r="509" spans="2:2" s="25" customFormat="1" x14ac:dyDescent="0.2">
      <c r="B509" s="26"/>
    </row>
    <row r="510" spans="2:2" s="25" customFormat="1" x14ac:dyDescent="0.2">
      <c r="B510" s="26"/>
    </row>
    <row r="511" spans="2:2" s="25" customFormat="1" x14ac:dyDescent="0.2">
      <c r="B511" s="26"/>
    </row>
    <row r="512" spans="2:2" s="25" customFormat="1" x14ac:dyDescent="0.2">
      <c r="B512" s="26"/>
    </row>
    <row r="513" spans="2:2" s="25" customFormat="1" x14ac:dyDescent="0.2">
      <c r="B513" s="26"/>
    </row>
    <row r="514" spans="2:2" s="25" customFormat="1" x14ac:dyDescent="0.2">
      <c r="B514" s="26"/>
    </row>
    <row r="515" spans="2:2" s="25" customFormat="1" x14ac:dyDescent="0.2">
      <c r="B515" s="26"/>
    </row>
    <row r="516" spans="2:2" s="25" customFormat="1" x14ac:dyDescent="0.2">
      <c r="B516" s="26"/>
    </row>
    <row r="517" spans="2:2" s="25" customFormat="1" x14ac:dyDescent="0.2">
      <c r="B517" s="26"/>
    </row>
    <row r="518" spans="2:2" s="25" customFormat="1" x14ac:dyDescent="0.2">
      <c r="B518" s="26"/>
    </row>
    <row r="519" spans="2:2" s="25" customFormat="1" x14ac:dyDescent="0.2">
      <c r="B519" s="26"/>
    </row>
    <row r="520" spans="2:2" s="25" customFormat="1" x14ac:dyDescent="0.2">
      <c r="B520" s="26"/>
    </row>
    <row r="521" spans="2:2" s="25" customFormat="1" x14ac:dyDescent="0.2">
      <c r="B521" s="26"/>
    </row>
    <row r="522" spans="2:2" s="25" customFormat="1" x14ac:dyDescent="0.2">
      <c r="B522" s="26"/>
    </row>
    <row r="523" spans="2:2" s="25" customFormat="1" x14ac:dyDescent="0.2">
      <c r="B523" s="26"/>
    </row>
    <row r="524" spans="2:2" s="25" customFormat="1" x14ac:dyDescent="0.2">
      <c r="B524" s="26"/>
    </row>
    <row r="525" spans="2:2" s="25" customFormat="1" x14ac:dyDescent="0.2">
      <c r="B525" s="26"/>
    </row>
    <row r="526" spans="2:2" s="25" customFormat="1" x14ac:dyDescent="0.2">
      <c r="B526" s="26"/>
    </row>
    <row r="527" spans="2:2" s="25" customFormat="1" x14ac:dyDescent="0.2">
      <c r="B527" s="26"/>
    </row>
    <row r="528" spans="2:2" s="25" customFormat="1" x14ac:dyDescent="0.2">
      <c r="B528" s="26"/>
    </row>
    <row r="529" spans="2:2" s="25" customFormat="1" x14ac:dyDescent="0.2">
      <c r="B529" s="26"/>
    </row>
    <row r="530" spans="2:2" s="25" customFormat="1" x14ac:dyDescent="0.2">
      <c r="B530" s="26"/>
    </row>
    <row r="531" spans="2:2" s="25" customFormat="1" x14ac:dyDescent="0.2">
      <c r="B531" s="26"/>
    </row>
    <row r="532" spans="2:2" s="25" customFormat="1" x14ac:dyDescent="0.2">
      <c r="B532" s="26"/>
    </row>
    <row r="533" spans="2:2" s="25" customFormat="1" x14ac:dyDescent="0.2">
      <c r="B533" s="26"/>
    </row>
    <row r="534" spans="2:2" s="25" customFormat="1" x14ac:dyDescent="0.2">
      <c r="B534" s="26"/>
    </row>
    <row r="535" spans="2:2" s="25" customFormat="1" x14ac:dyDescent="0.2">
      <c r="B535" s="26"/>
    </row>
    <row r="536" spans="2:2" s="25" customFormat="1" x14ac:dyDescent="0.2">
      <c r="B536" s="26"/>
    </row>
    <row r="537" spans="2:2" s="25" customFormat="1" x14ac:dyDescent="0.2">
      <c r="B537" s="26"/>
    </row>
  </sheetData>
  <sheetProtection password="DFB1" sheet="1" objects="1" scenarios="1"/>
  <phoneticPr fontId="2" type="noConversion"/>
  <pageMargins left="0.75" right="0.75" top="1" bottom="1" header="0.5" footer="0.5"/>
  <pageSetup paperSize="9" scale="77" orientation="portrait" r:id="rId1"/>
  <headerFooter alignWithMargins="0">
    <oddHeader>&amp;L&amp;"Arial,Vet"&amp;F&amp;R&amp;"Arial,Vet"&amp;A</oddHeader>
    <oddFooter>&amp;L&amp;"Arial,Vet"vos/abb keizer&amp;C&amp;"Arial,Vet"&amp;D&amp;R&amp;"Arial,Vet"&amp;P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2"/>
  <sheetViews>
    <sheetView zoomScaleNormal="100" workbookViewId="0">
      <selection activeCell="B2" sqref="B2"/>
    </sheetView>
  </sheetViews>
  <sheetFormatPr defaultRowHeight="12.75" x14ac:dyDescent="0.2"/>
  <sheetData>
    <row r="1" spans="2:12" x14ac:dyDescent="0.2">
      <c r="L1" s="145"/>
    </row>
    <row r="2" spans="2:12" x14ac:dyDescent="0.2"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5"/>
    </row>
    <row r="3" spans="2:12" x14ac:dyDescent="0.2">
      <c r="B3" s="147" t="s">
        <v>105</v>
      </c>
      <c r="C3" s="146"/>
      <c r="D3" s="146"/>
      <c r="E3" s="146"/>
      <c r="F3" s="146"/>
      <c r="G3" s="146"/>
      <c r="H3" s="146"/>
      <c r="I3" s="146"/>
      <c r="J3" s="141">
        <v>42472</v>
      </c>
      <c r="K3" s="146"/>
      <c r="L3" s="145"/>
    </row>
    <row r="4" spans="2:12" x14ac:dyDescent="0.2"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5"/>
    </row>
    <row r="5" spans="2:12" x14ac:dyDescent="0.2">
      <c r="B5" s="139" t="s">
        <v>84</v>
      </c>
      <c r="C5" s="140"/>
      <c r="D5" s="140"/>
      <c r="E5" s="140"/>
      <c r="F5" s="140"/>
      <c r="G5" s="140"/>
      <c r="H5" s="140"/>
      <c r="I5" s="140"/>
      <c r="K5" s="140"/>
      <c r="L5" s="145"/>
    </row>
    <row r="6" spans="2:12" x14ac:dyDescent="0.2">
      <c r="B6" s="140" t="s">
        <v>85</v>
      </c>
      <c r="C6" s="140"/>
      <c r="D6" s="140"/>
      <c r="E6" s="140"/>
      <c r="F6" s="140"/>
      <c r="G6" s="140"/>
      <c r="H6" s="140"/>
      <c r="I6" s="139"/>
      <c r="J6" s="140"/>
      <c r="K6" s="140"/>
      <c r="L6" s="145"/>
    </row>
    <row r="7" spans="2:12" x14ac:dyDescent="0.2">
      <c r="B7" s="140" t="s">
        <v>86</v>
      </c>
      <c r="C7" s="140"/>
      <c r="D7" s="140"/>
      <c r="E7" s="140"/>
      <c r="F7" s="140"/>
      <c r="G7" s="139"/>
      <c r="H7" s="140"/>
      <c r="I7" s="140"/>
      <c r="J7" s="140"/>
      <c r="K7" s="140"/>
      <c r="L7" s="145"/>
    </row>
    <row r="8" spans="2:12" x14ac:dyDescent="0.2">
      <c r="B8" s="140" t="s">
        <v>94</v>
      </c>
      <c r="C8" s="140"/>
      <c r="D8" s="140"/>
      <c r="E8" s="140"/>
      <c r="F8" s="140"/>
      <c r="G8" s="140"/>
      <c r="H8" s="140"/>
      <c r="I8" s="140"/>
      <c r="J8" s="140"/>
      <c r="K8" s="140"/>
      <c r="L8" s="145"/>
    </row>
    <row r="9" spans="2:12" x14ac:dyDescent="0.2">
      <c r="B9" s="140" t="s">
        <v>87</v>
      </c>
      <c r="C9" s="140"/>
      <c r="D9" s="140"/>
      <c r="E9" s="140"/>
      <c r="F9" s="140"/>
      <c r="G9" s="140"/>
      <c r="H9" s="140"/>
      <c r="I9" s="140"/>
      <c r="J9" s="140"/>
      <c r="K9" s="140"/>
      <c r="L9" s="145"/>
    </row>
    <row r="10" spans="2:12" x14ac:dyDescent="0.2"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5"/>
    </row>
    <row r="11" spans="2:12" x14ac:dyDescent="0.2">
      <c r="B11" s="139" t="s">
        <v>88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5"/>
    </row>
    <row r="12" spans="2:12" x14ac:dyDescent="0.2">
      <c r="B12" s="140" t="s">
        <v>95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5"/>
    </row>
    <row r="13" spans="2:12" x14ac:dyDescent="0.2">
      <c r="B13" s="140" t="s">
        <v>96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5"/>
    </row>
    <row r="14" spans="2:12" x14ac:dyDescent="0.2">
      <c r="B14" s="140" t="s">
        <v>97</v>
      </c>
      <c r="C14" s="140"/>
      <c r="D14" s="140"/>
      <c r="E14" s="140"/>
      <c r="F14" s="140"/>
      <c r="G14" s="140"/>
      <c r="H14" s="140"/>
      <c r="I14" s="140"/>
      <c r="J14" s="140"/>
      <c r="K14" s="140"/>
      <c r="L14" s="145"/>
    </row>
    <row r="15" spans="2:12" x14ac:dyDescent="0.2">
      <c r="B15" s="140" t="s">
        <v>98</v>
      </c>
      <c r="C15" s="140"/>
      <c r="D15" s="140"/>
      <c r="E15" s="140"/>
      <c r="F15" s="140"/>
      <c r="G15" s="140"/>
      <c r="H15" s="140"/>
      <c r="I15" s="140"/>
      <c r="J15" s="140"/>
      <c r="K15" s="140"/>
      <c r="L15" s="145"/>
    </row>
    <row r="16" spans="2:12" x14ac:dyDescent="0.2">
      <c r="B16" s="140" t="s">
        <v>99</v>
      </c>
      <c r="C16" s="140"/>
      <c r="D16" s="140"/>
      <c r="E16" s="140"/>
      <c r="F16" s="140"/>
      <c r="G16" s="140"/>
      <c r="H16" s="140"/>
      <c r="I16" s="140"/>
      <c r="J16" s="140"/>
      <c r="K16" s="140"/>
      <c r="L16" s="145"/>
    </row>
    <row r="17" spans="2:12" x14ac:dyDescent="0.2">
      <c r="B17" s="140" t="s">
        <v>100</v>
      </c>
      <c r="C17" s="140"/>
      <c r="D17" s="140"/>
      <c r="E17" s="140"/>
      <c r="F17" s="140"/>
      <c r="G17" s="140"/>
      <c r="H17" s="140"/>
      <c r="I17" s="140"/>
      <c r="J17" s="140"/>
      <c r="K17" s="140"/>
      <c r="L17" s="145"/>
    </row>
    <row r="18" spans="2:12" x14ac:dyDescent="0.2"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5"/>
    </row>
    <row r="19" spans="2:12" x14ac:dyDescent="0.2">
      <c r="B19" s="139" t="s">
        <v>101</v>
      </c>
      <c r="C19" s="140"/>
      <c r="D19" s="140"/>
      <c r="E19" s="140"/>
      <c r="F19" s="140"/>
      <c r="G19" s="140"/>
      <c r="H19" s="140"/>
      <c r="I19" s="140"/>
      <c r="J19" s="140"/>
      <c r="K19" s="140"/>
      <c r="L19" s="145"/>
    </row>
    <row r="20" spans="2:12" x14ac:dyDescent="0.2">
      <c r="B20" s="140" t="s">
        <v>102</v>
      </c>
      <c r="C20" s="140"/>
      <c r="D20" s="140"/>
      <c r="E20" s="140"/>
      <c r="F20" s="140"/>
      <c r="G20" s="140"/>
      <c r="H20" s="140"/>
      <c r="I20" s="140"/>
      <c r="J20" s="140"/>
      <c r="K20" s="140"/>
      <c r="L20" s="145"/>
    </row>
    <row r="21" spans="2:12" x14ac:dyDescent="0.2">
      <c r="B21" s="140" t="s">
        <v>106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5"/>
    </row>
    <row r="22" spans="2:12" x14ac:dyDescent="0.2">
      <c r="B22" s="140" t="s">
        <v>107</v>
      </c>
      <c r="C22" s="140"/>
      <c r="D22" s="140"/>
      <c r="E22" s="140"/>
      <c r="F22" s="140"/>
      <c r="G22" s="140"/>
      <c r="H22" s="140"/>
      <c r="I22" s="140"/>
      <c r="J22" s="140"/>
      <c r="K22" s="140"/>
      <c r="L22" s="145"/>
    </row>
    <row r="23" spans="2:12" x14ac:dyDescent="0.2">
      <c r="B23" s="140" t="s">
        <v>104</v>
      </c>
      <c r="C23" s="140"/>
      <c r="D23" s="140"/>
      <c r="E23" s="140"/>
      <c r="F23" s="140"/>
      <c r="G23" s="140"/>
      <c r="H23" s="140"/>
      <c r="I23" s="140"/>
      <c r="J23" s="140"/>
      <c r="K23" s="140"/>
      <c r="L23" s="145"/>
    </row>
    <row r="24" spans="2:12" x14ac:dyDescent="0.2">
      <c r="B24" s="140" t="s">
        <v>103</v>
      </c>
      <c r="C24" s="140"/>
      <c r="D24" s="140"/>
      <c r="E24" s="140"/>
      <c r="F24" s="140"/>
      <c r="G24" s="140"/>
      <c r="H24" s="140"/>
      <c r="I24" s="140"/>
      <c r="J24" s="140"/>
      <c r="K24" s="140"/>
      <c r="L24" s="145"/>
    </row>
    <row r="25" spans="2:12" x14ac:dyDescent="0.2"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5"/>
    </row>
    <row r="26" spans="2:12" x14ac:dyDescent="0.2">
      <c r="B26" s="139" t="s">
        <v>89</v>
      </c>
      <c r="C26" s="140"/>
      <c r="D26" s="140"/>
      <c r="E26" s="140"/>
      <c r="F26" s="140"/>
      <c r="G26" s="140"/>
      <c r="H26" s="140"/>
      <c r="I26" s="140"/>
      <c r="J26" s="140"/>
      <c r="K26" s="140"/>
      <c r="L26" s="145"/>
    </row>
    <row r="27" spans="2:12" x14ac:dyDescent="0.2">
      <c r="B27" s="140" t="s">
        <v>108</v>
      </c>
      <c r="C27" s="140"/>
      <c r="D27" s="140"/>
      <c r="E27" s="140"/>
      <c r="F27" s="140"/>
      <c r="G27" s="140"/>
      <c r="H27" s="140"/>
      <c r="I27" s="140"/>
      <c r="J27" s="140"/>
      <c r="K27" s="140"/>
      <c r="L27" s="145"/>
    </row>
    <row r="28" spans="2:12" x14ac:dyDescent="0.2">
      <c r="B28" s="140" t="s">
        <v>90</v>
      </c>
      <c r="C28" s="140"/>
      <c r="D28" s="140"/>
      <c r="E28" s="140"/>
      <c r="F28" s="140"/>
      <c r="G28" s="140"/>
      <c r="H28" s="140"/>
      <c r="I28" s="140"/>
      <c r="J28" s="140"/>
      <c r="K28" s="140"/>
      <c r="L28" s="145"/>
    </row>
    <row r="29" spans="2:12" x14ac:dyDescent="0.2"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5"/>
    </row>
    <row r="30" spans="2:12" x14ac:dyDescent="0.2">
      <c r="B30" s="142" t="s">
        <v>91</v>
      </c>
      <c r="C30" s="140"/>
      <c r="D30" s="140"/>
      <c r="E30" s="140"/>
      <c r="F30" s="140"/>
      <c r="G30" s="140"/>
      <c r="H30" s="140"/>
      <c r="I30" s="140"/>
      <c r="J30" s="140"/>
      <c r="K30" s="140"/>
      <c r="L30" s="145"/>
    </row>
    <row r="31" spans="2:12" x14ac:dyDescent="0.2">
      <c r="B31" s="140" t="s">
        <v>92</v>
      </c>
      <c r="C31" s="140"/>
      <c r="D31" s="143" t="s">
        <v>93</v>
      </c>
      <c r="E31" s="140"/>
      <c r="F31" s="140"/>
      <c r="G31" s="140"/>
      <c r="H31" s="140"/>
      <c r="I31" s="140"/>
      <c r="J31" s="140"/>
      <c r="K31" s="140"/>
      <c r="L31" s="145"/>
    </row>
    <row r="32" spans="2:12" x14ac:dyDescent="0.2">
      <c r="L32" s="144"/>
    </row>
  </sheetData>
  <sheetProtection algorithmName="SHA-512" hashValue="+tPah13ld6pOCIUSFOkOtUp4kiBTg63XYHSyk4IavtOMlmiz1efjpYC/OY2u+eRfsfdAPDPBWbUOPTX5FELb6A==" saltValue="Y3tu15fAlLRG4u3MwafY2w==" spinCount="100000" sheet="1" objects="1" scenarios="1"/>
  <hyperlinks>
    <hyperlink ref="D31" r:id="rId1"/>
  </hyperlinks>
  <pageMargins left="0.70866141732283472" right="0.70866141732283472" top="0.74803149606299213" bottom="0.74803149606299213" header="0.31496062992125984" footer="0.31496062992125984"/>
  <pageSetup paperSize="9" scale="81" orientation="portrait" horizontalDpi="4294967295" verticalDpi="4294967295"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537"/>
  <sheetViews>
    <sheetView zoomScale="80" zoomScaleNormal="80" workbookViewId="0">
      <selection activeCell="B2" sqref="B2"/>
    </sheetView>
  </sheetViews>
  <sheetFormatPr defaultRowHeight="12.75" x14ac:dyDescent="0.2"/>
  <cols>
    <col min="1" max="1" width="3.140625" style="25" customWidth="1"/>
    <col min="2" max="2" width="13.140625" style="1" customWidth="1"/>
    <col min="3" max="3" width="21.5703125" customWidth="1"/>
    <col min="4" max="4" width="13.42578125" customWidth="1"/>
    <col min="5" max="5" width="12.140625" bestFit="1" customWidth="1"/>
    <col min="6" max="6" width="13.7109375" customWidth="1"/>
    <col min="7" max="7" width="10.42578125" bestFit="1" customWidth="1"/>
    <col min="8" max="8" width="11.140625" bestFit="1" customWidth="1"/>
    <col min="9" max="9" width="10.28515625" customWidth="1"/>
    <col min="10" max="10" width="7.42578125" customWidth="1"/>
    <col min="11" max="55" width="9.140625" style="25"/>
  </cols>
  <sheetData>
    <row r="1" spans="2:10" x14ac:dyDescent="0.2">
      <c r="B1" s="26"/>
      <c r="C1" s="25"/>
      <c r="D1" s="25"/>
      <c r="E1" s="25"/>
      <c r="F1" s="25"/>
      <c r="G1" s="25"/>
      <c r="H1" s="25"/>
      <c r="I1" s="25"/>
      <c r="J1" s="25"/>
    </row>
    <row r="2" spans="2:10" x14ac:dyDescent="0.2">
      <c r="B2" s="90"/>
      <c r="C2" s="91"/>
      <c r="D2" s="91"/>
      <c r="E2" s="91"/>
      <c r="F2" s="91"/>
      <c r="G2" s="91"/>
      <c r="H2" s="91"/>
      <c r="I2" s="91"/>
      <c r="J2" s="92"/>
    </row>
    <row r="3" spans="2:10" x14ac:dyDescent="0.2">
      <c r="B3" s="79"/>
      <c r="C3" s="93"/>
      <c r="D3" s="93"/>
      <c r="E3" s="93"/>
      <c r="F3" s="93"/>
      <c r="G3" s="93"/>
      <c r="H3" s="93"/>
      <c r="I3" s="93"/>
      <c r="J3" s="83"/>
    </row>
    <row r="4" spans="2:10" ht="15.75" x14ac:dyDescent="0.25">
      <c r="B4" s="79"/>
      <c r="C4" s="93"/>
      <c r="D4" s="93"/>
      <c r="E4" s="116" t="s">
        <v>17</v>
      </c>
      <c r="F4" s="93"/>
      <c r="G4" s="93"/>
      <c r="H4" s="93"/>
      <c r="I4" s="93"/>
      <c r="J4" s="83"/>
    </row>
    <row r="5" spans="2:10" ht="15.75" x14ac:dyDescent="0.25">
      <c r="B5" s="79"/>
      <c r="C5" s="93"/>
      <c r="D5" s="93"/>
      <c r="E5" s="116" t="s">
        <v>42</v>
      </c>
      <c r="F5" s="93"/>
      <c r="G5" s="93"/>
      <c r="H5" s="93"/>
      <c r="I5" s="93"/>
      <c r="J5" s="83"/>
    </row>
    <row r="6" spans="2:10" ht="15.75" x14ac:dyDescent="0.25">
      <c r="B6" s="79"/>
      <c r="C6" s="93"/>
      <c r="D6" s="93"/>
      <c r="E6" s="116" t="s">
        <v>60</v>
      </c>
      <c r="F6" s="93"/>
      <c r="G6" s="93"/>
      <c r="H6" s="93"/>
      <c r="I6" s="93"/>
      <c r="J6" s="83"/>
    </row>
    <row r="7" spans="2:10" x14ac:dyDescent="0.2">
      <c r="B7" s="94"/>
      <c r="C7" s="93"/>
      <c r="D7" s="93"/>
      <c r="E7" s="93"/>
      <c r="F7" s="93"/>
      <c r="G7" s="93"/>
      <c r="H7" s="93"/>
      <c r="I7" s="93"/>
      <c r="J7" s="83"/>
    </row>
    <row r="8" spans="2:10" x14ac:dyDescent="0.2">
      <c r="B8" s="94"/>
      <c r="C8" s="93"/>
      <c r="D8" s="93"/>
      <c r="E8" s="93"/>
      <c r="F8" s="93"/>
      <c r="G8" s="93"/>
      <c r="H8" s="93"/>
      <c r="I8" s="93"/>
      <c r="J8" s="83"/>
    </row>
    <row r="9" spans="2:10" x14ac:dyDescent="0.2">
      <c r="B9" s="94"/>
      <c r="C9" s="93"/>
      <c r="D9" s="93"/>
      <c r="E9" s="93"/>
      <c r="F9" s="93"/>
      <c r="G9" s="93"/>
      <c r="H9" s="93"/>
      <c r="I9" s="93"/>
      <c r="J9" s="83"/>
    </row>
    <row r="10" spans="2:10" x14ac:dyDescent="0.2">
      <c r="B10" s="94"/>
      <c r="C10" s="93"/>
      <c r="D10" s="93"/>
      <c r="E10" s="93"/>
      <c r="F10" s="93"/>
      <c r="G10" s="93"/>
      <c r="H10" s="93"/>
      <c r="I10" s="93"/>
      <c r="J10" s="83"/>
    </row>
    <row r="11" spans="2:10" x14ac:dyDescent="0.2">
      <c r="B11" s="94"/>
      <c r="C11" s="93"/>
      <c r="D11" s="93"/>
      <c r="E11" s="93"/>
      <c r="F11" s="93"/>
      <c r="G11" s="93"/>
      <c r="H11" s="93"/>
      <c r="I11" s="93"/>
      <c r="J11" s="83"/>
    </row>
    <row r="12" spans="2:10" x14ac:dyDescent="0.2">
      <c r="B12" s="94"/>
      <c r="C12" s="93"/>
      <c r="D12" s="93"/>
      <c r="E12" s="93"/>
      <c r="F12" s="93"/>
      <c r="G12" s="93"/>
      <c r="H12" s="93"/>
      <c r="I12" s="93"/>
      <c r="J12" s="83"/>
    </row>
    <row r="13" spans="2:10" x14ac:dyDescent="0.2">
      <c r="B13" s="94"/>
      <c r="C13" s="93"/>
      <c r="D13" s="93"/>
      <c r="E13" s="93"/>
      <c r="F13" s="93"/>
      <c r="G13" s="93"/>
      <c r="H13" s="93"/>
      <c r="I13" s="93"/>
      <c r="J13" s="83"/>
    </row>
    <row r="14" spans="2:10" ht="16.5" thickBot="1" x14ac:dyDescent="0.3">
      <c r="B14" s="117" t="s">
        <v>44</v>
      </c>
      <c r="C14" s="93"/>
      <c r="D14" s="93"/>
      <c r="E14" s="93"/>
      <c r="F14" s="93"/>
      <c r="G14" s="93"/>
      <c r="H14" s="93"/>
      <c r="I14" s="93"/>
      <c r="J14" s="83"/>
    </row>
    <row r="15" spans="2:10" ht="13.5" thickTop="1" x14ac:dyDescent="0.2">
      <c r="B15" s="118" t="s">
        <v>15</v>
      </c>
      <c r="C15" s="77"/>
      <c r="D15" s="77"/>
      <c r="E15" s="77"/>
      <c r="F15" s="77"/>
      <c r="G15" s="77"/>
      <c r="H15" s="77"/>
      <c r="I15" s="77"/>
      <c r="J15" s="78"/>
    </row>
    <row r="16" spans="2:10" ht="25.5" x14ac:dyDescent="0.2">
      <c r="B16" s="79"/>
      <c r="C16" s="80" t="s">
        <v>9</v>
      </c>
      <c r="D16" s="81" t="s">
        <v>0</v>
      </c>
      <c r="E16" s="81" t="s">
        <v>1</v>
      </c>
      <c r="F16" s="81" t="s">
        <v>2</v>
      </c>
      <c r="G16" s="81" t="s">
        <v>3</v>
      </c>
      <c r="H16" s="81" t="s">
        <v>8</v>
      </c>
      <c r="I16" s="82" t="s">
        <v>13</v>
      </c>
      <c r="J16" s="83"/>
    </row>
    <row r="17" spans="2:10" x14ac:dyDescent="0.2">
      <c r="B17" s="79"/>
      <c r="C17" s="84" t="s">
        <v>4</v>
      </c>
      <c r="D17" s="81">
        <f>1/12</f>
        <v>8.3333333333333329E-2</v>
      </c>
      <c r="E17" s="85">
        <f>+Tabellen!F20</f>
        <v>1214</v>
      </c>
      <c r="F17" s="132">
        <f>+Tabellen!F17</f>
        <v>41.45</v>
      </c>
      <c r="G17" s="85">
        <f>+Tabellen!F21</f>
        <v>39.31</v>
      </c>
      <c r="H17" s="112">
        <f>D17*(E17+(F17*G17))</f>
        <v>236.94995833333337</v>
      </c>
      <c r="I17" s="63">
        <v>1</v>
      </c>
      <c r="J17" s="83"/>
    </row>
    <row r="18" spans="2:10" x14ac:dyDescent="0.2">
      <c r="B18" s="79"/>
      <c r="C18" s="81" t="s">
        <v>5</v>
      </c>
      <c r="D18" s="81">
        <f>1/12</f>
        <v>8.3333333333333329E-2</v>
      </c>
      <c r="E18" s="85">
        <f>+Tabellen!F22</f>
        <v>1735.05</v>
      </c>
      <c r="F18" s="132">
        <f>+Tabellen!F17</f>
        <v>41.45</v>
      </c>
      <c r="G18" s="85">
        <f>+Tabellen!F23</f>
        <v>56.18</v>
      </c>
      <c r="H18" s="112">
        <f>D18*(E18+(F18*G18))</f>
        <v>338.64258333333333</v>
      </c>
      <c r="I18" s="63">
        <v>1</v>
      </c>
      <c r="J18" s="83"/>
    </row>
    <row r="19" spans="2:10" x14ac:dyDescent="0.2">
      <c r="B19" s="79"/>
      <c r="C19" s="81"/>
      <c r="D19" s="81"/>
      <c r="E19" s="81"/>
      <c r="F19" s="81"/>
      <c r="G19" s="81"/>
      <c r="H19" s="81"/>
      <c r="I19" s="81"/>
      <c r="J19" s="83"/>
    </row>
    <row r="20" spans="2:10" x14ac:dyDescent="0.2">
      <c r="B20" s="79"/>
      <c r="C20" s="86" t="s">
        <v>10</v>
      </c>
      <c r="D20" s="81"/>
      <c r="E20" s="81"/>
      <c r="F20" s="86">
        <f>+Tabellen!F4</f>
        <v>2013</v>
      </c>
      <c r="G20" s="86"/>
      <c r="H20" s="86">
        <f>+Tabellen!G4</f>
        <v>2014</v>
      </c>
      <c r="I20" s="81"/>
      <c r="J20" s="83"/>
    </row>
    <row r="21" spans="2:10" x14ac:dyDescent="0.2">
      <c r="B21" s="79"/>
      <c r="C21" s="81" t="s">
        <v>6</v>
      </c>
      <c r="D21" s="81">
        <f>1/12</f>
        <v>8.3333333333333329E-2</v>
      </c>
      <c r="E21" s="85">
        <f>+Tabellen!F31</f>
        <v>779</v>
      </c>
      <c r="F21" s="113">
        <f>(D21*E21)</f>
        <v>64.916666666666657</v>
      </c>
      <c r="G21" s="85">
        <f>+Tabellen!G31</f>
        <v>790</v>
      </c>
      <c r="H21" s="112">
        <f>(D21*G21)</f>
        <v>65.833333333333329</v>
      </c>
      <c r="I21" s="81"/>
      <c r="J21" s="83"/>
    </row>
    <row r="22" spans="2:10" x14ac:dyDescent="0.2">
      <c r="B22" s="79"/>
      <c r="C22" s="81" t="s">
        <v>7</v>
      </c>
      <c r="D22" s="81">
        <f>1/12</f>
        <v>8.3333333333333329E-2</v>
      </c>
      <c r="E22" s="85">
        <f>+Tabellen!F32</f>
        <v>221.59</v>
      </c>
      <c r="F22" s="113">
        <f>(D22*E22)</f>
        <v>18.465833333333332</v>
      </c>
      <c r="G22" s="85">
        <f>+Tabellen!G32</f>
        <v>224.71</v>
      </c>
      <c r="H22" s="112">
        <f>(D22*G22)</f>
        <v>18.725833333333334</v>
      </c>
      <c r="I22" s="81"/>
      <c r="J22" s="83"/>
    </row>
    <row r="23" spans="2:10" x14ac:dyDescent="0.2">
      <c r="B23" s="79"/>
      <c r="C23" s="81"/>
      <c r="D23" s="81"/>
      <c r="E23" s="81"/>
      <c r="F23" s="81"/>
      <c r="G23" s="81"/>
      <c r="H23" s="81"/>
      <c r="I23" s="81"/>
      <c r="J23" s="83"/>
    </row>
    <row r="24" spans="2:10" x14ac:dyDescent="0.2">
      <c r="B24" s="79"/>
      <c r="C24" s="86" t="s">
        <v>61</v>
      </c>
      <c r="D24" s="81"/>
      <c r="E24" s="81"/>
      <c r="F24" s="81"/>
      <c r="G24" s="81"/>
      <c r="H24" s="81"/>
      <c r="I24" s="81"/>
      <c r="J24" s="83"/>
    </row>
    <row r="25" spans="2:10" x14ac:dyDescent="0.2">
      <c r="B25" s="79"/>
      <c r="C25" s="81">
        <f>+Tabellen!F4</f>
        <v>2013</v>
      </c>
      <c r="D25" s="85">
        <f>+H17*I17+H18*I18+F21*I17+F22*I18</f>
        <v>658.97504166666658</v>
      </c>
      <c r="E25" s="81" t="s">
        <v>11</v>
      </c>
      <c r="F25" s="112">
        <f>+D25*5</f>
        <v>3294.8752083333329</v>
      </c>
      <c r="G25" s="81"/>
      <c r="H25" s="81"/>
      <c r="I25" s="81"/>
      <c r="J25" s="83"/>
    </row>
    <row r="26" spans="2:10" ht="15" x14ac:dyDescent="0.35">
      <c r="B26" s="79"/>
      <c r="C26" s="81">
        <f>+Tabellen!G4</f>
        <v>2014</v>
      </c>
      <c r="D26" s="85">
        <f>+H17*I17+H18*I18+H21*I17+H22*I18</f>
        <v>660.15170833333332</v>
      </c>
      <c r="E26" s="81" t="s">
        <v>12</v>
      </c>
      <c r="F26" s="114">
        <f>+D26*7</f>
        <v>4621.0619583333337</v>
      </c>
      <c r="G26" s="81"/>
      <c r="H26" s="81"/>
      <c r="I26" s="81"/>
      <c r="J26" s="83"/>
    </row>
    <row r="27" spans="2:10" x14ac:dyDescent="0.2">
      <c r="B27" s="79"/>
      <c r="C27" s="81"/>
      <c r="D27" s="81"/>
      <c r="E27" s="81" t="s">
        <v>14</v>
      </c>
      <c r="F27" s="112">
        <f>SUM(F25:F26)</f>
        <v>7915.9371666666666</v>
      </c>
      <c r="G27" s="81"/>
      <c r="H27" s="81"/>
      <c r="I27" s="81"/>
      <c r="J27" s="83"/>
    </row>
    <row r="28" spans="2:10" ht="13.5" thickBot="1" x14ac:dyDescent="0.25">
      <c r="B28" s="87"/>
      <c r="C28" s="88"/>
      <c r="D28" s="88"/>
      <c r="E28" s="88"/>
      <c r="F28" s="88"/>
      <c r="G28" s="88"/>
      <c r="H28" s="88"/>
      <c r="I28" s="88"/>
      <c r="J28" s="89"/>
    </row>
    <row r="29" spans="2:10" ht="13.5" thickTop="1" x14ac:dyDescent="0.2">
      <c r="B29" s="122"/>
      <c r="C29" s="123"/>
      <c r="D29" s="123"/>
      <c r="E29" s="123"/>
      <c r="F29" s="123"/>
      <c r="G29" s="123"/>
      <c r="H29" s="123"/>
      <c r="I29" s="123"/>
      <c r="J29" s="124"/>
    </row>
    <row r="30" spans="2:10" x14ac:dyDescent="0.2">
      <c r="B30" s="122"/>
      <c r="C30" s="123"/>
      <c r="D30" s="123"/>
      <c r="E30" s="123"/>
      <c r="F30" s="123"/>
      <c r="G30" s="123"/>
      <c r="H30" s="123"/>
      <c r="I30" s="123"/>
      <c r="J30" s="124"/>
    </row>
    <row r="31" spans="2:10" ht="16.5" thickBot="1" x14ac:dyDescent="0.3">
      <c r="B31" s="125" t="s">
        <v>43</v>
      </c>
      <c r="C31" s="123"/>
      <c r="D31" s="123"/>
      <c r="E31" s="123"/>
      <c r="F31" s="123"/>
      <c r="G31" s="123"/>
      <c r="H31" s="123"/>
      <c r="I31" s="123"/>
      <c r="J31" s="124"/>
    </row>
    <row r="32" spans="2:10" ht="14.25" thickTop="1" thickBot="1" x14ac:dyDescent="0.25">
      <c r="B32" s="119" t="s">
        <v>16</v>
      </c>
      <c r="C32" s="77" t="s">
        <v>62</v>
      </c>
      <c r="D32" s="77"/>
      <c r="E32" s="77"/>
      <c r="F32" s="77"/>
      <c r="G32" s="77"/>
      <c r="H32" s="77"/>
      <c r="I32" s="77"/>
      <c r="J32" s="78"/>
    </row>
    <row r="33" spans="2:10" ht="26.25" thickTop="1" x14ac:dyDescent="0.2">
      <c r="B33" s="79"/>
      <c r="C33" s="96" t="s">
        <v>9</v>
      </c>
      <c r="D33" s="97" t="s">
        <v>0</v>
      </c>
      <c r="E33" s="97" t="s">
        <v>1</v>
      </c>
      <c r="F33" s="97" t="s">
        <v>8</v>
      </c>
      <c r="G33" s="98" t="s">
        <v>13</v>
      </c>
      <c r="H33" s="77"/>
      <c r="I33" s="99"/>
      <c r="J33" s="83"/>
    </row>
    <row r="34" spans="2:10" x14ac:dyDescent="0.2">
      <c r="B34" s="79"/>
      <c r="C34" s="100" t="s">
        <v>5</v>
      </c>
      <c r="D34" s="81">
        <f>1/12</f>
        <v>8.3333333333333329E-2</v>
      </c>
      <c r="E34" s="85">
        <f>+Tabellen!F27</f>
        <v>4063.72</v>
      </c>
      <c r="F34" s="112">
        <f>(D34*E34)</f>
        <v>338.64333333333332</v>
      </c>
      <c r="G34" s="63">
        <v>1</v>
      </c>
      <c r="H34" s="93"/>
      <c r="I34" s="101"/>
      <c r="J34" s="83"/>
    </row>
    <row r="35" spans="2:10" x14ac:dyDescent="0.2">
      <c r="B35" s="79"/>
      <c r="C35" s="100"/>
      <c r="D35" s="81"/>
      <c r="E35" s="81"/>
      <c r="F35" s="81"/>
      <c r="G35" s="81"/>
      <c r="H35" s="81"/>
      <c r="I35" s="102"/>
      <c r="J35" s="83"/>
    </row>
    <row r="36" spans="2:10" x14ac:dyDescent="0.2">
      <c r="B36" s="79"/>
      <c r="C36" s="103" t="s">
        <v>10</v>
      </c>
      <c r="D36" s="81"/>
      <c r="E36" s="81"/>
      <c r="F36" s="86">
        <f>+F20</f>
        <v>2013</v>
      </c>
      <c r="G36" s="86"/>
      <c r="H36" s="86">
        <f>+H20</f>
        <v>2014</v>
      </c>
      <c r="I36" s="102"/>
      <c r="J36" s="83"/>
    </row>
    <row r="37" spans="2:10" x14ac:dyDescent="0.2">
      <c r="B37" s="79"/>
      <c r="C37" s="100" t="s">
        <v>7</v>
      </c>
      <c r="D37" s="81">
        <f>1/12</f>
        <v>8.3333333333333329E-2</v>
      </c>
      <c r="E37" s="85">
        <f>+E22</f>
        <v>221.59</v>
      </c>
      <c r="F37" s="113">
        <f>(D37*E37)</f>
        <v>18.465833333333332</v>
      </c>
      <c r="G37" s="85">
        <f>+G22</f>
        <v>224.71</v>
      </c>
      <c r="H37" s="112">
        <f>(D37*G37)</f>
        <v>18.725833333333334</v>
      </c>
      <c r="I37" s="102"/>
      <c r="J37" s="83"/>
    </row>
    <row r="38" spans="2:10" x14ac:dyDescent="0.2">
      <c r="B38" s="79"/>
      <c r="C38" s="100"/>
      <c r="D38" s="81"/>
      <c r="E38" s="81"/>
      <c r="F38" s="81"/>
      <c r="G38" s="81"/>
      <c r="H38" s="81"/>
      <c r="I38" s="102"/>
      <c r="J38" s="83"/>
    </row>
    <row r="39" spans="2:10" x14ac:dyDescent="0.2">
      <c r="B39" s="79"/>
      <c r="C39" s="103" t="s">
        <v>61</v>
      </c>
      <c r="D39" s="81"/>
      <c r="E39" s="81"/>
      <c r="F39" s="81"/>
      <c r="G39" s="81"/>
      <c r="H39" s="81"/>
      <c r="I39" s="102"/>
      <c r="J39" s="83"/>
    </row>
    <row r="40" spans="2:10" x14ac:dyDescent="0.2">
      <c r="B40" s="79"/>
      <c r="C40" s="100">
        <f>+C25</f>
        <v>2013</v>
      </c>
      <c r="D40" s="85">
        <f>F34*G34+F37*G34</f>
        <v>357.10916666666662</v>
      </c>
      <c r="E40" s="81" t="s">
        <v>11</v>
      </c>
      <c r="F40" s="112">
        <f>+D40*5</f>
        <v>1785.5458333333331</v>
      </c>
      <c r="G40" s="81"/>
      <c r="H40" s="81"/>
      <c r="I40" s="102"/>
      <c r="J40" s="83"/>
    </row>
    <row r="41" spans="2:10" ht="15" x14ac:dyDescent="0.35">
      <c r="B41" s="79"/>
      <c r="C41" s="100">
        <f>+C26</f>
        <v>2014</v>
      </c>
      <c r="D41" s="85">
        <f>F34*G34+H37*G34</f>
        <v>357.36916666666667</v>
      </c>
      <c r="E41" s="81" t="s">
        <v>12</v>
      </c>
      <c r="F41" s="114">
        <f>+D41*7</f>
        <v>2501.5841666666665</v>
      </c>
      <c r="G41" s="81"/>
      <c r="H41" s="81"/>
      <c r="I41" s="102"/>
      <c r="J41" s="83"/>
    </row>
    <row r="42" spans="2:10" ht="13.5" thickBot="1" x14ac:dyDescent="0.25">
      <c r="B42" s="79"/>
      <c r="C42" s="104"/>
      <c r="D42" s="105"/>
      <c r="E42" s="105" t="s">
        <v>14</v>
      </c>
      <c r="F42" s="115">
        <f>SUM(F40:F41)</f>
        <v>4287.1299999999992</v>
      </c>
      <c r="G42" s="105"/>
      <c r="H42" s="105"/>
      <c r="I42" s="106"/>
      <c r="J42" s="83"/>
    </row>
    <row r="43" spans="2:10" ht="13.5" thickTop="1" x14ac:dyDescent="0.2">
      <c r="B43" s="79"/>
      <c r="C43" s="93"/>
      <c r="D43" s="93"/>
      <c r="E43" s="93"/>
      <c r="F43" s="93"/>
      <c r="G43" s="93"/>
      <c r="H43" s="93"/>
      <c r="I43" s="93"/>
      <c r="J43" s="83"/>
    </row>
    <row r="44" spans="2:10" x14ac:dyDescent="0.2">
      <c r="B44" s="126"/>
      <c r="C44" s="127"/>
      <c r="D44" s="127"/>
      <c r="E44" s="127"/>
      <c r="F44" s="127"/>
      <c r="G44" s="127"/>
      <c r="H44" s="127"/>
      <c r="I44" s="127"/>
      <c r="J44" s="128"/>
    </row>
    <row r="45" spans="2:10" ht="13.5" thickBot="1" x14ac:dyDescent="0.25">
      <c r="B45" s="120" t="s">
        <v>16</v>
      </c>
      <c r="C45" s="93" t="s">
        <v>63</v>
      </c>
      <c r="D45" s="93"/>
      <c r="E45" s="93"/>
      <c r="F45" s="93"/>
      <c r="G45" s="93"/>
      <c r="H45" s="93"/>
      <c r="I45" s="93"/>
      <c r="J45" s="83"/>
    </row>
    <row r="46" spans="2:10" ht="26.25" thickTop="1" x14ac:dyDescent="0.2">
      <c r="B46" s="79"/>
      <c r="C46" s="96" t="s">
        <v>9</v>
      </c>
      <c r="D46" s="97" t="s">
        <v>0</v>
      </c>
      <c r="E46" s="97" t="s">
        <v>1</v>
      </c>
      <c r="F46" s="97" t="s">
        <v>8</v>
      </c>
      <c r="G46" s="98" t="s">
        <v>13</v>
      </c>
      <c r="H46" s="77"/>
      <c r="I46" s="99"/>
      <c r="J46" s="83"/>
    </row>
    <row r="47" spans="2:10" x14ac:dyDescent="0.2">
      <c r="B47" s="79"/>
      <c r="C47" s="108" t="s">
        <v>4</v>
      </c>
      <c r="D47" s="81">
        <f>1/12</f>
        <v>8.3333333333333329E-2</v>
      </c>
      <c r="E47" s="85">
        <f>+Tabellen!F26</f>
        <v>2843.35</v>
      </c>
      <c r="F47" s="112">
        <f>(D47*E47)</f>
        <v>236.94583333333333</v>
      </c>
      <c r="G47" s="63">
        <v>1</v>
      </c>
      <c r="H47" s="93"/>
      <c r="I47" s="101"/>
      <c r="J47" s="83"/>
    </row>
    <row r="48" spans="2:10" x14ac:dyDescent="0.2">
      <c r="B48" s="79"/>
      <c r="C48" s="100" t="s">
        <v>5</v>
      </c>
      <c r="D48" s="81">
        <f>1/12</f>
        <v>8.3333333333333329E-2</v>
      </c>
      <c r="E48" s="85">
        <f>+Tabellen!F27</f>
        <v>4063.72</v>
      </c>
      <c r="F48" s="112">
        <f>(D48*E48)</f>
        <v>338.64333333333332</v>
      </c>
      <c r="G48" s="81">
        <f>+G47</f>
        <v>1</v>
      </c>
      <c r="H48" s="93"/>
      <c r="I48" s="101"/>
      <c r="J48" s="83"/>
    </row>
    <row r="49" spans="2:10" x14ac:dyDescent="0.2">
      <c r="B49" s="79"/>
      <c r="C49" s="100"/>
      <c r="D49" s="81"/>
      <c r="E49" s="81"/>
      <c r="F49" s="81"/>
      <c r="G49" s="81"/>
      <c r="H49" s="81"/>
      <c r="I49" s="102"/>
      <c r="J49" s="83"/>
    </row>
    <row r="50" spans="2:10" x14ac:dyDescent="0.2">
      <c r="B50" s="79"/>
      <c r="C50" s="103" t="s">
        <v>10</v>
      </c>
      <c r="D50" s="81"/>
      <c r="E50" s="81"/>
      <c r="F50" s="86">
        <f>+F20</f>
        <v>2013</v>
      </c>
      <c r="G50" s="86"/>
      <c r="H50" s="86">
        <f>+H20</f>
        <v>2014</v>
      </c>
      <c r="I50" s="102"/>
      <c r="J50" s="83"/>
    </row>
    <row r="51" spans="2:10" x14ac:dyDescent="0.2">
      <c r="B51" s="79"/>
      <c r="C51" s="100" t="s">
        <v>6</v>
      </c>
      <c r="D51" s="81">
        <f>1/12</f>
        <v>8.3333333333333329E-2</v>
      </c>
      <c r="E51" s="85">
        <f>+E21</f>
        <v>779</v>
      </c>
      <c r="F51" s="113">
        <f>(D51*E51)</f>
        <v>64.916666666666657</v>
      </c>
      <c r="G51" s="85">
        <f>+G21</f>
        <v>790</v>
      </c>
      <c r="H51" s="112">
        <f>(D51*G51)</f>
        <v>65.833333333333329</v>
      </c>
      <c r="I51" s="102"/>
      <c r="J51" s="83"/>
    </row>
    <row r="52" spans="2:10" x14ac:dyDescent="0.2">
      <c r="B52" s="79"/>
      <c r="C52" s="100" t="s">
        <v>7</v>
      </c>
      <c r="D52" s="81">
        <f>1/12</f>
        <v>8.3333333333333329E-2</v>
      </c>
      <c r="E52" s="85">
        <f>+E22</f>
        <v>221.59</v>
      </c>
      <c r="F52" s="113">
        <f>(D52*E52)</f>
        <v>18.465833333333332</v>
      </c>
      <c r="G52" s="85">
        <f>+G22</f>
        <v>224.71</v>
      </c>
      <c r="H52" s="112">
        <f>(D52*G52)</f>
        <v>18.725833333333334</v>
      </c>
      <c r="I52" s="102"/>
      <c r="J52" s="83"/>
    </row>
    <row r="53" spans="2:10" x14ac:dyDescent="0.2">
      <c r="B53" s="79"/>
      <c r="C53" s="100"/>
      <c r="D53" s="81"/>
      <c r="E53" s="81"/>
      <c r="F53" s="81"/>
      <c r="G53" s="81"/>
      <c r="H53" s="81"/>
      <c r="I53" s="102"/>
      <c r="J53" s="83"/>
    </row>
    <row r="54" spans="2:10" x14ac:dyDescent="0.2">
      <c r="B54" s="79"/>
      <c r="C54" s="103" t="str">
        <f>+C39</f>
        <v>Gedurende schooljaar 2013-2014</v>
      </c>
      <c r="D54" s="81"/>
      <c r="E54" s="81"/>
      <c r="F54" s="81"/>
      <c r="G54" s="81"/>
      <c r="H54" s="81"/>
      <c r="I54" s="102"/>
      <c r="J54" s="83"/>
    </row>
    <row r="55" spans="2:10" x14ac:dyDescent="0.2">
      <c r="B55" s="79"/>
      <c r="C55" s="109">
        <f>+C40</f>
        <v>2013</v>
      </c>
      <c r="D55" s="85">
        <f>+F47*G47+F48*G48+F51*G47+F52*G48</f>
        <v>658.97166666666658</v>
      </c>
      <c r="E55" s="81" t="s">
        <v>11</v>
      </c>
      <c r="F55" s="112">
        <f>+D55*5</f>
        <v>3294.8583333333327</v>
      </c>
      <c r="G55" s="81"/>
      <c r="H55" s="81"/>
      <c r="I55" s="102"/>
      <c r="J55" s="83"/>
    </row>
    <row r="56" spans="2:10" ht="15" x14ac:dyDescent="0.35">
      <c r="B56" s="79"/>
      <c r="C56" s="109">
        <f>+C41</f>
        <v>2014</v>
      </c>
      <c r="D56" s="85">
        <f>+F47*G47+F48*G48+H51*G47+H52*G48</f>
        <v>660.14833333333331</v>
      </c>
      <c r="E56" s="81" t="s">
        <v>12</v>
      </c>
      <c r="F56" s="114">
        <f>+D56*7</f>
        <v>4621.038333333333</v>
      </c>
      <c r="G56" s="81"/>
      <c r="H56" s="81"/>
      <c r="I56" s="102"/>
      <c r="J56" s="83"/>
    </row>
    <row r="57" spans="2:10" ht="13.5" thickBot="1" x14ac:dyDescent="0.25">
      <c r="B57" s="79"/>
      <c r="C57" s="104"/>
      <c r="D57" s="105"/>
      <c r="E57" s="105" t="s">
        <v>14</v>
      </c>
      <c r="F57" s="115">
        <f>SUM(F55:F56)</f>
        <v>7915.8966666666656</v>
      </c>
      <c r="G57" s="105"/>
      <c r="H57" s="105"/>
      <c r="I57" s="106"/>
      <c r="J57" s="83"/>
    </row>
    <row r="58" spans="2:10" ht="13.5" thickTop="1" x14ac:dyDescent="0.2">
      <c r="B58" s="79"/>
      <c r="C58" s="93"/>
      <c r="D58" s="93"/>
      <c r="E58" s="93"/>
      <c r="F58" s="93"/>
      <c r="G58" s="93"/>
      <c r="H58" s="93"/>
      <c r="I58" s="93"/>
      <c r="J58" s="83"/>
    </row>
    <row r="59" spans="2:10" x14ac:dyDescent="0.2">
      <c r="B59" s="129"/>
      <c r="C59" s="130"/>
      <c r="D59" s="130"/>
      <c r="E59" s="130"/>
      <c r="F59" s="130"/>
      <c r="G59" s="130"/>
      <c r="H59" s="130"/>
      <c r="I59" s="130"/>
      <c r="J59" s="131"/>
    </row>
    <row r="60" spans="2:10" x14ac:dyDescent="0.2">
      <c r="B60" s="90"/>
      <c r="C60" s="91"/>
      <c r="D60" s="91"/>
      <c r="E60" s="91"/>
      <c r="F60" s="91"/>
      <c r="G60" s="91"/>
      <c r="H60" s="91"/>
      <c r="I60" s="91"/>
      <c r="J60" s="92"/>
    </row>
    <row r="61" spans="2:10" ht="13.5" thickBot="1" x14ac:dyDescent="0.25">
      <c r="B61" s="121" t="s">
        <v>45</v>
      </c>
      <c r="C61" s="93"/>
      <c r="D61" s="93"/>
      <c r="E61" s="93"/>
      <c r="F61" s="93"/>
      <c r="G61" s="93"/>
      <c r="H61" s="93"/>
      <c r="I61" s="93"/>
      <c r="J61" s="83"/>
    </row>
    <row r="62" spans="2:10" ht="13.5" thickTop="1" x14ac:dyDescent="0.2">
      <c r="B62" s="79"/>
      <c r="C62" s="103" t="str">
        <f>+C39</f>
        <v>Gedurende schooljaar 2013-2014</v>
      </c>
      <c r="D62" s="97"/>
      <c r="E62" s="97"/>
      <c r="F62" s="97"/>
      <c r="G62" s="97"/>
      <c r="H62" s="97"/>
      <c r="I62" s="110"/>
      <c r="J62" s="83"/>
    </row>
    <row r="63" spans="2:10" x14ac:dyDescent="0.2">
      <c r="B63" s="79"/>
      <c r="C63" s="100">
        <f>+C55</f>
        <v>2013</v>
      </c>
      <c r="D63" s="85">
        <f>+D40+D55</f>
        <v>1016.0808333333332</v>
      </c>
      <c r="E63" s="81" t="s">
        <v>11</v>
      </c>
      <c r="F63" s="112">
        <f>+D63*5</f>
        <v>5080.4041666666662</v>
      </c>
      <c r="G63" s="81"/>
      <c r="H63" s="81"/>
      <c r="I63" s="102"/>
      <c r="J63" s="83"/>
    </row>
    <row r="64" spans="2:10" ht="15" x14ac:dyDescent="0.35">
      <c r="B64" s="79"/>
      <c r="C64" s="100">
        <f>+C56</f>
        <v>2014</v>
      </c>
      <c r="D64" s="85">
        <f>+D41+D56</f>
        <v>1017.5174999999999</v>
      </c>
      <c r="E64" s="81" t="s">
        <v>12</v>
      </c>
      <c r="F64" s="114">
        <f>+D64*7</f>
        <v>7122.6224999999995</v>
      </c>
      <c r="G64" s="81"/>
      <c r="H64" s="81"/>
      <c r="I64" s="102"/>
      <c r="J64" s="83"/>
    </row>
    <row r="65" spans="2:10" ht="13.5" thickBot="1" x14ac:dyDescent="0.25">
      <c r="B65" s="79"/>
      <c r="C65" s="104"/>
      <c r="D65" s="105"/>
      <c r="E65" s="105" t="s">
        <v>14</v>
      </c>
      <c r="F65" s="115">
        <f>SUM(F63:F64)</f>
        <v>12203.026666666665</v>
      </c>
      <c r="G65" s="105"/>
      <c r="H65" s="105"/>
      <c r="I65" s="106"/>
      <c r="J65" s="83"/>
    </row>
    <row r="66" spans="2:10" ht="14.25" thickTop="1" thickBot="1" x14ac:dyDescent="0.25">
      <c r="B66" s="87"/>
      <c r="C66" s="88"/>
      <c r="D66" s="88"/>
      <c r="E66" s="88"/>
      <c r="F66" s="88"/>
      <c r="G66" s="88"/>
      <c r="H66" s="88"/>
      <c r="I66" s="88"/>
      <c r="J66" s="89"/>
    </row>
    <row r="67" spans="2:10" ht="13.5" thickTop="1" x14ac:dyDescent="0.2">
      <c r="B67" s="26"/>
      <c r="C67" s="25"/>
      <c r="D67" s="25"/>
      <c r="E67" s="25"/>
      <c r="F67" s="25"/>
      <c r="G67" s="25"/>
      <c r="H67" s="25"/>
      <c r="I67" s="25"/>
      <c r="J67" s="25"/>
    </row>
    <row r="68" spans="2:10" x14ac:dyDescent="0.2">
      <c r="B68" s="26"/>
      <c r="C68" s="25"/>
      <c r="D68" s="25"/>
      <c r="E68" s="25"/>
      <c r="F68" s="25"/>
      <c r="G68" s="25"/>
      <c r="H68" s="25"/>
      <c r="I68" s="25"/>
      <c r="J68" s="25"/>
    </row>
    <row r="69" spans="2:10" x14ac:dyDescent="0.2">
      <c r="B69" s="26"/>
      <c r="C69" s="25"/>
      <c r="D69" s="25"/>
      <c r="E69" s="25"/>
      <c r="F69" s="25"/>
      <c r="G69" s="25"/>
      <c r="H69" s="25"/>
      <c r="I69" s="25"/>
      <c r="J69" s="25"/>
    </row>
    <row r="70" spans="2:10" x14ac:dyDescent="0.2">
      <c r="B70" s="26"/>
      <c r="C70" s="25"/>
      <c r="D70" s="25"/>
      <c r="E70" s="25"/>
      <c r="F70" s="25"/>
      <c r="G70" s="25"/>
      <c r="H70" s="25"/>
      <c r="I70" s="25"/>
      <c r="J70" s="25"/>
    </row>
    <row r="71" spans="2:10" x14ac:dyDescent="0.2">
      <c r="B71" s="26"/>
      <c r="C71" s="25"/>
      <c r="D71" s="25"/>
      <c r="E71" s="25"/>
      <c r="F71" s="25"/>
      <c r="G71" s="25"/>
      <c r="H71" s="25"/>
      <c r="I71" s="25"/>
      <c r="J71" s="25"/>
    </row>
    <row r="72" spans="2:10" x14ac:dyDescent="0.2">
      <c r="B72" s="26"/>
      <c r="C72" s="25"/>
      <c r="D72" s="25"/>
      <c r="E72" s="25"/>
      <c r="F72" s="25"/>
      <c r="G72" s="25"/>
      <c r="H72" s="25"/>
      <c r="I72" s="25"/>
      <c r="J72" s="25"/>
    </row>
    <row r="73" spans="2:10" x14ac:dyDescent="0.2">
      <c r="B73" s="26"/>
      <c r="C73" s="25"/>
      <c r="D73" s="25"/>
      <c r="E73" s="25"/>
      <c r="F73" s="25"/>
      <c r="G73" s="25"/>
      <c r="H73" s="25"/>
      <c r="I73" s="25"/>
      <c r="J73" s="25"/>
    </row>
    <row r="74" spans="2:10" x14ac:dyDescent="0.2">
      <c r="B74" s="26"/>
      <c r="C74" s="25"/>
      <c r="D74" s="25"/>
      <c r="E74" s="25"/>
      <c r="F74" s="25"/>
      <c r="G74" s="25"/>
      <c r="H74" s="25"/>
      <c r="I74" s="25"/>
      <c r="J74" s="25"/>
    </row>
    <row r="75" spans="2:10" x14ac:dyDescent="0.2">
      <c r="B75" s="26"/>
      <c r="C75" s="25"/>
      <c r="D75" s="25"/>
      <c r="E75" s="25"/>
      <c r="F75" s="25"/>
      <c r="G75" s="25"/>
      <c r="H75" s="25"/>
      <c r="I75" s="25"/>
      <c r="J75" s="25"/>
    </row>
    <row r="76" spans="2:10" x14ac:dyDescent="0.2">
      <c r="B76" s="26"/>
      <c r="C76" s="25"/>
      <c r="D76" s="25"/>
      <c r="E76" s="25"/>
      <c r="F76" s="25"/>
      <c r="G76" s="25"/>
      <c r="H76" s="25"/>
      <c r="I76" s="25"/>
      <c r="J76" s="25"/>
    </row>
    <row r="77" spans="2:10" x14ac:dyDescent="0.2">
      <c r="B77" s="26"/>
      <c r="C77" s="25"/>
      <c r="D77" s="25"/>
      <c r="E77" s="25"/>
      <c r="F77" s="25"/>
      <c r="G77" s="25"/>
      <c r="H77" s="25"/>
      <c r="I77" s="25"/>
      <c r="J77" s="25"/>
    </row>
    <row r="78" spans="2:10" x14ac:dyDescent="0.2">
      <c r="B78" s="26"/>
      <c r="C78" s="25"/>
      <c r="D78" s="25"/>
      <c r="E78" s="25"/>
      <c r="F78" s="25"/>
      <c r="G78" s="25"/>
      <c r="H78" s="25"/>
      <c r="I78" s="25"/>
      <c r="J78" s="25"/>
    </row>
    <row r="79" spans="2:10" x14ac:dyDescent="0.2">
      <c r="B79" s="26"/>
      <c r="C79" s="25"/>
      <c r="D79" s="25"/>
      <c r="E79" s="25"/>
      <c r="F79" s="25"/>
      <c r="G79" s="25"/>
      <c r="H79" s="25"/>
      <c r="I79" s="25"/>
      <c r="J79" s="25"/>
    </row>
    <row r="80" spans="2:10" x14ac:dyDescent="0.2">
      <c r="B80" s="26"/>
      <c r="C80" s="25"/>
      <c r="D80" s="25"/>
      <c r="E80" s="25"/>
      <c r="F80" s="25"/>
      <c r="G80" s="25"/>
      <c r="H80" s="25"/>
      <c r="I80" s="25"/>
      <c r="J80" s="25"/>
    </row>
    <row r="81" spans="2:2" s="25" customFormat="1" x14ac:dyDescent="0.2">
      <c r="B81" s="26"/>
    </row>
    <row r="82" spans="2:2" s="25" customFormat="1" x14ac:dyDescent="0.2">
      <c r="B82" s="26"/>
    </row>
    <row r="83" spans="2:2" s="25" customFormat="1" x14ac:dyDescent="0.2">
      <c r="B83" s="26"/>
    </row>
    <row r="84" spans="2:2" s="25" customFormat="1" x14ac:dyDescent="0.2">
      <c r="B84" s="26"/>
    </row>
    <row r="85" spans="2:2" s="25" customFormat="1" x14ac:dyDescent="0.2">
      <c r="B85" s="26"/>
    </row>
    <row r="86" spans="2:2" s="25" customFormat="1" x14ac:dyDescent="0.2">
      <c r="B86" s="26"/>
    </row>
    <row r="87" spans="2:2" s="25" customFormat="1" x14ac:dyDescent="0.2">
      <c r="B87" s="26"/>
    </row>
    <row r="88" spans="2:2" s="25" customFormat="1" x14ac:dyDescent="0.2">
      <c r="B88" s="26"/>
    </row>
    <row r="89" spans="2:2" s="25" customFormat="1" x14ac:dyDescent="0.2">
      <c r="B89" s="26"/>
    </row>
    <row r="90" spans="2:2" s="25" customFormat="1" x14ac:dyDescent="0.2">
      <c r="B90" s="26"/>
    </row>
    <row r="91" spans="2:2" s="25" customFormat="1" x14ac:dyDescent="0.2">
      <c r="B91" s="26"/>
    </row>
    <row r="92" spans="2:2" s="25" customFormat="1" x14ac:dyDescent="0.2">
      <c r="B92" s="26"/>
    </row>
    <row r="93" spans="2:2" s="25" customFormat="1" x14ac:dyDescent="0.2">
      <c r="B93" s="26"/>
    </row>
    <row r="94" spans="2:2" s="25" customFormat="1" x14ac:dyDescent="0.2">
      <c r="B94" s="26"/>
    </row>
    <row r="95" spans="2:2" s="25" customFormat="1" x14ac:dyDescent="0.2">
      <c r="B95" s="26"/>
    </row>
    <row r="96" spans="2:2" s="25" customFormat="1" x14ac:dyDescent="0.2">
      <c r="B96" s="26"/>
    </row>
    <row r="97" spans="2:2" s="25" customFormat="1" x14ac:dyDescent="0.2">
      <c r="B97" s="26"/>
    </row>
    <row r="98" spans="2:2" s="25" customFormat="1" x14ac:dyDescent="0.2">
      <c r="B98" s="26"/>
    </row>
    <row r="99" spans="2:2" s="25" customFormat="1" x14ac:dyDescent="0.2">
      <c r="B99" s="26"/>
    </row>
    <row r="100" spans="2:2" s="25" customFormat="1" x14ac:dyDescent="0.2">
      <c r="B100" s="26"/>
    </row>
    <row r="101" spans="2:2" s="25" customFormat="1" x14ac:dyDescent="0.2">
      <c r="B101" s="26"/>
    </row>
    <row r="102" spans="2:2" s="25" customFormat="1" x14ac:dyDescent="0.2">
      <c r="B102" s="26"/>
    </row>
    <row r="103" spans="2:2" s="25" customFormat="1" x14ac:dyDescent="0.2">
      <c r="B103" s="26"/>
    </row>
    <row r="104" spans="2:2" s="25" customFormat="1" x14ac:dyDescent="0.2">
      <c r="B104" s="26"/>
    </row>
    <row r="105" spans="2:2" s="25" customFormat="1" x14ac:dyDescent="0.2">
      <c r="B105" s="26"/>
    </row>
    <row r="106" spans="2:2" s="25" customFormat="1" x14ac:dyDescent="0.2">
      <c r="B106" s="26"/>
    </row>
    <row r="107" spans="2:2" s="25" customFormat="1" x14ac:dyDescent="0.2">
      <c r="B107" s="26"/>
    </row>
    <row r="108" spans="2:2" s="25" customFormat="1" x14ac:dyDescent="0.2">
      <c r="B108" s="26"/>
    </row>
    <row r="109" spans="2:2" s="25" customFormat="1" x14ac:dyDescent="0.2">
      <c r="B109" s="26"/>
    </row>
    <row r="110" spans="2:2" s="25" customFormat="1" x14ac:dyDescent="0.2">
      <c r="B110" s="26"/>
    </row>
    <row r="111" spans="2:2" s="25" customFormat="1" x14ac:dyDescent="0.2">
      <c r="B111" s="26"/>
    </row>
    <row r="112" spans="2:2" s="25" customFormat="1" x14ac:dyDescent="0.2">
      <c r="B112" s="26"/>
    </row>
    <row r="113" spans="2:2" s="25" customFormat="1" x14ac:dyDescent="0.2">
      <c r="B113" s="26"/>
    </row>
    <row r="114" spans="2:2" s="25" customFormat="1" x14ac:dyDescent="0.2">
      <c r="B114" s="26"/>
    </row>
    <row r="115" spans="2:2" s="25" customFormat="1" x14ac:dyDescent="0.2">
      <c r="B115" s="26"/>
    </row>
    <row r="116" spans="2:2" s="25" customFormat="1" x14ac:dyDescent="0.2">
      <c r="B116" s="26"/>
    </row>
    <row r="117" spans="2:2" s="25" customFormat="1" x14ac:dyDescent="0.2">
      <c r="B117" s="26"/>
    </row>
    <row r="118" spans="2:2" s="25" customFormat="1" x14ac:dyDescent="0.2">
      <c r="B118" s="26"/>
    </row>
    <row r="119" spans="2:2" s="25" customFormat="1" x14ac:dyDescent="0.2">
      <c r="B119" s="26"/>
    </row>
    <row r="120" spans="2:2" s="25" customFormat="1" x14ac:dyDescent="0.2">
      <c r="B120" s="26"/>
    </row>
    <row r="121" spans="2:2" s="25" customFormat="1" x14ac:dyDescent="0.2">
      <c r="B121" s="26"/>
    </row>
    <row r="122" spans="2:2" s="25" customFormat="1" x14ac:dyDescent="0.2">
      <c r="B122" s="26"/>
    </row>
    <row r="123" spans="2:2" s="25" customFormat="1" x14ac:dyDescent="0.2">
      <c r="B123" s="26"/>
    </row>
    <row r="124" spans="2:2" s="25" customFormat="1" x14ac:dyDescent="0.2">
      <c r="B124" s="26"/>
    </row>
    <row r="125" spans="2:2" s="25" customFormat="1" x14ac:dyDescent="0.2">
      <c r="B125" s="26"/>
    </row>
    <row r="126" spans="2:2" s="25" customFormat="1" x14ac:dyDescent="0.2">
      <c r="B126" s="26"/>
    </row>
    <row r="127" spans="2:2" s="25" customFormat="1" x14ac:dyDescent="0.2">
      <c r="B127" s="26"/>
    </row>
    <row r="128" spans="2:2" s="25" customFormat="1" x14ac:dyDescent="0.2">
      <c r="B128" s="26"/>
    </row>
    <row r="129" spans="2:2" s="25" customFormat="1" x14ac:dyDescent="0.2">
      <c r="B129" s="26"/>
    </row>
    <row r="130" spans="2:2" s="25" customFormat="1" x14ac:dyDescent="0.2">
      <c r="B130" s="26"/>
    </row>
    <row r="131" spans="2:2" s="25" customFormat="1" x14ac:dyDescent="0.2">
      <c r="B131" s="26"/>
    </row>
    <row r="132" spans="2:2" s="25" customFormat="1" x14ac:dyDescent="0.2">
      <c r="B132" s="26"/>
    </row>
    <row r="133" spans="2:2" s="25" customFormat="1" x14ac:dyDescent="0.2">
      <c r="B133" s="26"/>
    </row>
    <row r="134" spans="2:2" s="25" customFormat="1" x14ac:dyDescent="0.2">
      <c r="B134" s="26"/>
    </row>
    <row r="135" spans="2:2" s="25" customFormat="1" x14ac:dyDescent="0.2">
      <c r="B135" s="26"/>
    </row>
    <row r="136" spans="2:2" s="25" customFormat="1" x14ac:dyDescent="0.2">
      <c r="B136" s="26"/>
    </row>
    <row r="137" spans="2:2" s="25" customFormat="1" x14ac:dyDescent="0.2">
      <c r="B137" s="26"/>
    </row>
    <row r="138" spans="2:2" s="25" customFormat="1" x14ac:dyDescent="0.2">
      <c r="B138" s="26"/>
    </row>
    <row r="139" spans="2:2" s="25" customFormat="1" x14ac:dyDescent="0.2">
      <c r="B139" s="26"/>
    </row>
    <row r="140" spans="2:2" s="25" customFormat="1" x14ac:dyDescent="0.2">
      <c r="B140" s="26"/>
    </row>
    <row r="141" spans="2:2" s="25" customFormat="1" x14ac:dyDescent="0.2">
      <c r="B141" s="26"/>
    </row>
    <row r="142" spans="2:2" s="25" customFormat="1" x14ac:dyDescent="0.2">
      <c r="B142" s="26"/>
    </row>
    <row r="143" spans="2:2" s="25" customFormat="1" x14ac:dyDescent="0.2">
      <c r="B143" s="26"/>
    </row>
    <row r="144" spans="2:2" s="25" customFormat="1" x14ac:dyDescent="0.2">
      <c r="B144" s="26"/>
    </row>
    <row r="145" spans="2:2" s="25" customFormat="1" x14ac:dyDescent="0.2">
      <c r="B145" s="26"/>
    </row>
    <row r="146" spans="2:2" s="25" customFormat="1" x14ac:dyDescent="0.2">
      <c r="B146" s="26"/>
    </row>
    <row r="147" spans="2:2" s="25" customFormat="1" x14ac:dyDescent="0.2">
      <c r="B147" s="26"/>
    </row>
    <row r="148" spans="2:2" s="25" customFormat="1" x14ac:dyDescent="0.2">
      <c r="B148" s="26"/>
    </row>
    <row r="149" spans="2:2" s="25" customFormat="1" x14ac:dyDescent="0.2">
      <c r="B149" s="26"/>
    </row>
    <row r="150" spans="2:2" s="25" customFormat="1" x14ac:dyDescent="0.2">
      <c r="B150" s="26"/>
    </row>
    <row r="151" spans="2:2" s="25" customFormat="1" x14ac:dyDescent="0.2">
      <c r="B151" s="26"/>
    </row>
    <row r="152" spans="2:2" s="25" customFormat="1" x14ac:dyDescent="0.2">
      <c r="B152" s="26"/>
    </row>
    <row r="153" spans="2:2" s="25" customFormat="1" x14ac:dyDescent="0.2">
      <c r="B153" s="26"/>
    </row>
    <row r="154" spans="2:2" s="25" customFormat="1" x14ac:dyDescent="0.2">
      <c r="B154" s="26"/>
    </row>
    <row r="155" spans="2:2" s="25" customFormat="1" x14ac:dyDescent="0.2">
      <c r="B155" s="26"/>
    </row>
    <row r="156" spans="2:2" s="25" customFormat="1" x14ac:dyDescent="0.2">
      <c r="B156" s="26"/>
    </row>
    <row r="157" spans="2:2" s="25" customFormat="1" x14ac:dyDescent="0.2">
      <c r="B157" s="26"/>
    </row>
    <row r="158" spans="2:2" s="25" customFormat="1" x14ac:dyDescent="0.2">
      <c r="B158" s="26"/>
    </row>
    <row r="159" spans="2:2" s="25" customFormat="1" x14ac:dyDescent="0.2">
      <c r="B159" s="26"/>
    </row>
    <row r="160" spans="2:2" s="25" customFormat="1" x14ac:dyDescent="0.2">
      <c r="B160" s="26"/>
    </row>
    <row r="161" spans="2:2" s="25" customFormat="1" x14ac:dyDescent="0.2">
      <c r="B161" s="26"/>
    </row>
    <row r="162" spans="2:2" s="25" customFormat="1" x14ac:dyDescent="0.2">
      <c r="B162" s="26"/>
    </row>
    <row r="163" spans="2:2" s="25" customFormat="1" x14ac:dyDescent="0.2">
      <c r="B163" s="26"/>
    </row>
    <row r="164" spans="2:2" s="25" customFormat="1" x14ac:dyDescent="0.2">
      <c r="B164" s="26"/>
    </row>
    <row r="165" spans="2:2" s="25" customFormat="1" x14ac:dyDescent="0.2">
      <c r="B165" s="26"/>
    </row>
    <row r="166" spans="2:2" s="25" customFormat="1" x14ac:dyDescent="0.2">
      <c r="B166" s="26"/>
    </row>
    <row r="167" spans="2:2" s="25" customFormat="1" x14ac:dyDescent="0.2">
      <c r="B167" s="26"/>
    </row>
    <row r="168" spans="2:2" s="25" customFormat="1" x14ac:dyDescent="0.2">
      <c r="B168" s="26"/>
    </row>
    <row r="169" spans="2:2" s="25" customFormat="1" x14ac:dyDescent="0.2">
      <c r="B169" s="26"/>
    </row>
    <row r="170" spans="2:2" s="25" customFormat="1" x14ac:dyDescent="0.2">
      <c r="B170" s="26"/>
    </row>
    <row r="171" spans="2:2" s="25" customFormat="1" x14ac:dyDescent="0.2">
      <c r="B171" s="26"/>
    </row>
    <row r="172" spans="2:2" s="25" customFormat="1" x14ac:dyDescent="0.2">
      <c r="B172" s="26"/>
    </row>
    <row r="173" spans="2:2" s="25" customFormat="1" x14ac:dyDescent="0.2">
      <c r="B173" s="26"/>
    </row>
    <row r="174" spans="2:2" s="25" customFormat="1" x14ac:dyDescent="0.2">
      <c r="B174" s="26"/>
    </row>
    <row r="175" spans="2:2" s="25" customFormat="1" x14ac:dyDescent="0.2">
      <c r="B175" s="26"/>
    </row>
    <row r="176" spans="2:2" s="25" customFormat="1" x14ac:dyDescent="0.2">
      <c r="B176" s="26"/>
    </row>
    <row r="177" spans="2:2" s="25" customFormat="1" x14ac:dyDescent="0.2">
      <c r="B177" s="26"/>
    </row>
    <row r="178" spans="2:2" s="25" customFormat="1" x14ac:dyDescent="0.2">
      <c r="B178" s="26"/>
    </row>
    <row r="179" spans="2:2" s="25" customFormat="1" x14ac:dyDescent="0.2">
      <c r="B179" s="26"/>
    </row>
    <row r="180" spans="2:2" s="25" customFormat="1" x14ac:dyDescent="0.2">
      <c r="B180" s="26"/>
    </row>
    <row r="181" spans="2:2" s="25" customFormat="1" x14ac:dyDescent="0.2">
      <c r="B181" s="26"/>
    </row>
    <row r="182" spans="2:2" s="25" customFormat="1" x14ac:dyDescent="0.2">
      <c r="B182" s="26"/>
    </row>
    <row r="183" spans="2:2" s="25" customFormat="1" x14ac:dyDescent="0.2">
      <c r="B183" s="26"/>
    </row>
    <row r="184" spans="2:2" s="25" customFormat="1" x14ac:dyDescent="0.2">
      <c r="B184" s="26"/>
    </row>
    <row r="185" spans="2:2" s="25" customFormat="1" x14ac:dyDescent="0.2">
      <c r="B185" s="26"/>
    </row>
    <row r="186" spans="2:2" s="25" customFormat="1" x14ac:dyDescent="0.2">
      <c r="B186" s="26"/>
    </row>
    <row r="187" spans="2:2" s="25" customFormat="1" x14ac:dyDescent="0.2">
      <c r="B187" s="26"/>
    </row>
    <row r="188" spans="2:2" s="25" customFormat="1" x14ac:dyDescent="0.2">
      <c r="B188" s="26"/>
    </row>
    <row r="189" spans="2:2" s="25" customFormat="1" x14ac:dyDescent="0.2">
      <c r="B189" s="26"/>
    </row>
    <row r="190" spans="2:2" s="25" customFormat="1" x14ac:dyDescent="0.2">
      <c r="B190" s="26"/>
    </row>
    <row r="191" spans="2:2" s="25" customFormat="1" x14ac:dyDescent="0.2">
      <c r="B191" s="26"/>
    </row>
    <row r="192" spans="2:2" s="25" customFormat="1" x14ac:dyDescent="0.2">
      <c r="B192" s="26"/>
    </row>
    <row r="193" spans="2:2" s="25" customFormat="1" x14ac:dyDescent="0.2">
      <c r="B193" s="26"/>
    </row>
    <row r="194" spans="2:2" s="25" customFormat="1" x14ac:dyDescent="0.2">
      <c r="B194" s="26"/>
    </row>
    <row r="195" spans="2:2" s="25" customFormat="1" x14ac:dyDescent="0.2">
      <c r="B195" s="26"/>
    </row>
    <row r="196" spans="2:2" s="25" customFormat="1" x14ac:dyDescent="0.2">
      <c r="B196" s="26"/>
    </row>
    <row r="197" spans="2:2" s="25" customFormat="1" x14ac:dyDescent="0.2">
      <c r="B197" s="26"/>
    </row>
    <row r="198" spans="2:2" s="25" customFormat="1" x14ac:dyDescent="0.2">
      <c r="B198" s="26"/>
    </row>
    <row r="199" spans="2:2" s="25" customFormat="1" x14ac:dyDescent="0.2">
      <c r="B199" s="26"/>
    </row>
    <row r="200" spans="2:2" s="25" customFormat="1" x14ac:dyDescent="0.2">
      <c r="B200" s="26"/>
    </row>
    <row r="201" spans="2:2" s="25" customFormat="1" x14ac:dyDescent="0.2">
      <c r="B201" s="26"/>
    </row>
    <row r="202" spans="2:2" s="25" customFormat="1" x14ac:dyDescent="0.2">
      <c r="B202" s="26"/>
    </row>
    <row r="203" spans="2:2" s="25" customFormat="1" x14ac:dyDescent="0.2">
      <c r="B203" s="26"/>
    </row>
    <row r="204" spans="2:2" s="25" customFormat="1" x14ac:dyDescent="0.2">
      <c r="B204" s="26"/>
    </row>
    <row r="205" spans="2:2" s="25" customFormat="1" x14ac:dyDescent="0.2">
      <c r="B205" s="26"/>
    </row>
    <row r="206" spans="2:2" s="25" customFormat="1" x14ac:dyDescent="0.2">
      <c r="B206" s="26"/>
    </row>
    <row r="207" spans="2:2" s="25" customFormat="1" x14ac:dyDescent="0.2">
      <c r="B207" s="26"/>
    </row>
    <row r="208" spans="2:2" s="25" customFormat="1" x14ac:dyDescent="0.2">
      <c r="B208" s="26"/>
    </row>
    <row r="209" spans="2:2" s="25" customFormat="1" x14ac:dyDescent="0.2">
      <c r="B209" s="26"/>
    </row>
    <row r="210" spans="2:2" s="25" customFormat="1" x14ac:dyDescent="0.2">
      <c r="B210" s="26"/>
    </row>
    <row r="211" spans="2:2" s="25" customFormat="1" x14ac:dyDescent="0.2">
      <c r="B211" s="26"/>
    </row>
    <row r="212" spans="2:2" s="25" customFormat="1" x14ac:dyDescent="0.2">
      <c r="B212" s="26"/>
    </row>
    <row r="213" spans="2:2" s="25" customFormat="1" x14ac:dyDescent="0.2">
      <c r="B213" s="26"/>
    </row>
    <row r="214" spans="2:2" s="25" customFormat="1" x14ac:dyDescent="0.2">
      <c r="B214" s="26"/>
    </row>
    <row r="215" spans="2:2" s="25" customFormat="1" x14ac:dyDescent="0.2">
      <c r="B215" s="26"/>
    </row>
    <row r="216" spans="2:2" s="25" customFormat="1" x14ac:dyDescent="0.2">
      <c r="B216" s="26"/>
    </row>
    <row r="217" spans="2:2" s="25" customFormat="1" x14ac:dyDescent="0.2">
      <c r="B217" s="26"/>
    </row>
    <row r="218" spans="2:2" s="25" customFormat="1" x14ac:dyDescent="0.2">
      <c r="B218" s="26"/>
    </row>
    <row r="219" spans="2:2" s="25" customFormat="1" x14ac:dyDescent="0.2">
      <c r="B219" s="26"/>
    </row>
    <row r="220" spans="2:2" s="25" customFormat="1" x14ac:dyDescent="0.2">
      <c r="B220" s="26"/>
    </row>
    <row r="221" spans="2:2" s="25" customFormat="1" x14ac:dyDescent="0.2">
      <c r="B221" s="26"/>
    </row>
    <row r="222" spans="2:2" s="25" customFormat="1" x14ac:dyDescent="0.2">
      <c r="B222" s="26"/>
    </row>
    <row r="223" spans="2:2" s="25" customFormat="1" x14ac:dyDescent="0.2">
      <c r="B223" s="26"/>
    </row>
    <row r="224" spans="2:2" s="25" customFormat="1" x14ac:dyDescent="0.2">
      <c r="B224" s="26"/>
    </row>
    <row r="225" spans="2:2" s="25" customFormat="1" x14ac:dyDescent="0.2">
      <c r="B225" s="26"/>
    </row>
    <row r="226" spans="2:2" s="25" customFormat="1" x14ac:dyDescent="0.2">
      <c r="B226" s="26"/>
    </row>
    <row r="227" spans="2:2" s="25" customFormat="1" x14ac:dyDescent="0.2">
      <c r="B227" s="26"/>
    </row>
    <row r="228" spans="2:2" s="25" customFormat="1" x14ac:dyDescent="0.2">
      <c r="B228" s="26"/>
    </row>
    <row r="229" spans="2:2" s="25" customFormat="1" x14ac:dyDescent="0.2">
      <c r="B229" s="26"/>
    </row>
    <row r="230" spans="2:2" s="25" customFormat="1" x14ac:dyDescent="0.2">
      <c r="B230" s="26"/>
    </row>
    <row r="231" spans="2:2" s="25" customFormat="1" x14ac:dyDescent="0.2">
      <c r="B231" s="26"/>
    </row>
    <row r="232" spans="2:2" s="25" customFormat="1" x14ac:dyDescent="0.2">
      <c r="B232" s="26"/>
    </row>
    <row r="233" spans="2:2" s="25" customFormat="1" x14ac:dyDescent="0.2">
      <c r="B233" s="26"/>
    </row>
    <row r="234" spans="2:2" s="25" customFormat="1" x14ac:dyDescent="0.2">
      <c r="B234" s="26"/>
    </row>
    <row r="235" spans="2:2" s="25" customFormat="1" x14ac:dyDescent="0.2">
      <c r="B235" s="26"/>
    </row>
    <row r="236" spans="2:2" s="25" customFormat="1" x14ac:dyDescent="0.2">
      <c r="B236" s="26"/>
    </row>
    <row r="237" spans="2:2" s="25" customFormat="1" x14ac:dyDescent="0.2">
      <c r="B237" s="26"/>
    </row>
    <row r="238" spans="2:2" s="25" customFormat="1" x14ac:dyDescent="0.2">
      <c r="B238" s="26"/>
    </row>
    <row r="239" spans="2:2" s="25" customFormat="1" x14ac:dyDescent="0.2">
      <c r="B239" s="26"/>
    </row>
    <row r="240" spans="2:2" s="25" customFormat="1" x14ac:dyDescent="0.2">
      <c r="B240" s="26"/>
    </row>
    <row r="241" spans="2:2" s="25" customFormat="1" x14ac:dyDescent="0.2">
      <c r="B241" s="26"/>
    </row>
    <row r="242" spans="2:2" s="25" customFormat="1" x14ac:dyDescent="0.2">
      <c r="B242" s="26"/>
    </row>
    <row r="243" spans="2:2" s="25" customFormat="1" x14ac:dyDescent="0.2">
      <c r="B243" s="26"/>
    </row>
    <row r="244" spans="2:2" s="25" customFormat="1" x14ac:dyDescent="0.2">
      <c r="B244" s="26"/>
    </row>
    <row r="245" spans="2:2" s="25" customFormat="1" x14ac:dyDescent="0.2">
      <c r="B245" s="26"/>
    </row>
    <row r="246" spans="2:2" s="25" customFormat="1" x14ac:dyDescent="0.2">
      <c r="B246" s="26"/>
    </row>
    <row r="247" spans="2:2" s="25" customFormat="1" x14ac:dyDescent="0.2">
      <c r="B247" s="26"/>
    </row>
    <row r="248" spans="2:2" s="25" customFormat="1" x14ac:dyDescent="0.2">
      <c r="B248" s="26"/>
    </row>
    <row r="249" spans="2:2" s="25" customFormat="1" x14ac:dyDescent="0.2">
      <c r="B249" s="26"/>
    </row>
    <row r="250" spans="2:2" s="25" customFormat="1" x14ac:dyDescent="0.2">
      <c r="B250" s="26"/>
    </row>
    <row r="251" spans="2:2" s="25" customFormat="1" x14ac:dyDescent="0.2">
      <c r="B251" s="26"/>
    </row>
    <row r="252" spans="2:2" s="25" customFormat="1" x14ac:dyDescent="0.2">
      <c r="B252" s="26"/>
    </row>
    <row r="253" spans="2:2" s="25" customFormat="1" x14ac:dyDescent="0.2">
      <c r="B253" s="26"/>
    </row>
    <row r="254" spans="2:2" s="25" customFormat="1" x14ac:dyDescent="0.2">
      <c r="B254" s="26"/>
    </row>
    <row r="255" spans="2:2" s="25" customFormat="1" x14ac:dyDescent="0.2">
      <c r="B255" s="26"/>
    </row>
    <row r="256" spans="2:2" s="25" customFormat="1" x14ac:dyDescent="0.2">
      <c r="B256" s="26"/>
    </row>
    <row r="257" spans="2:2" s="25" customFormat="1" x14ac:dyDescent="0.2">
      <c r="B257" s="26"/>
    </row>
    <row r="258" spans="2:2" s="25" customFormat="1" x14ac:dyDescent="0.2">
      <c r="B258" s="26"/>
    </row>
    <row r="259" spans="2:2" s="25" customFormat="1" x14ac:dyDescent="0.2">
      <c r="B259" s="26"/>
    </row>
    <row r="260" spans="2:2" s="25" customFormat="1" x14ac:dyDescent="0.2">
      <c r="B260" s="26"/>
    </row>
    <row r="261" spans="2:2" s="25" customFormat="1" x14ac:dyDescent="0.2">
      <c r="B261" s="26"/>
    </row>
    <row r="262" spans="2:2" s="25" customFormat="1" x14ac:dyDescent="0.2">
      <c r="B262" s="26"/>
    </row>
    <row r="263" spans="2:2" s="25" customFormat="1" x14ac:dyDescent="0.2">
      <c r="B263" s="26"/>
    </row>
    <row r="264" spans="2:2" s="25" customFormat="1" x14ac:dyDescent="0.2">
      <c r="B264" s="26"/>
    </row>
    <row r="265" spans="2:2" s="25" customFormat="1" x14ac:dyDescent="0.2">
      <c r="B265" s="26"/>
    </row>
    <row r="266" spans="2:2" s="25" customFormat="1" x14ac:dyDescent="0.2">
      <c r="B266" s="26"/>
    </row>
    <row r="267" spans="2:2" s="25" customFormat="1" x14ac:dyDescent="0.2">
      <c r="B267" s="26"/>
    </row>
    <row r="268" spans="2:2" s="25" customFormat="1" x14ac:dyDescent="0.2">
      <c r="B268" s="26"/>
    </row>
    <row r="269" spans="2:2" s="25" customFormat="1" x14ac:dyDescent="0.2">
      <c r="B269" s="26"/>
    </row>
    <row r="270" spans="2:2" s="25" customFormat="1" x14ac:dyDescent="0.2">
      <c r="B270" s="26"/>
    </row>
    <row r="271" spans="2:2" s="25" customFormat="1" x14ac:dyDescent="0.2">
      <c r="B271" s="26"/>
    </row>
    <row r="272" spans="2:2" s="25" customFormat="1" x14ac:dyDescent="0.2">
      <c r="B272" s="26"/>
    </row>
    <row r="273" spans="2:2" s="25" customFormat="1" x14ac:dyDescent="0.2">
      <c r="B273" s="26"/>
    </row>
    <row r="274" spans="2:2" s="25" customFormat="1" x14ac:dyDescent="0.2">
      <c r="B274" s="26"/>
    </row>
    <row r="275" spans="2:2" s="25" customFormat="1" x14ac:dyDescent="0.2">
      <c r="B275" s="26"/>
    </row>
    <row r="276" spans="2:2" s="25" customFormat="1" x14ac:dyDescent="0.2">
      <c r="B276" s="26"/>
    </row>
    <row r="277" spans="2:2" s="25" customFormat="1" x14ac:dyDescent="0.2">
      <c r="B277" s="26"/>
    </row>
    <row r="278" spans="2:2" s="25" customFormat="1" x14ac:dyDescent="0.2">
      <c r="B278" s="26"/>
    </row>
    <row r="279" spans="2:2" s="25" customFormat="1" x14ac:dyDescent="0.2">
      <c r="B279" s="26"/>
    </row>
    <row r="280" spans="2:2" s="25" customFormat="1" x14ac:dyDescent="0.2">
      <c r="B280" s="26"/>
    </row>
    <row r="281" spans="2:2" s="25" customFormat="1" x14ac:dyDescent="0.2">
      <c r="B281" s="26"/>
    </row>
    <row r="282" spans="2:2" s="25" customFormat="1" x14ac:dyDescent="0.2">
      <c r="B282" s="26"/>
    </row>
    <row r="283" spans="2:2" s="25" customFormat="1" x14ac:dyDescent="0.2">
      <c r="B283" s="26"/>
    </row>
    <row r="284" spans="2:2" s="25" customFormat="1" x14ac:dyDescent="0.2">
      <c r="B284" s="26"/>
    </row>
    <row r="285" spans="2:2" s="25" customFormat="1" x14ac:dyDescent="0.2">
      <c r="B285" s="26"/>
    </row>
    <row r="286" spans="2:2" s="25" customFormat="1" x14ac:dyDescent="0.2">
      <c r="B286" s="26"/>
    </row>
    <row r="287" spans="2:2" s="25" customFormat="1" x14ac:dyDescent="0.2">
      <c r="B287" s="26"/>
    </row>
    <row r="288" spans="2:2" s="25" customFormat="1" x14ac:dyDescent="0.2">
      <c r="B288" s="26"/>
    </row>
    <row r="289" spans="2:2" s="25" customFormat="1" x14ac:dyDescent="0.2">
      <c r="B289" s="26"/>
    </row>
    <row r="290" spans="2:2" s="25" customFormat="1" x14ac:dyDescent="0.2">
      <c r="B290" s="26"/>
    </row>
    <row r="291" spans="2:2" s="25" customFormat="1" x14ac:dyDescent="0.2">
      <c r="B291" s="26"/>
    </row>
    <row r="292" spans="2:2" s="25" customFormat="1" x14ac:dyDescent="0.2">
      <c r="B292" s="26"/>
    </row>
    <row r="293" spans="2:2" s="25" customFormat="1" x14ac:dyDescent="0.2">
      <c r="B293" s="26"/>
    </row>
    <row r="294" spans="2:2" s="25" customFormat="1" x14ac:dyDescent="0.2">
      <c r="B294" s="26"/>
    </row>
    <row r="295" spans="2:2" s="25" customFormat="1" x14ac:dyDescent="0.2">
      <c r="B295" s="26"/>
    </row>
    <row r="296" spans="2:2" s="25" customFormat="1" x14ac:dyDescent="0.2">
      <c r="B296" s="26"/>
    </row>
    <row r="297" spans="2:2" s="25" customFormat="1" x14ac:dyDescent="0.2">
      <c r="B297" s="26"/>
    </row>
    <row r="298" spans="2:2" s="25" customFormat="1" x14ac:dyDescent="0.2">
      <c r="B298" s="26"/>
    </row>
    <row r="299" spans="2:2" s="25" customFormat="1" x14ac:dyDescent="0.2">
      <c r="B299" s="26"/>
    </row>
    <row r="300" spans="2:2" s="25" customFormat="1" x14ac:dyDescent="0.2">
      <c r="B300" s="26"/>
    </row>
    <row r="301" spans="2:2" s="25" customFormat="1" x14ac:dyDescent="0.2">
      <c r="B301" s="26"/>
    </row>
    <row r="302" spans="2:2" s="25" customFormat="1" x14ac:dyDescent="0.2">
      <c r="B302" s="26"/>
    </row>
    <row r="303" spans="2:2" s="25" customFormat="1" x14ac:dyDescent="0.2">
      <c r="B303" s="26"/>
    </row>
    <row r="304" spans="2:2" s="25" customFormat="1" x14ac:dyDescent="0.2">
      <c r="B304" s="26"/>
    </row>
    <row r="305" spans="2:2" s="25" customFormat="1" x14ac:dyDescent="0.2">
      <c r="B305" s="26"/>
    </row>
    <row r="306" spans="2:2" s="25" customFormat="1" x14ac:dyDescent="0.2">
      <c r="B306" s="26"/>
    </row>
    <row r="307" spans="2:2" s="25" customFormat="1" x14ac:dyDescent="0.2">
      <c r="B307" s="26"/>
    </row>
    <row r="308" spans="2:2" s="25" customFormat="1" x14ac:dyDescent="0.2">
      <c r="B308" s="26"/>
    </row>
    <row r="309" spans="2:2" s="25" customFormat="1" x14ac:dyDescent="0.2">
      <c r="B309" s="26"/>
    </row>
    <row r="310" spans="2:2" s="25" customFormat="1" x14ac:dyDescent="0.2">
      <c r="B310" s="26"/>
    </row>
    <row r="311" spans="2:2" s="25" customFormat="1" x14ac:dyDescent="0.2">
      <c r="B311" s="26"/>
    </row>
    <row r="312" spans="2:2" s="25" customFormat="1" x14ac:dyDescent="0.2">
      <c r="B312" s="26"/>
    </row>
    <row r="313" spans="2:2" s="25" customFormat="1" x14ac:dyDescent="0.2">
      <c r="B313" s="26"/>
    </row>
    <row r="314" spans="2:2" s="25" customFormat="1" x14ac:dyDescent="0.2">
      <c r="B314" s="26"/>
    </row>
    <row r="315" spans="2:2" s="25" customFormat="1" x14ac:dyDescent="0.2">
      <c r="B315" s="26"/>
    </row>
    <row r="316" spans="2:2" s="25" customFormat="1" x14ac:dyDescent="0.2">
      <c r="B316" s="26"/>
    </row>
    <row r="317" spans="2:2" s="25" customFormat="1" x14ac:dyDescent="0.2">
      <c r="B317" s="26"/>
    </row>
    <row r="318" spans="2:2" s="25" customFormat="1" x14ac:dyDescent="0.2">
      <c r="B318" s="26"/>
    </row>
    <row r="319" spans="2:2" s="25" customFormat="1" x14ac:dyDescent="0.2">
      <c r="B319" s="26"/>
    </row>
    <row r="320" spans="2:2" s="25" customFormat="1" x14ac:dyDescent="0.2">
      <c r="B320" s="26"/>
    </row>
    <row r="321" spans="2:2" s="25" customFormat="1" x14ac:dyDescent="0.2">
      <c r="B321" s="26"/>
    </row>
    <row r="322" spans="2:2" s="25" customFormat="1" x14ac:dyDescent="0.2">
      <c r="B322" s="26"/>
    </row>
    <row r="323" spans="2:2" s="25" customFormat="1" x14ac:dyDescent="0.2">
      <c r="B323" s="26"/>
    </row>
    <row r="324" spans="2:2" s="25" customFormat="1" x14ac:dyDescent="0.2">
      <c r="B324" s="26"/>
    </row>
    <row r="325" spans="2:2" s="25" customFormat="1" x14ac:dyDescent="0.2">
      <c r="B325" s="26"/>
    </row>
    <row r="326" spans="2:2" s="25" customFormat="1" x14ac:dyDescent="0.2">
      <c r="B326" s="26"/>
    </row>
    <row r="327" spans="2:2" s="25" customFormat="1" x14ac:dyDescent="0.2">
      <c r="B327" s="26"/>
    </row>
    <row r="328" spans="2:2" s="25" customFormat="1" x14ac:dyDescent="0.2">
      <c r="B328" s="26"/>
    </row>
    <row r="329" spans="2:2" s="25" customFormat="1" x14ac:dyDescent="0.2">
      <c r="B329" s="26"/>
    </row>
    <row r="330" spans="2:2" s="25" customFormat="1" x14ac:dyDescent="0.2">
      <c r="B330" s="26"/>
    </row>
    <row r="331" spans="2:2" s="25" customFormat="1" x14ac:dyDescent="0.2">
      <c r="B331" s="26"/>
    </row>
    <row r="332" spans="2:2" s="25" customFormat="1" x14ac:dyDescent="0.2">
      <c r="B332" s="26"/>
    </row>
    <row r="333" spans="2:2" s="25" customFormat="1" x14ac:dyDescent="0.2">
      <c r="B333" s="26"/>
    </row>
    <row r="334" spans="2:2" s="25" customFormat="1" x14ac:dyDescent="0.2">
      <c r="B334" s="26"/>
    </row>
    <row r="335" spans="2:2" s="25" customFormat="1" x14ac:dyDescent="0.2">
      <c r="B335" s="26"/>
    </row>
    <row r="336" spans="2:2" s="25" customFormat="1" x14ac:dyDescent="0.2">
      <c r="B336" s="26"/>
    </row>
    <row r="337" spans="2:2" s="25" customFormat="1" x14ac:dyDescent="0.2">
      <c r="B337" s="26"/>
    </row>
    <row r="338" spans="2:2" s="25" customFormat="1" x14ac:dyDescent="0.2">
      <c r="B338" s="26"/>
    </row>
    <row r="339" spans="2:2" s="25" customFormat="1" x14ac:dyDescent="0.2">
      <c r="B339" s="26"/>
    </row>
    <row r="340" spans="2:2" s="25" customFormat="1" x14ac:dyDescent="0.2">
      <c r="B340" s="26"/>
    </row>
    <row r="341" spans="2:2" s="25" customFormat="1" x14ac:dyDescent="0.2">
      <c r="B341" s="26"/>
    </row>
    <row r="342" spans="2:2" s="25" customFormat="1" x14ac:dyDescent="0.2">
      <c r="B342" s="26"/>
    </row>
    <row r="343" spans="2:2" s="25" customFormat="1" x14ac:dyDescent="0.2">
      <c r="B343" s="26"/>
    </row>
    <row r="344" spans="2:2" s="25" customFormat="1" x14ac:dyDescent="0.2">
      <c r="B344" s="26"/>
    </row>
    <row r="345" spans="2:2" s="25" customFormat="1" x14ac:dyDescent="0.2">
      <c r="B345" s="26"/>
    </row>
    <row r="346" spans="2:2" s="25" customFormat="1" x14ac:dyDescent="0.2">
      <c r="B346" s="26"/>
    </row>
    <row r="347" spans="2:2" s="25" customFormat="1" x14ac:dyDescent="0.2">
      <c r="B347" s="26"/>
    </row>
    <row r="348" spans="2:2" s="25" customFormat="1" x14ac:dyDescent="0.2">
      <c r="B348" s="26"/>
    </row>
    <row r="349" spans="2:2" s="25" customFormat="1" x14ac:dyDescent="0.2">
      <c r="B349" s="26"/>
    </row>
    <row r="350" spans="2:2" s="25" customFormat="1" x14ac:dyDescent="0.2">
      <c r="B350" s="26"/>
    </row>
    <row r="351" spans="2:2" s="25" customFormat="1" x14ac:dyDescent="0.2">
      <c r="B351" s="26"/>
    </row>
    <row r="352" spans="2:2" s="25" customFormat="1" x14ac:dyDescent="0.2">
      <c r="B352" s="26"/>
    </row>
    <row r="353" spans="2:2" s="25" customFormat="1" x14ac:dyDescent="0.2">
      <c r="B353" s="26"/>
    </row>
    <row r="354" spans="2:2" s="25" customFormat="1" x14ac:dyDescent="0.2">
      <c r="B354" s="26"/>
    </row>
    <row r="355" spans="2:2" s="25" customFormat="1" x14ac:dyDescent="0.2">
      <c r="B355" s="26"/>
    </row>
    <row r="356" spans="2:2" s="25" customFormat="1" x14ac:dyDescent="0.2">
      <c r="B356" s="26"/>
    </row>
    <row r="357" spans="2:2" s="25" customFormat="1" x14ac:dyDescent="0.2">
      <c r="B357" s="26"/>
    </row>
    <row r="358" spans="2:2" s="25" customFormat="1" x14ac:dyDescent="0.2">
      <c r="B358" s="26"/>
    </row>
    <row r="359" spans="2:2" s="25" customFormat="1" x14ac:dyDescent="0.2">
      <c r="B359" s="26"/>
    </row>
    <row r="360" spans="2:2" s="25" customFormat="1" x14ac:dyDescent="0.2">
      <c r="B360" s="26"/>
    </row>
    <row r="361" spans="2:2" s="25" customFormat="1" x14ac:dyDescent="0.2">
      <c r="B361" s="26"/>
    </row>
    <row r="362" spans="2:2" s="25" customFormat="1" x14ac:dyDescent="0.2">
      <c r="B362" s="26"/>
    </row>
    <row r="363" spans="2:2" s="25" customFormat="1" x14ac:dyDescent="0.2">
      <c r="B363" s="26"/>
    </row>
    <row r="364" spans="2:2" s="25" customFormat="1" x14ac:dyDescent="0.2">
      <c r="B364" s="26"/>
    </row>
    <row r="365" spans="2:2" s="25" customFormat="1" x14ac:dyDescent="0.2">
      <c r="B365" s="26"/>
    </row>
    <row r="366" spans="2:2" s="25" customFormat="1" x14ac:dyDescent="0.2">
      <c r="B366" s="26"/>
    </row>
    <row r="367" spans="2:2" s="25" customFormat="1" x14ac:dyDescent="0.2">
      <c r="B367" s="26"/>
    </row>
    <row r="368" spans="2:2" s="25" customFormat="1" x14ac:dyDescent="0.2">
      <c r="B368" s="26"/>
    </row>
    <row r="369" spans="2:2" s="25" customFormat="1" x14ac:dyDescent="0.2">
      <c r="B369" s="26"/>
    </row>
    <row r="370" spans="2:2" s="25" customFormat="1" x14ac:dyDescent="0.2">
      <c r="B370" s="26"/>
    </row>
    <row r="371" spans="2:2" s="25" customFormat="1" x14ac:dyDescent="0.2">
      <c r="B371" s="26"/>
    </row>
    <row r="372" spans="2:2" s="25" customFormat="1" x14ac:dyDescent="0.2">
      <c r="B372" s="26"/>
    </row>
    <row r="373" spans="2:2" s="25" customFormat="1" x14ac:dyDescent="0.2">
      <c r="B373" s="26"/>
    </row>
    <row r="374" spans="2:2" s="25" customFormat="1" x14ac:dyDescent="0.2">
      <c r="B374" s="26"/>
    </row>
    <row r="375" spans="2:2" s="25" customFormat="1" x14ac:dyDescent="0.2">
      <c r="B375" s="26"/>
    </row>
    <row r="376" spans="2:2" s="25" customFormat="1" x14ac:dyDescent="0.2">
      <c r="B376" s="26"/>
    </row>
    <row r="377" spans="2:2" s="25" customFormat="1" x14ac:dyDescent="0.2">
      <c r="B377" s="26"/>
    </row>
    <row r="378" spans="2:2" s="25" customFormat="1" x14ac:dyDescent="0.2">
      <c r="B378" s="26"/>
    </row>
    <row r="379" spans="2:2" s="25" customFormat="1" x14ac:dyDescent="0.2">
      <c r="B379" s="26"/>
    </row>
    <row r="380" spans="2:2" s="25" customFormat="1" x14ac:dyDescent="0.2">
      <c r="B380" s="26"/>
    </row>
    <row r="381" spans="2:2" s="25" customFormat="1" x14ac:dyDescent="0.2">
      <c r="B381" s="26"/>
    </row>
    <row r="382" spans="2:2" s="25" customFormat="1" x14ac:dyDescent="0.2">
      <c r="B382" s="26"/>
    </row>
    <row r="383" spans="2:2" s="25" customFormat="1" x14ac:dyDescent="0.2">
      <c r="B383" s="26"/>
    </row>
    <row r="384" spans="2:2" s="25" customFormat="1" x14ac:dyDescent="0.2">
      <c r="B384" s="26"/>
    </row>
    <row r="385" spans="2:2" s="25" customFormat="1" x14ac:dyDescent="0.2">
      <c r="B385" s="26"/>
    </row>
    <row r="386" spans="2:2" s="25" customFormat="1" x14ac:dyDescent="0.2">
      <c r="B386" s="26"/>
    </row>
    <row r="387" spans="2:2" s="25" customFormat="1" x14ac:dyDescent="0.2">
      <c r="B387" s="26"/>
    </row>
    <row r="388" spans="2:2" s="25" customFormat="1" x14ac:dyDescent="0.2">
      <c r="B388" s="26"/>
    </row>
    <row r="389" spans="2:2" s="25" customFormat="1" x14ac:dyDescent="0.2">
      <c r="B389" s="26"/>
    </row>
    <row r="390" spans="2:2" s="25" customFormat="1" x14ac:dyDescent="0.2">
      <c r="B390" s="26"/>
    </row>
    <row r="391" spans="2:2" s="25" customFormat="1" x14ac:dyDescent="0.2">
      <c r="B391" s="26"/>
    </row>
    <row r="392" spans="2:2" s="25" customFormat="1" x14ac:dyDescent="0.2">
      <c r="B392" s="26"/>
    </row>
    <row r="393" spans="2:2" s="25" customFormat="1" x14ac:dyDescent="0.2">
      <c r="B393" s="26"/>
    </row>
    <row r="394" spans="2:2" s="25" customFormat="1" x14ac:dyDescent="0.2">
      <c r="B394" s="26"/>
    </row>
    <row r="395" spans="2:2" s="25" customFormat="1" x14ac:dyDescent="0.2">
      <c r="B395" s="26"/>
    </row>
    <row r="396" spans="2:2" s="25" customFormat="1" x14ac:dyDescent="0.2">
      <c r="B396" s="26"/>
    </row>
    <row r="397" spans="2:2" s="25" customFormat="1" x14ac:dyDescent="0.2">
      <c r="B397" s="26"/>
    </row>
    <row r="398" spans="2:2" s="25" customFormat="1" x14ac:dyDescent="0.2">
      <c r="B398" s="26"/>
    </row>
    <row r="399" spans="2:2" s="25" customFormat="1" x14ac:dyDescent="0.2">
      <c r="B399" s="26"/>
    </row>
    <row r="400" spans="2:2" s="25" customFormat="1" x14ac:dyDescent="0.2">
      <c r="B400" s="26"/>
    </row>
    <row r="401" spans="2:2" s="25" customFormat="1" x14ac:dyDescent="0.2">
      <c r="B401" s="26"/>
    </row>
    <row r="402" spans="2:2" s="25" customFormat="1" x14ac:dyDescent="0.2">
      <c r="B402" s="26"/>
    </row>
    <row r="403" spans="2:2" s="25" customFormat="1" x14ac:dyDescent="0.2">
      <c r="B403" s="26"/>
    </row>
    <row r="404" spans="2:2" s="25" customFormat="1" x14ac:dyDescent="0.2">
      <c r="B404" s="26"/>
    </row>
    <row r="405" spans="2:2" s="25" customFormat="1" x14ac:dyDescent="0.2">
      <c r="B405" s="26"/>
    </row>
    <row r="406" spans="2:2" s="25" customFormat="1" x14ac:dyDescent="0.2">
      <c r="B406" s="26"/>
    </row>
    <row r="407" spans="2:2" s="25" customFormat="1" x14ac:dyDescent="0.2">
      <c r="B407" s="26"/>
    </row>
    <row r="408" spans="2:2" s="25" customFormat="1" x14ac:dyDescent="0.2">
      <c r="B408" s="26"/>
    </row>
    <row r="409" spans="2:2" s="25" customFormat="1" x14ac:dyDescent="0.2">
      <c r="B409" s="26"/>
    </row>
    <row r="410" spans="2:2" s="25" customFormat="1" x14ac:dyDescent="0.2">
      <c r="B410" s="26"/>
    </row>
    <row r="411" spans="2:2" s="25" customFormat="1" x14ac:dyDescent="0.2">
      <c r="B411" s="26"/>
    </row>
    <row r="412" spans="2:2" s="25" customFormat="1" x14ac:dyDescent="0.2">
      <c r="B412" s="26"/>
    </row>
    <row r="413" spans="2:2" s="25" customFormat="1" x14ac:dyDescent="0.2">
      <c r="B413" s="26"/>
    </row>
    <row r="414" spans="2:2" s="25" customFormat="1" x14ac:dyDescent="0.2">
      <c r="B414" s="26"/>
    </row>
    <row r="415" spans="2:2" s="25" customFormat="1" x14ac:dyDescent="0.2">
      <c r="B415" s="26"/>
    </row>
    <row r="416" spans="2:2" s="25" customFormat="1" x14ac:dyDescent="0.2">
      <c r="B416" s="26"/>
    </row>
    <row r="417" spans="2:2" s="25" customFormat="1" x14ac:dyDescent="0.2">
      <c r="B417" s="26"/>
    </row>
    <row r="418" spans="2:2" s="25" customFormat="1" x14ac:dyDescent="0.2">
      <c r="B418" s="26"/>
    </row>
    <row r="419" spans="2:2" s="25" customFormat="1" x14ac:dyDescent="0.2">
      <c r="B419" s="26"/>
    </row>
    <row r="420" spans="2:2" s="25" customFormat="1" x14ac:dyDescent="0.2">
      <c r="B420" s="26"/>
    </row>
    <row r="421" spans="2:2" s="25" customFormat="1" x14ac:dyDescent="0.2">
      <c r="B421" s="26"/>
    </row>
    <row r="422" spans="2:2" s="25" customFormat="1" x14ac:dyDescent="0.2">
      <c r="B422" s="26"/>
    </row>
    <row r="423" spans="2:2" s="25" customFormat="1" x14ac:dyDescent="0.2">
      <c r="B423" s="26"/>
    </row>
    <row r="424" spans="2:2" s="25" customFormat="1" x14ac:dyDescent="0.2">
      <c r="B424" s="26"/>
    </row>
    <row r="425" spans="2:2" s="25" customFormat="1" x14ac:dyDescent="0.2">
      <c r="B425" s="26"/>
    </row>
    <row r="426" spans="2:2" s="25" customFormat="1" x14ac:dyDescent="0.2">
      <c r="B426" s="26"/>
    </row>
    <row r="427" spans="2:2" s="25" customFormat="1" x14ac:dyDescent="0.2">
      <c r="B427" s="26"/>
    </row>
    <row r="428" spans="2:2" s="25" customFormat="1" x14ac:dyDescent="0.2">
      <c r="B428" s="26"/>
    </row>
    <row r="429" spans="2:2" s="25" customFormat="1" x14ac:dyDescent="0.2">
      <c r="B429" s="26"/>
    </row>
    <row r="430" spans="2:2" s="25" customFormat="1" x14ac:dyDescent="0.2">
      <c r="B430" s="26"/>
    </row>
    <row r="431" spans="2:2" s="25" customFormat="1" x14ac:dyDescent="0.2">
      <c r="B431" s="26"/>
    </row>
    <row r="432" spans="2:2" s="25" customFormat="1" x14ac:dyDescent="0.2">
      <c r="B432" s="26"/>
    </row>
    <row r="433" spans="2:2" s="25" customFormat="1" x14ac:dyDescent="0.2">
      <c r="B433" s="26"/>
    </row>
    <row r="434" spans="2:2" s="25" customFormat="1" x14ac:dyDescent="0.2">
      <c r="B434" s="26"/>
    </row>
    <row r="435" spans="2:2" s="25" customFormat="1" x14ac:dyDescent="0.2">
      <c r="B435" s="26"/>
    </row>
    <row r="436" spans="2:2" s="25" customFormat="1" x14ac:dyDescent="0.2">
      <c r="B436" s="26"/>
    </row>
    <row r="437" spans="2:2" s="25" customFormat="1" x14ac:dyDescent="0.2">
      <c r="B437" s="26"/>
    </row>
    <row r="438" spans="2:2" s="25" customFormat="1" x14ac:dyDescent="0.2">
      <c r="B438" s="26"/>
    </row>
    <row r="439" spans="2:2" s="25" customFormat="1" x14ac:dyDescent="0.2">
      <c r="B439" s="26"/>
    </row>
    <row r="440" spans="2:2" s="25" customFormat="1" x14ac:dyDescent="0.2">
      <c r="B440" s="26"/>
    </row>
    <row r="441" spans="2:2" s="25" customFormat="1" x14ac:dyDescent="0.2">
      <c r="B441" s="26"/>
    </row>
    <row r="442" spans="2:2" s="25" customFormat="1" x14ac:dyDescent="0.2">
      <c r="B442" s="26"/>
    </row>
    <row r="443" spans="2:2" s="25" customFormat="1" x14ac:dyDescent="0.2">
      <c r="B443" s="26"/>
    </row>
    <row r="444" spans="2:2" s="25" customFormat="1" x14ac:dyDescent="0.2">
      <c r="B444" s="26"/>
    </row>
    <row r="445" spans="2:2" s="25" customFormat="1" x14ac:dyDescent="0.2">
      <c r="B445" s="26"/>
    </row>
    <row r="446" spans="2:2" s="25" customFormat="1" x14ac:dyDescent="0.2">
      <c r="B446" s="26"/>
    </row>
    <row r="447" spans="2:2" s="25" customFormat="1" x14ac:dyDescent="0.2">
      <c r="B447" s="26"/>
    </row>
    <row r="448" spans="2:2" s="25" customFormat="1" x14ac:dyDescent="0.2">
      <c r="B448" s="26"/>
    </row>
    <row r="449" spans="2:2" s="25" customFormat="1" x14ac:dyDescent="0.2">
      <c r="B449" s="26"/>
    </row>
    <row r="450" spans="2:2" s="25" customFormat="1" x14ac:dyDescent="0.2">
      <c r="B450" s="26"/>
    </row>
    <row r="451" spans="2:2" s="25" customFormat="1" x14ac:dyDescent="0.2">
      <c r="B451" s="26"/>
    </row>
    <row r="452" spans="2:2" s="25" customFormat="1" x14ac:dyDescent="0.2">
      <c r="B452" s="26"/>
    </row>
    <row r="453" spans="2:2" s="25" customFormat="1" x14ac:dyDescent="0.2">
      <c r="B453" s="26"/>
    </row>
    <row r="454" spans="2:2" s="25" customFormat="1" x14ac:dyDescent="0.2">
      <c r="B454" s="26"/>
    </row>
    <row r="455" spans="2:2" s="25" customFormat="1" x14ac:dyDescent="0.2">
      <c r="B455" s="26"/>
    </row>
    <row r="456" spans="2:2" s="25" customFormat="1" x14ac:dyDescent="0.2">
      <c r="B456" s="26"/>
    </row>
    <row r="457" spans="2:2" s="25" customFormat="1" x14ac:dyDescent="0.2">
      <c r="B457" s="26"/>
    </row>
    <row r="458" spans="2:2" s="25" customFormat="1" x14ac:dyDescent="0.2">
      <c r="B458" s="26"/>
    </row>
    <row r="459" spans="2:2" s="25" customFormat="1" x14ac:dyDescent="0.2">
      <c r="B459" s="26"/>
    </row>
    <row r="460" spans="2:2" s="25" customFormat="1" x14ac:dyDescent="0.2">
      <c r="B460" s="26"/>
    </row>
    <row r="461" spans="2:2" s="25" customFormat="1" x14ac:dyDescent="0.2">
      <c r="B461" s="26"/>
    </row>
    <row r="462" spans="2:2" s="25" customFormat="1" x14ac:dyDescent="0.2">
      <c r="B462" s="26"/>
    </row>
    <row r="463" spans="2:2" s="25" customFormat="1" x14ac:dyDescent="0.2">
      <c r="B463" s="26"/>
    </row>
    <row r="464" spans="2:2" s="25" customFormat="1" x14ac:dyDescent="0.2">
      <c r="B464" s="26"/>
    </row>
    <row r="465" spans="2:2" s="25" customFormat="1" x14ac:dyDescent="0.2">
      <c r="B465" s="26"/>
    </row>
    <row r="466" spans="2:2" s="25" customFormat="1" x14ac:dyDescent="0.2">
      <c r="B466" s="26"/>
    </row>
    <row r="467" spans="2:2" s="25" customFormat="1" x14ac:dyDescent="0.2">
      <c r="B467" s="26"/>
    </row>
    <row r="468" spans="2:2" s="25" customFormat="1" x14ac:dyDescent="0.2">
      <c r="B468" s="26"/>
    </row>
    <row r="469" spans="2:2" s="25" customFormat="1" x14ac:dyDescent="0.2">
      <c r="B469" s="26"/>
    </row>
    <row r="470" spans="2:2" s="25" customFormat="1" x14ac:dyDescent="0.2">
      <c r="B470" s="26"/>
    </row>
    <row r="471" spans="2:2" s="25" customFormat="1" x14ac:dyDescent="0.2">
      <c r="B471" s="26"/>
    </row>
    <row r="472" spans="2:2" s="25" customFormat="1" x14ac:dyDescent="0.2">
      <c r="B472" s="26"/>
    </row>
    <row r="473" spans="2:2" s="25" customFormat="1" x14ac:dyDescent="0.2">
      <c r="B473" s="26"/>
    </row>
    <row r="474" spans="2:2" s="25" customFormat="1" x14ac:dyDescent="0.2">
      <c r="B474" s="26"/>
    </row>
    <row r="475" spans="2:2" s="25" customFormat="1" x14ac:dyDescent="0.2">
      <c r="B475" s="26"/>
    </row>
    <row r="476" spans="2:2" s="25" customFormat="1" x14ac:dyDescent="0.2">
      <c r="B476" s="26"/>
    </row>
    <row r="477" spans="2:2" s="25" customFormat="1" x14ac:dyDescent="0.2">
      <c r="B477" s="26"/>
    </row>
    <row r="478" spans="2:2" s="25" customFormat="1" x14ac:dyDescent="0.2">
      <c r="B478" s="26"/>
    </row>
    <row r="479" spans="2:2" s="25" customFormat="1" x14ac:dyDescent="0.2">
      <c r="B479" s="26"/>
    </row>
    <row r="480" spans="2:2" s="25" customFormat="1" x14ac:dyDescent="0.2">
      <c r="B480" s="26"/>
    </row>
    <row r="481" spans="2:2" s="25" customFormat="1" x14ac:dyDescent="0.2">
      <c r="B481" s="26"/>
    </row>
    <row r="482" spans="2:2" s="25" customFormat="1" x14ac:dyDescent="0.2">
      <c r="B482" s="26"/>
    </row>
    <row r="483" spans="2:2" s="25" customFormat="1" x14ac:dyDescent="0.2">
      <c r="B483" s="26"/>
    </row>
    <row r="484" spans="2:2" s="25" customFormat="1" x14ac:dyDescent="0.2">
      <c r="B484" s="26"/>
    </row>
    <row r="485" spans="2:2" s="25" customFormat="1" x14ac:dyDescent="0.2">
      <c r="B485" s="26"/>
    </row>
    <row r="486" spans="2:2" s="25" customFormat="1" x14ac:dyDescent="0.2">
      <c r="B486" s="26"/>
    </row>
    <row r="487" spans="2:2" s="25" customFormat="1" x14ac:dyDescent="0.2">
      <c r="B487" s="26"/>
    </row>
    <row r="488" spans="2:2" s="25" customFormat="1" x14ac:dyDescent="0.2">
      <c r="B488" s="26"/>
    </row>
    <row r="489" spans="2:2" s="25" customFormat="1" x14ac:dyDescent="0.2">
      <c r="B489" s="26"/>
    </row>
    <row r="490" spans="2:2" s="25" customFormat="1" x14ac:dyDescent="0.2">
      <c r="B490" s="26"/>
    </row>
    <row r="491" spans="2:2" s="25" customFormat="1" x14ac:dyDescent="0.2">
      <c r="B491" s="26"/>
    </row>
    <row r="492" spans="2:2" s="25" customFormat="1" x14ac:dyDescent="0.2">
      <c r="B492" s="26"/>
    </row>
    <row r="493" spans="2:2" s="25" customFormat="1" x14ac:dyDescent="0.2">
      <c r="B493" s="26"/>
    </row>
    <row r="494" spans="2:2" s="25" customFormat="1" x14ac:dyDescent="0.2">
      <c r="B494" s="26"/>
    </row>
    <row r="495" spans="2:2" s="25" customFormat="1" x14ac:dyDescent="0.2">
      <c r="B495" s="26"/>
    </row>
    <row r="496" spans="2:2" s="25" customFormat="1" x14ac:dyDescent="0.2">
      <c r="B496" s="26"/>
    </row>
    <row r="497" spans="2:2" s="25" customFormat="1" x14ac:dyDescent="0.2">
      <c r="B497" s="26"/>
    </row>
    <row r="498" spans="2:2" s="25" customFormat="1" x14ac:dyDescent="0.2">
      <c r="B498" s="26"/>
    </row>
    <row r="499" spans="2:2" s="25" customFormat="1" x14ac:dyDescent="0.2">
      <c r="B499" s="26"/>
    </row>
    <row r="500" spans="2:2" s="25" customFormat="1" x14ac:dyDescent="0.2">
      <c r="B500" s="26"/>
    </row>
    <row r="501" spans="2:2" s="25" customFormat="1" x14ac:dyDescent="0.2">
      <c r="B501" s="26"/>
    </row>
    <row r="502" spans="2:2" s="25" customFormat="1" x14ac:dyDescent="0.2">
      <c r="B502" s="26"/>
    </row>
    <row r="503" spans="2:2" s="25" customFormat="1" x14ac:dyDescent="0.2">
      <c r="B503" s="26"/>
    </row>
    <row r="504" spans="2:2" s="25" customFormat="1" x14ac:dyDescent="0.2">
      <c r="B504" s="26"/>
    </row>
    <row r="505" spans="2:2" s="25" customFormat="1" x14ac:dyDescent="0.2">
      <c r="B505" s="26"/>
    </row>
    <row r="506" spans="2:2" s="25" customFormat="1" x14ac:dyDescent="0.2">
      <c r="B506" s="26"/>
    </row>
    <row r="507" spans="2:2" s="25" customFormat="1" x14ac:dyDescent="0.2">
      <c r="B507" s="26"/>
    </row>
    <row r="508" spans="2:2" s="25" customFormat="1" x14ac:dyDescent="0.2">
      <c r="B508" s="26"/>
    </row>
    <row r="509" spans="2:2" s="25" customFormat="1" x14ac:dyDescent="0.2">
      <c r="B509" s="26"/>
    </row>
    <row r="510" spans="2:2" s="25" customFormat="1" x14ac:dyDescent="0.2">
      <c r="B510" s="26"/>
    </row>
    <row r="511" spans="2:2" s="25" customFormat="1" x14ac:dyDescent="0.2">
      <c r="B511" s="26"/>
    </row>
    <row r="512" spans="2:2" s="25" customFormat="1" x14ac:dyDescent="0.2">
      <c r="B512" s="26"/>
    </row>
    <row r="513" spans="2:2" s="25" customFormat="1" x14ac:dyDescent="0.2">
      <c r="B513" s="26"/>
    </row>
    <row r="514" spans="2:2" s="25" customFormat="1" x14ac:dyDescent="0.2">
      <c r="B514" s="26"/>
    </row>
    <row r="515" spans="2:2" s="25" customFormat="1" x14ac:dyDescent="0.2">
      <c r="B515" s="26"/>
    </row>
    <row r="516" spans="2:2" s="25" customFormat="1" x14ac:dyDescent="0.2">
      <c r="B516" s="26"/>
    </row>
    <row r="517" spans="2:2" s="25" customFormat="1" x14ac:dyDescent="0.2">
      <c r="B517" s="26"/>
    </row>
    <row r="518" spans="2:2" s="25" customFormat="1" x14ac:dyDescent="0.2">
      <c r="B518" s="26"/>
    </row>
    <row r="519" spans="2:2" s="25" customFormat="1" x14ac:dyDescent="0.2">
      <c r="B519" s="26"/>
    </row>
    <row r="520" spans="2:2" s="25" customFormat="1" x14ac:dyDescent="0.2">
      <c r="B520" s="26"/>
    </row>
    <row r="521" spans="2:2" s="25" customFormat="1" x14ac:dyDescent="0.2">
      <c r="B521" s="26"/>
    </row>
    <row r="522" spans="2:2" s="25" customFormat="1" x14ac:dyDescent="0.2">
      <c r="B522" s="26"/>
    </row>
    <row r="523" spans="2:2" s="25" customFormat="1" x14ac:dyDescent="0.2">
      <c r="B523" s="26"/>
    </row>
    <row r="524" spans="2:2" s="25" customFormat="1" x14ac:dyDescent="0.2">
      <c r="B524" s="26"/>
    </row>
    <row r="525" spans="2:2" s="25" customFormat="1" x14ac:dyDescent="0.2">
      <c r="B525" s="26"/>
    </row>
    <row r="526" spans="2:2" s="25" customFormat="1" x14ac:dyDescent="0.2">
      <c r="B526" s="26"/>
    </row>
    <row r="527" spans="2:2" s="25" customFormat="1" x14ac:dyDescent="0.2">
      <c r="B527" s="26"/>
    </row>
    <row r="528" spans="2:2" s="25" customFormat="1" x14ac:dyDescent="0.2">
      <c r="B528" s="26"/>
    </row>
    <row r="529" spans="2:2" s="25" customFormat="1" x14ac:dyDescent="0.2">
      <c r="B529" s="26"/>
    </row>
    <row r="530" spans="2:2" s="25" customFormat="1" x14ac:dyDescent="0.2">
      <c r="B530" s="26"/>
    </row>
    <row r="531" spans="2:2" s="25" customFormat="1" x14ac:dyDescent="0.2">
      <c r="B531" s="26"/>
    </row>
    <row r="532" spans="2:2" s="25" customFormat="1" x14ac:dyDescent="0.2">
      <c r="B532" s="26"/>
    </row>
    <row r="533" spans="2:2" s="25" customFormat="1" x14ac:dyDescent="0.2">
      <c r="B533" s="26"/>
    </row>
    <row r="534" spans="2:2" s="25" customFormat="1" x14ac:dyDescent="0.2">
      <c r="B534" s="26"/>
    </row>
    <row r="535" spans="2:2" s="25" customFormat="1" x14ac:dyDescent="0.2">
      <c r="B535" s="26"/>
    </row>
    <row r="536" spans="2:2" s="25" customFormat="1" x14ac:dyDescent="0.2">
      <c r="B536" s="26"/>
    </row>
    <row r="537" spans="2:2" s="25" customFormat="1" x14ac:dyDescent="0.2">
      <c r="B537" s="26"/>
    </row>
  </sheetData>
  <sheetProtection algorithmName="SHA-512" hashValue="Eo+ZVrq1f3mX3m1UZEq9XOSbQ0wG6B6xuCDSTZR547kq0v+FB4tBuYNq0kqSnyJhy+zdPLmjfo1ayKLgOVQg1g==" saltValue="MaqXw8quXwCV0cZ2jOo9DQ==" spinCount="100000" sheet="1" objects="1" scenarios="1"/>
  <phoneticPr fontId="2" type="noConversion"/>
  <pageMargins left="0.75" right="0.75" top="1" bottom="1" header="0.5" footer="0.5"/>
  <pageSetup paperSize="9" scale="77" orientation="portrait" r:id="rId1"/>
  <headerFooter alignWithMargins="0">
    <oddHeader>&amp;L&amp;"Arial,Vet"&amp;F&amp;R&amp;"Arial,Vet"&amp;A</oddHeader>
    <oddFooter>&amp;L&amp;"Arial,Vet"vos/abb keizer&amp;C&amp;"Arial,Vet"&amp;D&amp;R&amp;"Arial,Vet"&amp;P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537"/>
  <sheetViews>
    <sheetView zoomScale="80" zoomScaleNormal="80" workbookViewId="0">
      <selection activeCell="B2" sqref="B2"/>
    </sheetView>
  </sheetViews>
  <sheetFormatPr defaultRowHeight="12.75" x14ac:dyDescent="0.2"/>
  <cols>
    <col min="1" max="1" width="3.140625" style="25" customWidth="1"/>
    <col min="2" max="2" width="13.140625" style="1" customWidth="1"/>
    <col min="3" max="3" width="21.5703125" customWidth="1"/>
    <col min="4" max="4" width="13.42578125" customWidth="1"/>
    <col min="5" max="5" width="12.140625" bestFit="1" customWidth="1"/>
    <col min="6" max="6" width="13.7109375" customWidth="1"/>
    <col min="7" max="7" width="10.42578125" bestFit="1" customWidth="1"/>
    <col min="8" max="8" width="11.140625" bestFit="1" customWidth="1"/>
    <col min="9" max="9" width="10.7109375" customWidth="1"/>
    <col min="10" max="10" width="7.85546875" customWidth="1"/>
    <col min="11" max="55" width="9.140625" style="25"/>
  </cols>
  <sheetData>
    <row r="1" spans="2:10" x14ac:dyDescent="0.2">
      <c r="B1" s="26"/>
      <c r="C1" s="25"/>
      <c r="D1" s="25"/>
      <c r="E1" s="25"/>
      <c r="F1" s="25"/>
      <c r="G1" s="25"/>
      <c r="H1" s="25"/>
      <c r="I1" s="25"/>
      <c r="J1" s="25"/>
    </row>
    <row r="2" spans="2:10" x14ac:dyDescent="0.2">
      <c r="B2" s="90"/>
      <c r="C2" s="91"/>
      <c r="D2" s="91"/>
      <c r="E2" s="91"/>
      <c r="F2" s="91"/>
      <c r="G2" s="91"/>
      <c r="H2" s="91"/>
      <c r="I2" s="91"/>
      <c r="J2" s="92"/>
    </row>
    <row r="3" spans="2:10" x14ac:dyDescent="0.2">
      <c r="B3" s="79"/>
      <c r="C3" s="93"/>
      <c r="D3" s="93"/>
      <c r="E3" s="93"/>
      <c r="F3" s="93"/>
      <c r="G3" s="93"/>
      <c r="H3" s="93"/>
      <c r="I3" s="93"/>
      <c r="J3" s="83"/>
    </row>
    <row r="4" spans="2:10" ht="15.75" x14ac:dyDescent="0.25">
      <c r="B4" s="79"/>
      <c r="C4" s="93"/>
      <c r="D4" s="93"/>
      <c r="E4" s="116" t="s">
        <v>17</v>
      </c>
      <c r="F4" s="93"/>
      <c r="G4" s="93"/>
      <c r="H4" s="93"/>
      <c r="I4" s="93"/>
      <c r="J4" s="83"/>
    </row>
    <row r="5" spans="2:10" ht="15.75" x14ac:dyDescent="0.25">
      <c r="B5" s="79"/>
      <c r="C5" s="93"/>
      <c r="D5" s="93"/>
      <c r="E5" s="116" t="s">
        <v>42</v>
      </c>
      <c r="F5" s="93"/>
      <c r="G5" s="93"/>
      <c r="H5" s="93"/>
      <c r="I5" s="93"/>
      <c r="J5" s="83"/>
    </row>
    <row r="6" spans="2:10" ht="15.75" x14ac:dyDescent="0.25">
      <c r="B6" s="79"/>
      <c r="C6" s="93"/>
      <c r="D6" s="93"/>
      <c r="E6" s="116" t="s">
        <v>67</v>
      </c>
      <c r="F6" s="93"/>
      <c r="G6" s="93"/>
      <c r="H6" s="93"/>
      <c r="I6" s="93"/>
      <c r="J6" s="83"/>
    </row>
    <row r="7" spans="2:10" x14ac:dyDescent="0.2">
      <c r="B7" s="94"/>
      <c r="C7" s="93"/>
      <c r="D7" s="93"/>
      <c r="E7" s="93"/>
      <c r="F7" s="93"/>
      <c r="G7" s="93"/>
      <c r="H7" s="93"/>
      <c r="I7" s="93"/>
      <c r="J7" s="83"/>
    </row>
    <row r="8" spans="2:10" x14ac:dyDescent="0.2">
      <c r="B8" s="94"/>
      <c r="C8" s="93"/>
      <c r="D8" s="93"/>
      <c r="E8" s="93"/>
      <c r="F8" s="93"/>
      <c r="G8" s="93"/>
      <c r="H8" s="93"/>
      <c r="I8" s="93"/>
      <c r="J8" s="83"/>
    </row>
    <row r="9" spans="2:10" x14ac:dyDescent="0.2">
      <c r="B9" s="94"/>
      <c r="C9" s="93"/>
      <c r="D9" s="93"/>
      <c r="E9" s="93"/>
      <c r="F9" s="93"/>
      <c r="G9" s="93"/>
      <c r="H9" s="93"/>
      <c r="I9" s="93"/>
      <c r="J9" s="83"/>
    </row>
    <row r="10" spans="2:10" x14ac:dyDescent="0.2">
      <c r="B10" s="94"/>
      <c r="C10" s="93"/>
      <c r="D10" s="93"/>
      <c r="E10" s="93"/>
      <c r="F10" s="93"/>
      <c r="G10" s="93"/>
      <c r="H10" s="93"/>
      <c r="I10" s="93"/>
      <c r="J10" s="83"/>
    </row>
    <row r="11" spans="2:10" x14ac:dyDescent="0.2">
      <c r="B11" s="94"/>
      <c r="C11" s="93"/>
      <c r="D11" s="93"/>
      <c r="E11" s="93"/>
      <c r="F11" s="93"/>
      <c r="G11" s="93"/>
      <c r="H11" s="93"/>
      <c r="I11" s="93"/>
      <c r="J11" s="83"/>
    </row>
    <row r="12" spans="2:10" x14ac:dyDescent="0.2">
      <c r="B12" s="94"/>
      <c r="C12" s="93"/>
      <c r="D12" s="93"/>
      <c r="E12" s="93"/>
      <c r="F12" s="93"/>
      <c r="G12" s="93"/>
      <c r="H12" s="93"/>
      <c r="I12" s="93"/>
      <c r="J12" s="83"/>
    </row>
    <row r="13" spans="2:10" x14ac:dyDescent="0.2">
      <c r="B13" s="94"/>
      <c r="C13" s="93"/>
      <c r="D13" s="93"/>
      <c r="E13" s="93"/>
      <c r="F13" s="93"/>
      <c r="G13" s="93"/>
      <c r="H13" s="93"/>
      <c r="I13" s="93"/>
      <c r="J13" s="83"/>
    </row>
    <row r="14" spans="2:10" ht="16.5" thickBot="1" x14ac:dyDescent="0.3">
      <c r="B14" s="117" t="s">
        <v>44</v>
      </c>
      <c r="C14" s="93"/>
      <c r="D14" s="93"/>
      <c r="E14" s="93"/>
      <c r="F14" s="93"/>
      <c r="G14" s="93"/>
      <c r="H14" s="93"/>
      <c r="I14" s="93"/>
      <c r="J14" s="83"/>
    </row>
    <row r="15" spans="2:10" ht="13.5" thickTop="1" x14ac:dyDescent="0.2">
      <c r="B15" s="118" t="s">
        <v>15</v>
      </c>
      <c r="C15" s="77"/>
      <c r="D15" s="77"/>
      <c r="E15" s="77"/>
      <c r="F15" s="77"/>
      <c r="G15" s="77"/>
      <c r="H15" s="77"/>
      <c r="I15" s="77"/>
      <c r="J15" s="78"/>
    </row>
    <row r="16" spans="2:10" ht="25.5" x14ac:dyDescent="0.2">
      <c r="B16" s="79"/>
      <c r="C16" s="80" t="s">
        <v>9</v>
      </c>
      <c r="D16" s="81" t="s">
        <v>0</v>
      </c>
      <c r="E16" s="81" t="s">
        <v>1</v>
      </c>
      <c r="F16" s="81" t="s">
        <v>2</v>
      </c>
      <c r="G16" s="81" t="s">
        <v>3</v>
      </c>
      <c r="H16" s="81" t="s">
        <v>8</v>
      </c>
      <c r="I16" s="82" t="s">
        <v>13</v>
      </c>
      <c r="J16" s="83"/>
    </row>
    <row r="17" spans="2:10" x14ac:dyDescent="0.2">
      <c r="B17" s="79"/>
      <c r="C17" s="84" t="s">
        <v>4</v>
      </c>
      <c r="D17" s="81">
        <f>1/12</f>
        <v>8.3333333333333329E-2</v>
      </c>
      <c r="E17" s="85">
        <f>+Tabellen!G20</f>
        <v>1225.98</v>
      </c>
      <c r="F17" s="132">
        <f>+Tabellen!G17</f>
        <v>41.69</v>
      </c>
      <c r="G17" s="85">
        <f>+Tabellen!G21</f>
        <v>39.700000000000003</v>
      </c>
      <c r="H17" s="111">
        <f>D17*(E17+(F17*G17))</f>
        <v>240.08941666666669</v>
      </c>
      <c r="I17" s="63">
        <v>1</v>
      </c>
      <c r="J17" s="83"/>
    </row>
    <row r="18" spans="2:10" x14ac:dyDescent="0.2">
      <c r="B18" s="79"/>
      <c r="C18" s="81" t="s">
        <v>5</v>
      </c>
      <c r="D18" s="81">
        <f>1/12</f>
        <v>8.3333333333333329E-2</v>
      </c>
      <c r="E18" s="85">
        <f>+Tabellen!G22</f>
        <v>1752.17</v>
      </c>
      <c r="F18" s="132">
        <f>+Tabellen!G17</f>
        <v>41.69</v>
      </c>
      <c r="G18" s="85">
        <f>+Tabellen!G23</f>
        <v>56.73</v>
      </c>
      <c r="H18" s="111">
        <f>D18*(E18+(F18*G18))</f>
        <v>343.10364166666665</v>
      </c>
      <c r="I18" s="63">
        <v>1</v>
      </c>
      <c r="J18" s="83"/>
    </row>
    <row r="19" spans="2:10" x14ac:dyDescent="0.2">
      <c r="B19" s="79"/>
      <c r="C19" s="81"/>
      <c r="D19" s="81"/>
      <c r="E19" s="81"/>
      <c r="F19" s="81"/>
      <c r="G19" s="81"/>
      <c r="H19" s="81"/>
      <c r="I19" s="81"/>
      <c r="J19" s="83"/>
    </row>
    <row r="20" spans="2:10" x14ac:dyDescent="0.2">
      <c r="B20" s="79"/>
      <c r="C20" s="86" t="s">
        <v>10</v>
      </c>
      <c r="D20" s="81"/>
      <c r="E20" s="81"/>
      <c r="F20" s="86">
        <f>+Tabellen!G4</f>
        <v>2014</v>
      </c>
      <c r="G20" s="86"/>
      <c r="H20" s="86">
        <f>+Tabellen!H4</f>
        <v>2015</v>
      </c>
      <c r="I20" s="81"/>
      <c r="J20" s="83"/>
    </row>
    <row r="21" spans="2:10" x14ac:dyDescent="0.2">
      <c r="B21" s="79"/>
      <c r="C21" s="81" t="s">
        <v>6</v>
      </c>
      <c r="D21" s="81">
        <f>1/12</f>
        <v>8.3333333333333329E-2</v>
      </c>
      <c r="E21" s="85">
        <f>+Tabellen!G31</f>
        <v>790</v>
      </c>
      <c r="F21" s="133">
        <f>(D21*E21)</f>
        <v>65.833333333333329</v>
      </c>
      <c r="G21" s="85">
        <f>+Tabellen!H31</f>
        <v>785</v>
      </c>
      <c r="H21" s="111">
        <f>(D21*G21)</f>
        <v>65.416666666666657</v>
      </c>
      <c r="I21" s="81"/>
      <c r="J21" s="83"/>
    </row>
    <row r="22" spans="2:10" x14ac:dyDescent="0.2">
      <c r="B22" s="79"/>
      <c r="C22" s="81" t="s">
        <v>7</v>
      </c>
      <c r="D22" s="81">
        <f>1/12</f>
        <v>8.3333333333333329E-2</v>
      </c>
      <c r="E22" s="85">
        <f>+Tabellen!G32</f>
        <v>224.71</v>
      </c>
      <c r="F22" s="133">
        <f>(D22*E22)</f>
        <v>18.725833333333334</v>
      </c>
      <c r="G22" s="85">
        <f>+Tabellen!H32</f>
        <v>223.32</v>
      </c>
      <c r="H22" s="111">
        <f>(D22*G22)</f>
        <v>18.61</v>
      </c>
      <c r="I22" s="81"/>
      <c r="J22" s="83"/>
    </row>
    <row r="23" spans="2:10" x14ac:dyDescent="0.2">
      <c r="B23" s="79"/>
      <c r="C23" s="81"/>
      <c r="D23" s="81"/>
      <c r="E23" s="81"/>
      <c r="F23" s="81"/>
      <c r="G23" s="81"/>
      <c r="H23" s="81"/>
      <c r="I23" s="81"/>
      <c r="J23" s="83"/>
    </row>
    <row r="24" spans="2:10" x14ac:dyDescent="0.2">
      <c r="B24" s="79"/>
      <c r="C24" s="86" t="s">
        <v>68</v>
      </c>
      <c r="D24" s="81"/>
      <c r="E24" s="81"/>
      <c r="F24" s="81"/>
      <c r="G24" s="81"/>
      <c r="H24" s="81"/>
      <c r="I24" s="81"/>
      <c r="J24" s="83"/>
    </row>
    <row r="25" spans="2:10" x14ac:dyDescent="0.2">
      <c r="B25" s="79"/>
      <c r="C25" s="81">
        <f>+Tabellen!G4</f>
        <v>2014</v>
      </c>
      <c r="D25" s="85">
        <f>+H17*I17+H18*I18+F21*I17+F22*I18</f>
        <v>667.75222499999995</v>
      </c>
      <c r="E25" s="81" t="s">
        <v>11</v>
      </c>
      <c r="F25" s="111">
        <f>+D25*5</f>
        <v>3338.761125</v>
      </c>
      <c r="G25" s="81"/>
      <c r="H25" s="81"/>
      <c r="I25" s="81"/>
      <c r="J25" s="83"/>
    </row>
    <row r="26" spans="2:10" ht="15" x14ac:dyDescent="0.35">
      <c r="B26" s="79"/>
      <c r="C26" s="81">
        <f>+Tabellen!H4</f>
        <v>2015</v>
      </c>
      <c r="D26" s="85">
        <f>+H17*I17+H18*I18+H21*I17+H22*I18</f>
        <v>667.21972499999993</v>
      </c>
      <c r="E26" s="81" t="s">
        <v>12</v>
      </c>
      <c r="F26" s="134">
        <f>+D26*7</f>
        <v>4670.5380749999995</v>
      </c>
      <c r="G26" s="81"/>
      <c r="H26" s="81"/>
      <c r="I26" s="81"/>
      <c r="J26" s="83"/>
    </row>
    <row r="27" spans="2:10" x14ac:dyDescent="0.2">
      <c r="B27" s="79"/>
      <c r="C27" s="81"/>
      <c r="D27" s="81"/>
      <c r="E27" s="81" t="s">
        <v>14</v>
      </c>
      <c r="F27" s="111">
        <f>SUM(F25:F26)</f>
        <v>8009.2991999999995</v>
      </c>
      <c r="G27" s="81"/>
      <c r="H27" s="81"/>
      <c r="I27" s="81"/>
      <c r="J27" s="83"/>
    </row>
    <row r="28" spans="2:10" ht="13.5" thickBot="1" x14ac:dyDescent="0.25">
      <c r="B28" s="87"/>
      <c r="C28" s="88"/>
      <c r="D28" s="88"/>
      <c r="E28" s="88"/>
      <c r="F28" s="88"/>
      <c r="G28" s="88"/>
      <c r="H28" s="88"/>
      <c r="I28" s="88"/>
      <c r="J28" s="89"/>
    </row>
    <row r="29" spans="2:10" ht="13.5" thickTop="1" x14ac:dyDescent="0.2">
      <c r="B29" s="122"/>
      <c r="C29" s="123"/>
      <c r="D29" s="123"/>
      <c r="E29" s="123"/>
      <c r="F29" s="123"/>
      <c r="G29" s="123"/>
      <c r="H29" s="123"/>
      <c r="I29" s="123"/>
      <c r="J29" s="124"/>
    </row>
    <row r="30" spans="2:10" x14ac:dyDescent="0.2">
      <c r="B30" s="122"/>
      <c r="C30" s="123"/>
      <c r="D30" s="123"/>
      <c r="E30" s="123"/>
      <c r="F30" s="123"/>
      <c r="G30" s="123"/>
      <c r="H30" s="123"/>
      <c r="I30" s="123"/>
      <c r="J30" s="124"/>
    </row>
    <row r="31" spans="2:10" ht="16.5" thickBot="1" x14ac:dyDescent="0.3">
      <c r="B31" s="125" t="s">
        <v>43</v>
      </c>
      <c r="C31" s="123"/>
      <c r="D31" s="123"/>
      <c r="E31" s="123"/>
      <c r="F31" s="123"/>
      <c r="G31" s="123"/>
      <c r="H31" s="123"/>
      <c r="I31" s="123"/>
      <c r="J31" s="124"/>
    </row>
    <row r="32" spans="2:10" ht="14.25" thickTop="1" thickBot="1" x14ac:dyDescent="0.25">
      <c r="B32" s="119" t="s">
        <v>16</v>
      </c>
      <c r="C32" s="95" t="s">
        <v>82</v>
      </c>
      <c r="D32" s="77"/>
      <c r="E32" s="77"/>
      <c r="F32" s="77"/>
      <c r="G32" s="77"/>
      <c r="H32" s="77"/>
      <c r="I32" s="77"/>
      <c r="J32" s="78"/>
    </row>
    <row r="33" spans="2:10" ht="26.25" thickTop="1" x14ac:dyDescent="0.2">
      <c r="B33" s="79"/>
      <c r="C33" s="96" t="s">
        <v>9</v>
      </c>
      <c r="D33" s="97" t="s">
        <v>0</v>
      </c>
      <c r="E33" s="97" t="s">
        <v>1</v>
      </c>
      <c r="F33" s="97" t="s">
        <v>8</v>
      </c>
      <c r="G33" s="98" t="s">
        <v>13</v>
      </c>
      <c r="H33" s="77"/>
      <c r="I33" s="99"/>
      <c r="J33" s="83"/>
    </row>
    <row r="34" spans="2:10" x14ac:dyDescent="0.2">
      <c r="B34" s="79"/>
      <c r="C34" s="100" t="s">
        <v>5</v>
      </c>
      <c r="D34" s="81">
        <f>1/12</f>
        <v>8.3333333333333329E-2</v>
      </c>
      <c r="E34" s="85">
        <f>+Tabellen!G27</f>
        <v>4117.4399999999996</v>
      </c>
      <c r="F34" s="111">
        <f>(D34*E34)</f>
        <v>343.11999999999995</v>
      </c>
      <c r="G34" s="138">
        <v>1</v>
      </c>
      <c r="H34" s="93"/>
      <c r="I34" s="101"/>
      <c r="J34" s="83"/>
    </row>
    <row r="35" spans="2:10" x14ac:dyDescent="0.2">
      <c r="B35" s="79"/>
      <c r="C35" s="100"/>
      <c r="D35" s="81"/>
      <c r="E35" s="81"/>
      <c r="F35" s="81"/>
      <c r="G35" s="81"/>
      <c r="H35" s="81"/>
      <c r="I35" s="102"/>
      <c r="J35" s="83"/>
    </row>
    <row r="36" spans="2:10" x14ac:dyDescent="0.2">
      <c r="B36" s="79"/>
      <c r="C36" s="103" t="s">
        <v>10</v>
      </c>
      <c r="D36" s="81"/>
      <c r="E36" s="81"/>
      <c r="F36" s="86">
        <f>+F20</f>
        <v>2014</v>
      </c>
      <c r="G36" s="86"/>
      <c r="H36" s="86">
        <f>+H20</f>
        <v>2015</v>
      </c>
      <c r="I36" s="102"/>
      <c r="J36" s="83"/>
    </row>
    <row r="37" spans="2:10" x14ac:dyDescent="0.2">
      <c r="B37" s="79"/>
      <c r="C37" s="100" t="s">
        <v>7</v>
      </c>
      <c r="D37" s="81">
        <f>1/12</f>
        <v>8.3333333333333329E-2</v>
      </c>
      <c r="E37" s="85">
        <f>+E22</f>
        <v>224.71</v>
      </c>
      <c r="F37" s="133">
        <f>(D37*E37)</f>
        <v>18.725833333333334</v>
      </c>
      <c r="G37" s="85">
        <f>+G22</f>
        <v>223.32</v>
      </c>
      <c r="H37" s="111">
        <f>(D37*G37)</f>
        <v>18.61</v>
      </c>
      <c r="I37" s="102"/>
      <c r="J37" s="83"/>
    </row>
    <row r="38" spans="2:10" x14ac:dyDescent="0.2">
      <c r="B38" s="79"/>
      <c r="C38" s="100"/>
      <c r="D38" s="81"/>
      <c r="E38" s="81"/>
      <c r="F38" s="81"/>
      <c r="G38" s="81"/>
      <c r="H38" s="81"/>
      <c r="I38" s="102"/>
      <c r="J38" s="83"/>
    </row>
    <row r="39" spans="2:10" x14ac:dyDescent="0.2">
      <c r="B39" s="79"/>
      <c r="C39" s="103" t="s">
        <v>68</v>
      </c>
      <c r="D39" s="81"/>
      <c r="E39" s="81"/>
      <c r="F39" s="81"/>
      <c r="G39" s="81"/>
      <c r="H39" s="81"/>
      <c r="I39" s="102"/>
      <c r="J39" s="83"/>
    </row>
    <row r="40" spans="2:10" x14ac:dyDescent="0.2">
      <c r="B40" s="79"/>
      <c r="C40" s="100">
        <f>+C25</f>
        <v>2014</v>
      </c>
      <c r="D40" s="85">
        <f>F34*G34+F37*G34</f>
        <v>361.8458333333333</v>
      </c>
      <c r="E40" s="81" t="s">
        <v>11</v>
      </c>
      <c r="F40" s="111">
        <f>+D40*5</f>
        <v>1809.2291666666665</v>
      </c>
      <c r="G40" s="81"/>
      <c r="H40" s="81"/>
      <c r="I40" s="102"/>
      <c r="J40" s="83"/>
    </row>
    <row r="41" spans="2:10" ht="15" x14ac:dyDescent="0.35">
      <c r="B41" s="79"/>
      <c r="C41" s="100">
        <f>+C26</f>
        <v>2015</v>
      </c>
      <c r="D41" s="85">
        <f>F34*G34+H37*G34</f>
        <v>361.72999999999996</v>
      </c>
      <c r="E41" s="81" t="s">
        <v>12</v>
      </c>
      <c r="F41" s="134">
        <f>+D41*7</f>
        <v>2532.1099999999997</v>
      </c>
      <c r="G41" s="81"/>
      <c r="H41" s="81"/>
      <c r="I41" s="102"/>
      <c r="J41" s="83"/>
    </row>
    <row r="42" spans="2:10" ht="13.5" thickBot="1" x14ac:dyDescent="0.25">
      <c r="B42" s="79"/>
      <c r="C42" s="104"/>
      <c r="D42" s="105"/>
      <c r="E42" s="105" t="s">
        <v>14</v>
      </c>
      <c r="F42" s="135">
        <f>SUM(F40:F41)</f>
        <v>4341.3391666666666</v>
      </c>
      <c r="G42" s="105"/>
      <c r="H42" s="105"/>
      <c r="I42" s="106"/>
      <c r="J42" s="83"/>
    </row>
    <row r="43" spans="2:10" ht="13.5" thickTop="1" x14ac:dyDescent="0.2">
      <c r="B43" s="79"/>
      <c r="C43" s="93"/>
      <c r="D43" s="93"/>
      <c r="E43" s="93"/>
      <c r="F43" s="93"/>
      <c r="G43" s="93"/>
      <c r="H43" s="93"/>
      <c r="I43" s="93"/>
      <c r="J43" s="83"/>
    </row>
    <row r="44" spans="2:10" x14ac:dyDescent="0.2">
      <c r="B44" s="126"/>
      <c r="C44" s="127"/>
      <c r="D44" s="127"/>
      <c r="E44" s="127"/>
      <c r="F44" s="127"/>
      <c r="G44" s="127"/>
      <c r="H44" s="127"/>
      <c r="I44" s="127"/>
      <c r="J44" s="128"/>
    </row>
    <row r="45" spans="2:10" ht="13.5" thickBot="1" x14ac:dyDescent="0.25">
      <c r="B45" s="120" t="s">
        <v>16</v>
      </c>
      <c r="C45" s="107" t="s">
        <v>83</v>
      </c>
      <c r="D45" s="93"/>
      <c r="E45" s="93"/>
      <c r="F45" s="93"/>
      <c r="G45" s="93"/>
      <c r="H45" s="93"/>
      <c r="I45" s="93"/>
      <c r="J45" s="83"/>
    </row>
    <row r="46" spans="2:10" ht="26.25" thickTop="1" x14ac:dyDescent="0.2">
      <c r="B46" s="79"/>
      <c r="C46" s="96" t="s">
        <v>9</v>
      </c>
      <c r="D46" s="97" t="s">
        <v>0</v>
      </c>
      <c r="E46" s="97" t="s">
        <v>1</v>
      </c>
      <c r="F46" s="97" t="s">
        <v>8</v>
      </c>
      <c r="G46" s="98" t="s">
        <v>13</v>
      </c>
      <c r="H46" s="77"/>
      <c r="I46" s="99"/>
      <c r="J46" s="83"/>
    </row>
    <row r="47" spans="2:10" x14ac:dyDescent="0.2">
      <c r="B47" s="79"/>
      <c r="C47" s="108" t="s">
        <v>4</v>
      </c>
      <c r="D47" s="81">
        <f>1/12</f>
        <v>8.3333333333333329E-2</v>
      </c>
      <c r="E47" s="85">
        <f>+Tabellen!G26</f>
        <v>2880.94</v>
      </c>
      <c r="F47" s="111">
        <f>(D47*E47)</f>
        <v>240.07833333333332</v>
      </c>
      <c r="G47" s="138">
        <v>1</v>
      </c>
      <c r="H47" s="93"/>
      <c r="I47" s="101"/>
      <c r="J47" s="83"/>
    </row>
    <row r="48" spans="2:10" x14ac:dyDescent="0.2">
      <c r="B48" s="79"/>
      <c r="C48" s="100" t="s">
        <v>5</v>
      </c>
      <c r="D48" s="81">
        <f>1/12</f>
        <v>8.3333333333333329E-2</v>
      </c>
      <c r="E48" s="85">
        <f>+E34</f>
        <v>4117.4399999999996</v>
      </c>
      <c r="F48" s="111">
        <f>(D48*E48)</f>
        <v>343.11999999999995</v>
      </c>
      <c r="G48" s="81">
        <f>+G47</f>
        <v>1</v>
      </c>
      <c r="H48" s="93"/>
      <c r="I48" s="101"/>
      <c r="J48" s="83"/>
    </row>
    <row r="49" spans="2:10" x14ac:dyDescent="0.2">
      <c r="B49" s="79"/>
      <c r="C49" s="100"/>
      <c r="D49" s="81"/>
      <c r="E49" s="81"/>
      <c r="F49" s="81"/>
      <c r="G49" s="81"/>
      <c r="H49" s="81"/>
      <c r="I49" s="102"/>
      <c r="J49" s="83"/>
    </row>
    <row r="50" spans="2:10" x14ac:dyDescent="0.2">
      <c r="B50" s="79"/>
      <c r="C50" s="103" t="s">
        <v>10</v>
      </c>
      <c r="D50" s="81"/>
      <c r="E50" s="81"/>
      <c r="F50" s="86">
        <f>+F20</f>
        <v>2014</v>
      </c>
      <c r="G50" s="86"/>
      <c r="H50" s="86">
        <f>+H20</f>
        <v>2015</v>
      </c>
      <c r="I50" s="102"/>
      <c r="J50" s="83"/>
    </row>
    <row r="51" spans="2:10" x14ac:dyDescent="0.2">
      <c r="B51" s="79"/>
      <c r="C51" s="100" t="s">
        <v>6</v>
      </c>
      <c r="D51" s="81">
        <f>1/12</f>
        <v>8.3333333333333329E-2</v>
      </c>
      <c r="E51" s="85">
        <f>+E21</f>
        <v>790</v>
      </c>
      <c r="F51" s="133">
        <f>(D51*E51)</f>
        <v>65.833333333333329</v>
      </c>
      <c r="G51" s="85">
        <f>+G21</f>
        <v>785</v>
      </c>
      <c r="H51" s="111">
        <f>(D51*G51)</f>
        <v>65.416666666666657</v>
      </c>
      <c r="I51" s="102"/>
      <c r="J51" s="83"/>
    </row>
    <row r="52" spans="2:10" x14ac:dyDescent="0.2">
      <c r="B52" s="79"/>
      <c r="C52" s="100" t="s">
        <v>7</v>
      </c>
      <c r="D52" s="81">
        <f>1/12</f>
        <v>8.3333333333333329E-2</v>
      </c>
      <c r="E52" s="85">
        <f>+E22</f>
        <v>224.71</v>
      </c>
      <c r="F52" s="133">
        <f>(D52*E52)</f>
        <v>18.725833333333334</v>
      </c>
      <c r="G52" s="85">
        <f>+G22</f>
        <v>223.32</v>
      </c>
      <c r="H52" s="111">
        <f>(D52*G52)</f>
        <v>18.61</v>
      </c>
      <c r="I52" s="102"/>
      <c r="J52" s="83"/>
    </row>
    <row r="53" spans="2:10" x14ac:dyDescent="0.2">
      <c r="B53" s="79"/>
      <c r="C53" s="100"/>
      <c r="D53" s="81"/>
      <c r="E53" s="81"/>
      <c r="F53" s="81"/>
      <c r="G53" s="81"/>
      <c r="H53" s="81"/>
      <c r="I53" s="102"/>
      <c r="J53" s="83"/>
    </row>
    <row r="54" spans="2:10" x14ac:dyDescent="0.2">
      <c r="B54" s="79"/>
      <c r="C54" s="103" t="str">
        <f>+C39</f>
        <v>Gedurende schooljaar 2014-2015</v>
      </c>
      <c r="D54" s="81"/>
      <c r="E54" s="81"/>
      <c r="F54" s="81"/>
      <c r="G54" s="81"/>
      <c r="H54" s="81"/>
      <c r="I54" s="102"/>
      <c r="J54" s="83"/>
    </row>
    <row r="55" spans="2:10" x14ac:dyDescent="0.2">
      <c r="B55" s="79"/>
      <c r="C55" s="109">
        <f>+C40</f>
        <v>2014</v>
      </c>
      <c r="D55" s="85">
        <f>+F47*G47+F48*G48+F51*G47+F52*G48</f>
        <v>667.75749999999994</v>
      </c>
      <c r="E55" s="81" t="s">
        <v>11</v>
      </c>
      <c r="F55" s="111">
        <f>+D55*5</f>
        <v>3338.7874999999995</v>
      </c>
      <c r="G55" s="81"/>
      <c r="H55" s="81"/>
      <c r="I55" s="102"/>
      <c r="J55" s="83"/>
    </row>
    <row r="56" spans="2:10" ht="15" x14ac:dyDescent="0.35">
      <c r="B56" s="79"/>
      <c r="C56" s="109">
        <f>+C41</f>
        <v>2015</v>
      </c>
      <c r="D56" s="85">
        <f>+F47*G47+F48*G48+H51*G47+H52*G48</f>
        <v>667.22499999999991</v>
      </c>
      <c r="E56" s="81" t="s">
        <v>12</v>
      </c>
      <c r="F56" s="134">
        <f>+D56*7</f>
        <v>4670.5749999999989</v>
      </c>
      <c r="G56" s="81"/>
      <c r="H56" s="81"/>
      <c r="I56" s="102"/>
      <c r="J56" s="83"/>
    </row>
    <row r="57" spans="2:10" ht="13.5" thickBot="1" x14ac:dyDescent="0.25">
      <c r="B57" s="79"/>
      <c r="C57" s="104"/>
      <c r="D57" s="105"/>
      <c r="E57" s="105" t="s">
        <v>14</v>
      </c>
      <c r="F57" s="135">
        <f>SUM(F55:F56)</f>
        <v>8009.3624999999984</v>
      </c>
      <c r="G57" s="105"/>
      <c r="H57" s="105"/>
      <c r="I57" s="106"/>
      <c r="J57" s="83"/>
    </row>
    <row r="58" spans="2:10" ht="13.5" thickTop="1" x14ac:dyDescent="0.2">
      <c r="B58" s="79"/>
      <c r="C58" s="93"/>
      <c r="D58" s="93"/>
      <c r="E58" s="93"/>
      <c r="F58" s="93"/>
      <c r="G58" s="93"/>
      <c r="H58" s="93"/>
      <c r="I58" s="93"/>
      <c r="J58" s="83"/>
    </row>
    <row r="59" spans="2:10" x14ac:dyDescent="0.2">
      <c r="B59" s="129"/>
      <c r="C59" s="130"/>
      <c r="D59" s="130"/>
      <c r="E59" s="130"/>
      <c r="F59" s="130"/>
      <c r="G59" s="130"/>
      <c r="H59" s="130"/>
      <c r="I59" s="130"/>
      <c r="J59" s="131"/>
    </row>
    <row r="60" spans="2:10" x14ac:dyDescent="0.2">
      <c r="B60" s="90"/>
      <c r="C60" s="91"/>
      <c r="D60" s="91"/>
      <c r="E60" s="91"/>
      <c r="F60" s="91"/>
      <c r="G60" s="91"/>
      <c r="H60" s="91"/>
      <c r="I60" s="91"/>
      <c r="J60" s="92"/>
    </row>
    <row r="61" spans="2:10" ht="13.5" thickBot="1" x14ac:dyDescent="0.25">
      <c r="B61" s="121" t="s">
        <v>45</v>
      </c>
      <c r="C61" s="93"/>
      <c r="D61" s="93"/>
      <c r="E61" s="93"/>
      <c r="F61" s="93"/>
      <c r="G61" s="93"/>
      <c r="H61" s="93"/>
      <c r="I61" s="93"/>
      <c r="J61" s="83"/>
    </row>
    <row r="62" spans="2:10" ht="13.5" thickTop="1" x14ac:dyDescent="0.2">
      <c r="B62" s="79"/>
      <c r="C62" s="103" t="str">
        <f>+C39</f>
        <v>Gedurende schooljaar 2014-2015</v>
      </c>
      <c r="D62" s="97"/>
      <c r="E62" s="97"/>
      <c r="F62" s="97"/>
      <c r="G62" s="97"/>
      <c r="H62" s="97"/>
      <c r="I62" s="110"/>
      <c r="J62" s="83"/>
    </row>
    <row r="63" spans="2:10" x14ac:dyDescent="0.2">
      <c r="B63" s="79"/>
      <c r="C63" s="100">
        <f>+C55</f>
        <v>2014</v>
      </c>
      <c r="D63" s="85">
        <f>+D40+D55</f>
        <v>1029.6033333333332</v>
      </c>
      <c r="E63" s="81" t="s">
        <v>11</v>
      </c>
      <c r="F63" s="111">
        <f>+D63*5</f>
        <v>5148.0166666666664</v>
      </c>
      <c r="G63" s="81"/>
      <c r="H63" s="81"/>
      <c r="I63" s="102"/>
      <c r="J63" s="83"/>
    </row>
    <row r="64" spans="2:10" ht="15" x14ac:dyDescent="0.35">
      <c r="B64" s="79"/>
      <c r="C64" s="100">
        <f>+C56</f>
        <v>2015</v>
      </c>
      <c r="D64" s="85">
        <f>+D41+D56</f>
        <v>1028.9549999999999</v>
      </c>
      <c r="E64" s="81" t="s">
        <v>12</v>
      </c>
      <c r="F64" s="134">
        <f>+D64*7</f>
        <v>7202.6849999999995</v>
      </c>
      <c r="G64" s="81"/>
      <c r="H64" s="81"/>
      <c r="I64" s="102"/>
      <c r="J64" s="83"/>
    </row>
    <row r="65" spans="2:10" ht="13.5" thickBot="1" x14ac:dyDescent="0.25">
      <c r="B65" s="79"/>
      <c r="C65" s="104"/>
      <c r="D65" s="105"/>
      <c r="E65" s="105" t="s">
        <v>14</v>
      </c>
      <c r="F65" s="135">
        <f>SUM(F63:F64)</f>
        <v>12350.701666666666</v>
      </c>
      <c r="G65" s="105"/>
      <c r="H65" s="105"/>
      <c r="I65" s="106"/>
      <c r="J65" s="83"/>
    </row>
    <row r="66" spans="2:10" ht="14.25" thickTop="1" thickBot="1" x14ac:dyDescent="0.25">
      <c r="B66" s="87"/>
      <c r="C66" s="88"/>
      <c r="D66" s="88"/>
      <c r="E66" s="88"/>
      <c r="F66" s="88"/>
      <c r="G66" s="88"/>
      <c r="H66" s="88"/>
      <c r="I66" s="88"/>
      <c r="J66" s="89"/>
    </row>
    <row r="67" spans="2:10" ht="13.5" thickTop="1" x14ac:dyDescent="0.2">
      <c r="B67" s="26"/>
      <c r="C67" s="25"/>
      <c r="D67" s="25"/>
      <c r="E67" s="25"/>
      <c r="F67" s="25"/>
      <c r="G67" s="25"/>
      <c r="H67" s="25"/>
      <c r="I67" s="25"/>
      <c r="J67" s="25"/>
    </row>
    <row r="68" spans="2:10" x14ac:dyDescent="0.2">
      <c r="B68" s="26"/>
      <c r="C68" s="25"/>
      <c r="D68" s="25"/>
      <c r="E68" s="25"/>
      <c r="F68" s="25"/>
      <c r="G68" s="25"/>
      <c r="H68" s="25"/>
      <c r="I68" s="25"/>
      <c r="J68" s="25"/>
    </row>
    <row r="69" spans="2:10" x14ac:dyDescent="0.2">
      <c r="B69" s="26"/>
      <c r="C69" s="25"/>
      <c r="D69" s="25"/>
      <c r="E69" s="25"/>
      <c r="F69" s="25"/>
      <c r="G69" s="25"/>
      <c r="H69" s="25"/>
      <c r="I69" s="25"/>
      <c r="J69" s="25"/>
    </row>
    <row r="70" spans="2:10" x14ac:dyDescent="0.2">
      <c r="B70" s="26"/>
      <c r="C70" s="25"/>
      <c r="D70" s="25"/>
      <c r="E70" s="25"/>
      <c r="F70" s="25"/>
      <c r="G70" s="25"/>
      <c r="H70" s="25"/>
      <c r="I70" s="25"/>
      <c r="J70" s="25"/>
    </row>
    <row r="71" spans="2:10" x14ac:dyDescent="0.2">
      <c r="B71" s="26"/>
      <c r="C71" s="25"/>
      <c r="D71" s="25"/>
      <c r="E71" s="25"/>
      <c r="F71" s="25"/>
      <c r="G71" s="25"/>
      <c r="H71" s="25"/>
      <c r="I71" s="25"/>
      <c r="J71" s="25"/>
    </row>
    <row r="72" spans="2:10" x14ac:dyDescent="0.2">
      <c r="B72" s="26"/>
      <c r="C72" s="25"/>
      <c r="D72" s="25"/>
      <c r="E72" s="25"/>
      <c r="F72" s="25"/>
      <c r="G72" s="25"/>
      <c r="H72" s="25"/>
      <c r="I72" s="25"/>
      <c r="J72" s="25"/>
    </row>
    <row r="73" spans="2:10" x14ac:dyDescent="0.2">
      <c r="B73" s="26"/>
      <c r="C73" s="25"/>
      <c r="D73" s="25"/>
      <c r="E73" s="25"/>
      <c r="F73" s="25"/>
      <c r="G73" s="25"/>
      <c r="H73" s="25"/>
      <c r="I73" s="25"/>
      <c r="J73" s="25"/>
    </row>
    <row r="74" spans="2:10" x14ac:dyDescent="0.2">
      <c r="B74" s="26"/>
      <c r="C74" s="25"/>
      <c r="D74" s="25"/>
      <c r="E74" s="25"/>
      <c r="F74" s="25"/>
      <c r="G74" s="25"/>
      <c r="H74" s="25"/>
      <c r="I74" s="25"/>
      <c r="J74" s="25"/>
    </row>
    <row r="75" spans="2:10" x14ac:dyDescent="0.2">
      <c r="B75" s="26"/>
      <c r="C75" s="25"/>
      <c r="D75" s="25"/>
      <c r="E75" s="25"/>
      <c r="F75" s="25"/>
      <c r="G75" s="25"/>
      <c r="H75" s="25"/>
      <c r="I75" s="25"/>
      <c r="J75" s="25"/>
    </row>
    <row r="76" spans="2:10" x14ac:dyDescent="0.2">
      <c r="B76" s="26"/>
      <c r="C76" s="25"/>
      <c r="D76" s="25"/>
      <c r="E76" s="25"/>
      <c r="F76" s="25"/>
      <c r="G76" s="25"/>
      <c r="H76" s="25"/>
      <c r="I76" s="25"/>
      <c r="J76" s="25"/>
    </row>
    <row r="77" spans="2:10" x14ac:dyDescent="0.2">
      <c r="B77" s="26"/>
      <c r="C77" s="25"/>
      <c r="D77" s="25"/>
      <c r="E77" s="25"/>
      <c r="F77" s="25"/>
      <c r="G77" s="25"/>
      <c r="H77" s="25"/>
      <c r="I77" s="25"/>
      <c r="J77" s="25"/>
    </row>
    <row r="78" spans="2:10" x14ac:dyDescent="0.2">
      <c r="B78" s="26"/>
      <c r="C78" s="25"/>
      <c r="D78" s="25"/>
      <c r="E78" s="25"/>
      <c r="F78" s="25"/>
      <c r="G78" s="25"/>
      <c r="H78" s="25"/>
      <c r="I78" s="25"/>
      <c r="J78" s="25"/>
    </row>
    <row r="79" spans="2:10" x14ac:dyDescent="0.2">
      <c r="B79" s="26"/>
      <c r="C79" s="25"/>
      <c r="D79" s="25"/>
      <c r="E79" s="25"/>
      <c r="F79" s="25"/>
      <c r="G79" s="25"/>
      <c r="H79" s="25"/>
      <c r="I79" s="25"/>
      <c r="J79" s="25"/>
    </row>
    <row r="80" spans="2:10" x14ac:dyDescent="0.2">
      <c r="B80" s="26"/>
      <c r="C80" s="25"/>
      <c r="D80" s="25"/>
      <c r="E80" s="25"/>
      <c r="F80" s="25"/>
      <c r="G80" s="25"/>
      <c r="H80" s="25"/>
      <c r="I80" s="25"/>
      <c r="J80" s="25"/>
    </row>
    <row r="81" spans="2:2" s="25" customFormat="1" x14ac:dyDescent="0.2">
      <c r="B81" s="26"/>
    </row>
    <row r="82" spans="2:2" s="25" customFormat="1" x14ac:dyDescent="0.2">
      <c r="B82" s="26"/>
    </row>
    <row r="83" spans="2:2" s="25" customFormat="1" x14ac:dyDescent="0.2">
      <c r="B83" s="26"/>
    </row>
    <row r="84" spans="2:2" s="25" customFormat="1" x14ac:dyDescent="0.2">
      <c r="B84" s="26"/>
    </row>
    <row r="85" spans="2:2" s="25" customFormat="1" x14ac:dyDescent="0.2">
      <c r="B85" s="26"/>
    </row>
    <row r="86" spans="2:2" s="25" customFormat="1" x14ac:dyDescent="0.2">
      <c r="B86" s="26"/>
    </row>
    <row r="87" spans="2:2" s="25" customFormat="1" x14ac:dyDescent="0.2">
      <c r="B87" s="26"/>
    </row>
    <row r="88" spans="2:2" s="25" customFormat="1" x14ac:dyDescent="0.2">
      <c r="B88" s="26"/>
    </row>
    <row r="89" spans="2:2" s="25" customFormat="1" x14ac:dyDescent="0.2">
      <c r="B89" s="26"/>
    </row>
    <row r="90" spans="2:2" s="25" customFormat="1" x14ac:dyDescent="0.2">
      <c r="B90" s="26"/>
    </row>
    <row r="91" spans="2:2" s="25" customFormat="1" x14ac:dyDescent="0.2">
      <c r="B91" s="26"/>
    </row>
    <row r="92" spans="2:2" s="25" customFormat="1" x14ac:dyDescent="0.2">
      <c r="B92" s="26"/>
    </row>
    <row r="93" spans="2:2" s="25" customFormat="1" x14ac:dyDescent="0.2">
      <c r="B93" s="26"/>
    </row>
    <row r="94" spans="2:2" s="25" customFormat="1" x14ac:dyDescent="0.2">
      <c r="B94" s="26"/>
    </row>
    <row r="95" spans="2:2" s="25" customFormat="1" x14ac:dyDescent="0.2">
      <c r="B95" s="26"/>
    </row>
    <row r="96" spans="2:2" s="25" customFormat="1" x14ac:dyDescent="0.2">
      <c r="B96" s="26"/>
    </row>
    <row r="97" spans="2:2" s="25" customFormat="1" x14ac:dyDescent="0.2">
      <c r="B97" s="26"/>
    </row>
    <row r="98" spans="2:2" s="25" customFormat="1" x14ac:dyDescent="0.2">
      <c r="B98" s="26"/>
    </row>
    <row r="99" spans="2:2" s="25" customFormat="1" x14ac:dyDescent="0.2">
      <c r="B99" s="26"/>
    </row>
    <row r="100" spans="2:2" s="25" customFormat="1" x14ac:dyDescent="0.2">
      <c r="B100" s="26"/>
    </row>
    <row r="101" spans="2:2" s="25" customFormat="1" x14ac:dyDescent="0.2">
      <c r="B101" s="26"/>
    </row>
    <row r="102" spans="2:2" s="25" customFormat="1" x14ac:dyDescent="0.2">
      <c r="B102" s="26"/>
    </row>
    <row r="103" spans="2:2" s="25" customFormat="1" x14ac:dyDescent="0.2">
      <c r="B103" s="26"/>
    </row>
    <row r="104" spans="2:2" s="25" customFormat="1" x14ac:dyDescent="0.2">
      <c r="B104" s="26"/>
    </row>
    <row r="105" spans="2:2" s="25" customFormat="1" x14ac:dyDescent="0.2">
      <c r="B105" s="26"/>
    </row>
    <row r="106" spans="2:2" s="25" customFormat="1" x14ac:dyDescent="0.2">
      <c r="B106" s="26"/>
    </row>
    <row r="107" spans="2:2" s="25" customFormat="1" x14ac:dyDescent="0.2">
      <c r="B107" s="26"/>
    </row>
    <row r="108" spans="2:2" s="25" customFormat="1" x14ac:dyDescent="0.2">
      <c r="B108" s="26"/>
    </row>
    <row r="109" spans="2:2" s="25" customFormat="1" x14ac:dyDescent="0.2">
      <c r="B109" s="26"/>
    </row>
    <row r="110" spans="2:2" s="25" customFormat="1" x14ac:dyDescent="0.2">
      <c r="B110" s="26"/>
    </row>
    <row r="111" spans="2:2" s="25" customFormat="1" x14ac:dyDescent="0.2">
      <c r="B111" s="26"/>
    </row>
    <row r="112" spans="2:2" s="25" customFormat="1" x14ac:dyDescent="0.2">
      <c r="B112" s="26"/>
    </row>
    <row r="113" spans="2:2" s="25" customFormat="1" x14ac:dyDescent="0.2">
      <c r="B113" s="26"/>
    </row>
    <row r="114" spans="2:2" s="25" customFormat="1" x14ac:dyDescent="0.2">
      <c r="B114" s="26"/>
    </row>
    <row r="115" spans="2:2" s="25" customFormat="1" x14ac:dyDescent="0.2">
      <c r="B115" s="26"/>
    </row>
    <row r="116" spans="2:2" s="25" customFormat="1" x14ac:dyDescent="0.2">
      <c r="B116" s="26"/>
    </row>
    <row r="117" spans="2:2" s="25" customFormat="1" x14ac:dyDescent="0.2">
      <c r="B117" s="26"/>
    </row>
    <row r="118" spans="2:2" s="25" customFormat="1" x14ac:dyDescent="0.2">
      <c r="B118" s="26"/>
    </row>
    <row r="119" spans="2:2" s="25" customFormat="1" x14ac:dyDescent="0.2">
      <c r="B119" s="26"/>
    </row>
    <row r="120" spans="2:2" s="25" customFormat="1" x14ac:dyDescent="0.2">
      <c r="B120" s="26"/>
    </row>
    <row r="121" spans="2:2" s="25" customFormat="1" x14ac:dyDescent="0.2">
      <c r="B121" s="26"/>
    </row>
    <row r="122" spans="2:2" s="25" customFormat="1" x14ac:dyDescent="0.2">
      <c r="B122" s="26"/>
    </row>
    <row r="123" spans="2:2" s="25" customFormat="1" x14ac:dyDescent="0.2">
      <c r="B123" s="26"/>
    </row>
    <row r="124" spans="2:2" s="25" customFormat="1" x14ac:dyDescent="0.2">
      <c r="B124" s="26"/>
    </row>
    <row r="125" spans="2:2" s="25" customFormat="1" x14ac:dyDescent="0.2">
      <c r="B125" s="26"/>
    </row>
    <row r="126" spans="2:2" s="25" customFormat="1" x14ac:dyDescent="0.2">
      <c r="B126" s="26"/>
    </row>
    <row r="127" spans="2:2" s="25" customFormat="1" x14ac:dyDescent="0.2">
      <c r="B127" s="26"/>
    </row>
    <row r="128" spans="2:2" s="25" customFormat="1" x14ac:dyDescent="0.2">
      <c r="B128" s="26"/>
    </row>
    <row r="129" spans="2:2" s="25" customFormat="1" x14ac:dyDescent="0.2">
      <c r="B129" s="26"/>
    </row>
    <row r="130" spans="2:2" s="25" customFormat="1" x14ac:dyDescent="0.2">
      <c r="B130" s="26"/>
    </row>
    <row r="131" spans="2:2" s="25" customFormat="1" x14ac:dyDescent="0.2">
      <c r="B131" s="26"/>
    </row>
    <row r="132" spans="2:2" s="25" customFormat="1" x14ac:dyDescent="0.2">
      <c r="B132" s="26"/>
    </row>
    <row r="133" spans="2:2" s="25" customFormat="1" x14ac:dyDescent="0.2">
      <c r="B133" s="26"/>
    </row>
    <row r="134" spans="2:2" s="25" customFormat="1" x14ac:dyDescent="0.2">
      <c r="B134" s="26"/>
    </row>
    <row r="135" spans="2:2" s="25" customFormat="1" x14ac:dyDescent="0.2">
      <c r="B135" s="26"/>
    </row>
    <row r="136" spans="2:2" s="25" customFormat="1" x14ac:dyDescent="0.2">
      <c r="B136" s="26"/>
    </row>
    <row r="137" spans="2:2" s="25" customFormat="1" x14ac:dyDescent="0.2">
      <c r="B137" s="26"/>
    </row>
    <row r="138" spans="2:2" s="25" customFormat="1" x14ac:dyDescent="0.2">
      <c r="B138" s="26"/>
    </row>
    <row r="139" spans="2:2" s="25" customFormat="1" x14ac:dyDescent="0.2">
      <c r="B139" s="26"/>
    </row>
    <row r="140" spans="2:2" s="25" customFormat="1" x14ac:dyDescent="0.2">
      <c r="B140" s="26"/>
    </row>
    <row r="141" spans="2:2" s="25" customFormat="1" x14ac:dyDescent="0.2">
      <c r="B141" s="26"/>
    </row>
    <row r="142" spans="2:2" s="25" customFormat="1" x14ac:dyDescent="0.2">
      <c r="B142" s="26"/>
    </row>
    <row r="143" spans="2:2" s="25" customFormat="1" x14ac:dyDescent="0.2">
      <c r="B143" s="26"/>
    </row>
    <row r="144" spans="2:2" s="25" customFormat="1" x14ac:dyDescent="0.2">
      <c r="B144" s="26"/>
    </row>
    <row r="145" spans="2:2" s="25" customFormat="1" x14ac:dyDescent="0.2">
      <c r="B145" s="26"/>
    </row>
    <row r="146" spans="2:2" s="25" customFormat="1" x14ac:dyDescent="0.2">
      <c r="B146" s="26"/>
    </row>
    <row r="147" spans="2:2" s="25" customFormat="1" x14ac:dyDescent="0.2">
      <c r="B147" s="26"/>
    </row>
    <row r="148" spans="2:2" s="25" customFormat="1" x14ac:dyDescent="0.2">
      <c r="B148" s="26"/>
    </row>
    <row r="149" spans="2:2" s="25" customFormat="1" x14ac:dyDescent="0.2">
      <c r="B149" s="26"/>
    </row>
    <row r="150" spans="2:2" s="25" customFormat="1" x14ac:dyDescent="0.2">
      <c r="B150" s="26"/>
    </row>
    <row r="151" spans="2:2" s="25" customFormat="1" x14ac:dyDescent="0.2">
      <c r="B151" s="26"/>
    </row>
    <row r="152" spans="2:2" s="25" customFormat="1" x14ac:dyDescent="0.2">
      <c r="B152" s="26"/>
    </row>
    <row r="153" spans="2:2" s="25" customFormat="1" x14ac:dyDescent="0.2">
      <c r="B153" s="26"/>
    </row>
    <row r="154" spans="2:2" s="25" customFormat="1" x14ac:dyDescent="0.2">
      <c r="B154" s="26"/>
    </row>
    <row r="155" spans="2:2" s="25" customFormat="1" x14ac:dyDescent="0.2">
      <c r="B155" s="26"/>
    </row>
    <row r="156" spans="2:2" s="25" customFormat="1" x14ac:dyDescent="0.2">
      <c r="B156" s="26"/>
    </row>
    <row r="157" spans="2:2" s="25" customFormat="1" x14ac:dyDescent="0.2">
      <c r="B157" s="26"/>
    </row>
    <row r="158" spans="2:2" s="25" customFormat="1" x14ac:dyDescent="0.2">
      <c r="B158" s="26"/>
    </row>
    <row r="159" spans="2:2" s="25" customFormat="1" x14ac:dyDescent="0.2">
      <c r="B159" s="26"/>
    </row>
    <row r="160" spans="2:2" s="25" customFormat="1" x14ac:dyDescent="0.2">
      <c r="B160" s="26"/>
    </row>
    <row r="161" spans="2:2" s="25" customFormat="1" x14ac:dyDescent="0.2">
      <c r="B161" s="26"/>
    </row>
    <row r="162" spans="2:2" s="25" customFormat="1" x14ac:dyDescent="0.2">
      <c r="B162" s="26"/>
    </row>
    <row r="163" spans="2:2" s="25" customFormat="1" x14ac:dyDescent="0.2">
      <c r="B163" s="26"/>
    </row>
    <row r="164" spans="2:2" s="25" customFormat="1" x14ac:dyDescent="0.2">
      <c r="B164" s="26"/>
    </row>
    <row r="165" spans="2:2" s="25" customFormat="1" x14ac:dyDescent="0.2">
      <c r="B165" s="26"/>
    </row>
    <row r="166" spans="2:2" s="25" customFormat="1" x14ac:dyDescent="0.2">
      <c r="B166" s="26"/>
    </row>
    <row r="167" spans="2:2" s="25" customFormat="1" x14ac:dyDescent="0.2">
      <c r="B167" s="26"/>
    </row>
    <row r="168" spans="2:2" s="25" customFormat="1" x14ac:dyDescent="0.2">
      <c r="B168" s="26"/>
    </row>
    <row r="169" spans="2:2" s="25" customFormat="1" x14ac:dyDescent="0.2">
      <c r="B169" s="26"/>
    </row>
    <row r="170" spans="2:2" s="25" customFormat="1" x14ac:dyDescent="0.2">
      <c r="B170" s="26"/>
    </row>
    <row r="171" spans="2:2" s="25" customFormat="1" x14ac:dyDescent="0.2">
      <c r="B171" s="26"/>
    </row>
    <row r="172" spans="2:2" s="25" customFormat="1" x14ac:dyDescent="0.2">
      <c r="B172" s="26"/>
    </row>
    <row r="173" spans="2:2" s="25" customFormat="1" x14ac:dyDescent="0.2">
      <c r="B173" s="26"/>
    </row>
    <row r="174" spans="2:2" s="25" customFormat="1" x14ac:dyDescent="0.2">
      <c r="B174" s="26"/>
    </row>
    <row r="175" spans="2:2" s="25" customFormat="1" x14ac:dyDescent="0.2">
      <c r="B175" s="26"/>
    </row>
    <row r="176" spans="2:2" s="25" customFormat="1" x14ac:dyDescent="0.2">
      <c r="B176" s="26"/>
    </row>
    <row r="177" spans="2:2" s="25" customFormat="1" x14ac:dyDescent="0.2">
      <c r="B177" s="26"/>
    </row>
    <row r="178" spans="2:2" s="25" customFormat="1" x14ac:dyDescent="0.2">
      <c r="B178" s="26"/>
    </row>
    <row r="179" spans="2:2" s="25" customFormat="1" x14ac:dyDescent="0.2">
      <c r="B179" s="26"/>
    </row>
    <row r="180" spans="2:2" s="25" customFormat="1" x14ac:dyDescent="0.2">
      <c r="B180" s="26"/>
    </row>
    <row r="181" spans="2:2" s="25" customFormat="1" x14ac:dyDescent="0.2">
      <c r="B181" s="26"/>
    </row>
    <row r="182" spans="2:2" s="25" customFormat="1" x14ac:dyDescent="0.2">
      <c r="B182" s="26"/>
    </row>
    <row r="183" spans="2:2" s="25" customFormat="1" x14ac:dyDescent="0.2">
      <c r="B183" s="26"/>
    </row>
    <row r="184" spans="2:2" s="25" customFormat="1" x14ac:dyDescent="0.2">
      <c r="B184" s="26"/>
    </row>
    <row r="185" spans="2:2" s="25" customFormat="1" x14ac:dyDescent="0.2">
      <c r="B185" s="26"/>
    </row>
    <row r="186" spans="2:2" s="25" customFormat="1" x14ac:dyDescent="0.2">
      <c r="B186" s="26"/>
    </row>
    <row r="187" spans="2:2" s="25" customFormat="1" x14ac:dyDescent="0.2">
      <c r="B187" s="26"/>
    </row>
    <row r="188" spans="2:2" s="25" customFormat="1" x14ac:dyDescent="0.2">
      <c r="B188" s="26"/>
    </row>
    <row r="189" spans="2:2" s="25" customFormat="1" x14ac:dyDescent="0.2">
      <c r="B189" s="26"/>
    </row>
    <row r="190" spans="2:2" s="25" customFormat="1" x14ac:dyDescent="0.2">
      <c r="B190" s="26"/>
    </row>
    <row r="191" spans="2:2" s="25" customFormat="1" x14ac:dyDescent="0.2">
      <c r="B191" s="26"/>
    </row>
    <row r="192" spans="2:2" s="25" customFormat="1" x14ac:dyDescent="0.2">
      <c r="B192" s="26"/>
    </row>
    <row r="193" spans="2:2" s="25" customFormat="1" x14ac:dyDescent="0.2">
      <c r="B193" s="26"/>
    </row>
    <row r="194" spans="2:2" s="25" customFormat="1" x14ac:dyDescent="0.2">
      <c r="B194" s="26"/>
    </row>
    <row r="195" spans="2:2" s="25" customFormat="1" x14ac:dyDescent="0.2">
      <c r="B195" s="26"/>
    </row>
    <row r="196" spans="2:2" s="25" customFormat="1" x14ac:dyDescent="0.2">
      <c r="B196" s="26"/>
    </row>
    <row r="197" spans="2:2" s="25" customFormat="1" x14ac:dyDescent="0.2">
      <c r="B197" s="26"/>
    </row>
    <row r="198" spans="2:2" s="25" customFormat="1" x14ac:dyDescent="0.2">
      <c r="B198" s="26"/>
    </row>
    <row r="199" spans="2:2" s="25" customFormat="1" x14ac:dyDescent="0.2">
      <c r="B199" s="26"/>
    </row>
    <row r="200" spans="2:2" s="25" customFormat="1" x14ac:dyDescent="0.2">
      <c r="B200" s="26"/>
    </row>
    <row r="201" spans="2:2" s="25" customFormat="1" x14ac:dyDescent="0.2">
      <c r="B201" s="26"/>
    </row>
    <row r="202" spans="2:2" s="25" customFormat="1" x14ac:dyDescent="0.2">
      <c r="B202" s="26"/>
    </row>
    <row r="203" spans="2:2" s="25" customFormat="1" x14ac:dyDescent="0.2">
      <c r="B203" s="26"/>
    </row>
    <row r="204" spans="2:2" s="25" customFormat="1" x14ac:dyDescent="0.2">
      <c r="B204" s="26"/>
    </row>
    <row r="205" spans="2:2" s="25" customFormat="1" x14ac:dyDescent="0.2">
      <c r="B205" s="26"/>
    </row>
    <row r="206" spans="2:2" s="25" customFormat="1" x14ac:dyDescent="0.2">
      <c r="B206" s="26"/>
    </row>
    <row r="207" spans="2:2" s="25" customFormat="1" x14ac:dyDescent="0.2">
      <c r="B207" s="26"/>
    </row>
    <row r="208" spans="2:2" s="25" customFormat="1" x14ac:dyDescent="0.2">
      <c r="B208" s="26"/>
    </row>
    <row r="209" spans="2:2" s="25" customFormat="1" x14ac:dyDescent="0.2">
      <c r="B209" s="26"/>
    </row>
    <row r="210" spans="2:2" s="25" customFormat="1" x14ac:dyDescent="0.2">
      <c r="B210" s="26"/>
    </row>
    <row r="211" spans="2:2" s="25" customFormat="1" x14ac:dyDescent="0.2">
      <c r="B211" s="26"/>
    </row>
    <row r="212" spans="2:2" s="25" customFormat="1" x14ac:dyDescent="0.2">
      <c r="B212" s="26"/>
    </row>
    <row r="213" spans="2:2" s="25" customFormat="1" x14ac:dyDescent="0.2">
      <c r="B213" s="26"/>
    </row>
    <row r="214" spans="2:2" s="25" customFormat="1" x14ac:dyDescent="0.2">
      <c r="B214" s="26"/>
    </row>
    <row r="215" spans="2:2" s="25" customFormat="1" x14ac:dyDescent="0.2">
      <c r="B215" s="26"/>
    </row>
    <row r="216" spans="2:2" s="25" customFormat="1" x14ac:dyDescent="0.2">
      <c r="B216" s="26"/>
    </row>
    <row r="217" spans="2:2" s="25" customFormat="1" x14ac:dyDescent="0.2">
      <c r="B217" s="26"/>
    </row>
    <row r="218" spans="2:2" s="25" customFormat="1" x14ac:dyDescent="0.2">
      <c r="B218" s="26"/>
    </row>
    <row r="219" spans="2:2" s="25" customFormat="1" x14ac:dyDescent="0.2">
      <c r="B219" s="26"/>
    </row>
    <row r="220" spans="2:2" s="25" customFormat="1" x14ac:dyDescent="0.2">
      <c r="B220" s="26"/>
    </row>
    <row r="221" spans="2:2" s="25" customFormat="1" x14ac:dyDescent="0.2">
      <c r="B221" s="26"/>
    </row>
    <row r="222" spans="2:2" s="25" customFormat="1" x14ac:dyDescent="0.2">
      <c r="B222" s="26"/>
    </row>
    <row r="223" spans="2:2" s="25" customFormat="1" x14ac:dyDescent="0.2">
      <c r="B223" s="26"/>
    </row>
    <row r="224" spans="2:2" s="25" customFormat="1" x14ac:dyDescent="0.2">
      <c r="B224" s="26"/>
    </row>
    <row r="225" spans="2:2" s="25" customFormat="1" x14ac:dyDescent="0.2">
      <c r="B225" s="26"/>
    </row>
    <row r="226" spans="2:2" s="25" customFormat="1" x14ac:dyDescent="0.2">
      <c r="B226" s="26"/>
    </row>
    <row r="227" spans="2:2" s="25" customFormat="1" x14ac:dyDescent="0.2">
      <c r="B227" s="26"/>
    </row>
    <row r="228" spans="2:2" s="25" customFormat="1" x14ac:dyDescent="0.2">
      <c r="B228" s="26"/>
    </row>
    <row r="229" spans="2:2" s="25" customFormat="1" x14ac:dyDescent="0.2">
      <c r="B229" s="26"/>
    </row>
    <row r="230" spans="2:2" s="25" customFormat="1" x14ac:dyDescent="0.2">
      <c r="B230" s="26"/>
    </row>
    <row r="231" spans="2:2" s="25" customFormat="1" x14ac:dyDescent="0.2">
      <c r="B231" s="26"/>
    </row>
    <row r="232" spans="2:2" s="25" customFormat="1" x14ac:dyDescent="0.2">
      <c r="B232" s="26"/>
    </row>
    <row r="233" spans="2:2" s="25" customFormat="1" x14ac:dyDescent="0.2">
      <c r="B233" s="26"/>
    </row>
    <row r="234" spans="2:2" s="25" customFormat="1" x14ac:dyDescent="0.2">
      <c r="B234" s="26"/>
    </row>
    <row r="235" spans="2:2" s="25" customFormat="1" x14ac:dyDescent="0.2">
      <c r="B235" s="26"/>
    </row>
    <row r="236" spans="2:2" s="25" customFormat="1" x14ac:dyDescent="0.2">
      <c r="B236" s="26"/>
    </row>
    <row r="237" spans="2:2" s="25" customFormat="1" x14ac:dyDescent="0.2">
      <c r="B237" s="26"/>
    </row>
    <row r="238" spans="2:2" s="25" customFormat="1" x14ac:dyDescent="0.2">
      <c r="B238" s="26"/>
    </row>
    <row r="239" spans="2:2" s="25" customFormat="1" x14ac:dyDescent="0.2">
      <c r="B239" s="26"/>
    </row>
    <row r="240" spans="2:2" s="25" customFormat="1" x14ac:dyDescent="0.2">
      <c r="B240" s="26"/>
    </row>
    <row r="241" spans="2:2" s="25" customFormat="1" x14ac:dyDescent="0.2">
      <c r="B241" s="26"/>
    </row>
    <row r="242" spans="2:2" s="25" customFormat="1" x14ac:dyDescent="0.2">
      <c r="B242" s="26"/>
    </row>
    <row r="243" spans="2:2" s="25" customFormat="1" x14ac:dyDescent="0.2">
      <c r="B243" s="26"/>
    </row>
    <row r="244" spans="2:2" s="25" customFormat="1" x14ac:dyDescent="0.2">
      <c r="B244" s="26"/>
    </row>
    <row r="245" spans="2:2" s="25" customFormat="1" x14ac:dyDescent="0.2">
      <c r="B245" s="26"/>
    </row>
    <row r="246" spans="2:2" s="25" customFormat="1" x14ac:dyDescent="0.2">
      <c r="B246" s="26"/>
    </row>
    <row r="247" spans="2:2" s="25" customFormat="1" x14ac:dyDescent="0.2">
      <c r="B247" s="26"/>
    </row>
    <row r="248" spans="2:2" s="25" customFormat="1" x14ac:dyDescent="0.2">
      <c r="B248" s="26"/>
    </row>
    <row r="249" spans="2:2" s="25" customFormat="1" x14ac:dyDescent="0.2">
      <c r="B249" s="26"/>
    </row>
    <row r="250" spans="2:2" s="25" customFormat="1" x14ac:dyDescent="0.2">
      <c r="B250" s="26"/>
    </row>
    <row r="251" spans="2:2" s="25" customFormat="1" x14ac:dyDescent="0.2">
      <c r="B251" s="26"/>
    </row>
    <row r="252" spans="2:2" s="25" customFormat="1" x14ac:dyDescent="0.2">
      <c r="B252" s="26"/>
    </row>
    <row r="253" spans="2:2" s="25" customFormat="1" x14ac:dyDescent="0.2">
      <c r="B253" s="26"/>
    </row>
    <row r="254" spans="2:2" s="25" customFormat="1" x14ac:dyDescent="0.2">
      <c r="B254" s="26"/>
    </row>
    <row r="255" spans="2:2" s="25" customFormat="1" x14ac:dyDescent="0.2">
      <c r="B255" s="26"/>
    </row>
    <row r="256" spans="2:2" s="25" customFormat="1" x14ac:dyDescent="0.2">
      <c r="B256" s="26"/>
    </row>
    <row r="257" spans="2:2" s="25" customFormat="1" x14ac:dyDescent="0.2">
      <c r="B257" s="26"/>
    </row>
    <row r="258" spans="2:2" s="25" customFormat="1" x14ac:dyDescent="0.2">
      <c r="B258" s="26"/>
    </row>
    <row r="259" spans="2:2" s="25" customFormat="1" x14ac:dyDescent="0.2">
      <c r="B259" s="26"/>
    </row>
    <row r="260" spans="2:2" s="25" customFormat="1" x14ac:dyDescent="0.2">
      <c r="B260" s="26"/>
    </row>
    <row r="261" spans="2:2" s="25" customFormat="1" x14ac:dyDescent="0.2">
      <c r="B261" s="26"/>
    </row>
    <row r="262" spans="2:2" s="25" customFormat="1" x14ac:dyDescent="0.2">
      <c r="B262" s="26"/>
    </row>
    <row r="263" spans="2:2" s="25" customFormat="1" x14ac:dyDescent="0.2">
      <c r="B263" s="26"/>
    </row>
    <row r="264" spans="2:2" s="25" customFormat="1" x14ac:dyDescent="0.2">
      <c r="B264" s="26"/>
    </row>
    <row r="265" spans="2:2" s="25" customFormat="1" x14ac:dyDescent="0.2">
      <c r="B265" s="26"/>
    </row>
    <row r="266" spans="2:2" s="25" customFormat="1" x14ac:dyDescent="0.2">
      <c r="B266" s="26"/>
    </row>
    <row r="267" spans="2:2" s="25" customFormat="1" x14ac:dyDescent="0.2">
      <c r="B267" s="26"/>
    </row>
    <row r="268" spans="2:2" s="25" customFormat="1" x14ac:dyDescent="0.2">
      <c r="B268" s="26"/>
    </row>
    <row r="269" spans="2:2" s="25" customFormat="1" x14ac:dyDescent="0.2">
      <c r="B269" s="26"/>
    </row>
    <row r="270" spans="2:2" s="25" customFormat="1" x14ac:dyDescent="0.2">
      <c r="B270" s="26"/>
    </row>
    <row r="271" spans="2:2" s="25" customFormat="1" x14ac:dyDescent="0.2">
      <c r="B271" s="26"/>
    </row>
    <row r="272" spans="2:2" s="25" customFormat="1" x14ac:dyDescent="0.2">
      <c r="B272" s="26"/>
    </row>
    <row r="273" spans="2:2" s="25" customFormat="1" x14ac:dyDescent="0.2">
      <c r="B273" s="26"/>
    </row>
    <row r="274" spans="2:2" s="25" customFormat="1" x14ac:dyDescent="0.2">
      <c r="B274" s="26"/>
    </row>
    <row r="275" spans="2:2" s="25" customFormat="1" x14ac:dyDescent="0.2">
      <c r="B275" s="26"/>
    </row>
    <row r="276" spans="2:2" s="25" customFormat="1" x14ac:dyDescent="0.2">
      <c r="B276" s="26"/>
    </row>
    <row r="277" spans="2:2" s="25" customFormat="1" x14ac:dyDescent="0.2">
      <c r="B277" s="26"/>
    </row>
    <row r="278" spans="2:2" s="25" customFormat="1" x14ac:dyDescent="0.2">
      <c r="B278" s="26"/>
    </row>
    <row r="279" spans="2:2" s="25" customFormat="1" x14ac:dyDescent="0.2">
      <c r="B279" s="26"/>
    </row>
    <row r="280" spans="2:2" s="25" customFormat="1" x14ac:dyDescent="0.2">
      <c r="B280" s="26"/>
    </row>
    <row r="281" spans="2:2" s="25" customFormat="1" x14ac:dyDescent="0.2">
      <c r="B281" s="26"/>
    </row>
    <row r="282" spans="2:2" s="25" customFormat="1" x14ac:dyDescent="0.2">
      <c r="B282" s="26"/>
    </row>
    <row r="283" spans="2:2" s="25" customFormat="1" x14ac:dyDescent="0.2">
      <c r="B283" s="26"/>
    </row>
    <row r="284" spans="2:2" s="25" customFormat="1" x14ac:dyDescent="0.2">
      <c r="B284" s="26"/>
    </row>
    <row r="285" spans="2:2" s="25" customFormat="1" x14ac:dyDescent="0.2">
      <c r="B285" s="26"/>
    </row>
    <row r="286" spans="2:2" s="25" customFormat="1" x14ac:dyDescent="0.2">
      <c r="B286" s="26"/>
    </row>
    <row r="287" spans="2:2" s="25" customFormat="1" x14ac:dyDescent="0.2">
      <c r="B287" s="26"/>
    </row>
    <row r="288" spans="2:2" s="25" customFormat="1" x14ac:dyDescent="0.2">
      <c r="B288" s="26"/>
    </row>
    <row r="289" spans="2:2" s="25" customFormat="1" x14ac:dyDescent="0.2">
      <c r="B289" s="26"/>
    </row>
    <row r="290" spans="2:2" s="25" customFormat="1" x14ac:dyDescent="0.2">
      <c r="B290" s="26"/>
    </row>
    <row r="291" spans="2:2" s="25" customFormat="1" x14ac:dyDescent="0.2">
      <c r="B291" s="26"/>
    </row>
    <row r="292" spans="2:2" s="25" customFormat="1" x14ac:dyDescent="0.2">
      <c r="B292" s="26"/>
    </row>
    <row r="293" spans="2:2" s="25" customFormat="1" x14ac:dyDescent="0.2">
      <c r="B293" s="26"/>
    </row>
    <row r="294" spans="2:2" s="25" customFormat="1" x14ac:dyDescent="0.2">
      <c r="B294" s="26"/>
    </row>
    <row r="295" spans="2:2" s="25" customFormat="1" x14ac:dyDescent="0.2">
      <c r="B295" s="26"/>
    </row>
    <row r="296" spans="2:2" s="25" customFormat="1" x14ac:dyDescent="0.2">
      <c r="B296" s="26"/>
    </row>
    <row r="297" spans="2:2" s="25" customFormat="1" x14ac:dyDescent="0.2">
      <c r="B297" s="26"/>
    </row>
    <row r="298" spans="2:2" s="25" customFormat="1" x14ac:dyDescent="0.2">
      <c r="B298" s="26"/>
    </row>
    <row r="299" spans="2:2" s="25" customFormat="1" x14ac:dyDescent="0.2">
      <c r="B299" s="26"/>
    </row>
    <row r="300" spans="2:2" s="25" customFormat="1" x14ac:dyDescent="0.2">
      <c r="B300" s="26"/>
    </row>
    <row r="301" spans="2:2" s="25" customFormat="1" x14ac:dyDescent="0.2">
      <c r="B301" s="26"/>
    </row>
    <row r="302" spans="2:2" s="25" customFormat="1" x14ac:dyDescent="0.2">
      <c r="B302" s="26"/>
    </row>
    <row r="303" spans="2:2" s="25" customFormat="1" x14ac:dyDescent="0.2">
      <c r="B303" s="26"/>
    </row>
    <row r="304" spans="2:2" s="25" customFormat="1" x14ac:dyDescent="0.2">
      <c r="B304" s="26"/>
    </row>
    <row r="305" spans="2:2" s="25" customFormat="1" x14ac:dyDescent="0.2">
      <c r="B305" s="26"/>
    </row>
    <row r="306" spans="2:2" s="25" customFormat="1" x14ac:dyDescent="0.2">
      <c r="B306" s="26"/>
    </row>
    <row r="307" spans="2:2" s="25" customFormat="1" x14ac:dyDescent="0.2">
      <c r="B307" s="26"/>
    </row>
    <row r="308" spans="2:2" s="25" customFormat="1" x14ac:dyDescent="0.2">
      <c r="B308" s="26"/>
    </row>
    <row r="309" spans="2:2" s="25" customFormat="1" x14ac:dyDescent="0.2">
      <c r="B309" s="26"/>
    </row>
    <row r="310" spans="2:2" s="25" customFormat="1" x14ac:dyDescent="0.2">
      <c r="B310" s="26"/>
    </row>
    <row r="311" spans="2:2" s="25" customFormat="1" x14ac:dyDescent="0.2">
      <c r="B311" s="26"/>
    </row>
    <row r="312" spans="2:2" s="25" customFormat="1" x14ac:dyDescent="0.2">
      <c r="B312" s="26"/>
    </row>
    <row r="313" spans="2:2" s="25" customFormat="1" x14ac:dyDescent="0.2">
      <c r="B313" s="26"/>
    </row>
    <row r="314" spans="2:2" s="25" customFormat="1" x14ac:dyDescent="0.2">
      <c r="B314" s="26"/>
    </row>
    <row r="315" spans="2:2" s="25" customFormat="1" x14ac:dyDescent="0.2">
      <c r="B315" s="26"/>
    </row>
    <row r="316" spans="2:2" s="25" customFormat="1" x14ac:dyDescent="0.2">
      <c r="B316" s="26"/>
    </row>
    <row r="317" spans="2:2" s="25" customFormat="1" x14ac:dyDescent="0.2">
      <c r="B317" s="26"/>
    </row>
    <row r="318" spans="2:2" s="25" customFormat="1" x14ac:dyDescent="0.2">
      <c r="B318" s="26"/>
    </row>
    <row r="319" spans="2:2" s="25" customFormat="1" x14ac:dyDescent="0.2">
      <c r="B319" s="26"/>
    </row>
    <row r="320" spans="2:2" s="25" customFormat="1" x14ac:dyDescent="0.2">
      <c r="B320" s="26"/>
    </row>
    <row r="321" spans="2:2" s="25" customFormat="1" x14ac:dyDescent="0.2">
      <c r="B321" s="26"/>
    </row>
    <row r="322" spans="2:2" s="25" customFormat="1" x14ac:dyDescent="0.2">
      <c r="B322" s="26"/>
    </row>
    <row r="323" spans="2:2" s="25" customFormat="1" x14ac:dyDescent="0.2">
      <c r="B323" s="26"/>
    </row>
    <row r="324" spans="2:2" s="25" customFormat="1" x14ac:dyDescent="0.2">
      <c r="B324" s="26"/>
    </row>
    <row r="325" spans="2:2" s="25" customFormat="1" x14ac:dyDescent="0.2">
      <c r="B325" s="26"/>
    </row>
    <row r="326" spans="2:2" s="25" customFormat="1" x14ac:dyDescent="0.2">
      <c r="B326" s="26"/>
    </row>
    <row r="327" spans="2:2" s="25" customFormat="1" x14ac:dyDescent="0.2">
      <c r="B327" s="26"/>
    </row>
    <row r="328" spans="2:2" s="25" customFormat="1" x14ac:dyDescent="0.2">
      <c r="B328" s="26"/>
    </row>
    <row r="329" spans="2:2" s="25" customFormat="1" x14ac:dyDescent="0.2">
      <c r="B329" s="26"/>
    </row>
    <row r="330" spans="2:2" s="25" customFormat="1" x14ac:dyDescent="0.2">
      <c r="B330" s="26"/>
    </row>
    <row r="331" spans="2:2" s="25" customFormat="1" x14ac:dyDescent="0.2">
      <c r="B331" s="26"/>
    </row>
    <row r="332" spans="2:2" s="25" customFormat="1" x14ac:dyDescent="0.2">
      <c r="B332" s="26"/>
    </row>
    <row r="333" spans="2:2" s="25" customFormat="1" x14ac:dyDescent="0.2">
      <c r="B333" s="26"/>
    </row>
    <row r="334" spans="2:2" s="25" customFormat="1" x14ac:dyDescent="0.2">
      <c r="B334" s="26"/>
    </row>
    <row r="335" spans="2:2" s="25" customFormat="1" x14ac:dyDescent="0.2">
      <c r="B335" s="26"/>
    </row>
    <row r="336" spans="2:2" s="25" customFormat="1" x14ac:dyDescent="0.2">
      <c r="B336" s="26"/>
    </row>
    <row r="337" spans="2:2" s="25" customFormat="1" x14ac:dyDescent="0.2">
      <c r="B337" s="26"/>
    </row>
    <row r="338" spans="2:2" s="25" customFormat="1" x14ac:dyDescent="0.2">
      <c r="B338" s="26"/>
    </row>
    <row r="339" spans="2:2" s="25" customFormat="1" x14ac:dyDescent="0.2">
      <c r="B339" s="26"/>
    </row>
    <row r="340" spans="2:2" s="25" customFormat="1" x14ac:dyDescent="0.2">
      <c r="B340" s="26"/>
    </row>
    <row r="341" spans="2:2" s="25" customFormat="1" x14ac:dyDescent="0.2">
      <c r="B341" s="26"/>
    </row>
    <row r="342" spans="2:2" s="25" customFormat="1" x14ac:dyDescent="0.2">
      <c r="B342" s="26"/>
    </row>
    <row r="343" spans="2:2" s="25" customFormat="1" x14ac:dyDescent="0.2">
      <c r="B343" s="26"/>
    </row>
    <row r="344" spans="2:2" s="25" customFormat="1" x14ac:dyDescent="0.2">
      <c r="B344" s="26"/>
    </row>
    <row r="345" spans="2:2" s="25" customFormat="1" x14ac:dyDescent="0.2">
      <c r="B345" s="26"/>
    </row>
    <row r="346" spans="2:2" s="25" customFormat="1" x14ac:dyDescent="0.2">
      <c r="B346" s="26"/>
    </row>
    <row r="347" spans="2:2" s="25" customFormat="1" x14ac:dyDescent="0.2">
      <c r="B347" s="26"/>
    </row>
    <row r="348" spans="2:2" s="25" customFormat="1" x14ac:dyDescent="0.2">
      <c r="B348" s="26"/>
    </row>
    <row r="349" spans="2:2" s="25" customFormat="1" x14ac:dyDescent="0.2">
      <c r="B349" s="26"/>
    </row>
    <row r="350" spans="2:2" s="25" customFormat="1" x14ac:dyDescent="0.2">
      <c r="B350" s="26"/>
    </row>
    <row r="351" spans="2:2" s="25" customFormat="1" x14ac:dyDescent="0.2">
      <c r="B351" s="26"/>
    </row>
    <row r="352" spans="2:2" s="25" customFormat="1" x14ac:dyDescent="0.2">
      <c r="B352" s="26"/>
    </row>
    <row r="353" spans="2:2" s="25" customFormat="1" x14ac:dyDescent="0.2">
      <c r="B353" s="26"/>
    </row>
    <row r="354" spans="2:2" s="25" customFormat="1" x14ac:dyDescent="0.2">
      <c r="B354" s="26"/>
    </row>
    <row r="355" spans="2:2" s="25" customFormat="1" x14ac:dyDescent="0.2">
      <c r="B355" s="26"/>
    </row>
    <row r="356" spans="2:2" s="25" customFormat="1" x14ac:dyDescent="0.2">
      <c r="B356" s="26"/>
    </row>
    <row r="357" spans="2:2" s="25" customFormat="1" x14ac:dyDescent="0.2">
      <c r="B357" s="26"/>
    </row>
    <row r="358" spans="2:2" s="25" customFormat="1" x14ac:dyDescent="0.2">
      <c r="B358" s="26"/>
    </row>
    <row r="359" spans="2:2" s="25" customFormat="1" x14ac:dyDescent="0.2">
      <c r="B359" s="26"/>
    </row>
    <row r="360" spans="2:2" s="25" customFormat="1" x14ac:dyDescent="0.2">
      <c r="B360" s="26"/>
    </row>
    <row r="361" spans="2:2" s="25" customFormat="1" x14ac:dyDescent="0.2">
      <c r="B361" s="26"/>
    </row>
    <row r="362" spans="2:2" s="25" customFormat="1" x14ac:dyDescent="0.2">
      <c r="B362" s="26"/>
    </row>
    <row r="363" spans="2:2" s="25" customFormat="1" x14ac:dyDescent="0.2">
      <c r="B363" s="26"/>
    </row>
    <row r="364" spans="2:2" s="25" customFormat="1" x14ac:dyDescent="0.2">
      <c r="B364" s="26"/>
    </row>
    <row r="365" spans="2:2" s="25" customFormat="1" x14ac:dyDescent="0.2">
      <c r="B365" s="26"/>
    </row>
    <row r="366" spans="2:2" s="25" customFormat="1" x14ac:dyDescent="0.2">
      <c r="B366" s="26"/>
    </row>
    <row r="367" spans="2:2" s="25" customFormat="1" x14ac:dyDescent="0.2">
      <c r="B367" s="26"/>
    </row>
    <row r="368" spans="2:2" s="25" customFormat="1" x14ac:dyDescent="0.2">
      <c r="B368" s="26"/>
    </row>
    <row r="369" spans="2:2" s="25" customFormat="1" x14ac:dyDescent="0.2">
      <c r="B369" s="26"/>
    </row>
    <row r="370" spans="2:2" s="25" customFormat="1" x14ac:dyDescent="0.2">
      <c r="B370" s="26"/>
    </row>
    <row r="371" spans="2:2" s="25" customFormat="1" x14ac:dyDescent="0.2">
      <c r="B371" s="26"/>
    </row>
    <row r="372" spans="2:2" s="25" customFormat="1" x14ac:dyDescent="0.2">
      <c r="B372" s="26"/>
    </row>
    <row r="373" spans="2:2" s="25" customFormat="1" x14ac:dyDescent="0.2">
      <c r="B373" s="26"/>
    </row>
    <row r="374" spans="2:2" s="25" customFormat="1" x14ac:dyDescent="0.2">
      <c r="B374" s="26"/>
    </row>
    <row r="375" spans="2:2" s="25" customFormat="1" x14ac:dyDescent="0.2">
      <c r="B375" s="26"/>
    </row>
    <row r="376" spans="2:2" s="25" customFormat="1" x14ac:dyDescent="0.2">
      <c r="B376" s="26"/>
    </row>
    <row r="377" spans="2:2" s="25" customFormat="1" x14ac:dyDescent="0.2">
      <c r="B377" s="26"/>
    </row>
    <row r="378" spans="2:2" s="25" customFormat="1" x14ac:dyDescent="0.2">
      <c r="B378" s="26"/>
    </row>
    <row r="379" spans="2:2" s="25" customFormat="1" x14ac:dyDescent="0.2">
      <c r="B379" s="26"/>
    </row>
    <row r="380" spans="2:2" s="25" customFormat="1" x14ac:dyDescent="0.2">
      <c r="B380" s="26"/>
    </row>
    <row r="381" spans="2:2" s="25" customFormat="1" x14ac:dyDescent="0.2">
      <c r="B381" s="26"/>
    </row>
    <row r="382" spans="2:2" s="25" customFormat="1" x14ac:dyDescent="0.2">
      <c r="B382" s="26"/>
    </row>
    <row r="383" spans="2:2" s="25" customFormat="1" x14ac:dyDescent="0.2">
      <c r="B383" s="26"/>
    </row>
    <row r="384" spans="2:2" s="25" customFormat="1" x14ac:dyDescent="0.2">
      <c r="B384" s="26"/>
    </row>
    <row r="385" spans="2:2" s="25" customFormat="1" x14ac:dyDescent="0.2">
      <c r="B385" s="26"/>
    </row>
    <row r="386" spans="2:2" s="25" customFormat="1" x14ac:dyDescent="0.2">
      <c r="B386" s="26"/>
    </row>
    <row r="387" spans="2:2" s="25" customFormat="1" x14ac:dyDescent="0.2">
      <c r="B387" s="26"/>
    </row>
    <row r="388" spans="2:2" s="25" customFormat="1" x14ac:dyDescent="0.2">
      <c r="B388" s="26"/>
    </row>
    <row r="389" spans="2:2" s="25" customFormat="1" x14ac:dyDescent="0.2">
      <c r="B389" s="26"/>
    </row>
    <row r="390" spans="2:2" s="25" customFormat="1" x14ac:dyDescent="0.2">
      <c r="B390" s="26"/>
    </row>
    <row r="391" spans="2:2" s="25" customFormat="1" x14ac:dyDescent="0.2">
      <c r="B391" s="26"/>
    </row>
    <row r="392" spans="2:2" s="25" customFormat="1" x14ac:dyDescent="0.2">
      <c r="B392" s="26"/>
    </row>
    <row r="393" spans="2:2" s="25" customFormat="1" x14ac:dyDescent="0.2">
      <c r="B393" s="26"/>
    </row>
    <row r="394" spans="2:2" s="25" customFormat="1" x14ac:dyDescent="0.2">
      <c r="B394" s="26"/>
    </row>
    <row r="395" spans="2:2" s="25" customFormat="1" x14ac:dyDescent="0.2">
      <c r="B395" s="26"/>
    </row>
    <row r="396" spans="2:2" s="25" customFormat="1" x14ac:dyDescent="0.2">
      <c r="B396" s="26"/>
    </row>
    <row r="397" spans="2:2" s="25" customFormat="1" x14ac:dyDescent="0.2">
      <c r="B397" s="26"/>
    </row>
    <row r="398" spans="2:2" s="25" customFormat="1" x14ac:dyDescent="0.2">
      <c r="B398" s="26"/>
    </row>
    <row r="399" spans="2:2" s="25" customFormat="1" x14ac:dyDescent="0.2">
      <c r="B399" s="26"/>
    </row>
    <row r="400" spans="2:2" s="25" customFormat="1" x14ac:dyDescent="0.2">
      <c r="B400" s="26"/>
    </row>
    <row r="401" spans="2:2" s="25" customFormat="1" x14ac:dyDescent="0.2">
      <c r="B401" s="26"/>
    </row>
    <row r="402" spans="2:2" s="25" customFormat="1" x14ac:dyDescent="0.2">
      <c r="B402" s="26"/>
    </row>
    <row r="403" spans="2:2" s="25" customFormat="1" x14ac:dyDescent="0.2">
      <c r="B403" s="26"/>
    </row>
    <row r="404" spans="2:2" s="25" customFormat="1" x14ac:dyDescent="0.2">
      <c r="B404" s="26"/>
    </row>
    <row r="405" spans="2:2" s="25" customFormat="1" x14ac:dyDescent="0.2">
      <c r="B405" s="26"/>
    </row>
    <row r="406" spans="2:2" s="25" customFormat="1" x14ac:dyDescent="0.2">
      <c r="B406" s="26"/>
    </row>
    <row r="407" spans="2:2" s="25" customFormat="1" x14ac:dyDescent="0.2">
      <c r="B407" s="26"/>
    </row>
    <row r="408" spans="2:2" s="25" customFormat="1" x14ac:dyDescent="0.2">
      <c r="B408" s="26"/>
    </row>
    <row r="409" spans="2:2" s="25" customFormat="1" x14ac:dyDescent="0.2">
      <c r="B409" s="26"/>
    </row>
    <row r="410" spans="2:2" s="25" customFormat="1" x14ac:dyDescent="0.2">
      <c r="B410" s="26"/>
    </row>
    <row r="411" spans="2:2" s="25" customFormat="1" x14ac:dyDescent="0.2">
      <c r="B411" s="26"/>
    </row>
    <row r="412" spans="2:2" s="25" customFormat="1" x14ac:dyDescent="0.2">
      <c r="B412" s="26"/>
    </row>
    <row r="413" spans="2:2" s="25" customFormat="1" x14ac:dyDescent="0.2">
      <c r="B413" s="26"/>
    </row>
    <row r="414" spans="2:2" s="25" customFormat="1" x14ac:dyDescent="0.2">
      <c r="B414" s="26"/>
    </row>
    <row r="415" spans="2:2" s="25" customFormat="1" x14ac:dyDescent="0.2">
      <c r="B415" s="26"/>
    </row>
    <row r="416" spans="2:2" s="25" customFormat="1" x14ac:dyDescent="0.2">
      <c r="B416" s="26"/>
    </row>
    <row r="417" spans="2:2" s="25" customFormat="1" x14ac:dyDescent="0.2">
      <c r="B417" s="26"/>
    </row>
    <row r="418" spans="2:2" s="25" customFormat="1" x14ac:dyDescent="0.2">
      <c r="B418" s="26"/>
    </row>
    <row r="419" spans="2:2" s="25" customFormat="1" x14ac:dyDescent="0.2">
      <c r="B419" s="26"/>
    </row>
    <row r="420" spans="2:2" s="25" customFormat="1" x14ac:dyDescent="0.2">
      <c r="B420" s="26"/>
    </row>
    <row r="421" spans="2:2" s="25" customFormat="1" x14ac:dyDescent="0.2">
      <c r="B421" s="26"/>
    </row>
    <row r="422" spans="2:2" s="25" customFormat="1" x14ac:dyDescent="0.2">
      <c r="B422" s="26"/>
    </row>
    <row r="423" spans="2:2" s="25" customFormat="1" x14ac:dyDescent="0.2">
      <c r="B423" s="26"/>
    </row>
    <row r="424" spans="2:2" s="25" customFormat="1" x14ac:dyDescent="0.2">
      <c r="B424" s="26"/>
    </row>
    <row r="425" spans="2:2" s="25" customFormat="1" x14ac:dyDescent="0.2">
      <c r="B425" s="26"/>
    </row>
    <row r="426" spans="2:2" s="25" customFormat="1" x14ac:dyDescent="0.2">
      <c r="B426" s="26"/>
    </row>
    <row r="427" spans="2:2" s="25" customFormat="1" x14ac:dyDescent="0.2">
      <c r="B427" s="26"/>
    </row>
    <row r="428" spans="2:2" s="25" customFormat="1" x14ac:dyDescent="0.2">
      <c r="B428" s="26"/>
    </row>
    <row r="429" spans="2:2" s="25" customFormat="1" x14ac:dyDescent="0.2">
      <c r="B429" s="26"/>
    </row>
    <row r="430" spans="2:2" s="25" customFormat="1" x14ac:dyDescent="0.2">
      <c r="B430" s="26"/>
    </row>
    <row r="431" spans="2:2" s="25" customFormat="1" x14ac:dyDescent="0.2">
      <c r="B431" s="26"/>
    </row>
    <row r="432" spans="2:2" s="25" customFormat="1" x14ac:dyDescent="0.2">
      <c r="B432" s="26"/>
    </row>
    <row r="433" spans="2:2" s="25" customFormat="1" x14ac:dyDescent="0.2">
      <c r="B433" s="26"/>
    </row>
    <row r="434" spans="2:2" s="25" customFormat="1" x14ac:dyDescent="0.2">
      <c r="B434" s="26"/>
    </row>
    <row r="435" spans="2:2" s="25" customFormat="1" x14ac:dyDescent="0.2">
      <c r="B435" s="26"/>
    </row>
    <row r="436" spans="2:2" s="25" customFormat="1" x14ac:dyDescent="0.2">
      <c r="B436" s="26"/>
    </row>
    <row r="437" spans="2:2" s="25" customFormat="1" x14ac:dyDescent="0.2">
      <c r="B437" s="26"/>
    </row>
    <row r="438" spans="2:2" s="25" customFormat="1" x14ac:dyDescent="0.2">
      <c r="B438" s="26"/>
    </row>
    <row r="439" spans="2:2" s="25" customFormat="1" x14ac:dyDescent="0.2">
      <c r="B439" s="26"/>
    </row>
    <row r="440" spans="2:2" s="25" customFormat="1" x14ac:dyDescent="0.2">
      <c r="B440" s="26"/>
    </row>
    <row r="441" spans="2:2" s="25" customFormat="1" x14ac:dyDescent="0.2">
      <c r="B441" s="26"/>
    </row>
    <row r="442" spans="2:2" s="25" customFormat="1" x14ac:dyDescent="0.2">
      <c r="B442" s="26"/>
    </row>
    <row r="443" spans="2:2" s="25" customFormat="1" x14ac:dyDescent="0.2">
      <c r="B443" s="26"/>
    </row>
    <row r="444" spans="2:2" s="25" customFormat="1" x14ac:dyDescent="0.2">
      <c r="B444" s="26"/>
    </row>
    <row r="445" spans="2:2" s="25" customFormat="1" x14ac:dyDescent="0.2">
      <c r="B445" s="26"/>
    </row>
    <row r="446" spans="2:2" s="25" customFormat="1" x14ac:dyDescent="0.2">
      <c r="B446" s="26"/>
    </row>
    <row r="447" spans="2:2" s="25" customFormat="1" x14ac:dyDescent="0.2">
      <c r="B447" s="26"/>
    </row>
    <row r="448" spans="2:2" s="25" customFormat="1" x14ac:dyDescent="0.2">
      <c r="B448" s="26"/>
    </row>
    <row r="449" spans="2:2" s="25" customFormat="1" x14ac:dyDescent="0.2">
      <c r="B449" s="26"/>
    </row>
    <row r="450" spans="2:2" s="25" customFormat="1" x14ac:dyDescent="0.2">
      <c r="B450" s="26"/>
    </row>
    <row r="451" spans="2:2" s="25" customFormat="1" x14ac:dyDescent="0.2">
      <c r="B451" s="26"/>
    </row>
    <row r="452" spans="2:2" s="25" customFormat="1" x14ac:dyDescent="0.2">
      <c r="B452" s="26"/>
    </row>
    <row r="453" spans="2:2" s="25" customFormat="1" x14ac:dyDescent="0.2">
      <c r="B453" s="26"/>
    </row>
    <row r="454" spans="2:2" s="25" customFormat="1" x14ac:dyDescent="0.2">
      <c r="B454" s="26"/>
    </row>
    <row r="455" spans="2:2" s="25" customFormat="1" x14ac:dyDescent="0.2">
      <c r="B455" s="26"/>
    </row>
    <row r="456" spans="2:2" s="25" customFormat="1" x14ac:dyDescent="0.2">
      <c r="B456" s="26"/>
    </row>
    <row r="457" spans="2:2" s="25" customFormat="1" x14ac:dyDescent="0.2">
      <c r="B457" s="26"/>
    </row>
    <row r="458" spans="2:2" s="25" customFormat="1" x14ac:dyDescent="0.2">
      <c r="B458" s="26"/>
    </row>
    <row r="459" spans="2:2" s="25" customFormat="1" x14ac:dyDescent="0.2">
      <c r="B459" s="26"/>
    </row>
    <row r="460" spans="2:2" s="25" customFormat="1" x14ac:dyDescent="0.2">
      <c r="B460" s="26"/>
    </row>
    <row r="461" spans="2:2" s="25" customFormat="1" x14ac:dyDescent="0.2">
      <c r="B461" s="26"/>
    </row>
    <row r="462" spans="2:2" s="25" customFormat="1" x14ac:dyDescent="0.2">
      <c r="B462" s="26"/>
    </row>
    <row r="463" spans="2:2" s="25" customFormat="1" x14ac:dyDescent="0.2">
      <c r="B463" s="26"/>
    </row>
    <row r="464" spans="2:2" s="25" customFormat="1" x14ac:dyDescent="0.2">
      <c r="B464" s="26"/>
    </row>
    <row r="465" spans="2:2" s="25" customFormat="1" x14ac:dyDescent="0.2">
      <c r="B465" s="26"/>
    </row>
    <row r="466" spans="2:2" s="25" customFormat="1" x14ac:dyDescent="0.2">
      <c r="B466" s="26"/>
    </row>
    <row r="467" spans="2:2" s="25" customFormat="1" x14ac:dyDescent="0.2">
      <c r="B467" s="26"/>
    </row>
    <row r="468" spans="2:2" s="25" customFormat="1" x14ac:dyDescent="0.2">
      <c r="B468" s="26"/>
    </row>
    <row r="469" spans="2:2" s="25" customFormat="1" x14ac:dyDescent="0.2">
      <c r="B469" s="26"/>
    </row>
    <row r="470" spans="2:2" s="25" customFormat="1" x14ac:dyDescent="0.2">
      <c r="B470" s="26"/>
    </row>
    <row r="471" spans="2:2" s="25" customFormat="1" x14ac:dyDescent="0.2">
      <c r="B471" s="26"/>
    </row>
    <row r="472" spans="2:2" s="25" customFormat="1" x14ac:dyDescent="0.2">
      <c r="B472" s="26"/>
    </row>
    <row r="473" spans="2:2" s="25" customFormat="1" x14ac:dyDescent="0.2">
      <c r="B473" s="26"/>
    </row>
    <row r="474" spans="2:2" s="25" customFormat="1" x14ac:dyDescent="0.2">
      <c r="B474" s="26"/>
    </row>
    <row r="475" spans="2:2" s="25" customFormat="1" x14ac:dyDescent="0.2">
      <c r="B475" s="26"/>
    </row>
    <row r="476" spans="2:2" s="25" customFormat="1" x14ac:dyDescent="0.2">
      <c r="B476" s="26"/>
    </row>
    <row r="477" spans="2:2" s="25" customFormat="1" x14ac:dyDescent="0.2">
      <c r="B477" s="26"/>
    </row>
    <row r="478" spans="2:2" s="25" customFormat="1" x14ac:dyDescent="0.2">
      <c r="B478" s="26"/>
    </row>
    <row r="479" spans="2:2" s="25" customFormat="1" x14ac:dyDescent="0.2">
      <c r="B479" s="26"/>
    </row>
    <row r="480" spans="2:2" s="25" customFormat="1" x14ac:dyDescent="0.2">
      <c r="B480" s="26"/>
    </row>
    <row r="481" spans="2:2" s="25" customFormat="1" x14ac:dyDescent="0.2">
      <c r="B481" s="26"/>
    </row>
    <row r="482" spans="2:2" s="25" customFormat="1" x14ac:dyDescent="0.2">
      <c r="B482" s="26"/>
    </row>
    <row r="483" spans="2:2" s="25" customFormat="1" x14ac:dyDescent="0.2">
      <c r="B483" s="26"/>
    </row>
    <row r="484" spans="2:2" s="25" customFormat="1" x14ac:dyDescent="0.2">
      <c r="B484" s="26"/>
    </row>
    <row r="485" spans="2:2" s="25" customFormat="1" x14ac:dyDescent="0.2">
      <c r="B485" s="26"/>
    </row>
    <row r="486" spans="2:2" s="25" customFormat="1" x14ac:dyDescent="0.2">
      <c r="B486" s="26"/>
    </row>
    <row r="487" spans="2:2" s="25" customFormat="1" x14ac:dyDescent="0.2">
      <c r="B487" s="26"/>
    </row>
    <row r="488" spans="2:2" s="25" customFormat="1" x14ac:dyDescent="0.2">
      <c r="B488" s="26"/>
    </row>
    <row r="489" spans="2:2" s="25" customFormat="1" x14ac:dyDescent="0.2">
      <c r="B489" s="26"/>
    </row>
    <row r="490" spans="2:2" s="25" customFormat="1" x14ac:dyDescent="0.2">
      <c r="B490" s="26"/>
    </row>
    <row r="491" spans="2:2" s="25" customFormat="1" x14ac:dyDescent="0.2">
      <c r="B491" s="26"/>
    </row>
    <row r="492" spans="2:2" s="25" customFormat="1" x14ac:dyDescent="0.2">
      <c r="B492" s="26"/>
    </row>
    <row r="493" spans="2:2" s="25" customFormat="1" x14ac:dyDescent="0.2">
      <c r="B493" s="26"/>
    </row>
    <row r="494" spans="2:2" s="25" customFormat="1" x14ac:dyDescent="0.2">
      <c r="B494" s="26"/>
    </row>
    <row r="495" spans="2:2" s="25" customFormat="1" x14ac:dyDescent="0.2">
      <c r="B495" s="26"/>
    </row>
    <row r="496" spans="2:2" s="25" customFormat="1" x14ac:dyDescent="0.2">
      <c r="B496" s="26"/>
    </row>
    <row r="497" spans="2:2" s="25" customFormat="1" x14ac:dyDescent="0.2">
      <c r="B497" s="26"/>
    </row>
    <row r="498" spans="2:2" s="25" customFormat="1" x14ac:dyDescent="0.2">
      <c r="B498" s="26"/>
    </row>
    <row r="499" spans="2:2" s="25" customFormat="1" x14ac:dyDescent="0.2">
      <c r="B499" s="26"/>
    </row>
    <row r="500" spans="2:2" s="25" customFormat="1" x14ac:dyDescent="0.2">
      <c r="B500" s="26"/>
    </row>
    <row r="501" spans="2:2" s="25" customFormat="1" x14ac:dyDescent="0.2">
      <c r="B501" s="26"/>
    </row>
    <row r="502" spans="2:2" s="25" customFormat="1" x14ac:dyDescent="0.2">
      <c r="B502" s="26"/>
    </row>
    <row r="503" spans="2:2" s="25" customFormat="1" x14ac:dyDescent="0.2">
      <c r="B503" s="26"/>
    </row>
    <row r="504" spans="2:2" s="25" customFormat="1" x14ac:dyDescent="0.2">
      <c r="B504" s="26"/>
    </row>
    <row r="505" spans="2:2" s="25" customFormat="1" x14ac:dyDescent="0.2">
      <c r="B505" s="26"/>
    </row>
    <row r="506" spans="2:2" s="25" customFormat="1" x14ac:dyDescent="0.2">
      <c r="B506" s="26"/>
    </row>
    <row r="507" spans="2:2" s="25" customFormat="1" x14ac:dyDescent="0.2">
      <c r="B507" s="26"/>
    </row>
    <row r="508" spans="2:2" s="25" customFormat="1" x14ac:dyDescent="0.2">
      <c r="B508" s="26"/>
    </row>
    <row r="509" spans="2:2" s="25" customFormat="1" x14ac:dyDescent="0.2">
      <c r="B509" s="26"/>
    </row>
    <row r="510" spans="2:2" s="25" customFormat="1" x14ac:dyDescent="0.2">
      <c r="B510" s="26"/>
    </row>
    <row r="511" spans="2:2" s="25" customFormat="1" x14ac:dyDescent="0.2">
      <c r="B511" s="26"/>
    </row>
    <row r="512" spans="2:2" s="25" customFormat="1" x14ac:dyDescent="0.2">
      <c r="B512" s="26"/>
    </row>
    <row r="513" spans="2:2" s="25" customFormat="1" x14ac:dyDescent="0.2">
      <c r="B513" s="26"/>
    </row>
    <row r="514" spans="2:2" s="25" customFormat="1" x14ac:dyDescent="0.2">
      <c r="B514" s="26"/>
    </row>
    <row r="515" spans="2:2" s="25" customFormat="1" x14ac:dyDescent="0.2">
      <c r="B515" s="26"/>
    </row>
    <row r="516" spans="2:2" s="25" customFormat="1" x14ac:dyDescent="0.2">
      <c r="B516" s="26"/>
    </row>
    <row r="517" spans="2:2" s="25" customFormat="1" x14ac:dyDescent="0.2">
      <c r="B517" s="26"/>
    </row>
    <row r="518" spans="2:2" s="25" customFormat="1" x14ac:dyDescent="0.2">
      <c r="B518" s="26"/>
    </row>
    <row r="519" spans="2:2" s="25" customFormat="1" x14ac:dyDescent="0.2">
      <c r="B519" s="26"/>
    </row>
    <row r="520" spans="2:2" s="25" customFormat="1" x14ac:dyDescent="0.2">
      <c r="B520" s="26"/>
    </row>
    <row r="521" spans="2:2" s="25" customFormat="1" x14ac:dyDescent="0.2">
      <c r="B521" s="26"/>
    </row>
    <row r="522" spans="2:2" s="25" customFormat="1" x14ac:dyDescent="0.2">
      <c r="B522" s="26"/>
    </row>
    <row r="523" spans="2:2" s="25" customFormat="1" x14ac:dyDescent="0.2">
      <c r="B523" s="26"/>
    </row>
    <row r="524" spans="2:2" s="25" customFormat="1" x14ac:dyDescent="0.2">
      <c r="B524" s="26"/>
    </row>
    <row r="525" spans="2:2" s="25" customFormat="1" x14ac:dyDescent="0.2">
      <c r="B525" s="26"/>
    </row>
    <row r="526" spans="2:2" s="25" customFormat="1" x14ac:dyDescent="0.2">
      <c r="B526" s="26"/>
    </row>
    <row r="527" spans="2:2" s="25" customFormat="1" x14ac:dyDescent="0.2">
      <c r="B527" s="26"/>
    </row>
    <row r="528" spans="2:2" s="25" customFormat="1" x14ac:dyDescent="0.2">
      <c r="B528" s="26"/>
    </row>
    <row r="529" spans="2:2" s="25" customFormat="1" x14ac:dyDescent="0.2">
      <c r="B529" s="26"/>
    </row>
    <row r="530" spans="2:2" s="25" customFormat="1" x14ac:dyDescent="0.2">
      <c r="B530" s="26"/>
    </row>
    <row r="531" spans="2:2" s="25" customFormat="1" x14ac:dyDescent="0.2">
      <c r="B531" s="26"/>
    </row>
    <row r="532" spans="2:2" s="25" customFormat="1" x14ac:dyDescent="0.2">
      <c r="B532" s="26"/>
    </row>
    <row r="533" spans="2:2" s="25" customFormat="1" x14ac:dyDescent="0.2">
      <c r="B533" s="26"/>
    </row>
    <row r="534" spans="2:2" s="25" customFormat="1" x14ac:dyDescent="0.2">
      <c r="B534" s="26"/>
    </row>
    <row r="535" spans="2:2" s="25" customFormat="1" x14ac:dyDescent="0.2">
      <c r="B535" s="26"/>
    </row>
    <row r="536" spans="2:2" s="25" customFormat="1" x14ac:dyDescent="0.2">
      <c r="B536" s="26"/>
    </row>
    <row r="537" spans="2:2" s="25" customFormat="1" x14ac:dyDescent="0.2">
      <c r="B537" s="26"/>
    </row>
  </sheetData>
  <sheetProtection algorithmName="SHA-512" hashValue="VbeNbD1KghBTiaBcJCb/Tq4YUqOEmb3Va26DnMYs2CnyTs/FnHYr/QTl2Z7dzuj3R+FhbexgqpJOCRgbuz8PAA==" saltValue="gLJYYKj//+csdCnhR3Vb/g==" spinCount="100000" sheet="1" objects="1" scenarios="1"/>
  <pageMargins left="0.75" right="0.75" top="1" bottom="1" header="0.5" footer="0.5"/>
  <pageSetup paperSize="9" scale="77" orientation="portrait" r:id="rId1"/>
  <headerFooter alignWithMargins="0">
    <oddHeader>&amp;L&amp;"Arial,Vet"&amp;F&amp;R&amp;"Arial,Vet"&amp;A</oddHeader>
    <oddFooter>&amp;L&amp;"Arial,Vet"vos/abb keizer&amp;C&amp;"Arial,Vet"&amp;D&amp;R&amp;"Arial,Vet"&amp;P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537"/>
  <sheetViews>
    <sheetView zoomScale="80" zoomScaleNormal="80" workbookViewId="0">
      <selection activeCell="B2" sqref="B2"/>
    </sheetView>
  </sheetViews>
  <sheetFormatPr defaultRowHeight="12.75" x14ac:dyDescent="0.2"/>
  <cols>
    <col min="1" max="1" width="3.140625" style="25" customWidth="1"/>
    <col min="2" max="2" width="13.140625" style="1" customWidth="1"/>
    <col min="3" max="3" width="21.5703125" customWidth="1"/>
    <col min="4" max="4" width="13.42578125" customWidth="1"/>
    <col min="5" max="5" width="12.140625" bestFit="1" customWidth="1"/>
    <col min="6" max="6" width="13.7109375" customWidth="1"/>
    <col min="7" max="7" width="10.42578125" bestFit="1" customWidth="1"/>
    <col min="8" max="8" width="11.140625" bestFit="1" customWidth="1"/>
    <col min="9" max="9" width="10.85546875" customWidth="1"/>
    <col min="10" max="10" width="7.5703125" customWidth="1"/>
    <col min="11" max="55" width="9.140625" style="25"/>
  </cols>
  <sheetData>
    <row r="1" spans="2:10" x14ac:dyDescent="0.2">
      <c r="B1" s="26"/>
      <c r="C1" s="25"/>
      <c r="D1" s="25"/>
      <c r="E1" s="25"/>
      <c r="F1" s="25"/>
      <c r="G1" s="25"/>
      <c r="H1" s="25"/>
      <c r="I1" s="25"/>
      <c r="J1" s="25"/>
    </row>
    <row r="2" spans="2:10" x14ac:dyDescent="0.2">
      <c r="B2" s="90"/>
      <c r="C2" s="91"/>
      <c r="D2" s="91"/>
      <c r="E2" s="91"/>
      <c r="F2" s="91"/>
      <c r="G2" s="91"/>
      <c r="H2" s="91"/>
      <c r="I2" s="91"/>
      <c r="J2" s="92"/>
    </row>
    <row r="3" spans="2:10" x14ac:dyDescent="0.2">
      <c r="B3" s="79"/>
      <c r="C3" s="93"/>
      <c r="D3" s="93"/>
      <c r="E3" s="93"/>
      <c r="F3" s="93"/>
      <c r="G3" s="93"/>
      <c r="H3" s="93"/>
      <c r="I3" s="93"/>
      <c r="J3" s="83"/>
    </row>
    <row r="4" spans="2:10" ht="15.75" x14ac:dyDescent="0.25">
      <c r="B4" s="79"/>
      <c r="C4" s="93"/>
      <c r="D4" s="93"/>
      <c r="E4" s="116" t="s">
        <v>17</v>
      </c>
      <c r="F4" s="93"/>
      <c r="G4" s="93"/>
      <c r="H4" s="93"/>
      <c r="I4" s="93"/>
      <c r="J4" s="83"/>
    </row>
    <row r="5" spans="2:10" ht="15.75" x14ac:dyDescent="0.25">
      <c r="B5" s="79"/>
      <c r="C5" s="93"/>
      <c r="D5" s="93"/>
      <c r="E5" s="116" t="s">
        <v>42</v>
      </c>
      <c r="F5" s="93"/>
      <c r="G5" s="93"/>
      <c r="H5" s="93"/>
      <c r="I5" s="93"/>
      <c r="J5" s="83"/>
    </row>
    <row r="6" spans="2:10" ht="15.75" x14ac:dyDescent="0.25">
      <c r="B6" s="79"/>
      <c r="C6" s="93"/>
      <c r="D6" s="93"/>
      <c r="E6" s="116" t="s">
        <v>69</v>
      </c>
      <c r="F6" s="93"/>
      <c r="G6" s="93"/>
      <c r="H6" s="93"/>
      <c r="I6" s="93"/>
      <c r="J6" s="83"/>
    </row>
    <row r="7" spans="2:10" x14ac:dyDescent="0.2">
      <c r="B7" s="94"/>
      <c r="C7" s="93"/>
      <c r="D7" s="93"/>
      <c r="E7" s="93"/>
      <c r="F7" s="93"/>
      <c r="G7" s="93"/>
      <c r="H7" s="93"/>
      <c r="I7" s="93"/>
      <c r="J7" s="83"/>
    </row>
    <row r="8" spans="2:10" x14ac:dyDescent="0.2">
      <c r="B8" s="94"/>
      <c r="C8" s="93"/>
      <c r="D8" s="93"/>
      <c r="E8" s="93"/>
      <c r="F8" s="93"/>
      <c r="G8" s="93"/>
      <c r="H8" s="93"/>
      <c r="I8" s="93"/>
      <c r="J8" s="83"/>
    </row>
    <row r="9" spans="2:10" x14ac:dyDescent="0.2">
      <c r="B9" s="94"/>
      <c r="C9" s="93"/>
      <c r="D9" s="93"/>
      <c r="E9" s="93"/>
      <c r="F9" s="93"/>
      <c r="G9" s="93"/>
      <c r="H9" s="93"/>
      <c r="I9" s="93"/>
      <c r="J9" s="83"/>
    </row>
    <row r="10" spans="2:10" x14ac:dyDescent="0.2">
      <c r="B10" s="94"/>
      <c r="C10" s="93"/>
      <c r="D10" s="93"/>
      <c r="E10" s="93"/>
      <c r="F10" s="93"/>
      <c r="G10" s="93"/>
      <c r="H10" s="93"/>
      <c r="I10" s="93"/>
      <c r="J10" s="83"/>
    </row>
    <row r="11" spans="2:10" x14ac:dyDescent="0.2">
      <c r="B11" s="94"/>
      <c r="C11" s="93"/>
      <c r="D11" s="93"/>
      <c r="E11" s="93"/>
      <c r="F11" s="93"/>
      <c r="G11" s="93"/>
      <c r="H11" s="93"/>
      <c r="I11" s="93"/>
      <c r="J11" s="83"/>
    </row>
    <row r="12" spans="2:10" x14ac:dyDescent="0.2">
      <c r="B12" s="94"/>
      <c r="C12" s="93"/>
      <c r="D12" s="93"/>
      <c r="E12" s="93"/>
      <c r="F12" s="93"/>
      <c r="G12" s="93"/>
      <c r="H12" s="93"/>
      <c r="I12" s="93"/>
      <c r="J12" s="83"/>
    </row>
    <row r="13" spans="2:10" x14ac:dyDescent="0.2">
      <c r="B13" s="94"/>
      <c r="C13" s="93"/>
      <c r="D13" s="93"/>
      <c r="E13" s="93"/>
      <c r="F13" s="93"/>
      <c r="G13" s="93"/>
      <c r="H13" s="93"/>
      <c r="I13" s="93"/>
      <c r="J13" s="83"/>
    </row>
    <row r="14" spans="2:10" ht="16.5" thickBot="1" x14ac:dyDescent="0.3">
      <c r="B14" s="117" t="s">
        <v>44</v>
      </c>
      <c r="C14" s="93"/>
      <c r="D14" s="93"/>
      <c r="E14" s="93"/>
      <c r="F14" s="93"/>
      <c r="G14" s="93"/>
      <c r="H14" s="93"/>
      <c r="I14" s="93"/>
      <c r="J14" s="83"/>
    </row>
    <row r="15" spans="2:10" ht="13.5" thickTop="1" x14ac:dyDescent="0.2">
      <c r="B15" s="118" t="s">
        <v>15</v>
      </c>
      <c r="C15" s="77"/>
      <c r="D15" s="77"/>
      <c r="E15" s="77"/>
      <c r="F15" s="77"/>
      <c r="G15" s="77"/>
      <c r="H15" s="77"/>
      <c r="I15" s="77"/>
      <c r="J15" s="78"/>
    </row>
    <row r="16" spans="2:10" ht="25.5" x14ac:dyDescent="0.2">
      <c r="B16" s="79"/>
      <c r="C16" s="80" t="s">
        <v>9</v>
      </c>
      <c r="D16" s="81" t="s">
        <v>0</v>
      </c>
      <c r="E16" s="81" t="s">
        <v>1</v>
      </c>
      <c r="F16" s="81" t="s">
        <v>2</v>
      </c>
      <c r="G16" s="81" t="s">
        <v>3</v>
      </c>
      <c r="H16" s="81" t="s">
        <v>8</v>
      </c>
      <c r="I16" s="82" t="s">
        <v>13</v>
      </c>
      <c r="J16" s="83"/>
    </row>
    <row r="17" spans="2:10" x14ac:dyDescent="0.2">
      <c r="B17" s="79"/>
      <c r="C17" s="84" t="s">
        <v>4</v>
      </c>
      <c r="D17" s="81">
        <f>1/12</f>
        <v>8.3333333333333329E-2</v>
      </c>
      <c r="E17" s="85">
        <f>+Tabellen!H20</f>
        <v>1271.06</v>
      </c>
      <c r="F17" s="132">
        <f>+Tabellen!H17</f>
        <v>41.69</v>
      </c>
      <c r="G17" s="85">
        <f>+Tabellen!H21</f>
        <v>41.16</v>
      </c>
      <c r="H17" s="112">
        <f>D17*(E17+(F17*G17))</f>
        <v>248.9183666666666</v>
      </c>
      <c r="I17" s="63">
        <v>1</v>
      </c>
      <c r="J17" s="83"/>
    </row>
    <row r="18" spans="2:10" x14ac:dyDescent="0.2">
      <c r="B18" s="79"/>
      <c r="C18" s="81" t="s">
        <v>5</v>
      </c>
      <c r="D18" s="81">
        <f>1/12</f>
        <v>8.3333333333333329E-2</v>
      </c>
      <c r="E18" s="85">
        <f>+Tabellen!H22</f>
        <v>1816.6</v>
      </c>
      <c r="F18" s="132">
        <f>+Tabellen!H17</f>
        <v>41.69</v>
      </c>
      <c r="G18" s="85">
        <f>+Tabellen!H23</f>
        <v>58.82</v>
      </c>
      <c r="H18" s="112">
        <f>D18*(E18+(F18*G18))</f>
        <v>355.73381666666666</v>
      </c>
      <c r="I18" s="63">
        <v>1</v>
      </c>
      <c r="J18" s="83"/>
    </row>
    <row r="19" spans="2:10" x14ac:dyDescent="0.2">
      <c r="B19" s="79"/>
      <c r="C19" s="81"/>
      <c r="D19" s="81"/>
      <c r="E19" s="81"/>
      <c r="F19" s="81"/>
      <c r="G19" s="81"/>
      <c r="H19" s="81"/>
      <c r="I19" s="81"/>
      <c r="J19" s="83"/>
    </row>
    <row r="20" spans="2:10" x14ac:dyDescent="0.2">
      <c r="B20" s="79"/>
      <c r="C20" s="86" t="s">
        <v>10</v>
      </c>
      <c r="D20" s="81"/>
      <c r="E20" s="81"/>
      <c r="F20" s="86">
        <f>+Tabellen!H4</f>
        <v>2015</v>
      </c>
      <c r="G20" s="86"/>
      <c r="H20" s="86">
        <f>+Tabellen!I4</f>
        <v>2016</v>
      </c>
      <c r="I20" s="81"/>
      <c r="J20" s="83"/>
    </row>
    <row r="21" spans="2:10" x14ac:dyDescent="0.2">
      <c r="B21" s="79"/>
      <c r="C21" s="81" t="s">
        <v>6</v>
      </c>
      <c r="D21" s="81">
        <f>1/12</f>
        <v>8.3333333333333329E-2</v>
      </c>
      <c r="E21" s="85">
        <f>+Tabellen!H31</f>
        <v>785</v>
      </c>
      <c r="F21" s="113">
        <f>(D21*E21)</f>
        <v>65.416666666666657</v>
      </c>
      <c r="G21" s="85">
        <f>+Tabellen!I31</f>
        <v>787</v>
      </c>
      <c r="H21" s="112">
        <f>(D21*G21)</f>
        <v>65.583333333333329</v>
      </c>
      <c r="I21" s="81"/>
      <c r="J21" s="83"/>
    </row>
    <row r="22" spans="2:10" x14ac:dyDescent="0.2">
      <c r="B22" s="79"/>
      <c r="C22" s="81" t="s">
        <v>7</v>
      </c>
      <c r="D22" s="81">
        <f>1/12</f>
        <v>8.3333333333333329E-2</v>
      </c>
      <c r="E22" s="85">
        <f>+Tabellen!H32</f>
        <v>223.32</v>
      </c>
      <c r="F22" s="113">
        <f>(D22*E22)</f>
        <v>18.61</v>
      </c>
      <c r="G22" s="85">
        <f>+Tabellen!I32</f>
        <v>223.77</v>
      </c>
      <c r="H22" s="112">
        <f>(D22*G22)</f>
        <v>18.647500000000001</v>
      </c>
      <c r="I22" s="81"/>
      <c r="J22" s="83"/>
    </row>
    <row r="23" spans="2:10" x14ac:dyDescent="0.2">
      <c r="B23" s="79"/>
      <c r="C23" s="81"/>
      <c r="D23" s="81"/>
      <c r="E23" s="81"/>
      <c r="F23" s="81"/>
      <c r="G23" s="81"/>
      <c r="H23" s="81"/>
      <c r="I23" s="81"/>
      <c r="J23" s="83"/>
    </row>
    <row r="24" spans="2:10" x14ac:dyDescent="0.2">
      <c r="B24" s="79"/>
      <c r="C24" s="86" t="s">
        <v>70</v>
      </c>
      <c r="D24" s="81"/>
      <c r="E24" s="81"/>
      <c r="F24" s="81"/>
      <c r="G24" s="81"/>
      <c r="H24" s="81"/>
      <c r="I24" s="81"/>
      <c r="J24" s="83"/>
    </row>
    <row r="25" spans="2:10" x14ac:dyDescent="0.2">
      <c r="B25" s="79"/>
      <c r="C25" s="81">
        <f>+Tabellen!H4</f>
        <v>2015</v>
      </c>
      <c r="D25" s="85">
        <f>+H17*I17+H18*I18+F21*I17+F22*I18</f>
        <v>688.6788499999999</v>
      </c>
      <c r="E25" s="81" t="s">
        <v>11</v>
      </c>
      <c r="F25" s="112">
        <f>+D25*5</f>
        <v>3443.3942499999994</v>
      </c>
      <c r="G25" s="81"/>
      <c r="H25" s="81"/>
      <c r="I25" s="81"/>
      <c r="J25" s="83"/>
    </row>
    <row r="26" spans="2:10" ht="15" x14ac:dyDescent="0.35">
      <c r="B26" s="79"/>
      <c r="C26" s="81">
        <f>+Tabellen!I4</f>
        <v>2016</v>
      </c>
      <c r="D26" s="85">
        <f>+H17*I17+H18*I18+H21*I17+H22*I18</f>
        <v>688.88301666666666</v>
      </c>
      <c r="E26" s="81" t="s">
        <v>12</v>
      </c>
      <c r="F26" s="114">
        <f>+D26*7</f>
        <v>4822.1811166666666</v>
      </c>
      <c r="G26" s="81"/>
      <c r="H26" s="81"/>
      <c r="I26" s="81"/>
      <c r="J26" s="83"/>
    </row>
    <row r="27" spans="2:10" x14ac:dyDescent="0.2">
      <c r="B27" s="79"/>
      <c r="C27" s="81"/>
      <c r="D27" s="81"/>
      <c r="E27" s="81" t="s">
        <v>14</v>
      </c>
      <c r="F27" s="112">
        <f>SUM(F25:F26)</f>
        <v>8265.575366666666</v>
      </c>
      <c r="G27" s="81"/>
      <c r="H27" s="81"/>
      <c r="I27" s="81"/>
      <c r="J27" s="83"/>
    </row>
    <row r="28" spans="2:10" ht="13.5" thickBot="1" x14ac:dyDescent="0.25">
      <c r="B28" s="87"/>
      <c r="C28" s="88"/>
      <c r="D28" s="88"/>
      <c r="E28" s="88"/>
      <c r="F28" s="88"/>
      <c r="G28" s="88"/>
      <c r="H28" s="88"/>
      <c r="I28" s="88"/>
      <c r="J28" s="89"/>
    </row>
    <row r="29" spans="2:10" ht="13.5" thickTop="1" x14ac:dyDescent="0.2">
      <c r="B29" s="122"/>
      <c r="C29" s="123"/>
      <c r="D29" s="123"/>
      <c r="E29" s="123"/>
      <c r="F29" s="123"/>
      <c r="G29" s="123"/>
      <c r="H29" s="123"/>
      <c r="I29" s="123"/>
      <c r="J29" s="124"/>
    </row>
    <row r="30" spans="2:10" x14ac:dyDescent="0.2">
      <c r="B30" s="122"/>
      <c r="C30" s="123"/>
      <c r="D30" s="123"/>
      <c r="E30" s="123"/>
      <c r="F30" s="123"/>
      <c r="G30" s="123"/>
      <c r="H30" s="123"/>
      <c r="I30" s="123"/>
      <c r="J30" s="124"/>
    </row>
    <row r="31" spans="2:10" ht="16.5" thickBot="1" x14ac:dyDescent="0.3">
      <c r="B31" s="125" t="s">
        <v>43</v>
      </c>
      <c r="C31" s="123"/>
      <c r="D31" s="123"/>
      <c r="E31" s="123"/>
      <c r="F31" s="123"/>
      <c r="G31" s="123"/>
      <c r="H31" s="123"/>
      <c r="I31" s="123"/>
      <c r="J31" s="124"/>
    </row>
    <row r="32" spans="2:10" ht="14.25" thickTop="1" thickBot="1" x14ac:dyDescent="0.25">
      <c r="B32" s="119" t="s">
        <v>16</v>
      </c>
      <c r="C32" s="95" t="s">
        <v>71</v>
      </c>
      <c r="D32" s="77"/>
      <c r="E32" s="77"/>
      <c r="F32" s="77"/>
      <c r="G32" s="77"/>
      <c r="H32" s="77"/>
      <c r="I32" s="77"/>
      <c r="J32" s="78"/>
    </row>
    <row r="33" spans="2:10" ht="26.25" thickTop="1" x14ac:dyDescent="0.2">
      <c r="B33" s="79"/>
      <c r="C33" s="96" t="s">
        <v>9</v>
      </c>
      <c r="D33" s="97" t="s">
        <v>0</v>
      </c>
      <c r="E33" s="97" t="s">
        <v>1</v>
      </c>
      <c r="F33" s="97" t="s">
        <v>8</v>
      </c>
      <c r="G33" s="98" t="s">
        <v>13</v>
      </c>
      <c r="H33" s="77"/>
      <c r="I33" s="99"/>
      <c r="J33" s="83"/>
    </row>
    <row r="34" spans="2:10" x14ac:dyDescent="0.2">
      <c r="B34" s="79"/>
      <c r="C34" s="100" t="s">
        <v>5</v>
      </c>
      <c r="D34" s="81">
        <f>1/12</f>
        <v>8.3333333333333329E-2</v>
      </c>
      <c r="E34" s="85">
        <f>+Tabellen!H27</f>
        <v>4268.84</v>
      </c>
      <c r="F34" s="112">
        <f>(D34*E34)</f>
        <v>355.73666666666668</v>
      </c>
      <c r="G34" s="63">
        <v>1</v>
      </c>
      <c r="H34" s="93"/>
      <c r="I34" s="101"/>
      <c r="J34" s="83"/>
    </row>
    <row r="35" spans="2:10" x14ac:dyDescent="0.2">
      <c r="B35" s="79"/>
      <c r="C35" s="100"/>
      <c r="D35" s="81"/>
      <c r="E35" s="81"/>
      <c r="F35" s="81"/>
      <c r="G35" s="81"/>
      <c r="H35" s="81"/>
      <c r="I35" s="102"/>
      <c r="J35" s="83"/>
    </row>
    <row r="36" spans="2:10" x14ac:dyDescent="0.2">
      <c r="B36" s="79"/>
      <c r="C36" s="103" t="s">
        <v>10</v>
      </c>
      <c r="D36" s="81"/>
      <c r="E36" s="81"/>
      <c r="F36" s="86">
        <f>+F20</f>
        <v>2015</v>
      </c>
      <c r="G36" s="86"/>
      <c r="H36" s="86">
        <f>+H20</f>
        <v>2016</v>
      </c>
      <c r="I36" s="102"/>
      <c r="J36" s="83"/>
    </row>
    <row r="37" spans="2:10" x14ac:dyDescent="0.2">
      <c r="B37" s="79"/>
      <c r="C37" s="100" t="s">
        <v>7</v>
      </c>
      <c r="D37" s="81">
        <f>1/12</f>
        <v>8.3333333333333329E-2</v>
      </c>
      <c r="E37" s="85">
        <f>+E22</f>
        <v>223.32</v>
      </c>
      <c r="F37" s="113">
        <f>(D37*E37)</f>
        <v>18.61</v>
      </c>
      <c r="G37" s="85">
        <f>+G22</f>
        <v>223.77</v>
      </c>
      <c r="H37" s="112">
        <f>(D37*G37)</f>
        <v>18.647500000000001</v>
      </c>
      <c r="I37" s="102"/>
      <c r="J37" s="83"/>
    </row>
    <row r="38" spans="2:10" x14ac:dyDescent="0.2">
      <c r="B38" s="79"/>
      <c r="C38" s="100"/>
      <c r="D38" s="81"/>
      <c r="E38" s="81"/>
      <c r="F38" s="81"/>
      <c r="G38" s="81"/>
      <c r="H38" s="81"/>
      <c r="I38" s="102"/>
      <c r="J38" s="83"/>
    </row>
    <row r="39" spans="2:10" x14ac:dyDescent="0.2">
      <c r="B39" s="79"/>
      <c r="C39" s="103" t="str">
        <f>+C24</f>
        <v>Gedurende schooljaar 2015-2016</v>
      </c>
      <c r="D39" s="81"/>
      <c r="E39" s="81"/>
      <c r="F39" s="81"/>
      <c r="G39" s="81"/>
      <c r="H39" s="81"/>
      <c r="I39" s="102"/>
      <c r="J39" s="83"/>
    </row>
    <row r="40" spans="2:10" x14ac:dyDescent="0.2">
      <c r="B40" s="79"/>
      <c r="C40" s="100">
        <f>+C25</f>
        <v>2015</v>
      </c>
      <c r="D40" s="85">
        <f>F34*G34+F37*G34</f>
        <v>374.34666666666669</v>
      </c>
      <c r="E40" s="81" t="s">
        <v>11</v>
      </c>
      <c r="F40" s="112">
        <f>+D40*5</f>
        <v>1871.7333333333336</v>
      </c>
      <c r="G40" s="81"/>
      <c r="H40" s="81"/>
      <c r="I40" s="102"/>
      <c r="J40" s="83"/>
    </row>
    <row r="41" spans="2:10" ht="15" x14ac:dyDescent="0.35">
      <c r="B41" s="79"/>
      <c r="C41" s="100">
        <f>+C26</f>
        <v>2016</v>
      </c>
      <c r="D41" s="85">
        <f>F34*G34+H37*G34</f>
        <v>374.38416666666666</v>
      </c>
      <c r="E41" s="81" t="s">
        <v>12</v>
      </c>
      <c r="F41" s="114">
        <f>+D41*7</f>
        <v>2620.6891666666666</v>
      </c>
      <c r="G41" s="81"/>
      <c r="H41" s="81"/>
      <c r="I41" s="102"/>
      <c r="J41" s="83"/>
    </row>
    <row r="42" spans="2:10" ht="13.5" thickBot="1" x14ac:dyDescent="0.25">
      <c r="B42" s="79"/>
      <c r="C42" s="104"/>
      <c r="D42" s="105"/>
      <c r="E42" s="105" t="s">
        <v>14</v>
      </c>
      <c r="F42" s="115">
        <f>SUM(F40:F41)</f>
        <v>4492.4225000000006</v>
      </c>
      <c r="G42" s="105"/>
      <c r="H42" s="105"/>
      <c r="I42" s="106"/>
      <c r="J42" s="83"/>
    </row>
    <row r="43" spans="2:10" ht="13.5" thickTop="1" x14ac:dyDescent="0.2">
      <c r="B43" s="79"/>
      <c r="C43" s="93"/>
      <c r="D43" s="93"/>
      <c r="E43" s="93"/>
      <c r="F43" s="93"/>
      <c r="G43" s="93"/>
      <c r="H43" s="93"/>
      <c r="I43" s="93"/>
      <c r="J43" s="83"/>
    </row>
    <row r="44" spans="2:10" x14ac:dyDescent="0.2">
      <c r="B44" s="126"/>
      <c r="C44" s="127"/>
      <c r="D44" s="127"/>
      <c r="E44" s="127"/>
      <c r="F44" s="127"/>
      <c r="G44" s="127"/>
      <c r="H44" s="127"/>
      <c r="I44" s="127"/>
      <c r="J44" s="128"/>
    </row>
    <row r="45" spans="2:10" ht="13.5" thickBot="1" x14ac:dyDescent="0.25">
      <c r="B45" s="120" t="s">
        <v>16</v>
      </c>
      <c r="C45" s="107" t="s">
        <v>72</v>
      </c>
      <c r="D45" s="93"/>
      <c r="E45" s="93"/>
      <c r="F45" s="93"/>
      <c r="G45" s="93"/>
      <c r="H45" s="93"/>
      <c r="I45" s="93"/>
      <c r="J45" s="83"/>
    </row>
    <row r="46" spans="2:10" ht="26.25" thickTop="1" x14ac:dyDescent="0.2">
      <c r="B46" s="79"/>
      <c r="C46" s="96" t="s">
        <v>9</v>
      </c>
      <c r="D46" s="97" t="s">
        <v>0</v>
      </c>
      <c r="E46" s="97" t="s">
        <v>1</v>
      </c>
      <c r="F46" s="97" t="s">
        <v>8</v>
      </c>
      <c r="G46" s="98" t="s">
        <v>13</v>
      </c>
      <c r="H46" s="77"/>
      <c r="I46" s="99"/>
      <c r="J46" s="83"/>
    </row>
    <row r="47" spans="2:10" x14ac:dyDescent="0.2">
      <c r="B47" s="79"/>
      <c r="C47" s="108" t="s">
        <v>4</v>
      </c>
      <c r="D47" s="81">
        <f>1/12</f>
        <v>8.3333333333333329E-2</v>
      </c>
      <c r="E47" s="85">
        <f>+Tabellen!H26</f>
        <v>2986.87</v>
      </c>
      <c r="F47" s="112">
        <f>(D47*E47)</f>
        <v>248.90583333333331</v>
      </c>
      <c r="G47" s="63">
        <v>1</v>
      </c>
      <c r="H47" s="93"/>
      <c r="I47" s="101"/>
      <c r="J47" s="83"/>
    </row>
    <row r="48" spans="2:10" x14ac:dyDescent="0.2">
      <c r="B48" s="79"/>
      <c r="C48" s="100" t="s">
        <v>5</v>
      </c>
      <c r="D48" s="81">
        <f>1/12</f>
        <v>8.3333333333333329E-2</v>
      </c>
      <c r="E48" s="85">
        <f>+E34</f>
        <v>4268.84</v>
      </c>
      <c r="F48" s="112">
        <f>(D48*E48)</f>
        <v>355.73666666666668</v>
      </c>
      <c r="G48" s="81">
        <f>+G47</f>
        <v>1</v>
      </c>
      <c r="H48" s="93"/>
      <c r="I48" s="101"/>
      <c r="J48" s="83"/>
    </row>
    <row r="49" spans="2:10" x14ac:dyDescent="0.2">
      <c r="B49" s="79"/>
      <c r="C49" s="100"/>
      <c r="D49" s="81"/>
      <c r="E49" s="81"/>
      <c r="F49" s="81"/>
      <c r="G49" s="81"/>
      <c r="H49" s="81"/>
      <c r="I49" s="102"/>
      <c r="J49" s="83"/>
    </row>
    <row r="50" spans="2:10" x14ac:dyDescent="0.2">
      <c r="B50" s="79"/>
      <c r="C50" s="103" t="s">
        <v>10</v>
      </c>
      <c r="D50" s="81"/>
      <c r="E50" s="81"/>
      <c r="F50" s="86">
        <f>+F20</f>
        <v>2015</v>
      </c>
      <c r="G50" s="86"/>
      <c r="H50" s="86">
        <f>+H20</f>
        <v>2016</v>
      </c>
      <c r="I50" s="102"/>
      <c r="J50" s="83"/>
    </row>
    <row r="51" spans="2:10" x14ac:dyDescent="0.2">
      <c r="B51" s="79"/>
      <c r="C51" s="100" t="s">
        <v>6</v>
      </c>
      <c r="D51" s="81">
        <f>1/12</f>
        <v>8.3333333333333329E-2</v>
      </c>
      <c r="E51" s="85">
        <f>+E21</f>
        <v>785</v>
      </c>
      <c r="F51" s="113">
        <f>(D51*E51)</f>
        <v>65.416666666666657</v>
      </c>
      <c r="G51" s="85">
        <f>+G21</f>
        <v>787</v>
      </c>
      <c r="H51" s="112">
        <f>(D51*G51)</f>
        <v>65.583333333333329</v>
      </c>
      <c r="I51" s="102"/>
      <c r="J51" s="83"/>
    </row>
    <row r="52" spans="2:10" x14ac:dyDescent="0.2">
      <c r="B52" s="79"/>
      <c r="C52" s="100" t="s">
        <v>7</v>
      </c>
      <c r="D52" s="81">
        <f>1/12</f>
        <v>8.3333333333333329E-2</v>
      </c>
      <c r="E52" s="85">
        <f>+E22</f>
        <v>223.32</v>
      </c>
      <c r="F52" s="113">
        <f>(D52*E52)</f>
        <v>18.61</v>
      </c>
      <c r="G52" s="85">
        <f>+G22</f>
        <v>223.77</v>
      </c>
      <c r="H52" s="112">
        <f>(D52*G52)</f>
        <v>18.647500000000001</v>
      </c>
      <c r="I52" s="102"/>
      <c r="J52" s="83"/>
    </row>
    <row r="53" spans="2:10" x14ac:dyDescent="0.2">
      <c r="B53" s="79"/>
      <c r="C53" s="100"/>
      <c r="D53" s="81"/>
      <c r="E53" s="81"/>
      <c r="F53" s="81"/>
      <c r="G53" s="81"/>
      <c r="H53" s="81"/>
      <c r="I53" s="102"/>
      <c r="J53" s="83"/>
    </row>
    <row r="54" spans="2:10" x14ac:dyDescent="0.2">
      <c r="B54" s="79"/>
      <c r="C54" s="103" t="str">
        <f>+C39</f>
        <v>Gedurende schooljaar 2015-2016</v>
      </c>
      <c r="D54" s="81"/>
      <c r="E54" s="81"/>
      <c r="F54" s="81"/>
      <c r="G54" s="81"/>
      <c r="H54" s="81"/>
      <c r="I54" s="102"/>
      <c r="J54" s="83"/>
    </row>
    <row r="55" spans="2:10" x14ac:dyDescent="0.2">
      <c r="B55" s="79"/>
      <c r="C55" s="109">
        <f>+C40</f>
        <v>2015</v>
      </c>
      <c r="D55" s="85">
        <f>+F47*G47+F48*G48+F51*G47+F52*G48</f>
        <v>688.66916666666657</v>
      </c>
      <c r="E55" s="81" t="s">
        <v>11</v>
      </c>
      <c r="F55" s="112">
        <f>+D55*5</f>
        <v>3443.3458333333328</v>
      </c>
      <c r="G55" s="81"/>
      <c r="H55" s="81"/>
      <c r="I55" s="102"/>
      <c r="J55" s="83"/>
    </row>
    <row r="56" spans="2:10" ht="15" x14ac:dyDescent="0.35">
      <c r="B56" s="79"/>
      <c r="C56" s="109">
        <f>+C41</f>
        <v>2016</v>
      </c>
      <c r="D56" s="85">
        <f>+F47*G47+F48*G48+H51*G47+H52*G48</f>
        <v>688.87333333333333</v>
      </c>
      <c r="E56" s="81" t="s">
        <v>12</v>
      </c>
      <c r="F56" s="114">
        <f>+D56*7</f>
        <v>4822.1133333333337</v>
      </c>
      <c r="G56" s="81"/>
      <c r="H56" s="81"/>
      <c r="I56" s="102"/>
      <c r="J56" s="83"/>
    </row>
    <row r="57" spans="2:10" ht="13.5" thickBot="1" x14ac:dyDescent="0.25">
      <c r="B57" s="79"/>
      <c r="C57" s="104"/>
      <c r="D57" s="105"/>
      <c r="E57" s="105" t="s">
        <v>14</v>
      </c>
      <c r="F57" s="115">
        <f>SUM(F55:F56)</f>
        <v>8265.4591666666674</v>
      </c>
      <c r="G57" s="105"/>
      <c r="H57" s="105"/>
      <c r="I57" s="106"/>
      <c r="J57" s="83"/>
    </row>
    <row r="58" spans="2:10" ht="13.5" thickTop="1" x14ac:dyDescent="0.2">
      <c r="B58" s="79"/>
      <c r="C58" s="93"/>
      <c r="D58" s="93"/>
      <c r="E58" s="93"/>
      <c r="F58" s="93"/>
      <c r="G58" s="93"/>
      <c r="H58" s="93"/>
      <c r="I58" s="93"/>
      <c r="J58" s="83"/>
    </row>
    <row r="59" spans="2:10" x14ac:dyDescent="0.2">
      <c r="B59" s="129"/>
      <c r="C59" s="130"/>
      <c r="D59" s="130"/>
      <c r="E59" s="130"/>
      <c r="F59" s="130"/>
      <c r="G59" s="130"/>
      <c r="H59" s="130"/>
      <c r="I59" s="130"/>
      <c r="J59" s="131"/>
    </row>
    <row r="60" spans="2:10" x14ac:dyDescent="0.2">
      <c r="B60" s="90"/>
      <c r="C60" s="91"/>
      <c r="D60" s="91"/>
      <c r="E60" s="91"/>
      <c r="F60" s="91"/>
      <c r="G60" s="91"/>
      <c r="H60" s="91"/>
      <c r="I60" s="91"/>
      <c r="J60" s="92"/>
    </row>
    <row r="61" spans="2:10" ht="13.5" thickBot="1" x14ac:dyDescent="0.25">
      <c r="B61" s="121" t="s">
        <v>45</v>
      </c>
      <c r="C61" s="93"/>
      <c r="D61" s="93"/>
      <c r="E61" s="93"/>
      <c r="F61" s="93"/>
      <c r="G61" s="93"/>
      <c r="H61" s="93"/>
      <c r="I61" s="93"/>
      <c r="J61" s="83"/>
    </row>
    <row r="62" spans="2:10" ht="13.5" thickTop="1" x14ac:dyDescent="0.2">
      <c r="B62" s="79"/>
      <c r="C62" s="103" t="str">
        <f>+C39</f>
        <v>Gedurende schooljaar 2015-2016</v>
      </c>
      <c r="D62" s="81"/>
      <c r="E62" s="97"/>
      <c r="F62" s="97"/>
      <c r="G62" s="97"/>
      <c r="H62" s="97"/>
      <c r="I62" s="110"/>
      <c r="J62" s="83"/>
    </row>
    <row r="63" spans="2:10" x14ac:dyDescent="0.2">
      <c r="B63" s="79"/>
      <c r="C63" s="100">
        <f>+C55</f>
        <v>2015</v>
      </c>
      <c r="D63" s="85">
        <f>+D40+D55</f>
        <v>1063.0158333333334</v>
      </c>
      <c r="E63" s="81" t="s">
        <v>11</v>
      </c>
      <c r="F63" s="112">
        <f>+D63*5</f>
        <v>5315.0791666666664</v>
      </c>
      <c r="G63" s="81"/>
      <c r="H63" s="81"/>
      <c r="I63" s="102"/>
      <c r="J63" s="83"/>
    </row>
    <row r="64" spans="2:10" ht="15" x14ac:dyDescent="0.35">
      <c r="B64" s="79"/>
      <c r="C64" s="100">
        <f>+C56</f>
        <v>2016</v>
      </c>
      <c r="D64" s="85">
        <f>+D41+D56</f>
        <v>1063.2574999999999</v>
      </c>
      <c r="E64" s="81" t="s">
        <v>12</v>
      </c>
      <c r="F64" s="114">
        <f>+D64*7</f>
        <v>7442.8024999999998</v>
      </c>
      <c r="G64" s="81"/>
      <c r="H64" s="81"/>
      <c r="I64" s="102"/>
      <c r="J64" s="83"/>
    </row>
    <row r="65" spans="2:10" ht="13.5" thickBot="1" x14ac:dyDescent="0.25">
      <c r="B65" s="79"/>
      <c r="C65" s="104"/>
      <c r="D65" s="105"/>
      <c r="E65" s="105" t="s">
        <v>14</v>
      </c>
      <c r="F65" s="115">
        <f>SUM(F63:F64)</f>
        <v>12757.881666666666</v>
      </c>
      <c r="G65" s="105"/>
      <c r="H65" s="105"/>
      <c r="I65" s="106"/>
      <c r="J65" s="83"/>
    </row>
    <row r="66" spans="2:10" ht="14.25" thickTop="1" thickBot="1" x14ac:dyDescent="0.25">
      <c r="B66" s="87"/>
      <c r="C66" s="88"/>
      <c r="D66" s="88"/>
      <c r="E66" s="88"/>
      <c r="F66" s="88"/>
      <c r="G66" s="88"/>
      <c r="H66" s="88"/>
      <c r="I66" s="88"/>
      <c r="J66" s="89"/>
    </row>
    <row r="67" spans="2:10" ht="13.5" thickTop="1" x14ac:dyDescent="0.2">
      <c r="B67" s="26"/>
      <c r="C67" s="25"/>
      <c r="D67" s="25"/>
      <c r="E67" s="25"/>
      <c r="F67" s="25"/>
      <c r="G67" s="25"/>
      <c r="H67" s="25"/>
      <c r="I67" s="25"/>
      <c r="J67" s="25"/>
    </row>
    <row r="68" spans="2:10" x14ac:dyDescent="0.2">
      <c r="B68" s="26"/>
      <c r="C68" s="25"/>
      <c r="D68" s="25"/>
      <c r="E68" s="25"/>
      <c r="F68" s="25"/>
      <c r="G68" s="25"/>
      <c r="H68" s="25"/>
      <c r="I68" s="25"/>
      <c r="J68" s="25"/>
    </row>
    <row r="69" spans="2:10" x14ac:dyDescent="0.2">
      <c r="B69" s="26"/>
      <c r="C69" s="25"/>
      <c r="D69" s="25"/>
      <c r="E69" s="25"/>
      <c r="F69" s="25"/>
      <c r="G69" s="25"/>
      <c r="H69" s="25"/>
      <c r="I69" s="25"/>
      <c r="J69" s="25"/>
    </row>
    <row r="70" spans="2:10" x14ac:dyDescent="0.2">
      <c r="B70" s="26"/>
      <c r="C70" s="25"/>
      <c r="D70" s="25"/>
      <c r="E70" s="25"/>
      <c r="F70" s="25"/>
      <c r="G70" s="25"/>
      <c r="H70" s="25"/>
      <c r="I70" s="25"/>
      <c r="J70" s="25"/>
    </row>
    <row r="71" spans="2:10" x14ac:dyDescent="0.2">
      <c r="B71" s="26"/>
      <c r="C71" s="25"/>
      <c r="D71" s="25"/>
      <c r="E71" s="25"/>
      <c r="F71" s="25"/>
      <c r="G71" s="25"/>
      <c r="H71" s="25"/>
      <c r="I71" s="25"/>
      <c r="J71" s="25"/>
    </row>
    <row r="72" spans="2:10" x14ac:dyDescent="0.2">
      <c r="B72" s="26"/>
      <c r="C72" s="25"/>
      <c r="D72" s="25"/>
      <c r="E72" s="25"/>
      <c r="F72" s="25"/>
      <c r="G72" s="25"/>
      <c r="H72" s="25"/>
      <c r="I72" s="25"/>
      <c r="J72" s="25"/>
    </row>
    <row r="73" spans="2:10" x14ac:dyDescent="0.2">
      <c r="B73" s="26"/>
      <c r="C73" s="25"/>
      <c r="D73" s="25"/>
      <c r="E73" s="25"/>
      <c r="F73" s="25"/>
      <c r="G73" s="25"/>
      <c r="H73" s="25"/>
      <c r="I73" s="25"/>
      <c r="J73" s="25"/>
    </row>
    <row r="74" spans="2:10" x14ac:dyDescent="0.2">
      <c r="B74" s="26"/>
      <c r="C74" s="25"/>
      <c r="D74" s="25"/>
      <c r="E74" s="25"/>
      <c r="F74" s="25"/>
      <c r="G74" s="25"/>
      <c r="H74" s="25"/>
      <c r="I74" s="25"/>
      <c r="J74" s="25"/>
    </row>
    <row r="75" spans="2:10" x14ac:dyDescent="0.2">
      <c r="B75" s="26"/>
      <c r="C75" s="25"/>
      <c r="D75" s="25"/>
      <c r="E75" s="25"/>
      <c r="F75" s="25"/>
      <c r="G75" s="25"/>
      <c r="H75" s="25"/>
      <c r="I75" s="25"/>
      <c r="J75" s="25"/>
    </row>
    <row r="76" spans="2:10" x14ac:dyDescent="0.2">
      <c r="B76" s="26"/>
      <c r="C76" s="25"/>
      <c r="D76" s="25"/>
      <c r="E76" s="25"/>
      <c r="F76" s="25"/>
      <c r="G76" s="25"/>
      <c r="H76" s="25"/>
      <c r="I76" s="25"/>
      <c r="J76" s="25"/>
    </row>
    <row r="77" spans="2:10" x14ac:dyDescent="0.2">
      <c r="B77" s="26"/>
      <c r="C77" s="25"/>
      <c r="D77" s="25"/>
      <c r="E77" s="25"/>
      <c r="F77" s="25"/>
      <c r="G77" s="25"/>
      <c r="H77" s="25"/>
      <c r="I77" s="25"/>
      <c r="J77" s="25"/>
    </row>
    <row r="78" spans="2:10" x14ac:dyDescent="0.2">
      <c r="B78" s="26"/>
      <c r="C78" s="25"/>
      <c r="D78" s="25"/>
      <c r="E78" s="25"/>
      <c r="F78" s="25"/>
      <c r="G78" s="25"/>
      <c r="H78" s="25"/>
      <c r="I78" s="25"/>
      <c r="J78" s="25"/>
    </row>
    <row r="79" spans="2:10" x14ac:dyDescent="0.2">
      <c r="B79" s="26"/>
      <c r="C79" s="25"/>
      <c r="D79" s="25"/>
      <c r="E79" s="25"/>
      <c r="F79" s="25"/>
      <c r="G79" s="25"/>
      <c r="H79" s="25"/>
      <c r="I79" s="25"/>
      <c r="J79" s="25"/>
    </row>
    <row r="80" spans="2:10" x14ac:dyDescent="0.2">
      <c r="B80" s="26"/>
      <c r="C80" s="25"/>
      <c r="D80" s="25"/>
      <c r="E80" s="25"/>
      <c r="F80" s="25"/>
      <c r="G80" s="25"/>
      <c r="H80" s="25"/>
      <c r="I80" s="25"/>
      <c r="J80" s="25"/>
    </row>
    <row r="81" spans="2:2" s="25" customFormat="1" x14ac:dyDescent="0.2">
      <c r="B81" s="26"/>
    </row>
    <row r="82" spans="2:2" s="25" customFormat="1" x14ac:dyDescent="0.2">
      <c r="B82" s="26"/>
    </row>
    <row r="83" spans="2:2" s="25" customFormat="1" x14ac:dyDescent="0.2">
      <c r="B83" s="26"/>
    </row>
    <row r="84" spans="2:2" s="25" customFormat="1" x14ac:dyDescent="0.2">
      <c r="B84" s="26"/>
    </row>
    <row r="85" spans="2:2" s="25" customFormat="1" x14ac:dyDescent="0.2">
      <c r="B85" s="26"/>
    </row>
    <row r="86" spans="2:2" s="25" customFormat="1" x14ac:dyDescent="0.2">
      <c r="B86" s="26"/>
    </row>
    <row r="87" spans="2:2" s="25" customFormat="1" x14ac:dyDescent="0.2">
      <c r="B87" s="26"/>
    </row>
    <row r="88" spans="2:2" s="25" customFormat="1" x14ac:dyDescent="0.2">
      <c r="B88" s="26"/>
    </row>
    <row r="89" spans="2:2" s="25" customFormat="1" x14ac:dyDescent="0.2">
      <c r="B89" s="26"/>
    </row>
    <row r="90" spans="2:2" s="25" customFormat="1" x14ac:dyDescent="0.2">
      <c r="B90" s="26"/>
    </row>
    <row r="91" spans="2:2" s="25" customFormat="1" x14ac:dyDescent="0.2">
      <c r="B91" s="26"/>
    </row>
    <row r="92" spans="2:2" s="25" customFormat="1" x14ac:dyDescent="0.2">
      <c r="B92" s="26"/>
    </row>
    <row r="93" spans="2:2" s="25" customFormat="1" x14ac:dyDescent="0.2">
      <c r="B93" s="26"/>
    </row>
    <row r="94" spans="2:2" s="25" customFormat="1" x14ac:dyDescent="0.2">
      <c r="B94" s="26"/>
    </row>
    <row r="95" spans="2:2" s="25" customFormat="1" x14ac:dyDescent="0.2">
      <c r="B95" s="26"/>
    </row>
    <row r="96" spans="2:2" s="25" customFormat="1" x14ac:dyDescent="0.2">
      <c r="B96" s="26"/>
    </row>
    <row r="97" spans="2:2" s="25" customFormat="1" x14ac:dyDescent="0.2">
      <c r="B97" s="26"/>
    </row>
    <row r="98" spans="2:2" s="25" customFormat="1" x14ac:dyDescent="0.2">
      <c r="B98" s="26"/>
    </row>
    <row r="99" spans="2:2" s="25" customFormat="1" x14ac:dyDescent="0.2">
      <c r="B99" s="26"/>
    </row>
    <row r="100" spans="2:2" s="25" customFormat="1" x14ac:dyDescent="0.2">
      <c r="B100" s="26"/>
    </row>
    <row r="101" spans="2:2" s="25" customFormat="1" x14ac:dyDescent="0.2">
      <c r="B101" s="26"/>
    </row>
    <row r="102" spans="2:2" s="25" customFormat="1" x14ac:dyDescent="0.2">
      <c r="B102" s="26"/>
    </row>
    <row r="103" spans="2:2" s="25" customFormat="1" x14ac:dyDescent="0.2">
      <c r="B103" s="26"/>
    </row>
    <row r="104" spans="2:2" s="25" customFormat="1" x14ac:dyDescent="0.2">
      <c r="B104" s="26"/>
    </row>
    <row r="105" spans="2:2" s="25" customFormat="1" x14ac:dyDescent="0.2">
      <c r="B105" s="26"/>
    </row>
    <row r="106" spans="2:2" s="25" customFormat="1" x14ac:dyDescent="0.2">
      <c r="B106" s="26"/>
    </row>
    <row r="107" spans="2:2" s="25" customFormat="1" x14ac:dyDescent="0.2">
      <c r="B107" s="26"/>
    </row>
    <row r="108" spans="2:2" s="25" customFormat="1" x14ac:dyDescent="0.2">
      <c r="B108" s="26"/>
    </row>
    <row r="109" spans="2:2" s="25" customFormat="1" x14ac:dyDescent="0.2">
      <c r="B109" s="26"/>
    </row>
    <row r="110" spans="2:2" s="25" customFormat="1" x14ac:dyDescent="0.2">
      <c r="B110" s="26"/>
    </row>
    <row r="111" spans="2:2" s="25" customFormat="1" x14ac:dyDescent="0.2">
      <c r="B111" s="26"/>
    </row>
    <row r="112" spans="2:2" s="25" customFormat="1" x14ac:dyDescent="0.2">
      <c r="B112" s="26"/>
    </row>
    <row r="113" spans="2:2" s="25" customFormat="1" x14ac:dyDescent="0.2">
      <c r="B113" s="26"/>
    </row>
    <row r="114" spans="2:2" s="25" customFormat="1" x14ac:dyDescent="0.2">
      <c r="B114" s="26"/>
    </row>
    <row r="115" spans="2:2" s="25" customFormat="1" x14ac:dyDescent="0.2">
      <c r="B115" s="26"/>
    </row>
    <row r="116" spans="2:2" s="25" customFormat="1" x14ac:dyDescent="0.2">
      <c r="B116" s="26"/>
    </row>
    <row r="117" spans="2:2" s="25" customFormat="1" x14ac:dyDescent="0.2">
      <c r="B117" s="26"/>
    </row>
    <row r="118" spans="2:2" s="25" customFormat="1" x14ac:dyDescent="0.2">
      <c r="B118" s="26"/>
    </row>
    <row r="119" spans="2:2" s="25" customFormat="1" x14ac:dyDescent="0.2">
      <c r="B119" s="26"/>
    </row>
    <row r="120" spans="2:2" s="25" customFormat="1" x14ac:dyDescent="0.2">
      <c r="B120" s="26"/>
    </row>
    <row r="121" spans="2:2" s="25" customFormat="1" x14ac:dyDescent="0.2">
      <c r="B121" s="26"/>
    </row>
    <row r="122" spans="2:2" s="25" customFormat="1" x14ac:dyDescent="0.2">
      <c r="B122" s="26"/>
    </row>
    <row r="123" spans="2:2" s="25" customFormat="1" x14ac:dyDescent="0.2">
      <c r="B123" s="26"/>
    </row>
    <row r="124" spans="2:2" s="25" customFormat="1" x14ac:dyDescent="0.2">
      <c r="B124" s="26"/>
    </row>
    <row r="125" spans="2:2" s="25" customFormat="1" x14ac:dyDescent="0.2">
      <c r="B125" s="26"/>
    </row>
    <row r="126" spans="2:2" s="25" customFormat="1" x14ac:dyDescent="0.2">
      <c r="B126" s="26"/>
    </row>
    <row r="127" spans="2:2" s="25" customFormat="1" x14ac:dyDescent="0.2">
      <c r="B127" s="26"/>
    </row>
    <row r="128" spans="2:2" s="25" customFormat="1" x14ac:dyDescent="0.2">
      <c r="B128" s="26"/>
    </row>
    <row r="129" spans="2:2" s="25" customFormat="1" x14ac:dyDescent="0.2">
      <c r="B129" s="26"/>
    </row>
    <row r="130" spans="2:2" s="25" customFormat="1" x14ac:dyDescent="0.2">
      <c r="B130" s="26"/>
    </row>
    <row r="131" spans="2:2" s="25" customFormat="1" x14ac:dyDescent="0.2">
      <c r="B131" s="26"/>
    </row>
    <row r="132" spans="2:2" s="25" customFormat="1" x14ac:dyDescent="0.2">
      <c r="B132" s="26"/>
    </row>
    <row r="133" spans="2:2" s="25" customFormat="1" x14ac:dyDescent="0.2">
      <c r="B133" s="26"/>
    </row>
    <row r="134" spans="2:2" s="25" customFormat="1" x14ac:dyDescent="0.2">
      <c r="B134" s="26"/>
    </row>
    <row r="135" spans="2:2" s="25" customFormat="1" x14ac:dyDescent="0.2">
      <c r="B135" s="26"/>
    </row>
    <row r="136" spans="2:2" s="25" customFormat="1" x14ac:dyDescent="0.2">
      <c r="B136" s="26"/>
    </row>
    <row r="137" spans="2:2" s="25" customFormat="1" x14ac:dyDescent="0.2">
      <c r="B137" s="26"/>
    </row>
    <row r="138" spans="2:2" s="25" customFormat="1" x14ac:dyDescent="0.2">
      <c r="B138" s="26"/>
    </row>
    <row r="139" spans="2:2" s="25" customFormat="1" x14ac:dyDescent="0.2">
      <c r="B139" s="26"/>
    </row>
    <row r="140" spans="2:2" s="25" customFormat="1" x14ac:dyDescent="0.2">
      <c r="B140" s="26"/>
    </row>
    <row r="141" spans="2:2" s="25" customFormat="1" x14ac:dyDescent="0.2">
      <c r="B141" s="26"/>
    </row>
    <row r="142" spans="2:2" s="25" customFormat="1" x14ac:dyDescent="0.2">
      <c r="B142" s="26"/>
    </row>
    <row r="143" spans="2:2" s="25" customFormat="1" x14ac:dyDescent="0.2">
      <c r="B143" s="26"/>
    </row>
    <row r="144" spans="2:2" s="25" customFormat="1" x14ac:dyDescent="0.2">
      <c r="B144" s="26"/>
    </row>
    <row r="145" spans="2:2" s="25" customFormat="1" x14ac:dyDescent="0.2">
      <c r="B145" s="26"/>
    </row>
    <row r="146" spans="2:2" s="25" customFormat="1" x14ac:dyDescent="0.2">
      <c r="B146" s="26"/>
    </row>
    <row r="147" spans="2:2" s="25" customFormat="1" x14ac:dyDescent="0.2">
      <c r="B147" s="26"/>
    </row>
    <row r="148" spans="2:2" s="25" customFormat="1" x14ac:dyDescent="0.2">
      <c r="B148" s="26"/>
    </row>
    <row r="149" spans="2:2" s="25" customFormat="1" x14ac:dyDescent="0.2">
      <c r="B149" s="26"/>
    </row>
    <row r="150" spans="2:2" s="25" customFormat="1" x14ac:dyDescent="0.2">
      <c r="B150" s="26"/>
    </row>
    <row r="151" spans="2:2" s="25" customFormat="1" x14ac:dyDescent="0.2">
      <c r="B151" s="26"/>
    </row>
    <row r="152" spans="2:2" s="25" customFormat="1" x14ac:dyDescent="0.2">
      <c r="B152" s="26"/>
    </row>
    <row r="153" spans="2:2" s="25" customFormat="1" x14ac:dyDescent="0.2">
      <c r="B153" s="26"/>
    </row>
    <row r="154" spans="2:2" s="25" customFormat="1" x14ac:dyDescent="0.2">
      <c r="B154" s="26"/>
    </row>
    <row r="155" spans="2:2" s="25" customFormat="1" x14ac:dyDescent="0.2">
      <c r="B155" s="26"/>
    </row>
    <row r="156" spans="2:2" s="25" customFormat="1" x14ac:dyDescent="0.2">
      <c r="B156" s="26"/>
    </row>
    <row r="157" spans="2:2" s="25" customFormat="1" x14ac:dyDescent="0.2">
      <c r="B157" s="26"/>
    </row>
    <row r="158" spans="2:2" s="25" customFormat="1" x14ac:dyDescent="0.2">
      <c r="B158" s="26"/>
    </row>
    <row r="159" spans="2:2" s="25" customFormat="1" x14ac:dyDescent="0.2">
      <c r="B159" s="26"/>
    </row>
    <row r="160" spans="2:2" s="25" customFormat="1" x14ac:dyDescent="0.2">
      <c r="B160" s="26"/>
    </row>
    <row r="161" spans="2:2" s="25" customFormat="1" x14ac:dyDescent="0.2">
      <c r="B161" s="26"/>
    </row>
    <row r="162" spans="2:2" s="25" customFormat="1" x14ac:dyDescent="0.2">
      <c r="B162" s="26"/>
    </row>
    <row r="163" spans="2:2" s="25" customFormat="1" x14ac:dyDescent="0.2">
      <c r="B163" s="26"/>
    </row>
    <row r="164" spans="2:2" s="25" customFormat="1" x14ac:dyDescent="0.2">
      <c r="B164" s="26"/>
    </row>
    <row r="165" spans="2:2" s="25" customFormat="1" x14ac:dyDescent="0.2">
      <c r="B165" s="26"/>
    </row>
    <row r="166" spans="2:2" s="25" customFormat="1" x14ac:dyDescent="0.2">
      <c r="B166" s="26"/>
    </row>
    <row r="167" spans="2:2" s="25" customFormat="1" x14ac:dyDescent="0.2">
      <c r="B167" s="26"/>
    </row>
    <row r="168" spans="2:2" s="25" customFormat="1" x14ac:dyDescent="0.2">
      <c r="B168" s="26"/>
    </row>
    <row r="169" spans="2:2" s="25" customFormat="1" x14ac:dyDescent="0.2">
      <c r="B169" s="26"/>
    </row>
    <row r="170" spans="2:2" s="25" customFormat="1" x14ac:dyDescent="0.2">
      <c r="B170" s="26"/>
    </row>
    <row r="171" spans="2:2" s="25" customFormat="1" x14ac:dyDescent="0.2">
      <c r="B171" s="26"/>
    </row>
    <row r="172" spans="2:2" s="25" customFormat="1" x14ac:dyDescent="0.2">
      <c r="B172" s="26"/>
    </row>
    <row r="173" spans="2:2" s="25" customFormat="1" x14ac:dyDescent="0.2">
      <c r="B173" s="26"/>
    </row>
    <row r="174" spans="2:2" s="25" customFormat="1" x14ac:dyDescent="0.2">
      <c r="B174" s="26"/>
    </row>
    <row r="175" spans="2:2" s="25" customFormat="1" x14ac:dyDescent="0.2">
      <c r="B175" s="26"/>
    </row>
    <row r="176" spans="2:2" s="25" customFormat="1" x14ac:dyDescent="0.2">
      <c r="B176" s="26"/>
    </row>
    <row r="177" spans="2:2" s="25" customFormat="1" x14ac:dyDescent="0.2">
      <c r="B177" s="26"/>
    </row>
    <row r="178" spans="2:2" s="25" customFormat="1" x14ac:dyDescent="0.2">
      <c r="B178" s="26"/>
    </row>
    <row r="179" spans="2:2" s="25" customFormat="1" x14ac:dyDescent="0.2">
      <c r="B179" s="26"/>
    </row>
    <row r="180" spans="2:2" s="25" customFormat="1" x14ac:dyDescent="0.2">
      <c r="B180" s="26"/>
    </row>
    <row r="181" spans="2:2" s="25" customFormat="1" x14ac:dyDescent="0.2">
      <c r="B181" s="26"/>
    </row>
    <row r="182" spans="2:2" s="25" customFormat="1" x14ac:dyDescent="0.2">
      <c r="B182" s="26"/>
    </row>
    <row r="183" spans="2:2" s="25" customFormat="1" x14ac:dyDescent="0.2">
      <c r="B183" s="26"/>
    </row>
    <row r="184" spans="2:2" s="25" customFormat="1" x14ac:dyDescent="0.2">
      <c r="B184" s="26"/>
    </row>
    <row r="185" spans="2:2" s="25" customFormat="1" x14ac:dyDescent="0.2">
      <c r="B185" s="26"/>
    </row>
    <row r="186" spans="2:2" s="25" customFormat="1" x14ac:dyDescent="0.2">
      <c r="B186" s="26"/>
    </row>
    <row r="187" spans="2:2" s="25" customFormat="1" x14ac:dyDescent="0.2">
      <c r="B187" s="26"/>
    </row>
    <row r="188" spans="2:2" s="25" customFormat="1" x14ac:dyDescent="0.2">
      <c r="B188" s="26"/>
    </row>
    <row r="189" spans="2:2" s="25" customFormat="1" x14ac:dyDescent="0.2">
      <c r="B189" s="26"/>
    </row>
    <row r="190" spans="2:2" s="25" customFormat="1" x14ac:dyDescent="0.2">
      <c r="B190" s="26"/>
    </row>
    <row r="191" spans="2:2" s="25" customFormat="1" x14ac:dyDescent="0.2">
      <c r="B191" s="26"/>
    </row>
    <row r="192" spans="2:2" s="25" customFormat="1" x14ac:dyDescent="0.2">
      <c r="B192" s="26"/>
    </row>
    <row r="193" spans="2:2" s="25" customFormat="1" x14ac:dyDescent="0.2">
      <c r="B193" s="26"/>
    </row>
    <row r="194" spans="2:2" s="25" customFormat="1" x14ac:dyDescent="0.2">
      <c r="B194" s="26"/>
    </row>
    <row r="195" spans="2:2" s="25" customFormat="1" x14ac:dyDescent="0.2">
      <c r="B195" s="26"/>
    </row>
    <row r="196" spans="2:2" s="25" customFormat="1" x14ac:dyDescent="0.2">
      <c r="B196" s="26"/>
    </row>
    <row r="197" spans="2:2" s="25" customFormat="1" x14ac:dyDescent="0.2">
      <c r="B197" s="26"/>
    </row>
    <row r="198" spans="2:2" s="25" customFormat="1" x14ac:dyDescent="0.2">
      <c r="B198" s="26"/>
    </row>
    <row r="199" spans="2:2" s="25" customFormat="1" x14ac:dyDescent="0.2">
      <c r="B199" s="26"/>
    </row>
    <row r="200" spans="2:2" s="25" customFormat="1" x14ac:dyDescent="0.2">
      <c r="B200" s="26"/>
    </row>
    <row r="201" spans="2:2" s="25" customFormat="1" x14ac:dyDescent="0.2">
      <c r="B201" s="26"/>
    </row>
    <row r="202" spans="2:2" s="25" customFormat="1" x14ac:dyDescent="0.2">
      <c r="B202" s="26"/>
    </row>
    <row r="203" spans="2:2" s="25" customFormat="1" x14ac:dyDescent="0.2">
      <c r="B203" s="26"/>
    </row>
    <row r="204" spans="2:2" s="25" customFormat="1" x14ac:dyDescent="0.2">
      <c r="B204" s="26"/>
    </row>
    <row r="205" spans="2:2" s="25" customFormat="1" x14ac:dyDescent="0.2">
      <c r="B205" s="26"/>
    </row>
    <row r="206" spans="2:2" s="25" customFormat="1" x14ac:dyDescent="0.2">
      <c r="B206" s="26"/>
    </row>
    <row r="207" spans="2:2" s="25" customFormat="1" x14ac:dyDescent="0.2">
      <c r="B207" s="26"/>
    </row>
    <row r="208" spans="2:2" s="25" customFormat="1" x14ac:dyDescent="0.2">
      <c r="B208" s="26"/>
    </row>
    <row r="209" spans="2:2" s="25" customFormat="1" x14ac:dyDescent="0.2">
      <c r="B209" s="26"/>
    </row>
    <row r="210" spans="2:2" s="25" customFormat="1" x14ac:dyDescent="0.2">
      <c r="B210" s="26"/>
    </row>
    <row r="211" spans="2:2" s="25" customFormat="1" x14ac:dyDescent="0.2">
      <c r="B211" s="26"/>
    </row>
    <row r="212" spans="2:2" s="25" customFormat="1" x14ac:dyDescent="0.2">
      <c r="B212" s="26"/>
    </row>
    <row r="213" spans="2:2" s="25" customFormat="1" x14ac:dyDescent="0.2">
      <c r="B213" s="26"/>
    </row>
    <row r="214" spans="2:2" s="25" customFormat="1" x14ac:dyDescent="0.2">
      <c r="B214" s="26"/>
    </row>
    <row r="215" spans="2:2" s="25" customFormat="1" x14ac:dyDescent="0.2">
      <c r="B215" s="26"/>
    </row>
    <row r="216" spans="2:2" s="25" customFormat="1" x14ac:dyDescent="0.2">
      <c r="B216" s="26"/>
    </row>
    <row r="217" spans="2:2" s="25" customFormat="1" x14ac:dyDescent="0.2">
      <c r="B217" s="26"/>
    </row>
    <row r="218" spans="2:2" s="25" customFormat="1" x14ac:dyDescent="0.2">
      <c r="B218" s="26"/>
    </row>
    <row r="219" spans="2:2" s="25" customFormat="1" x14ac:dyDescent="0.2">
      <c r="B219" s="26"/>
    </row>
    <row r="220" spans="2:2" s="25" customFormat="1" x14ac:dyDescent="0.2">
      <c r="B220" s="26"/>
    </row>
    <row r="221" spans="2:2" s="25" customFormat="1" x14ac:dyDescent="0.2">
      <c r="B221" s="26"/>
    </row>
    <row r="222" spans="2:2" s="25" customFormat="1" x14ac:dyDescent="0.2">
      <c r="B222" s="26"/>
    </row>
    <row r="223" spans="2:2" s="25" customFormat="1" x14ac:dyDescent="0.2">
      <c r="B223" s="26"/>
    </row>
    <row r="224" spans="2:2" s="25" customFormat="1" x14ac:dyDescent="0.2">
      <c r="B224" s="26"/>
    </row>
    <row r="225" spans="2:2" s="25" customFormat="1" x14ac:dyDescent="0.2">
      <c r="B225" s="26"/>
    </row>
    <row r="226" spans="2:2" s="25" customFormat="1" x14ac:dyDescent="0.2">
      <c r="B226" s="26"/>
    </row>
    <row r="227" spans="2:2" s="25" customFormat="1" x14ac:dyDescent="0.2">
      <c r="B227" s="26"/>
    </row>
    <row r="228" spans="2:2" s="25" customFormat="1" x14ac:dyDescent="0.2">
      <c r="B228" s="26"/>
    </row>
    <row r="229" spans="2:2" s="25" customFormat="1" x14ac:dyDescent="0.2">
      <c r="B229" s="26"/>
    </row>
    <row r="230" spans="2:2" s="25" customFormat="1" x14ac:dyDescent="0.2">
      <c r="B230" s="26"/>
    </row>
    <row r="231" spans="2:2" s="25" customFormat="1" x14ac:dyDescent="0.2">
      <c r="B231" s="26"/>
    </row>
    <row r="232" spans="2:2" s="25" customFormat="1" x14ac:dyDescent="0.2">
      <c r="B232" s="26"/>
    </row>
    <row r="233" spans="2:2" s="25" customFormat="1" x14ac:dyDescent="0.2">
      <c r="B233" s="26"/>
    </row>
    <row r="234" spans="2:2" s="25" customFormat="1" x14ac:dyDescent="0.2">
      <c r="B234" s="26"/>
    </row>
    <row r="235" spans="2:2" s="25" customFormat="1" x14ac:dyDescent="0.2">
      <c r="B235" s="26"/>
    </row>
    <row r="236" spans="2:2" s="25" customFormat="1" x14ac:dyDescent="0.2">
      <c r="B236" s="26"/>
    </row>
    <row r="237" spans="2:2" s="25" customFormat="1" x14ac:dyDescent="0.2">
      <c r="B237" s="26"/>
    </row>
    <row r="238" spans="2:2" s="25" customFormat="1" x14ac:dyDescent="0.2">
      <c r="B238" s="26"/>
    </row>
    <row r="239" spans="2:2" s="25" customFormat="1" x14ac:dyDescent="0.2">
      <c r="B239" s="26"/>
    </row>
    <row r="240" spans="2:2" s="25" customFormat="1" x14ac:dyDescent="0.2">
      <c r="B240" s="26"/>
    </row>
    <row r="241" spans="2:2" s="25" customFormat="1" x14ac:dyDescent="0.2">
      <c r="B241" s="26"/>
    </row>
    <row r="242" spans="2:2" s="25" customFormat="1" x14ac:dyDescent="0.2">
      <c r="B242" s="26"/>
    </row>
    <row r="243" spans="2:2" s="25" customFormat="1" x14ac:dyDescent="0.2">
      <c r="B243" s="26"/>
    </row>
    <row r="244" spans="2:2" s="25" customFormat="1" x14ac:dyDescent="0.2">
      <c r="B244" s="26"/>
    </row>
    <row r="245" spans="2:2" s="25" customFormat="1" x14ac:dyDescent="0.2">
      <c r="B245" s="26"/>
    </row>
    <row r="246" spans="2:2" s="25" customFormat="1" x14ac:dyDescent="0.2">
      <c r="B246" s="26"/>
    </row>
    <row r="247" spans="2:2" s="25" customFormat="1" x14ac:dyDescent="0.2">
      <c r="B247" s="26"/>
    </row>
    <row r="248" spans="2:2" s="25" customFormat="1" x14ac:dyDescent="0.2">
      <c r="B248" s="26"/>
    </row>
    <row r="249" spans="2:2" s="25" customFormat="1" x14ac:dyDescent="0.2">
      <c r="B249" s="26"/>
    </row>
    <row r="250" spans="2:2" s="25" customFormat="1" x14ac:dyDescent="0.2">
      <c r="B250" s="26"/>
    </row>
    <row r="251" spans="2:2" s="25" customFormat="1" x14ac:dyDescent="0.2">
      <c r="B251" s="26"/>
    </row>
    <row r="252" spans="2:2" s="25" customFormat="1" x14ac:dyDescent="0.2">
      <c r="B252" s="26"/>
    </row>
    <row r="253" spans="2:2" s="25" customFormat="1" x14ac:dyDescent="0.2">
      <c r="B253" s="26"/>
    </row>
    <row r="254" spans="2:2" s="25" customFormat="1" x14ac:dyDescent="0.2">
      <c r="B254" s="26"/>
    </row>
    <row r="255" spans="2:2" s="25" customFormat="1" x14ac:dyDescent="0.2">
      <c r="B255" s="26"/>
    </row>
    <row r="256" spans="2:2" s="25" customFormat="1" x14ac:dyDescent="0.2">
      <c r="B256" s="26"/>
    </row>
    <row r="257" spans="2:2" s="25" customFormat="1" x14ac:dyDescent="0.2">
      <c r="B257" s="26"/>
    </row>
    <row r="258" spans="2:2" s="25" customFormat="1" x14ac:dyDescent="0.2">
      <c r="B258" s="26"/>
    </row>
    <row r="259" spans="2:2" s="25" customFormat="1" x14ac:dyDescent="0.2">
      <c r="B259" s="26"/>
    </row>
    <row r="260" spans="2:2" s="25" customFormat="1" x14ac:dyDescent="0.2">
      <c r="B260" s="26"/>
    </row>
    <row r="261" spans="2:2" s="25" customFormat="1" x14ac:dyDescent="0.2">
      <c r="B261" s="26"/>
    </row>
    <row r="262" spans="2:2" s="25" customFormat="1" x14ac:dyDescent="0.2">
      <c r="B262" s="26"/>
    </row>
    <row r="263" spans="2:2" s="25" customFormat="1" x14ac:dyDescent="0.2">
      <c r="B263" s="26"/>
    </row>
    <row r="264" spans="2:2" s="25" customFormat="1" x14ac:dyDescent="0.2">
      <c r="B264" s="26"/>
    </row>
    <row r="265" spans="2:2" s="25" customFormat="1" x14ac:dyDescent="0.2">
      <c r="B265" s="26"/>
    </row>
    <row r="266" spans="2:2" s="25" customFormat="1" x14ac:dyDescent="0.2">
      <c r="B266" s="26"/>
    </row>
    <row r="267" spans="2:2" s="25" customFormat="1" x14ac:dyDescent="0.2">
      <c r="B267" s="26"/>
    </row>
    <row r="268" spans="2:2" s="25" customFormat="1" x14ac:dyDescent="0.2">
      <c r="B268" s="26"/>
    </row>
    <row r="269" spans="2:2" s="25" customFormat="1" x14ac:dyDescent="0.2">
      <c r="B269" s="26"/>
    </row>
    <row r="270" spans="2:2" s="25" customFormat="1" x14ac:dyDescent="0.2">
      <c r="B270" s="26"/>
    </row>
    <row r="271" spans="2:2" s="25" customFormat="1" x14ac:dyDescent="0.2">
      <c r="B271" s="26"/>
    </row>
    <row r="272" spans="2:2" s="25" customFormat="1" x14ac:dyDescent="0.2">
      <c r="B272" s="26"/>
    </row>
    <row r="273" spans="2:2" s="25" customFormat="1" x14ac:dyDescent="0.2">
      <c r="B273" s="26"/>
    </row>
    <row r="274" spans="2:2" s="25" customFormat="1" x14ac:dyDescent="0.2">
      <c r="B274" s="26"/>
    </row>
    <row r="275" spans="2:2" s="25" customFormat="1" x14ac:dyDescent="0.2">
      <c r="B275" s="26"/>
    </row>
    <row r="276" spans="2:2" s="25" customFormat="1" x14ac:dyDescent="0.2">
      <c r="B276" s="26"/>
    </row>
    <row r="277" spans="2:2" s="25" customFormat="1" x14ac:dyDescent="0.2">
      <c r="B277" s="26"/>
    </row>
    <row r="278" spans="2:2" s="25" customFormat="1" x14ac:dyDescent="0.2">
      <c r="B278" s="26"/>
    </row>
    <row r="279" spans="2:2" s="25" customFormat="1" x14ac:dyDescent="0.2">
      <c r="B279" s="26"/>
    </row>
    <row r="280" spans="2:2" s="25" customFormat="1" x14ac:dyDescent="0.2">
      <c r="B280" s="26"/>
    </row>
    <row r="281" spans="2:2" s="25" customFormat="1" x14ac:dyDescent="0.2">
      <c r="B281" s="26"/>
    </row>
    <row r="282" spans="2:2" s="25" customFormat="1" x14ac:dyDescent="0.2">
      <c r="B282" s="26"/>
    </row>
    <row r="283" spans="2:2" s="25" customFormat="1" x14ac:dyDescent="0.2">
      <c r="B283" s="26"/>
    </row>
    <row r="284" spans="2:2" s="25" customFormat="1" x14ac:dyDescent="0.2">
      <c r="B284" s="26"/>
    </row>
    <row r="285" spans="2:2" s="25" customFormat="1" x14ac:dyDescent="0.2">
      <c r="B285" s="26"/>
    </row>
    <row r="286" spans="2:2" s="25" customFormat="1" x14ac:dyDescent="0.2">
      <c r="B286" s="26"/>
    </row>
    <row r="287" spans="2:2" s="25" customFormat="1" x14ac:dyDescent="0.2">
      <c r="B287" s="26"/>
    </row>
    <row r="288" spans="2:2" s="25" customFormat="1" x14ac:dyDescent="0.2">
      <c r="B288" s="26"/>
    </row>
    <row r="289" spans="2:2" s="25" customFormat="1" x14ac:dyDescent="0.2">
      <c r="B289" s="26"/>
    </row>
    <row r="290" spans="2:2" s="25" customFormat="1" x14ac:dyDescent="0.2">
      <c r="B290" s="26"/>
    </row>
    <row r="291" spans="2:2" s="25" customFormat="1" x14ac:dyDescent="0.2">
      <c r="B291" s="26"/>
    </row>
    <row r="292" spans="2:2" s="25" customFormat="1" x14ac:dyDescent="0.2">
      <c r="B292" s="26"/>
    </row>
    <row r="293" spans="2:2" s="25" customFormat="1" x14ac:dyDescent="0.2">
      <c r="B293" s="26"/>
    </row>
    <row r="294" spans="2:2" s="25" customFormat="1" x14ac:dyDescent="0.2">
      <c r="B294" s="26"/>
    </row>
    <row r="295" spans="2:2" s="25" customFormat="1" x14ac:dyDescent="0.2">
      <c r="B295" s="26"/>
    </row>
    <row r="296" spans="2:2" s="25" customFormat="1" x14ac:dyDescent="0.2">
      <c r="B296" s="26"/>
    </row>
    <row r="297" spans="2:2" s="25" customFormat="1" x14ac:dyDescent="0.2">
      <c r="B297" s="26"/>
    </row>
    <row r="298" spans="2:2" s="25" customFormat="1" x14ac:dyDescent="0.2">
      <c r="B298" s="26"/>
    </row>
    <row r="299" spans="2:2" s="25" customFormat="1" x14ac:dyDescent="0.2">
      <c r="B299" s="26"/>
    </row>
    <row r="300" spans="2:2" s="25" customFormat="1" x14ac:dyDescent="0.2">
      <c r="B300" s="26"/>
    </row>
    <row r="301" spans="2:2" s="25" customFormat="1" x14ac:dyDescent="0.2">
      <c r="B301" s="26"/>
    </row>
    <row r="302" spans="2:2" s="25" customFormat="1" x14ac:dyDescent="0.2">
      <c r="B302" s="26"/>
    </row>
    <row r="303" spans="2:2" s="25" customFormat="1" x14ac:dyDescent="0.2">
      <c r="B303" s="26"/>
    </row>
    <row r="304" spans="2:2" s="25" customFormat="1" x14ac:dyDescent="0.2">
      <c r="B304" s="26"/>
    </row>
    <row r="305" spans="2:2" s="25" customFormat="1" x14ac:dyDescent="0.2">
      <c r="B305" s="26"/>
    </row>
    <row r="306" spans="2:2" s="25" customFormat="1" x14ac:dyDescent="0.2">
      <c r="B306" s="26"/>
    </row>
    <row r="307" spans="2:2" s="25" customFormat="1" x14ac:dyDescent="0.2">
      <c r="B307" s="26"/>
    </row>
    <row r="308" spans="2:2" s="25" customFormat="1" x14ac:dyDescent="0.2">
      <c r="B308" s="26"/>
    </row>
    <row r="309" spans="2:2" s="25" customFormat="1" x14ac:dyDescent="0.2">
      <c r="B309" s="26"/>
    </row>
    <row r="310" spans="2:2" s="25" customFormat="1" x14ac:dyDescent="0.2">
      <c r="B310" s="26"/>
    </row>
    <row r="311" spans="2:2" s="25" customFormat="1" x14ac:dyDescent="0.2">
      <c r="B311" s="26"/>
    </row>
    <row r="312" spans="2:2" s="25" customFormat="1" x14ac:dyDescent="0.2">
      <c r="B312" s="26"/>
    </row>
    <row r="313" spans="2:2" s="25" customFormat="1" x14ac:dyDescent="0.2">
      <c r="B313" s="26"/>
    </row>
    <row r="314" spans="2:2" s="25" customFormat="1" x14ac:dyDescent="0.2">
      <c r="B314" s="26"/>
    </row>
    <row r="315" spans="2:2" s="25" customFormat="1" x14ac:dyDescent="0.2">
      <c r="B315" s="26"/>
    </row>
    <row r="316" spans="2:2" s="25" customFormat="1" x14ac:dyDescent="0.2">
      <c r="B316" s="26"/>
    </row>
    <row r="317" spans="2:2" s="25" customFormat="1" x14ac:dyDescent="0.2">
      <c r="B317" s="26"/>
    </row>
    <row r="318" spans="2:2" s="25" customFormat="1" x14ac:dyDescent="0.2">
      <c r="B318" s="26"/>
    </row>
    <row r="319" spans="2:2" s="25" customFormat="1" x14ac:dyDescent="0.2">
      <c r="B319" s="26"/>
    </row>
    <row r="320" spans="2:2" s="25" customFormat="1" x14ac:dyDescent="0.2">
      <c r="B320" s="26"/>
    </row>
    <row r="321" spans="2:2" s="25" customFormat="1" x14ac:dyDescent="0.2">
      <c r="B321" s="26"/>
    </row>
    <row r="322" spans="2:2" s="25" customFormat="1" x14ac:dyDescent="0.2">
      <c r="B322" s="26"/>
    </row>
    <row r="323" spans="2:2" s="25" customFormat="1" x14ac:dyDescent="0.2">
      <c r="B323" s="26"/>
    </row>
    <row r="324" spans="2:2" s="25" customFormat="1" x14ac:dyDescent="0.2">
      <c r="B324" s="26"/>
    </row>
    <row r="325" spans="2:2" s="25" customFormat="1" x14ac:dyDescent="0.2">
      <c r="B325" s="26"/>
    </row>
    <row r="326" spans="2:2" s="25" customFormat="1" x14ac:dyDescent="0.2">
      <c r="B326" s="26"/>
    </row>
    <row r="327" spans="2:2" s="25" customFormat="1" x14ac:dyDescent="0.2">
      <c r="B327" s="26"/>
    </row>
    <row r="328" spans="2:2" s="25" customFormat="1" x14ac:dyDescent="0.2">
      <c r="B328" s="26"/>
    </row>
    <row r="329" spans="2:2" s="25" customFormat="1" x14ac:dyDescent="0.2">
      <c r="B329" s="26"/>
    </row>
    <row r="330" spans="2:2" s="25" customFormat="1" x14ac:dyDescent="0.2">
      <c r="B330" s="26"/>
    </row>
    <row r="331" spans="2:2" s="25" customFormat="1" x14ac:dyDescent="0.2">
      <c r="B331" s="26"/>
    </row>
    <row r="332" spans="2:2" s="25" customFormat="1" x14ac:dyDescent="0.2">
      <c r="B332" s="26"/>
    </row>
    <row r="333" spans="2:2" s="25" customFormat="1" x14ac:dyDescent="0.2">
      <c r="B333" s="26"/>
    </row>
    <row r="334" spans="2:2" s="25" customFormat="1" x14ac:dyDescent="0.2">
      <c r="B334" s="26"/>
    </row>
    <row r="335" spans="2:2" s="25" customFormat="1" x14ac:dyDescent="0.2">
      <c r="B335" s="26"/>
    </row>
    <row r="336" spans="2:2" s="25" customFormat="1" x14ac:dyDescent="0.2">
      <c r="B336" s="26"/>
    </row>
    <row r="337" spans="2:2" s="25" customFormat="1" x14ac:dyDescent="0.2">
      <c r="B337" s="26"/>
    </row>
    <row r="338" spans="2:2" s="25" customFormat="1" x14ac:dyDescent="0.2">
      <c r="B338" s="26"/>
    </row>
    <row r="339" spans="2:2" s="25" customFormat="1" x14ac:dyDescent="0.2">
      <c r="B339" s="26"/>
    </row>
    <row r="340" spans="2:2" s="25" customFormat="1" x14ac:dyDescent="0.2">
      <c r="B340" s="26"/>
    </row>
    <row r="341" spans="2:2" s="25" customFormat="1" x14ac:dyDescent="0.2">
      <c r="B341" s="26"/>
    </row>
    <row r="342" spans="2:2" s="25" customFormat="1" x14ac:dyDescent="0.2">
      <c r="B342" s="26"/>
    </row>
    <row r="343" spans="2:2" s="25" customFormat="1" x14ac:dyDescent="0.2">
      <c r="B343" s="26"/>
    </row>
    <row r="344" spans="2:2" s="25" customFormat="1" x14ac:dyDescent="0.2">
      <c r="B344" s="26"/>
    </row>
    <row r="345" spans="2:2" s="25" customFormat="1" x14ac:dyDescent="0.2">
      <c r="B345" s="26"/>
    </row>
    <row r="346" spans="2:2" s="25" customFormat="1" x14ac:dyDescent="0.2">
      <c r="B346" s="26"/>
    </row>
    <row r="347" spans="2:2" s="25" customFormat="1" x14ac:dyDescent="0.2">
      <c r="B347" s="26"/>
    </row>
    <row r="348" spans="2:2" s="25" customFormat="1" x14ac:dyDescent="0.2">
      <c r="B348" s="26"/>
    </row>
    <row r="349" spans="2:2" s="25" customFormat="1" x14ac:dyDescent="0.2">
      <c r="B349" s="26"/>
    </row>
    <row r="350" spans="2:2" s="25" customFormat="1" x14ac:dyDescent="0.2">
      <c r="B350" s="26"/>
    </row>
    <row r="351" spans="2:2" s="25" customFormat="1" x14ac:dyDescent="0.2">
      <c r="B351" s="26"/>
    </row>
    <row r="352" spans="2:2" s="25" customFormat="1" x14ac:dyDescent="0.2">
      <c r="B352" s="26"/>
    </row>
    <row r="353" spans="2:2" s="25" customFormat="1" x14ac:dyDescent="0.2">
      <c r="B353" s="26"/>
    </row>
    <row r="354" spans="2:2" s="25" customFormat="1" x14ac:dyDescent="0.2">
      <c r="B354" s="26"/>
    </row>
    <row r="355" spans="2:2" s="25" customFormat="1" x14ac:dyDescent="0.2">
      <c r="B355" s="26"/>
    </row>
    <row r="356" spans="2:2" s="25" customFormat="1" x14ac:dyDescent="0.2">
      <c r="B356" s="26"/>
    </row>
    <row r="357" spans="2:2" s="25" customFormat="1" x14ac:dyDescent="0.2">
      <c r="B357" s="26"/>
    </row>
    <row r="358" spans="2:2" s="25" customFormat="1" x14ac:dyDescent="0.2">
      <c r="B358" s="26"/>
    </row>
    <row r="359" spans="2:2" s="25" customFormat="1" x14ac:dyDescent="0.2">
      <c r="B359" s="26"/>
    </row>
    <row r="360" spans="2:2" s="25" customFormat="1" x14ac:dyDescent="0.2">
      <c r="B360" s="26"/>
    </row>
    <row r="361" spans="2:2" s="25" customFormat="1" x14ac:dyDescent="0.2">
      <c r="B361" s="26"/>
    </row>
    <row r="362" spans="2:2" s="25" customFormat="1" x14ac:dyDescent="0.2">
      <c r="B362" s="26"/>
    </row>
    <row r="363" spans="2:2" s="25" customFormat="1" x14ac:dyDescent="0.2">
      <c r="B363" s="26"/>
    </row>
    <row r="364" spans="2:2" s="25" customFormat="1" x14ac:dyDescent="0.2">
      <c r="B364" s="26"/>
    </row>
    <row r="365" spans="2:2" s="25" customFormat="1" x14ac:dyDescent="0.2">
      <c r="B365" s="26"/>
    </row>
    <row r="366" spans="2:2" s="25" customFormat="1" x14ac:dyDescent="0.2">
      <c r="B366" s="26"/>
    </row>
    <row r="367" spans="2:2" s="25" customFormat="1" x14ac:dyDescent="0.2">
      <c r="B367" s="26"/>
    </row>
    <row r="368" spans="2:2" s="25" customFormat="1" x14ac:dyDescent="0.2">
      <c r="B368" s="26"/>
    </row>
    <row r="369" spans="2:2" s="25" customFormat="1" x14ac:dyDescent="0.2">
      <c r="B369" s="26"/>
    </row>
    <row r="370" spans="2:2" s="25" customFormat="1" x14ac:dyDescent="0.2">
      <c r="B370" s="26"/>
    </row>
    <row r="371" spans="2:2" s="25" customFormat="1" x14ac:dyDescent="0.2">
      <c r="B371" s="26"/>
    </row>
    <row r="372" spans="2:2" s="25" customFormat="1" x14ac:dyDescent="0.2">
      <c r="B372" s="26"/>
    </row>
    <row r="373" spans="2:2" s="25" customFormat="1" x14ac:dyDescent="0.2">
      <c r="B373" s="26"/>
    </row>
    <row r="374" spans="2:2" s="25" customFormat="1" x14ac:dyDescent="0.2">
      <c r="B374" s="26"/>
    </row>
    <row r="375" spans="2:2" s="25" customFormat="1" x14ac:dyDescent="0.2">
      <c r="B375" s="26"/>
    </row>
    <row r="376" spans="2:2" s="25" customFormat="1" x14ac:dyDescent="0.2">
      <c r="B376" s="26"/>
    </row>
    <row r="377" spans="2:2" s="25" customFormat="1" x14ac:dyDescent="0.2">
      <c r="B377" s="26"/>
    </row>
    <row r="378" spans="2:2" s="25" customFormat="1" x14ac:dyDescent="0.2">
      <c r="B378" s="26"/>
    </row>
    <row r="379" spans="2:2" s="25" customFormat="1" x14ac:dyDescent="0.2">
      <c r="B379" s="26"/>
    </row>
    <row r="380" spans="2:2" s="25" customFormat="1" x14ac:dyDescent="0.2">
      <c r="B380" s="26"/>
    </row>
    <row r="381" spans="2:2" s="25" customFormat="1" x14ac:dyDescent="0.2">
      <c r="B381" s="26"/>
    </row>
    <row r="382" spans="2:2" s="25" customFormat="1" x14ac:dyDescent="0.2">
      <c r="B382" s="26"/>
    </row>
    <row r="383" spans="2:2" s="25" customFormat="1" x14ac:dyDescent="0.2">
      <c r="B383" s="26"/>
    </row>
    <row r="384" spans="2:2" s="25" customFormat="1" x14ac:dyDescent="0.2">
      <c r="B384" s="26"/>
    </row>
    <row r="385" spans="2:2" s="25" customFormat="1" x14ac:dyDescent="0.2">
      <c r="B385" s="26"/>
    </row>
    <row r="386" spans="2:2" s="25" customFormat="1" x14ac:dyDescent="0.2">
      <c r="B386" s="26"/>
    </row>
    <row r="387" spans="2:2" s="25" customFormat="1" x14ac:dyDescent="0.2">
      <c r="B387" s="26"/>
    </row>
    <row r="388" spans="2:2" s="25" customFormat="1" x14ac:dyDescent="0.2">
      <c r="B388" s="26"/>
    </row>
    <row r="389" spans="2:2" s="25" customFormat="1" x14ac:dyDescent="0.2">
      <c r="B389" s="26"/>
    </row>
    <row r="390" spans="2:2" s="25" customFormat="1" x14ac:dyDescent="0.2">
      <c r="B390" s="26"/>
    </row>
    <row r="391" spans="2:2" s="25" customFormat="1" x14ac:dyDescent="0.2">
      <c r="B391" s="26"/>
    </row>
    <row r="392" spans="2:2" s="25" customFormat="1" x14ac:dyDescent="0.2">
      <c r="B392" s="26"/>
    </row>
    <row r="393" spans="2:2" s="25" customFormat="1" x14ac:dyDescent="0.2">
      <c r="B393" s="26"/>
    </row>
    <row r="394" spans="2:2" s="25" customFormat="1" x14ac:dyDescent="0.2">
      <c r="B394" s="26"/>
    </row>
    <row r="395" spans="2:2" s="25" customFormat="1" x14ac:dyDescent="0.2">
      <c r="B395" s="26"/>
    </row>
    <row r="396" spans="2:2" s="25" customFormat="1" x14ac:dyDescent="0.2">
      <c r="B396" s="26"/>
    </row>
    <row r="397" spans="2:2" s="25" customFormat="1" x14ac:dyDescent="0.2">
      <c r="B397" s="26"/>
    </row>
    <row r="398" spans="2:2" s="25" customFormat="1" x14ac:dyDescent="0.2">
      <c r="B398" s="26"/>
    </row>
    <row r="399" spans="2:2" s="25" customFormat="1" x14ac:dyDescent="0.2">
      <c r="B399" s="26"/>
    </row>
    <row r="400" spans="2:2" s="25" customFormat="1" x14ac:dyDescent="0.2">
      <c r="B400" s="26"/>
    </row>
    <row r="401" spans="2:2" s="25" customFormat="1" x14ac:dyDescent="0.2">
      <c r="B401" s="26"/>
    </row>
    <row r="402" spans="2:2" s="25" customFormat="1" x14ac:dyDescent="0.2">
      <c r="B402" s="26"/>
    </row>
    <row r="403" spans="2:2" s="25" customFormat="1" x14ac:dyDescent="0.2">
      <c r="B403" s="26"/>
    </row>
    <row r="404" spans="2:2" s="25" customFormat="1" x14ac:dyDescent="0.2">
      <c r="B404" s="26"/>
    </row>
    <row r="405" spans="2:2" s="25" customFormat="1" x14ac:dyDescent="0.2">
      <c r="B405" s="26"/>
    </row>
    <row r="406" spans="2:2" s="25" customFormat="1" x14ac:dyDescent="0.2">
      <c r="B406" s="26"/>
    </row>
    <row r="407" spans="2:2" s="25" customFormat="1" x14ac:dyDescent="0.2">
      <c r="B407" s="26"/>
    </row>
    <row r="408" spans="2:2" s="25" customFormat="1" x14ac:dyDescent="0.2">
      <c r="B408" s="26"/>
    </row>
    <row r="409" spans="2:2" s="25" customFormat="1" x14ac:dyDescent="0.2">
      <c r="B409" s="26"/>
    </row>
    <row r="410" spans="2:2" s="25" customFormat="1" x14ac:dyDescent="0.2">
      <c r="B410" s="26"/>
    </row>
    <row r="411" spans="2:2" s="25" customFormat="1" x14ac:dyDescent="0.2">
      <c r="B411" s="26"/>
    </row>
    <row r="412" spans="2:2" s="25" customFormat="1" x14ac:dyDescent="0.2">
      <c r="B412" s="26"/>
    </row>
    <row r="413" spans="2:2" s="25" customFormat="1" x14ac:dyDescent="0.2">
      <c r="B413" s="26"/>
    </row>
    <row r="414" spans="2:2" s="25" customFormat="1" x14ac:dyDescent="0.2">
      <c r="B414" s="26"/>
    </row>
    <row r="415" spans="2:2" s="25" customFormat="1" x14ac:dyDescent="0.2">
      <c r="B415" s="26"/>
    </row>
    <row r="416" spans="2:2" s="25" customFormat="1" x14ac:dyDescent="0.2">
      <c r="B416" s="26"/>
    </row>
    <row r="417" spans="2:2" s="25" customFormat="1" x14ac:dyDescent="0.2">
      <c r="B417" s="26"/>
    </row>
    <row r="418" spans="2:2" s="25" customFormat="1" x14ac:dyDescent="0.2">
      <c r="B418" s="26"/>
    </row>
    <row r="419" spans="2:2" s="25" customFormat="1" x14ac:dyDescent="0.2">
      <c r="B419" s="26"/>
    </row>
    <row r="420" spans="2:2" s="25" customFormat="1" x14ac:dyDescent="0.2">
      <c r="B420" s="26"/>
    </row>
    <row r="421" spans="2:2" s="25" customFormat="1" x14ac:dyDescent="0.2">
      <c r="B421" s="26"/>
    </row>
    <row r="422" spans="2:2" s="25" customFormat="1" x14ac:dyDescent="0.2">
      <c r="B422" s="26"/>
    </row>
    <row r="423" spans="2:2" s="25" customFormat="1" x14ac:dyDescent="0.2">
      <c r="B423" s="26"/>
    </row>
    <row r="424" spans="2:2" s="25" customFormat="1" x14ac:dyDescent="0.2">
      <c r="B424" s="26"/>
    </row>
    <row r="425" spans="2:2" s="25" customFormat="1" x14ac:dyDescent="0.2">
      <c r="B425" s="26"/>
    </row>
    <row r="426" spans="2:2" s="25" customFormat="1" x14ac:dyDescent="0.2">
      <c r="B426" s="26"/>
    </row>
    <row r="427" spans="2:2" s="25" customFormat="1" x14ac:dyDescent="0.2">
      <c r="B427" s="26"/>
    </row>
    <row r="428" spans="2:2" s="25" customFormat="1" x14ac:dyDescent="0.2">
      <c r="B428" s="26"/>
    </row>
    <row r="429" spans="2:2" s="25" customFormat="1" x14ac:dyDescent="0.2">
      <c r="B429" s="26"/>
    </row>
    <row r="430" spans="2:2" s="25" customFormat="1" x14ac:dyDescent="0.2">
      <c r="B430" s="26"/>
    </row>
    <row r="431" spans="2:2" s="25" customFormat="1" x14ac:dyDescent="0.2">
      <c r="B431" s="26"/>
    </row>
    <row r="432" spans="2:2" s="25" customFormat="1" x14ac:dyDescent="0.2">
      <c r="B432" s="26"/>
    </row>
    <row r="433" spans="2:2" s="25" customFormat="1" x14ac:dyDescent="0.2">
      <c r="B433" s="26"/>
    </row>
    <row r="434" spans="2:2" s="25" customFormat="1" x14ac:dyDescent="0.2">
      <c r="B434" s="26"/>
    </row>
    <row r="435" spans="2:2" s="25" customFormat="1" x14ac:dyDescent="0.2">
      <c r="B435" s="26"/>
    </row>
    <row r="436" spans="2:2" s="25" customFormat="1" x14ac:dyDescent="0.2">
      <c r="B436" s="26"/>
    </row>
    <row r="437" spans="2:2" s="25" customFormat="1" x14ac:dyDescent="0.2">
      <c r="B437" s="26"/>
    </row>
    <row r="438" spans="2:2" s="25" customFormat="1" x14ac:dyDescent="0.2">
      <c r="B438" s="26"/>
    </row>
    <row r="439" spans="2:2" s="25" customFormat="1" x14ac:dyDescent="0.2">
      <c r="B439" s="26"/>
    </row>
    <row r="440" spans="2:2" s="25" customFormat="1" x14ac:dyDescent="0.2">
      <c r="B440" s="26"/>
    </row>
    <row r="441" spans="2:2" s="25" customFormat="1" x14ac:dyDescent="0.2">
      <c r="B441" s="26"/>
    </row>
    <row r="442" spans="2:2" s="25" customFormat="1" x14ac:dyDescent="0.2">
      <c r="B442" s="26"/>
    </row>
    <row r="443" spans="2:2" s="25" customFormat="1" x14ac:dyDescent="0.2">
      <c r="B443" s="26"/>
    </row>
    <row r="444" spans="2:2" s="25" customFormat="1" x14ac:dyDescent="0.2">
      <c r="B444" s="26"/>
    </row>
    <row r="445" spans="2:2" s="25" customFormat="1" x14ac:dyDescent="0.2">
      <c r="B445" s="26"/>
    </row>
    <row r="446" spans="2:2" s="25" customFormat="1" x14ac:dyDescent="0.2">
      <c r="B446" s="26"/>
    </row>
    <row r="447" spans="2:2" s="25" customFormat="1" x14ac:dyDescent="0.2">
      <c r="B447" s="26"/>
    </row>
    <row r="448" spans="2:2" s="25" customFormat="1" x14ac:dyDescent="0.2">
      <c r="B448" s="26"/>
    </row>
    <row r="449" spans="2:2" s="25" customFormat="1" x14ac:dyDescent="0.2">
      <c r="B449" s="26"/>
    </row>
    <row r="450" spans="2:2" s="25" customFormat="1" x14ac:dyDescent="0.2">
      <c r="B450" s="26"/>
    </row>
    <row r="451" spans="2:2" s="25" customFormat="1" x14ac:dyDescent="0.2">
      <c r="B451" s="26"/>
    </row>
    <row r="452" spans="2:2" s="25" customFormat="1" x14ac:dyDescent="0.2">
      <c r="B452" s="26"/>
    </row>
    <row r="453" spans="2:2" s="25" customFormat="1" x14ac:dyDescent="0.2">
      <c r="B453" s="26"/>
    </row>
    <row r="454" spans="2:2" s="25" customFormat="1" x14ac:dyDescent="0.2">
      <c r="B454" s="26"/>
    </row>
    <row r="455" spans="2:2" s="25" customFormat="1" x14ac:dyDescent="0.2">
      <c r="B455" s="26"/>
    </row>
    <row r="456" spans="2:2" s="25" customFormat="1" x14ac:dyDescent="0.2">
      <c r="B456" s="26"/>
    </row>
    <row r="457" spans="2:2" s="25" customFormat="1" x14ac:dyDescent="0.2">
      <c r="B457" s="26"/>
    </row>
    <row r="458" spans="2:2" s="25" customFormat="1" x14ac:dyDescent="0.2">
      <c r="B458" s="26"/>
    </row>
    <row r="459" spans="2:2" s="25" customFormat="1" x14ac:dyDescent="0.2">
      <c r="B459" s="26"/>
    </row>
    <row r="460" spans="2:2" s="25" customFormat="1" x14ac:dyDescent="0.2">
      <c r="B460" s="26"/>
    </row>
    <row r="461" spans="2:2" s="25" customFormat="1" x14ac:dyDescent="0.2">
      <c r="B461" s="26"/>
    </row>
    <row r="462" spans="2:2" s="25" customFormat="1" x14ac:dyDescent="0.2">
      <c r="B462" s="26"/>
    </row>
    <row r="463" spans="2:2" s="25" customFormat="1" x14ac:dyDescent="0.2">
      <c r="B463" s="26"/>
    </row>
    <row r="464" spans="2:2" s="25" customFormat="1" x14ac:dyDescent="0.2">
      <c r="B464" s="26"/>
    </row>
    <row r="465" spans="2:2" s="25" customFormat="1" x14ac:dyDescent="0.2">
      <c r="B465" s="26"/>
    </row>
    <row r="466" spans="2:2" s="25" customFormat="1" x14ac:dyDescent="0.2">
      <c r="B466" s="26"/>
    </row>
    <row r="467" spans="2:2" s="25" customFormat="1" x14ac:dyDescent="0.2">
      <c r="B467" s="26"/>
    </row>
    <row r="468" spans="2:2" s="25" customFormat="1" x14ac:dyDescent="0.2">
      <c r="B468" s="26"/>
    </row>
    <row r="469" spans="2:2" s="25" customFormat="1" x14ac:dyDescent="0.2">
      <c r="B469" s="26"/>
    </row>
    <row r="470" spans="2:2" s="25" customFormat="1" x14ac:dyDescent="0.2">
      <c r="B470" s="26"/>
    </row>
    <row r="471" spans="2:2" s="25" customFormat="1" x14ac:dyDescent="0.2">
      <c r="B471" s="26"/>
    </row>
    <row r="472" spans="2:2" s="25" customFormat="1" x14ac:dyDescent="0.2">
      <c r="B472" s="26"/>
    </row>
    <row r="473" spans="2:2" s="25" customFormat="1" x14ac:dyDescent="0.2">
      <c r="B473" s="26"/>
    </row>
    <row r="474" spans="2:2" s="25" customFormat="1" x14ac:dyDescent="0.2">
      <c r="B474" s="26"/>
    </row>
    <row r="475" spans="2:2" s="25" customFormat="1" x14ac:dyDescent="0.2">
      <c r="B475" s="26"/>
    </row>
    <row r="476" spans="2:2" s="25" customFormat="1" x14ac:dyDescent="0.2">
      <c r="B476" s="26"/>
    </row>
    <row r="477" spans="2:2" s="25" customFormat="1" x14ac:dyDescent="0.2">
      <c r="B477" s="26"/>
    </row>
    <row r="478" spans="2:2" s="25" customFormat="1" x14ac:dyDescent="0.2">
      <c r="B478" s="26"/>
    </row>
    <row r="479" spans="2:2" s="25" customFormat="1" x14ac:dyDescent="0.2">
      <c r="B479" s="26"/>
    </row>
    <row r="480" spans="2:2" s="25" customFormat="1" x14ac:dyDescent="0.2">
      <c r="B480" s="26"/>
    </row>
    <row r="481" spans="2:2" s="25" customFormat="1" x14ac:dyDescent="0.2">
      <c r="B481" s="26"/>
    </row>
    <row r="482" spans="2:2" s="25" customFormat="1" x14ac:dyDescent="0.2">
      <c r="B482" s="26"/>
    </row>
    <row r="483" spans="2:2" s="25" customFormat="1" x14ac:dyDescent="0.2">
      <c r="B483" s="26"/>
    </row>
    <row r="484" spans="2:2" s="25" customFormat="1" x14ac:dyDescent="0.2">
      <c r="B484" s="26"/>
    </row>
    <row r="485" spans="2:2" s="25" customFormat="1" x14ac:dyDescent="0.2">
      <c r="B485" s="26"/>
    </row>
    <row r="486" spans="2:2" s="25" customFormat="1" x14ac:dyDescent="0.2">
      <c r="B486" s="26"/>
    </row>
    <row r="487" spans="2:2" s="25" customFormat="1" x14ac:dyDescent="0.2">
      <c r="B487" s="26"/>
    </row>
    <row r="488" spans="2:2" s="25" customFormat="1" x14ac:dyDescent="0.2">
      <c r="B488" s="26"/>
    </row>
    <row r="489" spans="2:2" s="25" customFormat="1" x14ac:dyDescent="0.2">
      <c r="B489" s="26"/>
    </row>
    <row r="490" spans="2:2" s="25" customFormat="1" x14ac:dyDescent="0.2">
      <c r="B490" s="26"/>
    </row>
    <row r="491" spans="2:2" s="25" customFormat="1" x14ac:dyDescent="0.2">
      <c r="B491" s="26"/>
    </row>
    <row r="492" spans="2:2" s="25" customFormat="1" x14ac:dyDescent="0.2">
      <c r="B492" s="26"/>
    </row>
    <row r="493" spans="2:2" s="25" customFormat="1" x14ac:dyDescent="0.2">
      <c r="B493" s="26"/>
    </row>
    <row r="494" spans="2:2" s="25" customFormat="1" x14ac:dyDescent="0.2">
      <c r="B494" s="26"/>
    </row>
    <row r="495" spans="2:2" s="25" customFormat="1" x14ac:dyDescent="0.2">
      <c r="B495" s="26"/>
    </row>
    <row r="496" spans="2:2" s="25" customFormat="1" x14ac:dyDescent="0.2">
      <c r="B496" s="26"/>
    </row>
    <row r="497" spans="2:2" s="25" customFormat="1" x14ac:dyDescent="0.2">
      <c r="B497" s="26"/>
    </row>
    <row r="498" spans="2:2" s="25" customFormat="1" x14ac:dyDescent="0.2">
      <c r="B498" s="26"/>
    </row>
    <row r="499" spans="2:2" s="25" customFormat="1" x14ac:dyDescent="0.2">
      <c r="B499" s="26"/>
    </row>
    <row r="500" spans="2:2" s="25" customFormat="1" x14ac:dyDescent="0.2">
      <c r="B500" s="26"/>
    </row>
    <row r="501" spans="2:2" s="25" customFormat="1" x14ac:dyDescent="0.2">
      <c r="B501" s="26"/>
    </row>
    <row r="502" spans="2:2" s="25" customFormat="1" x14ac:dyDescent="0.2">
      <c r="B502" s="26"/>
    </row>
    <row r="503" spans="2:2" s="25" customFormat="1" x14ac:dyDescent="0.2">
      <c r="B503" s="26"/>
    </row>
    <row r="504" spans="2:2" s="25" customFormat="1" x14ac:dyDescent="0.2">
      <c r="B504" s="26"/>
    </row>
    <row r="505" spans="2:2" s="25" customFormat="1" x14ac:dyDescent="0.2">
      <c r="B505" s="26"/>
    </row>
    <row r="506" spans="2:2" s="25" customFormat="1" x14ac:dyDescent="0.2">
      <c r="B506" s="26"/>
    </row>
    <row r="507" spans="2:2" s="25" customFormat="1" x14ac:dyDescent="0.2">
      <c r="B507" s="26"/>
    </row>
    <row r="508" spans="2:2" s="25" customFormat="1" x14ac:dyDescent="0.2">
      <c r="B508" s="26"/>
    </row>
    <row r="509" spans="2:2" s="25" customFormat="1" x14ac:dyDescent="0.2">
      <c r="B509" s="26"/>
    </row>
    <row r="510" spans="2:2" s="25" customFormat="1" x14ac:dyDescent="0.2">
      <c r="B510" s="26"/>
    </row>
    <row r="511" spans="2:2" s="25" customFormat="1" x14ac:dyDescent="0.2">
      <c r="B511" s="26"/>
    </row>
    <row r="512" spans="2:2" s="25" customFormat="1" x14ac:dyDescent="0.2">
      <c r="B512" s="26"/>
    </row>
    <row r="513" spans="2:2" s="25" customFormat="1" x14ac:dyDescent="0.2">
      <c r="B513" s="26"/>
    </row>
    <row r="514" spans="2:2" s="25" customFormat="1" x14ac:dyDescent="0.2">
      <c r="B514" s="26"/>
    </row>
    <row r="515" spans="2:2" s="25" customFormat="1" x14ac:dyDescent="0.2">
      <c r="B515" s="26"/>
    </row>
    <row r="516" spans="2:2" s="25" customFormat="1" x14ac:dyDescent="0.2">
      <c r="B516" s="26"/>
    </row>
    <row r="517" spans="2:2" s="25" customFormat="1" x14ac:dyDescent="0.2">
      <c r="B517" s="26"/>
    </row>
    <row r="518" spans="2:2" s="25" customFormat="1" x14ac:dyDescent="0.2">
      <c r="B518" s="26"/>
    </row>
    <row r="519" spans="2:2" s="25" customFormat="1" x14ac:dyDescent="0.2">
      <c r="B519" s="26"/>
    </row>
    <row r="520" spans="2:2" s="25" customFormat="1" x14ac:dyDescent="0.2">
      <c r="B520" s="26"/>
    </row>
    <row r="521" spans="2:2" s="25" customFormat="1" x14ac:dyDescent="0.2">
      <c r="B521" s="26"/>
    </row>
    <row r="522" spans="2:2" s="25" customFormat="1" x14ac:dyDescent="0.2">
      <c r="B522" s="26"/>
    </row>
    <row r="523" spans="2:2" s="25" customFormat="1" x14ac:dyDescent="0.2">
      <c r="B523" s="26"/>
    </row>
    <row r="524" spans="2:2" s="25" customFormat="1" x14ac:dyDescent="0.2">
      <c r="B524" s="26"/>
    </row>
    <row r="525" spans="2:2" s="25" customFormat="1" x14ac:dyDescent="0.2">
      <c r="B525" s="26"/>
    </row>
    <row r="526" spans="2:2" s="25" customFormat="1" x14ac:dyDescent="0.2">
      <c r="B526" s="26"/>
    </row>
    <row r="527" spans="2:2" s="25" customFormat="1" x14ac:dyDescent="0.2">
      <c r="B527" s="26"/>
    </row>
    <row r="528" spans="2:2" s="25" customFormat="1" x14ac:dyDescent="0.2">
      <c r="B528" s="26"/>
    </row>
    <row r="529" spans="2:2" s="25" customFormat="1" x14ac:dyDescent="0.2">
      <c r="B529" s="26"/>
    </row>
    <row r="530" spans="2:2" s="25" customFormat="1" x14ac:dyDescent="0.2">
      <c r="B530" s="26"/>
    </row>
    <row r="531" spans="2:2" s="25" customFormat="1" x14ac:dyDescent="0.2">
      <c r="B531" s="26"/>
    </row>
    <row r="532" spans="2:2" s="25" customFormat="1" x14ac:dyDescent="0.2">
      <c r="B532" s="26"/>
    </row>
    <row r="533" spans="2:2" s="25" customFormat="1" x14ac:dyDescent="0.2">
      <c r="B533" s="26"/>
    </row>
    <row r="534" spans="2:2" s="25" customFormat="1" x14ac:dyDescent="0.2">
      <c r="B534" s="26"/>
    </row>
    <row r="535" spans="2:2" s="25" customFormat="1" x14ac:dyDescent="0.2">
      <c r="B535" s="26"/>
    </row>
    <row r="536" spans="2:2" s="25" customFormat="1" x14ac:dyDescent="0.2">
      <c r="B536" s="26"/>
    </row>
    <row r="537" spans="2:2" s="25" customFormat="1" x14ac:dyDescent="0.2">
      <c r="B537" s="26"/>
    </row>
  </sheetData>
  <sheetProtection algorithmName="SHA-512" hashValue="rh/uv7HWHl60k4YifKX6hHIyou2/JWHdXQ4AKUaP788Tixohs7p2cHonW7Y7BicwnrcwVTh6qokr6XKzbJEm6Q==" saltValue="jUYRQDhbvA/ZZub8JrQvhA==" spinCount="100000" sheet="1" objects="1" scenarios="1"/>
  <pageMargins left="0.75" right="0.75" top="1" bottom="1" header="0.5" footer="0.5"/>
  <pageSetup paperSize="9" scale="77" orientation="portrait" r:id="rId1"/>
  <headerFooter alignWithMargins="0">
    <oddHeader>&amp;L&amp;"Arial,Vet"&amp;F&amp;R&amp;"Arial,Vet"&amp;A</oddHeader>
    <oddFooter>&amp;L&amp;"Arial,Vet"vos/abb keizer&amp;C&amp;"Arial,Vet"&amp;D&amp;R&amp;"Arial,Vet"&amp;P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537"/>
  <sheetViews>
    <sheetView tabSelected="1" zoomScale="80" zoomScaleNormal="80" workbookViewId="0">
      <selection activeCell="B2" sqref="B2"/>
    </sheetView>
  </sheetViews>
  <sheetFormatPr defaultRowHeight="12.75" x14ac:dyDescent="0.2"/>
  <cols>
    <col min="1" max="1" width="3.140625" style="25" customWidth="1"/>
    <col min="2" max="2" width="13.140625" style="1" customWidth="1"/>
    <col min="3" max="3" width="21.5703125" customWidth="1"/>
    <col min="4" max="4" width="13.42578125" customWidth="1"/>
    <col min="5" max="5" width="12.140625" bestFit="1" customWidth="1"/>
    <col min="6" max="6" width="13.7109375" customWidth="1"/>
    <col min="7" max="7" width="10.42578125" bestFit="1" customWidth="1"/>
    <col min="8" max="8" width="11.140625" bestFit="1" customWidth="1"/>
    <col min="9" max="9" width="10.85546875" customWidth="1"/>
    <col min="10" max="10" width="7.85546875" customWidth="1"/>
    <col min="11" max="55" width="9.140625" style="25"/>
  </cols>
  <sheetData>
    <row r="1" spans="2:10" x14ac:dyDescent="0.2">
      <c r="B1" s="26"/>
      <c r="C1" s="25"/>
      <c r="D1" s="25"/>
      <c r="E1" s="25"/>
      <c r="F1" s="25"/>
      <c r="G1" s="25"/>
      <c r="H1" s="25"/>
      <c r="I1" s="25"/>
      <c r="J1" s="25"/>
    </row>
    <row r="2" spans="2:10" x14ac:dyDescent="0.2">
      <c r="B2" s="90"/>
      <c r="C2" s="91"/>
      <c r="D2" s="91"/>
      <c r="E2" s="91"/>
      <c r="F2" s="91"/>
      <c r="G2" s="91"/>
      <c r="H2" s="91"/>
      <c r="I2" s="91"/>
      <c r="J2" s="92"/>
    </row>
    <row r="3" spans="2:10" x14ac:dyDescent="0.2">
      <c r="B3" s="79"/>
      <c r="C3" s="93"/>
      <c r="D3" s="93"/>
      <c r="E3" s="93"/>
      <c r="F3" s="93"/>
      <c r="G3" s="93"/>
      <c r="H3" s="93"/>
      <c r="I3" s="93"/>
      <c r="J3" s="83"/>
    </row>
    <row r="4" spans="2:10" ht="15.75" x14ac:dyDescent="0.25">
      <c r="B4" s="79"/>
      <c r="C4" s="93"/>
      <c r="D4" s="93"/>
      <c r="E4" s="116" t="s">
        <v>17</v>
      </c>
      <c r="F4" s="93"/>
      <c r="G4" s="93"/>
      <c r="H4" s="93"/>
      <c r="I4" s="93"/>
      <c r="J4" s="83"/>
    </row>
    <row r="5" spans="2:10" ht="15.75" x14ac:dyDescent="0.25">
      <c r="B5" s="79"/>
      <c r="C5" s="93"/>
      <c r="D5" s="93"/>
      <c r="E5" s="116" t="s">
        <v>42</v>
      </c>
      <c r="F5" s="93"/>
      <c r="G5" s="93"/>
      <c r="H5" s="93"/>
      <c r="I5" s="93"/>
      <c r="J5" s="83"/>
    </row>
    <row r="6" spans="2:10" ht="15.75" x14ac:dyDescent="0.25">
      <c r="B6" s="79"/>
      <c r="C6" s="93"/>
      <c r="D6" s="93"/>
      <c r="E6" s="116" t="s">
        <v>74</v>
      </c>
      <c r="F6" s="93"/>
      <c r="G6" s="93"/>
      <c r="H6" s="93"/>
      <c r="I6" s="93"/>
      <c r="J6" s="83"/>
    </row>
    <row r="7" spans="2:10" x14ac:dyDescent="0.2">
      <c r="B7" s="94"/>
      <c r="C7" s="93"/>
      <c r="D7" s="93"/>
      <c r="E7" s="93"/>
      <c r="F7" s="93"/>
      <c r="G7" s="93"/>
      <c r="H7" s="93"/>
      <c r="I7" s="93"/>
      <c r="J7" s="83"/>
    </row>
    <row r="8" spans="2:10" x14ac:dyDescent="0.2">
      <c r="B8" s="94"/>
      <c r="C8" s="93"/>
      <c r="D8" s="93"/>
      <c r="E8" s="93"/>
      <c r="F8" s="93"/>
      <c r="G8" s="93"/>
      <c r="H8" s="93"/>
      <c r="I8" s="93"/>
      <c r="J8" s="83"/>
    </row>
    <row r="9" spans="2:10" x14ac:dyDescent="0.2">
      <c r="B9" s="94"/>
      <c r="C9" s="93"/>
      <c r="D9" s="93"/>
      <c r="E9" s="93"/>
      <c r="F9" s="93"/>
      <c r="G9" s="93"/>
      <c r="H9" s="93"/>
      <c r="I9" s="93"/>
      <c r="J9" s="83"/>
    </row>
    <row r="10" spans="2:10" x14ac:dyDescent="0.2">
      <c r="B10" s="94"/>
      <c r="C10" s="93"/>
      <c r="D10" s="93"/>
      <c r="E10" s="93"/>
      <c r="F10" s="93"/>
      <c r="G10" s="93"/>
      <c r="H10" s="93"/>
      <c r="I10" s="93"/>
      <c r="J10" s="83"/>
    </row>
    <row r="11" spans="2:10" x14ac:dyDescent="0.2">
      <c r="B11" s="94"/>
      <c r="C11" s="93"/>
      <c r="D11" s="93"/>
      <c r="E11" s="93"/>
      <c r="F11" s="93"/>
      <c r="G11" s="93"/>
      <c r="H11" s="93"/>
      <c r="I11" s="93"/>
      <c r="J11" s="83"/>
    </row>
    <row r="12" spans="2:10" x14ac:dyDescent="0.2">
      <c r="B12" s="94"/>
      <c r="C12" s="93"/>
      <c r="D12" s="93"/>
      <c r="E12" s="93"/>
      <c r="F12" s="93"/>
      <c r="G12" s="93"/>
      <c r="H12" s="93"/>
      <c r="I12" s="93"/>
      <c r="J12" s="83"/>
    </row>
    <row r="13" spans="2:10" x14ac:dyDescent="0.2">
      <c r="B13" s="94"/>
      <c r="C13" s="93"/>
      <c r="D13" s="93"/>
      <c r="E13" s="93"/>
      <c r="F13" s="93"/>
      <c r="G13" s="93"/>
      <c r="H13" s="93"/>
      <c r="I13" s="93"/>
      <c r="J13" s="83"/>
    </row>
    <row r="14" spans="2:10" ht="16.5" thickBot="1" x14ac:dyDescent="0.3">
      <c r="B14" s="117" t="s">
        <v>44</v>
      </c>
      <c r="C14" s="93"/>
      <c r="D14" s="93"/>
      <c r="E14" s="93"/>
      <c r="F14" s="93"/>
      <c r="G14" s="93"/>
      <c r="H14" s="93"/>
      <c r="I14" s="93"/>
      <c r="J14" s="83"/>
    </row>
    <row r="15" spans="2:10" ht="13.5" thickTop="1" x14ac:dyDescent="0.2">
      <c r="B15" s="118" t="s">
        <v>15</v>
      </c>
      <c r="C15" s="77"/>
      <c r="D15" s="77"/>
      <c r="E15" s="77"/>
      <c r="F15" s="77"/>
      <c r="G15" s="77"/>
      <c r="H15" s="77"/>
      <c r="I15" s="77"/>
      <c r="J15" s="78"/>
    </row>
    <row r="16" spans="2:10" ht="25.5" x14ac:dyDescent="0.2">
      <c r="B16" s="79"/>
      <c r="C16" s="80" t="s">
        <v>9</v>
      </c>
      <c r="D16" s="81" t="s">
        <v>0</v>
      </c>
      <c r="E16" s="81" t="s">
        <v>1</v>
      </c>
      <c r="F16" s="81" t="s">
        <v>2</v>
      </c>
      <c r="G16" s="81" t="s">
        <v>3</v>
      </c>
      <c r="H16" s="81" t="s">
        <v>8</v>
      </c>
      <c r="I16" s="82" t="s">
        <v>13</v>
      </c>
      <c r="J16" s="83"/>
    </row>
    <row r="17" spans="2:10" x14ac:dyDescent="0.2">
      <c r="B17" s="79"/>
      <c r="C17" s="84" t="s">
        <v>4</v>
      </c>
      <c r="D17" s="81">
        <f>1/12</f>
        <v>8.3333333333333329E-2</v>
      </c>
      <c r="E17" s="85">
        <f>+Tabellen!I20</f>
        <v>1274.31</v>
      </c>
      <c r="F17" s="132">
        <f>+Tabellen!I17</f>
        <v>41.67</v>
      </c>
      <c r="G17" s="85">
        <f>+Tabellen!I21</f>
        <v>41.26</v>
      </c>
      <c r="H17" s="112">
        <f>D17*(E17+(F17*G17))</f>
        <v>249.46785</v>
      </c>
      <c r="I17" s="63">
        <v>1</v>
      </c>
      <c r="J17" s="83"/>
    </row>
    <row r="18" spans="2:10" x14ac:dyDescent="0.2">
      <c r="B18" s="79"/>
      <c r="C18" s="81" t="s">
        <v>5</v>
      </c>
      <c r="D18" s="81">
        <f>1/12</f>
        <v>8.3333333333333329E-2</v>
      </c>
      <c r="E18" s="85">
        <f>+Tabellen!I22</f>
        <v>1821.25</v>
      </c>
      <c r="F18" s="132">
        <f>+Tabellen!I17</f>
        <v>41.67</v>
      </c>
      <c r="G18" s="85">
        <f>+Tabellen!I23</f>
        <v>58.97</v>
      </c>
      <c r="H18" s="112">
        <f>D18*(E18+(F18*G18))</f>
        <v>356.54415833333326</v>
      </c>
      <c r="I18" s="63">
        <v>1</v>
      </c>
      <c r="J18" s="83"/>
    </row>
    <row r="19" spans="2:10" x14ac:dyDescent="0.2">
      <c r="B19" s="79"/>
      <c r="C19" s="81"/>
      <c r="D19" s="81"/>
      <c r="E19" s="81"/>
      <c r="F19" s="81"/>
      <c r="G19" s="81"/>
      <c r="H19" s="81"/>
      <c r="I19" s="81"/>
      <c r="J19" s="83"/>
    </row>
    <row r="20" spans="2:10" x14ac:dyDescent="0.2">
      <c r="B20" s="79"/>
      <c r="C20" s="86" t="s">
        <v>10</v>
      </c>
      <c r="D20" s="81"/>
      <c r="E20" s="81"/>
      <c r="F20" s="86">
        <f>+Tabellen!I4</f>
        <v>2016</v>
      </c>
      <c r="G20" s="86"/>
      <c r="H20" s="86">
        <f>+Tabellen!J4</f>
        <v>2017</v>
      </c>
      <c r="I20" s="81"/>
      <c r="J20" s="83"/>
    </row>
    <row r="21" spans="2:10" x14ac:dyDescent="0.2">
      <c r="B21" s="79"/>
      <c r="C21" s="81" t="s">
        <v>6</v>
      </c>
      <c r="D21" s="81">
        <f>1/12</f>
        <v>8.3333333333333329E-2</v>
      </c>
      <c r="E21" s="85">
        <f>+Tabellen!I31</f>
        <v>787</v>
      </c>
      <c r="F21" s="113">
        <f>(D21*E21)</f>
        <v>65.583333333333329</v>
      </c>
      <c r="G21" s="85">
        <f>+Tabellen!J31</f>
        <v>787</v>
      </c>
      <c r="H21" s="112">
        <f>(D21*G21)</f>
        <v>65.583333333333329</v>
      </c>
      <c r="I21" s="81"/>
      <c r="J21" s="83"/>
    </row>
    <row r="22" spans="2:10" x14ac:dyDescent="0.2">
      <c r="B22" s="79"/>
      <c r="C22" s="81" t="s">
        <v>7</v>
      </c>
      <c r="D22" s="81">
        <f>1/12</f>
        <v>8.3333333333333329E-2</v>
      </c>
      <c r="E22" s="85">
        <f>+Tabellen!I32</f>
        <v>223.77</v>
      </c>
      <c r="F22" s="113">
        <f>(D22*E22)</f>
        <v>18.647500000000001</v>
      </c>
      <c r="G22" s="85">
        <f>+Tabellen!J32</f>
        <v>223.77</v>
      </c>
      <c r="H22" s="112">
        <f>(D22*G22)</f>
        <v>18.647500000000001</v>
      </c>
      <c r="I22" s="81"/>
      <c r="J22" s="83"/>
    </row>
    <row r="23" spans="2:10" x14ac:dyDescent="0.2">
      <c r="B23" s="79"/>
      <c r="C23" s="81"/>
      <c r="D23" s="81"/>
      <c r="E23" s="81"/>
      <c r="F23" s="81"/>
      <c r="G23" s="81"/>
      <c r="H23" s="81"/>
      <c r="I23" s="81"/>
      <c r="J23" s="83"/>
    </row>
    <row r="24" spans="2:10" x14ac:dyDescent="0.2">
      <c r="B24" s="79"/>
      <c r="C24" s="86" t="s">
        <v>75</v>
      </c>
      <c r="D24" s="81"/>
      <c r="E24" s="81"/>
      <c r="F24" s="81"/>
      <c r="G24" s="81"/>
      <c r="H24" s="81"/>
      <c r="I24" s="81"/>
      <c r="J24" s="83"/>
    </row>
    <row r="25" spans="2:10" x14ac:dyDescent="0.2">
      <c r="B25" s="79"/>
      <c r="C25" s="81">
        <f>+Tabellen!I4</f>
        <v>2016</v>
      </c>
      <c r="D25" s="85">
        <f>+H17*I17+H18*I18+F21*I17+F22*I18</f>
        <v>690.24284166666666</v>
      </c>
      <c r="E25" s="81" t="s">
        <v>11</v>
      </c>
      <c r="F25" s="112">
        <f>+D25*5</f>
        <v>3451.2142083333333</v>
      </c>
      <c r="G25" s="81"/>
      <c r="H25" s="81"/>
      <c r="I25" s="81"/>
      <c r="J25" s="83"/>
    </row>
    <row r="26" spans="2:10" ht="15" x14ac:dyDescent="0.35">
      <c r="B26" s="79"/>
      <c r="C26" s="81">
        <f>+Tabellen!J4</f>
        <v>2017</v>
      </c>
      <c r="D26" s="85">
        <f>+H17*I17+H18*I18+H21*I17+H22*I18</f>
        <v>690.24284166666666</v>
      </c>
      <c r="E26" s="81" t="s">
        <v>12</v>
      </c>
      <c r="F26" s="114">
        <f>+D26*7</f>
        <v>4831.6998916666671</v>
      </c>
      <c r="G26" s="81"/>
      <c r="H26" s="81"/>
      <c r="I26" s="81"/>
      <c r="J26" s="83"/>
    </row>
    <row r="27" spans="2:10" x14ac:dyDescent="0.2">
      <c r="B27" s="79"/>
      <c r="C27" s="81"/>
      <c r="D27" s="81"/>
      <c r="E27" s="81" t="s">
        <v>14</v>
      </c>
      <c r="F27" s="112">
        <f>SUM(F25:F26)</f>
        <v>8282.9141</v>
      </c>
      <c r="G27" s="81"/>
      <c r="H27" s="81"/>
      <c r="I27" s="81"/>
      <c r="J27" s="83"/>
    </row>
    <row r="28" spans="2:10" ht="13.5" thickBot="1" x14ac:dyDescent="0.25">
      <c r="B28" s="87"/>
      <c r="C28" s="88"/>
      <c r="D28" s="88"/>
      <c r="E28" s="88"/>
      <c r="F28" s="88"/>
      <c r="G28" s="88"/>
      <c r="H28" s="88"/>
      <c r="I28" s="88"/>
      <c r="J28" s="89"/>
    </row>
    <row r="29" spans="2:10" ht="13.5" thickTop="1" x14ac:dyDescent="0.2">
      <c r="B29" s="122"/>
      <c r="C29" s="123"/>
      <c r="D29" s="123"/>
      <c r="E29" s="123"/>
      <c r="F29" s="123"/>
      <c r="G29" s="123"/>
      <c r="H29" s="123"/>
      <c r="I29" s="123"/>
      <c r="J29" s="124"/>
    </row>
    <row r="30" spans="2:10" x14ac:dyDescent="0.2">
      <c r="B30" s="122"/>
      <c r="C30" s="123"/>
      <c r="D30" s="123"/>
      <c r="E30" s="123"/>
      <c r="F30" s="123"/>
      <c r="G30" s="123"/>
      <c r="H30" s="123"/>
      <c r="I30" s="123"/>
      <c r="J30" s="124"/>
    </row>
    <row r="31" spans="2:10" ht="16.5" thickBot="1" x14ac:dyDescent="0.3">
      <c r="B31" s="125" t="s">
        <v>43</v>
      </c>
      <c r="C31" s="123"/>
      <c r="D31" s="123"/>
      <c r="E31" s="123"/>
      <c r="F31" s="123"/>
      <c r="G31" s="123"/>
      <c r="H31" s="123"/>
      <c r="I31" s="123"/>
      <c r="J31" s="124"/>
    </row>
    <row r="32" spans="2:10" ht="14.25" thickTop="1" thickBot="1" x14ac:dyDescent="0.25">
      <c r="B32" s="119" t="s">
        <v>16</v>
      </c>
      <c r="C32" s="95" t="s">
        <v>76</v>
      </c>
      <c r="D32" s="77"/>
      <c r="E32" s="77"/>
      <c r="F32" s="77"/>
      <c r="G32" s="77"/>
      <c r="H32" s="77"/>
      <c r="I32" s="77"/>
      <c r="J32" s="78"/>
    </row>
    <row r="33" spans="2:10" ht="26.25" thickTop="1" x14ac:dyDescent="0.2">
      <c r="B33" s="79"/>
      <c r="C33" s="96" t="s">
        <v>9</v>
      </c>
      <c r="D33" s="97" t="s">
        <v>0</v>
      </c>
      <c r="E33" s="97" t="s">
        <v>1</v>
      </c>
      <c r="F33" s="97" t="s">
        <v>8</v>
      </c>
      <c r="G33" s="98" t="s">
        <v>13</v>
      </c>
      <c r="H33" s="77"/>
      <c r="I33" s="99"/>
      <c r="J33" s="83"/>
    </row>
    <row r="34" spans="2:10" x14ac:dyDescent="0.2">
      <c r="B34" s="79"/>
      <c r="C34" s="100" t="s">
        <v>5</v>
      </c>
      <c r="D34" s="81">
        <f>1/12</f>
        <v>8.3333333333333329E-2</v>
      </c>
      <c r="E34" s="85">
        <f>+Tabellen!I27</f>
        <v>4278.57</v>
      </c>
      <c r="F34" s="112">
        <f>(D34*E34)</f>
        <v>356.54749999999996</v>
      </c>
      <c r="G34" s="63">
        <v>1</v>
      </c>
      <c r="H34" s="93"/>
      <c r="I34" s="101"/>
      <c r="J34" s="83"/>
    </row>
    <row r="35" spans="2:10" x14ac:dyDescent="0.2">
      <c r="B35" s="79"/>
      <c r="C35" s="100"/>
      <c r="D35" s="81"/>
      <c r="E35" s="81"/>
      <c r="F35" s="81"/>
      <c r="G35" s="81"/>
      <c r="H35" s="81"/>
      <c r="I35" s="102"/>
      <c r="J35" s="83"/>
    </row>
    <row r="36" spans="2:10" x14ac:dyDescent="0.2">
      <c r="B36" s="79"/>
      <c r="C36" s="103" t="s">
        <v>10</v>
      </c>
      <c r="D36" s="81"/>
      <c r="E36" s="81"/>
      <c r="F36" s="86">
        <f>+F20</f>
        <v>2016</v>
      </c>
      <c r="G36" s="86"/>
      <c r="H36" s="86">
        <f>+H20</f>
        <v>2017</v>
      </c>
      <c r="I36" s="102"/>
      <c r="J36" s="83"/>
    </row>
    <row r="37" spans="2:10" x14ac:dyDescent="0.2">
      <c r="B37" s="79"/>
      <c r="C37" s="100" t="s">
        <v>7</v>
      </c>
      <c r="D37" s="81">
        <f>1/12</f>
        <v>8.3333333333333329E-2</v>
      </c>
      <c r="E37" s="85">
        <f>+E22</f>
        <v>223.77</v>
      </c>
      <c r="F37" s="113">
        <f>(D37*E37)</f>
        <v>18.647500000000001</v>
      </c>
      <c r="G37" s="85">
        <f>+G22</f>
        <v>223.77</v>
      </c>
      <c r="H37" s="112">
        <f>(D37*G37)</f>
        <v>18.647500000000001</v>
      </c>
      <c r="I37" s="102"/>
      <c r="J37" s="83"/>
    </row>
    <row r="38" spans="2:10" x14ac:dyDescent="0.2">
      <c r="B38" s="79"/>
      <c r="C38" s="100"/>
      <c r="D38" s="81"/>
      <c r="E38" s="81"/>
      <c r="F38" s="81"/>
      <c r="G38" s="81"/>
      <c r="H38" s="81"/>
      <c r="I38" s="102"/>
      <c r="J38" s="83"/>
    </row>
    <row r="39" spans="2:10" x14ac:dyDescent="0.2">
      <c r="B39" s="79"/>
      <c r="C39" s="103" t="str">
        <f>+C24</f>
        <v>Gedurende schooljaar 2016-2017</v>
      </c>
      <c r="D39" s="81"/>
      <c r="E39" s="81"/>
      <c r="F39" s="81"/>
      <c r="G39" s="81"/>
      <c r="H39" s="81"/>
      <c r="I39" s="102"/>
      <c r="J39" s="83"/>
    </row>
    <row r="40" spans="2:10" x14ac:dyDescent="0.2">
      <c r="B40" s="79"/>
      <c r="C40" s="100">
        <f>+C25</f>
        <v>2016</v>
      </c>
      <c r="D40" s="85">
        <f>F34*G34+F37*G34</f>
        <v>375.19499999999994</v>
      </c>
      <c r="E40" s="81" t="s">
        <v>11</v>
      </c>
      <c r="F40" s="112">
        <f>+D40*5</f>
        <v>1875.9749999999997</v>
      </c>
      <c r="G40" s="81"/>
      <c r="H40" s="81"/>
      <c r="I40" s="102"/>
      <c r="J40" s="83"/>
    </row>
    <row r="41" spans="2:10" ht="15" x14ac:dyDescent="0.35">
      <c r="B41" s="79"/>
      <c r="C41" s="100">
        <f>+C26</f>
        <v>2017</v>
      </c>
      <c r="D41" s="85">
        <f>F34*G34+H37*G34</f>
        <v>375.19499999999994</v>
      </c>
      <c r="E41" s="81" t="s">
        <v>12</v>
      </c>
      <c r="F41" s="114">
        <f>+D41*7</f>
        <v>2626.3649999999998</v>
      </c>
      <c r="G41" s="81"/>
      <c r="H41" s="81"/>
      <c r="I41" s="102"/>
      <c r="J41" s="83"/>
    </row>
    <row r="42" spans="2:10" ht="13.5" thickBot="1" x14ac:dyDescent="0.25">
      <c r="B42" s="79"/>
      <c r="C42" s="104"/>
      <c r="D42" s="105"/>
      <c r="E42" s="105" t="s">
        <v>14</v>
      </c>
      <c r="F42" s="115">
        <f>SUM(F40:F41)</f>
        <v>4502.3399999999992</v>
      </c>
      <c r="G42" s="105"/>
      <c r="H42" s="105"/>
      <c r="I42" s="106"/>
      <c r="J42" s="83"/>
    </row>
    <row r="43" spans="2:10" ht="13.5" thickTop="1" x14ac:dyDescent="0.2">
      <c r="B43" s="79"/>
      <c r="C43" s="93"/>
      <c r="D43" s="93"/>
      <c r="E43" s="93"/>
      <c r="F43" s="93"/>
      <c r="G43" s="93"/>
      <c r="H43" s="93"/>
      <c r="I43" s="93"/>
      <c r="J43" s="83"/>
    </row>
    <row r="44" spans="2:10" x14ac:dyDescent="0.2">
      <c r="B44" s="126"/>
      <c r="C44" s="127"/>
      <c r="D44" s="127"/>
      <c r="E44" s="127"/>
      <c r="F44" s="127"/>
      <c r="G44" s="127"/>
      <c r="H44" s="127"/>
      <c r="I44" s="127"/>
      <c r="J44" s="128"/>
    </row>
    <row r="45" spans="2:10" ht="13.5" thickBot="1" x14ac:dyDescent="0.25">
      <c r="B45" s="120" t="s">
        <v>16</v>
      </c>
      <c r="C45" s="107" t="s">
        <v>77</v>
      </c>
      <c r="D45" s="93"/>
      <c r="E45" s="93"/>
      <c r="F45" s="93"/>
      <c r="G45" s="93"/>
      <c r="H45" s="93"/>
      <c r="I45" s="93"/>
      <c r="J45" s="83"/>
    </row>
    <row r="46" spans="2:10" ht="26.25" thickTop="1" x14ac:dyDescent="0.2">
      <c r="B46" s="79"/>
      <c r="C46" s="96" t="s">
        <v>9</v>
      </c>
      <c r="D46" s="97" t="s">
        <v>0</v>
      </c>
      <c r="E46" s="97" t="s">
        <v>1</v>
      </c>
      <c r="F46" s="97" t="s">
        <v>8</v>
      </c>
      <c r="G46" s="98" t="s">
        <v>13</v>
      </c>
      <c r="H46" s="77"/>
      <c r="I46" s="99"/>
      <c r="J46" s="83"/>
    </row>
    <row r="47" spans="2:10" x14ac:dyDescent="0.2">
      <c r="B47" s="79"/>
      <c r="C47" s="108" t="s">
        <v>4</v>
      </c>
      <c r="D47" s="81">
        <f>1/12</f>
        <v>8.3333333333333329E-2</v>
      </c>
      <c r="E47" s="85">
        <f>+Tabellen!I26</f>
        <v>2993.68</v>
      </c>
      <c r="F47" s="112">
        <f>(D47*E47)</f>
        <v>249.4733333333333</v>
      </c>
      <c r="G47" s="63">
        <v>1</v>
      </c>
      <c r="H47" s="93"/>
      <c r="I47" s="101"/>
      <c r="J47" s="83"/>
    </row>
    <row r="48" spans="2:10" x14ac:dyDescent="0.2">
      <c r="B48" s="79"/>
      <c r="C48" s="100" t="s">
        <v>5</v>
      </c>
      <c r="D48" s="81">
        <f>1/12</f>
        <v>8.3333333333333329E-2</v>
      </c>
      <c r="E48" s="85">
        <f>+E34</f>
        <v>4278.57</v>
      </c>
      <c r="F48" s="112">
        <f>(D48*E48)</f>
        <v>356.54749999999996</v>
      </c>
      <c r="G48" s="81">
        <f>+G47</f>
        <v>1</v>
      </c>
      <c r="H48" s="93"/>
      <c r="I48" s="101"/>
      <c r="J48" s="83"/>
    </row>
    <row r="49" spans="2:10" x14ac:dyDescent="0.2">
      <c r="B49" s="79"/>
      <c r="C49" s="100"/>
      <c r="D49" s="81"/>
      <c r="E49" s="81"/>
      <c r="F49" s="81"/>
      <c r="G49" s="81"/>
      <c r="H49" s="81"/>
      <c r="I49" s="102"/>
      <c r="J49" s="83"/>
    </row>
    <row r="50" spans="2:10" x14ac:dyDescent="0.2">
      <c r="B50" s="79"/>
      <c r="C50" s="103" t="s">
        <v>10</v>
      </c>
      <c r="D50" s="81"/>
      <c r="E50" s="81"/>
      <c r="F50" s="86">
        <f>+F20</f>
        <v>2016</v>
      </c>
      <c r="G50" s="86"/>
      <c r="H50" s="86">
        <f>+H20</f>
        <v>2017</v>
      </c>
      <c r="I50" s="102"/>
      <c r="J50" s="83"/>
    </row>
    <row r="51" spans="2:10" x14ac:dyDescent="0.2">
      <c r="B51" s="79"/>
      <c r="C51" s="100" t="s">
        <v>6</v>
      </c>
      <c r="D51" s="81">
        <f>1/12</f>
        <v>8.3333333333333329E-2</v>
      </c>
      <c r="E51" s="85">
        <f>+E21</f>
        <v>787</v>
      </c>
      <c r="F51" s="113">
        <f>(D51*E51)</f>
        <v>65.583333333333329</v>
      </c>
      <c r="G51" s="85">
        <f>+G21</f>
        <v>787</v>
      </c>
      <c r="H51" s="112">
        <f>(D51*G51)</f>
        <v>65.583333333333329</v>
      </c>
      <c r="I51" s="102"/>
      <c r="J51" s="83"/>
    </row>
    <row r="52" spans="2:10" x14ac:dyDescent="0.2">
      <c r="B52" s="79"/>
      <c r="C52" s="100" t="s">
        <v>7</v>
      </c>
      <c r="D52" s="81">
        <f>1/12</f>
        <v>8.3333333333333329E-2</v>
      </c>
      <c r="E52" s="85">
        <f>+E22</f>
        <v>223.77</v>
      </c>
      <c r="F52" s="113">
        <f>(D52*E52)</f>
        <v>18.647500000000001</v>
      </c>
      <c r="G52" s="85">
        <f>+G22</f>
        <v>223.77</v>
      </c>
      <c r="H52" s="112">
        <f>(D52*G52)</f>
        <v>18.647500000000001</v>
      </c>
      <c r="I52" s="102"/>
      <c r="J52" s="83"/>
    </row>
    <row r="53" spans="2:10" x14ac:dyDescent="0.2">
      <c r="B53" s="79"/>
      <c r="C53" s="100"/>
      <c r="D53" s="81"/>
      <c r="E53" s="81"/>
      <c r="F53" s="81"/>
      <c r="G53" s="81"/>
      <c r="H53" s="81"/>
      <c r="I53" s="102"/>
      <c r="J53" s="83"/>
    </row>
    <row r="54" spans="2:10" x14ac:dyDescent="0.2">
      <c r="B54" s="79"/>
      <c r="C54" s="103" t="str">
        <f>+C39</f>
        <v>Gedurende schooljaar 2016-2017</v>
      </c>
      <c r="D54" s="81"/>
      <c r="E54" s="81"/>
      <c r="F54" s="81"/>
      <c r="G54" s="81"/>
      <c r="H54" s="81"/>
      <c r="I54" s="102"/>
      <c r="J54" s="83"/>
    </row>
    <row r="55" spans="2:10" x14ac:dyDescent="0.2">
      <c r="B55" s="79"/>
      <c r="C55" s="109">
        <f>+C40</f>
        <v>2016</v>
      </c>
      <c r="D55" s="85">
        <f>+F47*G47+F48*G48+F51*G47+F52*G48</f>
        <v>690.25166666666667</v>
      </c>
      <c r="E55" s="81" t="s">
        <v>11</v>
      </c>
      <c r="F55" s="112">
        <f>+D55*5</f>
        <v>3451.2583333333332</v>
      </c>
      <c r="G55" s="81"/>
      <c r="H55" s="81"/>
      <c r="I55" s="102"/>
      <c r="J55" s="83"/>
    </row>
    <row r="56" spans="2:10" ht="15" x14ac:dyDescent="0.35">
      <c r="B56" s="79"/>
      <c r="C56" s="109">
        <f>+C41</f>
        <v>2017</v>
      </c>
      <c r="D56" s="85">
        <f>+F47*G47+F48*G48+H51*G47+H52*G48</f>
        <v>690.25166666666667</v>
      </c>
      <c r="E56" s="81" t="s">
        <v>12</v>
      </c>
      <c r="F56" s="114">
        <f>+D56*7</f>
        <v>4831.7616666666663</v>
      </c>
      <c r="G56" s="81"/>
      <c r="H56" s="81"/>
      <c r="I56" s="102"/>
      <c r="J56" s="83"/>
    </row>
    <row r="57" spans="2:10" ht="13.5" thickBot="1" x14ac:dyDescent="0.25">
      <c r="B57" s="79"/>
      <c r="C57" s="104"/>
      <c r="D57" s="105"/>
      <c r="E57" s="105" t="s">
        <v>14</v>
      </c>
      <c r="F57" s="115">
        <f>SUM(F55:F56)</f>
        <v>8283.02</v>
      </c>
      <c r="G57" s="105"/>
      <c r="H57" s="105"/>
      <c r="I57" s="106"/>
      <c r="J57" s="83"/>
    </row>
    <row r="58" spans="2:10" ht="13.5" thickTop="1" x14ac:dyDescent="0.2">
      <c r="B58" s="79"/>
      <c r="C58" s="93"/>
      <c r="D58" s="93"/>
      <c r="E58" s="93"/>
      <c r="F58" s="93"/>
      <c r="G58" s="93"/>
      <c r="H58" s="93"/>
      <c r="I58" s="93"/>
      <c r="J58" s="83"/>
    </row>
    <row r="59" spans="2:10" x14ac:dyDescent="0.2">
      <c r="B59" s="129"/>
      <c r="C59" s="130"/>
      <c r="D59" s="130"/>
      <c r="E59" s="130"/>
      <c r="F59" s="130"/>
      <c r="G59" s="130"/>
      <c r="H59" s="130"/>
      <c r="I59" s="130"/>
      <c r="J59" s="131"/>
    </row>
    <row r="60" spans="2:10" x14ac:dyDescent="0.2">
      <c r="B60" s="90"/>
      <c r="C60" s="91"/>
      <c r="D60" s="91"/>
      <c r="E60" s="91"/>
      <c r="F60" s="91"/>
      <c r="G60" s="91"/>
      <c r="H60" s="91"/>
      <c r="I60" s="91"/>
      <c r="J60" s="92"/>
    </row>
    <row r="61" spans="2:10" ht="13.5" thickBot="1" x14ac:dyDescent="0.25">
      <c r="B61" s="121" t="s">
        <v>45</v>
      </c>
      <c r="C61" s="93"/>
      <c r="D61" s="93"/>
      <c r="E61" s="93"/>
      <c r="F61" s="93"/>
      <c r="G61" s="93"/>
      <c r="H61" s="93"/>
      <c r="I61" s="93"/>
      <c r="J61" s="83"/>
    </row>
    <row r="62" spans="2:10" ht="13.5" thickTop="1" x14ac:dyDescent="0.2">
      <c r="B62" s="79"/>
      <c r="C62" s="103" t="str">
        <f>+C39</f>
        <v>Gedurende schooljaar 2016-2017</v>
      </c>
      <c r="D62" s="81"/>
      <c r="E62" s="97"/>
      <c r="F62" s="97"/>
      <c r="G62" s="97"/>
      <c r="H62" s="97"/>
      <c r="I62" s="110"/>
      <c r="J62" s="83"/>
    </row>
    <row r="63" spans="2:10" x14ac:dyDescent="0.2">
      <c r="B63" s="79"/>
      <c r="C63" s="100">
        <f>+C55</f>
        <v>2016</v>
      </c>
      <c r="D63" s="85">
        <f>+D40+D55</f>
        <v>1065.4466666666667</v>
      </c>
      <c r="E63" s="81" t="s">
        <v>11</v>
      </c>
      <c r="F63" s="112">
        <f>+D63*5</f>
        <v>5327.2333333333336</v>
      </c>
      <c r="G63" s="81"/>
      <c r="H63" s="81"/>
      <c r="I63" s="102"/>
      <c r="J63" s="83"/>
    </row>
    <row r="64" spans="2:10" ht="15" x14ac:dyDescent="0.35">
      <c r="B64" s="79"/>
      <c r="C64" s="100">
        <f>+C56</f>
        <v>2017</v>
      </c>
      <c r="D64" s="85">
        <f>+D41+D56</f>
        <v>1065.4466666666667</v>
      </c>
      <c r="E64" s="81" t="s">
        <v>12</v>
      </c>
      <c r="F64" s="114">
        <f>+D64*7</f>
        <v>7458.126666666667</v>
      </c>
      <c r="G64" s="81"/>
      <c r="H64" s="81"/>
      <c r="I64" s="102"/>
      <c r="J64" s="83"/>
    </row>
    <row r="65" spans="2:10" ht="13.5" thickBot="1" x14ac:dyDescent="0.25">
      <c r="B65" s="79"/>
      <c r="C65" s="104"/>
      <c r="D65" s="105"/>
      <c r="E65" s="105" t="s">
        <v>14</v>
      </c>
      <c r="F65" s="115">
        <f>SUM(F63:F64)</f>
        <v>12785.36</v>
      </c>
      <c r="G65" s="105"/>
      <c r="H65" s="105"/>
      <c r="I65" s="106"/>
      <c r="J65" s="83"/>
    </row>
    <row r="66" spans="2:10" ht="14.25" thickTop="1" thickBot="1" x14ac:dyDescent="0.25">
      <c r="B66" s="87"/>
      <c r="C66" s="88"/>
      <c r="D66" s="88"/>
      <c r="E66" s="88"/>
      <c r="F66" s="88"/>
      <c r="G66" s="88"/>
      <c r="H66" s="88"/>
      <c r="I66" s="88"/>
      <c r="J66" s="89"/>
    </row>
    <row r="67" spans="2:10" ht="13.5" thickTop="1" x14ac:dyDescent="0.2">
      <c r="B67" s="26"/>
      <c r="C67" s="25"/>
      <c r="D67" s="25"/>
      <c r="E67" s="25"/>
      <c r="F67" s="25"/>
      <c r="G67" s="25"/>
      <c r="H67" s="25"/>
      <c r="I67" s="25"/>
      <c r="J67" s="25"/>
    </row>
    <row r="68" spans="2:10" x14ac:dyDescent="0.2">
      <c r="B68" s="26"/>
      <c r="C68" s="25"/>
      <c r="D68" s="25"/>
      <c r="E68" s="25"/>
      <c r="F68" s="25"/>
      <c r="G68" s="25"/>
      <c r="H68" s="25"/>
      <c r="I68" s="25"/>
      <c r="J68" s="25"/>
    </row>
    <row r="69" spans="2:10" x14ac:dyDescent="0.2">
      <c r="B69" s="26"/>
      <c r="C69" s="25"/>
      <c r="D69" s="25"/>
      <c r="E69" s="25"/>
      <c r="F69" s="25"/>
      <c r="G69" s="25"/>
      <c r="H69" s="25"/>
      <c r="I69" s="25"/>
      <c r="J69" s="25"/>
    </row>
    <row r="70" spans="2:10" x14ac:dyDescent="0.2">
      <c r="B70" s="26"/>
      <c r="C70" s="25"/>
      <c r="D70" s="25"/>
      <c r="E70" s="25"/>
      <c r="F70" s="25"/>
      <c r="G70" s="25"/>
      <c r="H70" s="25"/>
      <c r="I70" s="25"/>
      <c r="J70" s="25"/>
    </row>
    <row r="71" spans="2:10" x14ac:dyDescent="0.2">
      <c r="B71" s="26"/>
      <c r="C71" s="25"/>
      <c r="D71" s="25"/>
      <c r="E71" s="25"/>
      <c r="F71" s="25"/>
      <c r="G71" s="25"/>
      <c r="H71" s="25"/>
      <c r="I71" s="25"/>
      <c r="J71" s="25"/>
    </row>
    <row r="72" spans="2:10" x14ac:dyDescent="0.2">
      <c r="B72" s="26"/>
      <c r="C72" s="25"/>
      <c r="D72" s="25"/>
      <c r="E72" s="25"/>
      <c r="F72" s="25"/>
      <c r="G72" s="25"/>
      <c r="H72" s="25"/>
      <c r="I72" s="25"/>
      <c r="J72" s="25"/>
    </row>
    <row r="73" spans="2:10" x14ac:dyDescent="0.2">
      <c r="B73" s="26"/>
      <c r="C73" s="25"/>
      <c r="D73" s="25"/>
      <c r="E73" s="25"/>
      <c r="F73" s="25"/>
      <c r="G73" s="25"/>
      <c r="H73" s="25"/>
      <c r="I73" s="25"/>
      <c r="J73" s="25"/>
    </row>
    <row r="74" spans="2:10" x14ac:dyDescent="0.2">
      <c r="B74" s="26"/>
      <c r="C74" s="25"/>
      <c r="D74" s="25"/>
      <c r="E74" s="25"/>
      <c r="F74" s="25"/>
      <c r="G74" s="25"/>
      <c r="H74" s="25"/>
      <c r="I74" s="25"/>
      <c r="J74" s="25"/>
    </row>
    <row r="75" spans="2:10" x14ac:dyDescent="0.2">
      <c r="B75" s="26"/>
      <c r="C75" s="25"/>
      <c r="D75" s="25"/>
      <c r="E75" s="25"/>
      <c r="F75" s="25"/>
      <c r="G75" s="25"/>
      <c r="H75" s="25"/>
      <c r="I75" s="25"/>
      <c r="J75" s="25"/>
    </row>
    <row r="76" spans="2:10" x14ac:dyDescent="0.2">
      <c r="B76" s="26"/>
      <c r="C76" s="25"/>
      <c r="D76" s="25"/>
      <c r="E76" s="25"/>
      <c r="F76" s="25"/>
      <c r="G76" s="25"/>
      <c r="H76" s="25"/>
      <c r="I76" s="25"/>
      <c r="J76" s="25"/>
    </row>
    <row r="77" spans="2:10" x14ac:dyDescent="0.2">
      <c r="B77" s="26"/>
      <c r="C77" s="25"/>
      <c r="D77" s="25"/>
      <c r="E77" s="25"/>
      <c r="F77" s="25"/>
      <c r="G77" s="25"/>
      <c r="H77" s="25"/>
      <c r="I77" s="25"/>
      <c r="J77" s="25"/>
    </row>
    <row r="78" spans="2:10" x14ac:dyDescent="0.2">
      <c r="B78" s="26"/>
      <c r="C78" s="25"/>
      <c r="D78" s="25"/>
      <c r="E78" s="25"/>
      <c r="F78" s="25"/>
      <c r="G78" s="25"/>
      <c r="H78" s="25"/>
      <c r="I78" s="25"/>
      <c r="J78" s="25"/>
    </row>
    <row r="79" spans="2:10" x14ac:dyDescent="0.2">
      <c r="B79" s="26"/>
      <c r="C79" s="25"/>
      <c r="D79" s="25"/>
      <c r="E79" s="25"/>
      <c r="F79" s="25"/>
      <c r="G79" s="25"/>
      <c r="H79" s="25"/>
      <c r="I79" s="25"/>
      <c r="J79" s="25"/>
    </row>
    <row r="80" spans="2:10" x14ac:dyDescent="0.2">
      <c r="B80" s="26"/>
      <c r="C80" s="25"/>
      <c r="D80" s="25"/>
      <c r="E80" s="25"/>
      <c r="F80" s="25"/>
      <c r="G80" s="25"/>
      <c r="H80" s="25"/>
      <c r="I80" s="25"/>
      <c r="J80" s="25"/>
    </row>
    <row r="81" spans="2:2" s="25" customFormat="1" x14ac:dyDescent="0.2">
      <c r="B81" s="26"/>
    </row>
    <row r="82" spans="2:2" s="25" customFormat="1" x14ac:dyDescent="0.2">
      <c r="B82" s="26"/>
    </row>
    <row r="83" spans="2:2" s="25" customFormat="1" x14ac:dyDescent="0.2">
      <c r="B83" s="26"/>
    </row>
    <row r="84" spans="2:2" s="25" customFormat="1" x14ac:dyDescent="0.2">
      <c r="B84" s="26"/>
    </row>
    <row r="85" spans="2:2" s="25" customFormat="1" x14ac:dyDescent="0.2">
      <c r="B85" s="26"/>
    </row>
    <row r="86" spans="2:2" s="25" customFormat="1" x14ac:dyDescent="0.2">
      <c r="B86" s="26"/>
    </row>
    <row r="87" spans="2:2" s="25" customFormat="1" x14ac:dyDescent="0.2">
      <c r="B87" s="26"/>
    </row>
    <row r="88" spans="2:2" s="25" customFormat="1" x14ac:dyDescent="0.2">
      <c r="B88" s="26"/>
    </row>
    <row r="89" spans="2:2" s="25" customFormat="1" x14ac:dyDescent="0.2">
      <c r="B89" s="26"/>
    </row>
    <row r="90" spans="2:2" s="25" customFormat="1" x14ac:dyDescent="0.2">
      <c r="B90" s="26"/>
    </row>
    <row r="91" spans="2:2" s="25" customFormat="1" x14ac:dyDescent="0.2">
      <c r="B91" s="26"/>
    </row>
    <row r="92" spans="2:2" s="25" customFormat="1" x14ac:dyDescent="0.2">
      <c r="B92" s="26"/>
    </row>
    <row r="93" spans="2:2" s="25" customFormat="1" x14ac:dyDescent="0.2">
      <c r="B93" s="26"/>
    </row>
    <row r="94" spans="2:2" s="25" customFormat="1" x14ac:dyDescent="0.2">
      <c r="B94" s="26"/>
    </row>
    <row r="95" spans="2:2" s="25" customFormat="1" x14ac:dyDescent="0.2">
      <c r="B95" s="26"/>
    </row>
    <row r="96" spans="2:2" s="25" customFormat="1" x14ac:dyDescent="0.2">
      <c r="B96" s="26"/>
    </row>
    <row r="97" spans="2:2" s="25" customFormat="1" x14ac:dyDescent="0.2">
      <c r="B97" s="26"/>
    </row>
    <row r="98" spans="2:2" s="25" customFormat="1" x14ac:dyDescent="0.2">
      <c r="B98" s="26"/>
    </row>
    <row r="99" spans="2:2" s="25" customFormat="1" x14ac:dyDescent="0.2">
      <c r="B99" s="26"/>
    </row>
    <row r="100" spans="2:2" s="25" customFormat="1" x14ac:dyDescent="0.2">
      <c r="B100" s="26"/>
    </row>
    <row r="101" spans="2:2" s="25" customFormat="1" x14ac:dyDescent="0.2">
      <c r="B101" s="26"/>
    </row>
    <row r="102" spans="2:2" s="25" customFormat="1" x14ac:dyDescent="0.2">
      <c r="B102" s="26"/>
    </row>
    <row r="103" spans="2:2" s="25" customFormat="1" x14ac:dyDescent="0.2">
      <c r="B103" s="26"/>
    </row>
    <row r="104" spans="2:2" s="25" customFormat="1" x14ac:dyDescent="0.2">
      <c r="B104" s="26"/>
    </row>
    <row r="105" spans="2:2" s="25" customFormat="1" x14ac:dyDescent="0.2">
      <c r="B105" s="26"/>
    </row>
    <row r="106" spans="2:2" s="25" customFormat="1" x14ac:dyDescent="0.2">
      <c r="B106" s="26"/>
    </row>
    <row r="107" spans="2:2" s="25" customFormat="1" x14ac:dyDescent="0.2">
      <c r="B107" s="26"/>
    </row>
    <row r="108" spans="2:2" s="25" customFormat="1" x14ac:dyDescent="0.2">
      <c r="B108" s="26"/>
    </row>
    <row r="109" spans="2:2" s="25" customFormat="1" x14ac:dyDescent="0.2">
      <c r="B109" s="26"/>
    </row>
    <row r="110" spans="2:2" s="25" customFormat="1" x14ac:dyDescent="0.2">
      <c r="B110" s="26"/>
    </row>
    <row r="111" spans="2:2" s="25" customFormat="1" x14ac:dyDescent="0.2">
      <c r="B111" s="26"/>
    </row>
    <row r="112" spans="2:2" s="25" customFormat="1" x14ac:dyDescent="0.2">
      <c r="B112" s="26"/>
    </row>
    <row r="113" spans="2:2" s="25" customFormat="1" x14ac:dyDescent="0.2">
      <c r="B113" s="26"/>
    </row>
    <row r="114" spans="2:2" s="25" customFormat="1" x14ac:dyDescent="0.2">
      <c r="B114" s="26"/>
    </row>
    <row r="115" spans="2:2" s="25" customFormat="1" x14ac:dyDescent="0.2">
      <c r="B115" s="26"/>
    </row>
    <row r="116" spans="2:2" s="25" customFormat="1" x14ac:dyDescent="0.2">
      <c r="B116" s="26"/>
    </row>
    <row r="117" spans="2:2" s="25" customFormat="1" x14ac:dyDescent="0.2">
      <c r="B117" s="26"/>
    </row>
    <row r="118" spans="2:2" s="25" customFormat="1" x14ac:dyDescent="0.2">
      <c r="B118" s="26"/>
    </row>
    <row r="119" spans="2:2" s="25" customFormat="1" x14ac:dyDescent="0.2">
      <c r="B119" s="26"/>
    </row>
    <row r="120" spans="2:2" s="25" customFormat="1" x14ac:dyDescent="0.2">
      <c r="B120" s="26"/>
    </row>
    <row r="121" spans="2:2" s="25" customFormat="1" x14ac:dyDescent="0.2">
      <c r="B121" s="26"/>
    </row>
    <row r="122" spans="2:2" s="25" customFormat="1" x14ac:dyDescent="0.2">
      <c r="B122" s="26"/>
    </row>
    <row r="123" spans="2:2" s="25" customFormat="1" x14ac:dyDescent="0.2">
      <c r="B123" s="26"/>
    </row>
    <row r="124" spans="2:2" s="25" customFormat="1" x14ac:dyDescent="0.2">
      <c r="B124" s="26"/>
    </row>
    <row r="125" spans="2:2" s="25" customFormat="1" x14ac:dyDescent="0.2">
      <c r="B125" s="26"/>
    </row>
    <row r="126" spans="2:2" s="25" customFormat="1" x14ac:dyDescent="0.2">
      <c r="B126" s="26"/>
    </row>
    <row r="127" spans="2:2" s="25" customFormat="1" x14ac:dyDescent="0.2">
      <c r="B127" s="26"/>
    </row>
    <row r="128" spans="2:2" s="25" customFormat="1" x14ac:dyDescent="0.2">
      <c r="B128" s="26"/>
    </row>
    <row r="129" spans="2:2" s="25" customFormat="1" x14ac:dyDescent="0.2">
      <c r="B129" s="26"/>
    </row>
    <row r="130" spans="2:2" s="25" customFormat="1" x14ac:dyDescent="0.2">
      <c r="B130" s="26"/>
    </row>
    <row r="131" spans="2:2" s="25" customFormat="1" x14ac:dyDescent="0.2">
      <c r="B131" s="26"/>
    </row>
    <row r="132" spans="2:2" s="25" customFormat="1" x14ac:dyDescent="0.2">
      <c r="B132" s="26"/>
    </row>
    <row r="133" spans="2:2" s="25" customFormat="1" x14ac:dyDescent="0.2">
      <c r="B133" s="26"/>
    </row>
    <row r="134" spans="2:2" s="25" customFormat="1" x14ac:dyDescent="0.2">
      <c r="B134" s="26"/>
    </row>
    <row r="135" spans="2:2" s="25" customFormat="1" x14ac:dyDescent="0.2">
      <c r="B135" s="26"/>
    </row>
    <row r="136" spans="2:2" s="25" customFormat="1" x14ac:dyDescent="0.2">
      <c r="B136" s="26"/>
    </row>
    <row r="137" spans="2:2" s="25" customFormat="1" x14ac:dyDescent="0.2">
      <c r="B137" s="26"/>
    </row>
    <row r="138" spans="2:2" s="25" customFormat="1" x14ac:dyDescent="0.2">
      <c r="B138" s="26"/>
    </row>
    <row r="139" spans="2:2" s="25" customFormat="1" x14ac:dyDescent="0.2">
      <c r="B139" s="26"/>
    </row>
    <row r="140" spans="2:2" s="25" customFormat="1" x14ac:dyDescent="0.2">
      <c r="B140" s="26"/>
    </row>
    <row r="141" spans="2:2" s="25" customFormat="1" x14ac:dyDescent="0.2">
      <c r="B141" s="26"/>
    </row>
    <row r="142" spans="2:2" s="25" customFormat="1" x14ac:dyDescent="0.2">
      <c r="B142" s="26"/>
    </row>
    <row r="143" spans="2:2" s="25" customFormat="1" x14ac:dyDescent="0.2">
      <c r="B143" s="26"/>
    </row>
    <row r="144" spans="2:2" s="25" customFormat="1" x14ac:dyDescent="0.2">
      <c r="B144" s="26"/>
    </row>
    <row r="145" spans="2:2" s="25" customFormat="1" x14ac:dyDescent="0.2">
      <c r="B145" s="26"/>
    </row>
    <row r="146" spans="2:2" s="25" customFormat="1" x14ac:dyDescent="0.2">
      <c r="B146" s="26"/>
    </row>
    <row r="147" spans="2:2" s="25" customFormat="1" x14ac:dyDescent="0.2">
      <c r="B147" s="26"/>
    </row>
    <row r="148" spans="2:2" s="25" customFormat="1" x14ac:dyDescent="0.2">
      <c r="B148" s="26"/>
    </row>
    <row r="149" spans="2:2" s="25" customFormat="1" x14ac:dyDescent="0.2">
      <c r="B149" s="26"/>
    </row>
    <row r="150" spans="2:2" s="25" customFormat="1" x14ac:dyDescent="0.2">
      <c r="B150" s="26"/>
    </row>
    <row r="151" spans="2:2" s="25" customFormat="1" x14ac:dyDescent="0.2">
      <c r="B151" s="26"/>
    </row>
    <row r="152" spans="2:2" s="25" customFormat="1" x14ac:dyDescent="0.2">
      <c r="B152" s="26"/>
    </row>
    <row r="153" spans="2:2" s="25" customFormat="1" x14ac:dyDescent="0.2">
      <c r="B153" s="26"/>
    </row>
    <row r="154" spans="2:2" s="25" customFormat="1" x14ac:dyDescent="0.2">
      <c r="B154" s="26"/>
    </row>
    <row r="155" spans="2:2" s="25" customFormat="1" x14ac:dyDescent="0.2">
      <c r="B155" s="26"/>
    </row>
    <row r="156" spans="2:2" s="25" customFormat="1" x14ac:dyDescent="0.2">
      <c r="B156" s="26"/>
    </row>
    <row r="157" spans="2:2" s="25" customFormat="1" x14ac:dyDescent="0.2">
      <c r="B157" s="26"/>
    </row>
    <row r="158" spans="2:2" s="25" customFormat="1" x14ac:dyDescent="0.2">
      <c r="B158" s="26"/>
    </row>
    <row r="159" spans="2:2" s="25" customFormat="1" x14ac:dyDescent="0.2">
      <c r="B159" s="26"/>
    </row>
    <row r="160" spans="2:2" s="25" customFormat="1" x14ac:dyDescent="0.2">
      <c r="B160" s="26"/>
    </row>
    <row r="161" spans="2:2" s="25" customFormat="1" x14ac:dyDescent="0.2">
      <c r="B161" s="26"/>
    </row>
    <row r="162" spans="2:2" s="25" customFormat="1" x14ac:dyDescent="0.2">
      <c r="B162" s="26"/>
    </row>
    <row r="163" spans="2:2" s="25" customFormat="1" x14ac:dyDescent="0.2">
      <c r="B163" s="26"/>
    </row>
    <row r="164" spans="2:2" s="25" customFormat="1" x14ac:dyDescent="0.2">
      <c r="B164" s="26"/>
    </row>
    <row r="165" spans="2:2" s="25" customFormat="1" x14ac:dyDescent="0.2">
      <c r="B165" s="26"/>
    </row>
    <row r="166" spans="2:2" s="25" customFormat="1" x14ac:dyDescent="0.2">
      <c r="B166" s="26"/>
    </row>
    <row r="167" spans="2:2" s="25" customFormat="1" x14ac:dyDescent="0.2">
      <c r="B167" s="26"/>
    </row>
    <row r="168" spans="2:2" s="25" customFormat="1" x14ac:dyDescent="0.2">
      <c r="B168" s="26"/>
    </row>
    <row r="169" spans="2:2" s="25" customFormat="1" x14ac:dyDescent="0.2">
      <c r="B169" s="26"/>
    </row>
    <row r="170" spans="2:2" s="25" customFormat="1" x14ac:dyDescent="0.2">
      <c r="B170" s="26"/>
    </row>
    <row r="171" spans="2:2" s="25" customFormat="1" x14ac:dyDescent="0.2">
      <c r="B171" s="26"/>
    </row>
    <row r="172" spans="2:2" s="25" customFormat="1" x14ac:dyDescent="0.2">
      <c r="B172" s="26"/>
    </row>
    <row r="173" spans="2:2" s="25" customFormat="1" x14ac:dyDescent="0.2">
      <c r="B173" s="26"/>
    </row>
    <row r="174" spans="2:2" s="25" customFormat="1" x14ac:dyDescent="0.2">
      <c r="B174" s="26"/>
    </row>
    <row r="175" spans="2:2" s="25" customFormat="1" x14ac:dyDescent="0.2">
      <c r="B175" s="26"/>
    </row>
    <row r="176" spans="2:2" s="25" customFormat="1" x14ac:dyDescent="0.2">
      <c r="B176" s="26"/>
    </row>
    <row r="177" spans="2:2" s="25" customFormat="1" x14ac:dyDescent="0.2">
      <c r="B177" s="26"/>
    </row>
    <row r="178" spans="2:2" s="25" customFormat="1" x14ac:dyDescent="0.2">
      <c r="B178" s="26"/>
    </row>
    <row r="179" spans="2:2" s="25" customFormat="1" x14ac:dyDescent="0.2">
      <c r="B179" s="26"/>
    </row>
    <row r="180" spans="2:2" s="25" customFormat="1" x14ac:dyDescent="0.2">
      <c r="B180" s="26"/>
    </row>
    <row r="181" spans="2:2" s="25" customFormat="1" x14ac:dyDescent="0.2">
      <c r="B181" s="26"/>
    </row>
    <row r="182" spans="2:2" s="25" customFormat="1" x14ac:dyDescent="0.2">
      <c r="B182" s="26"/>
    </row>
    <row r="183" spans="2:2" s="25" customFormat="1" x14ac:dyDescent="0.2">
      <c r="B183" s="26"/>
    </row>
    <row r="184" spans="2:2" s="25" customFormat="1" x14ac:dyDescent="0.2">
      <c r="B184" s="26"/>
    </row>
    <row r="185" spans="2:2" s="25" customFormat="1" x14ac:dyDescent="0.2">
      <c r="B185" s="26"/>
    </row>
    <row r="186" spans="2:2" s="25" customFormat="1" x14ac:dyDescent="0.2">
      <c r="B186" s="26"/>
    </row>
    <row r="187" spans="2:2" s="25" customFormat="1" x14ac:dyDescent="0.2">
      <c r="B187" s="26"/>
    </row>
    <row r="188" spans="2:2" s="25" customFormat="1" x14ac:dyDescent="0.2">
      <c r="B188" s="26"/>
    </row>
    <row r="189" spans="2:2" s="25" customFormat="1" x14ac:dyDescent="0.2">
      <c r="B189" s="26"/>
    </row>
    <row r="190" spans="2:2" s="25" customFormat="1" x14ac:dyDescent="0.2">
      <c r="B190" s="26"/>
    </row>
    <row r="191" spans="2:2" s="25" customFormat="1" x14ac:dyDescent="0.2">
      <c r="B191" s="26"/>
    </row>
    <row r="192" spans="2:2" s="25" customFormat="1" x14ac:dyDescent="0.2">
      <c r="B192" s="26"/>
    </row>
    <row r="193" spans="2:2" s="25" customFormat="1" x14ac:dyDescent="0.2">
      <c r="B193" s="26"/>
    </row>
    <row r="194" spans="2:2" s="25" customFormat="1" x14ac:dyDescent="0.2">
      <c r="B194" s="26"/>
    </row>
    <row r="195" spans="2:2" s="25" customFormat="1" x14ac:dyDescent="0.2">
      <c r="B195" s="26"/>
    </row>
    <row r="196" spans="2:2" s="25" customFormat="1" x14ac:dyDescent="0.2">
      <c r="B196" s="26"/>
    </row>
    <row r="197" spans="2:2" s="25" customFormat="1" x14ac:dyDescent="0.2">
      <c r="B197" s="26"/>
    </row>
    <row r="198" spans="2:2" s="25" customFormat="1" x14ac:dyDescent="0.2">
      <c r="B198" s="26"/>
    </row>
    <row r="199" spans="2:2" s="25" customFormat="1" x14ac:dyDescent="0.2">
      <c r="B199" s="26"/>
    </row>
    <row r="200" spans="2:2" s="25" customFormat="1" x14ac:dyDescent="0.2">
      <c r="B200" s="26"/>
    </row>
    <row r="201" spans="2:2" s="25" customFormat="1" x14ac:dyDescent="0.2">
      <c r="B201" s="26"/>
    </row>
    <row r="202" spans="2:2" s="25" customFormat="1" x14ac:dyDescent="0.2">
      <c r="B202" s="26"/>
    </row>
    <row r="203" spans="2:2" s="25" customFormat="1" x14ac:dyDescent="0.2">
      <c r="B203" s="26"/>
    </row>
    <row r="204" spans="2:2" s="25" customFormat="1" x14ac:dyDescent="0.2">
      <c r="B204" s="26"/>
    </row>
    <row r="205" spans="2:2" s="25" customFormat="1" x14ac:dyDescent="0.2">
      <c r="B205" s="26"/>
    </row>
    <row r="206" spans="2:2" s="25" customFormat="1" x14ac:dyDescent="0.2">
      <c r="B206" s="26"/>
    </row>
    <row r="207" spans="2:2" s="25" customFormat="1" x14ac:dyDescent="0.2">
      <c r="B207" s="26"/>
    </row>
    <row r="208" spans="2:2" s="25" customFormat="1" x14ac:dyDescent="0.2">
      <c r="B208" s="26"/>
    </row>
    <row r="209" spans="2:2" s="25" customFormat="1" x14ac:dyDescent="0.2">
      <c r="B209" s="26"/>
    </row>
    <row r="210" spans="2:2" s="25" customFormat="1" x14ac:dyDescent="0.2">
      <c r="B210" s="26"/>
    </row>
    <row r="211" spans="2:2" s="25" customFormat="1" x14ac:dyDescent="0.2">
      <c r="B211" s="26"/>
    </row>
    <row r="212" spans="2:2" s="25" customFormat="1" x14ac:dyDescent="0.2">
      <c r="B212" s="26"/>
    </row>
    <row r="213" spans="2:2" s="25" customFormat="1" x14ac:dyDescent="0.2">
      <c r="B213" s="26"/>
    </row>
    <row r="214" spans="2:2" s="25" customFormat="1" x14ac:dyDescent="0.2">
      <c r="B214" s="26"/>
    </row>
    <row r="215" spans="2:2" s="25" customFormat="1" x14ac:dyDescent="0.2">
      <c r="B215" s="26"/>
    </row>
    <row r="216" spans="2:2" s="25" customFormat="1" x14ac:dyDescent="0.2">
      <c r="B216" s="26"/>
    </row>
    <row r="217" spans="2:2" s="25" customFormat="1" x14ac:dyDescent="0.2">
      <c r="B217" s="26"/>
    </row>
    <row r="218" spans="2:2" s="25" customFormat="1" x14ac:dyDescent="0.2">
      <c r="B218" s="26"/>
    </row>
    <row r="219" spans="2:2" s="25" customFormat="1" x14ac:dyDescent="0.2">
      <c r="B219" s="26"/>
    </row>
    <row r="220" spans="2:2" s="25" customFormat="1" x14ac:dyDescent="0.2">
      <c r="B220" s="26"/>
    </row>
    <row r="221" spans="2:2" s="25" customFormat="1" x14ac:dyDescent="0.2">
      <c r="B221" s="26"/>
    </row>
    <row r="222" spans="2:2" s="25" customFormat="1" x14ac:dyDescent="0.2">
      <c r="B222" s="26"/>
    </row>
    <row r="223" spans="2:2" s="25" customFormat="1" x14ac:dyDescent="0.2">
      <c r="B223" s="26"/>
    </row>
    <row r="224" spans="2:2" s="25" customFormat="1" x14ac:dyDescent="0.2">
      <c r="B224" s="26"/>
    </row>
    <row r="225" spans="2:2" s="25" customFormat="1" x14ac:dyDescent="0.2">
      <c r="B225" s="26"/>
    </row>
    <row r="226" spans="2:2" s="25" customFormat="1" x14ac:dyDescent="0.2">
      <c r="B226" s="26"/>
    </row>
    <row r="227" spans="2:2" s="25" customFormat="1" x14ac:dyDescent="0.2">
      <c r="B227" s="26"/>
    </row>
    <row r="228" spans="2:2" s="25" customFormat="1" x14ac:dyDescent="0.2">
      <c r="B228" s="26"/>
    </row>
    <row r="229" spans="2:2" s="25" customFormat="1" x14ac:dyDescent="0.2">
      <c r="B229" s="26"/>
    </row>
    <row r="230" spans="2:2" s="25" customFormat="1" x14ac:dyDescent="0.2">
      <c r="B230" s="26"/>
    </row>
    <row r="231" spans="2:2" s="25" customFormat="1" x14ac:dyDescent="0.2">
      <c r="B231" s="26"/>
    </row>
    <row r="232" spans="2:2" s="25" customFormat="1" x14ac:dyDescent="0.2">
      <c r="B232" s="26"/>
    </row>
    <row r="233" spans="2:2" s="25" customFormat="1" x14ac:dyDescent="0.2">
      <c r="B233" s="26"/>
    </row>
    <row r="234" spans="2:2" s="25" customFormat="1" x14ac:dyDescent="0.2">
      <c r="B234" s="26"/>
    </row>
    <row r="235" spans="2:2" s="25" customFormat="1" x14ac:dyDescent="0.2">
      <c r="B235" s="26"/>
    </row>
    <row r="236" spans="2:2" s="25" customFormat="1" x14ac:dyDescent="0.2">
      <c r="B236" s="26"/>
    </row>
    <row r="237" spans="2:2" s="25" customFormat="1" x14ac:dyDescent="0.2">
      <c r="B237" s="26"/>
    </row>
    <row r="238" spans="2:2" s="25" customFormat="1" x14ac:dyDescent="0.2">
      <c r="B238" s="26"/>
    </row>
    <row r="239" spans="2:2" s="25" customFormat="1" x14ac:dyDescent="0.2">
      <c r="B239" s="26"/>
    </row>
    <row r="240" spans="2:2" s="25" customFormat="1" x14ac:dyDescent="0.2">
      <c r="B240" s="26"/>
    </row>
    <row r="241" spans="2:2" s="25" customFormat="1" x14ac:dyDescent="0.2">
      <c r="B241" s="26"/>
    </row>
    <row r="242" spans="2:2" s="25" customFormat="1" x14ac:dyDescent="0.2">
      <c r="B242" s="26"/>
    </row>
    <row r="243" spans="2:2" s="25" customFormat="1" x14ac:dyDescent="0.2">
      <c r="B243" s="26"/>
    </row>
    <row r="244" spans="2:2" s="25" customFormat="1" x14ac:dyDescent="0.2">
      <c r="B244" s="26"/>
    </row>
    <row r="245" spans="2:2" s="25" customFormat="1" x14ac:dyDescent="0.2">
      <c r="B245" s="26"/>
    </row>
    <row r="246" spans="2:2" s="25" customFormat="1" x14ac:dyDescent="0.2">
      <c r="B246" s="26"/>
    </row>
    <row r="247" spans="2:2" s="25" customFormat="1" x14ac:dyDescent="0.2">
      <c r="B247" s="26"/>
    </row>
    <row r="248" spans="2:2" s="25" customFormat="1" x14ac:dyDescent="0.2">
      <c r="B248" s="26"/>
    </row>
    <row r="249" spans="2:2" s="25" customFormat="1" x14ac:dyDescent="0.2">
      <c r="B249" s="26"/>
    </row>
    <row r="250" spans="2:2" s="25" customFormat="1" x14ac:dyDescent="0.2">
      <c r="B250" s="26"/>
    </row>
    <row r="251" spans="2:2" s="25" customFormat="1" x14ac:dyDescent="0.2">
      <c r="B251" s="26"/>
    </row>
    <row r="252" spans="2:2" s="25" customFormat="1" x14ac:dyDescent="0.2">
      <c r="B252" s="26"/>
    </row>
    <row r="253" spans="2:2" s="25" customFormat="1" x14ac:dyDescent="0.2">
      <c r="B253" s="26"/>
    </row>
    <row r="254" spans="2:2" s="25" customFormat="1" x14ac:dyDescent="0.2">
      <c r="B254" s="26"/>
    </row>
    <row r="255" spans="2:2" s="25" customFormat="1" x14ac:dyDescent="0.2">
      <c r="B255" s="26"/>
    </row>
    <row r="256" spans="2:2" s="25" customFormat="1" x14ac:dyDescent="0.2">
      <c r="B256" s="26"/>
    </row>
    <row r="257" spans="2:2" s="25" customFormat="1" x14ac:dyDescent="0.2">
      <c r="B257" s="26"/>
    </row>
    <row r="258" spans="2:2" s="25" customFormat="1" x14ac:dyDescent="0.2">
      <c r="B258" s="26"/>
    </row>
    <row r="259" spans="2:2" s="25" customFormat="1" x14ac:dyDescent="0.2">
      <c r="B259" s="26"/>
    </row>
    <row r="260" spans="2:2" s="25" customFormat="1" x14ac:dyDescent="0.2">
      <c r="B260" s="26"/>
    </row>
    <row r="261" spans="2:2" s="25" customFormat="1" x14ac:dyDescent="0.2">
      <c r="B261" s="26"/>
    </row>
    <row r="262" spans="2:2" s="25" customFormat="1" x14ac:dyDescent="0.2">
      <c r="B262" s="26"/>
    </row>
    <row r="263" spans="2:2" s="25" customFormat="1" x14ac:dyDescent="0.2">
      <c r="B263" s="26"/>
    </row>
    <row r="264" spans="2:2" s="25" customFormat="1" x14ac:dyDescent="0.2">
      <c r="B264" s="26"/>
    </row>
    <row r="265" spans="2:2" s="25" customFormat="1" x14ac:dyDescent="0.2">
      <c r="B265" s="26"/>
    </row>
    <row r="266" spans="2:2" s="25" customFormat="1" x14ac:dyDescent="0.2">
      <c r="B266" s="26"/>
    </row>
    <row r="267" spans="2:2" s="25" customFormat="1" x14ac:dyDescent="0.2">
      <c r="B267" s="26"/>
    </row>
    <row r="268" spans="2:2" s="25" customFormat="1" x14ac:dyDescent="0.2">
      <c r="B268" s="26"/>
    </row>
    <row r="269" spans="2:2" s="25" customFormat="1" x14ac:dyDescent="0.2">
      <c r="B269" s="26"/>
    </row>
    <row r="270" spans="2:2" s="25" customFormat="1" x14ac:dyDescent="0.2">
      <c r="B270" s="26"/>
    </row>
    <row r="271" spans="2:2" s="25" customFormat="1" x14ac:dyDescent="0.2">
      <c r="B271" s="26"/>
    </row>
    <row r="272" spans="2:2" s="25" customFormat="1" x14ac:dyDescent="0.2">
      <c r="B272" s="26"/>
    </row>
    <row r="273" spans="2:2" s="25" customFormat="1" x14ac:dyDescent="0.2">
      <c r="B273" s="26"/>
    </row>
    <row r="274" spans="2:2" s="25" customFormat="1" x14ac:dyDescent="0.2">
      <c r="B274" s="26"/>
    </row>
    <row r="275" spans="2:2" s="25" customFormat="1" x14ac:dyDescent="0.2">
      <c r="B275" s="26"/>
    </row>
    <row r="276" spans="2:2" s="25" customFormat="1" x14ac:dyDescent="0.2">
      <c r="B276" s="26"/>
    </row>
    <row r="277" spans="2:2" s="25" customFormat="1" x14ac:dyDescent="0.2">
      <c r="B277" s="26"/>
    </row>
    <row r="278" spans="2:2" s="25" customFormat="1" x14ac:dyDescent="0.2">
      <c r="B278" s="26"/>
    </row>
    <row r="279" spans="2:2" s="25" customFormat="1" x14ac:dyDescent="0.2">
      <c r="B279" s="26"/>
    </row>
    <row r="280" spans="2:2" s="25" customFormat="1" x14ac:dyDescent="0.2">
      <c r="B280" s="26"/>
    </row>
    <row r="281" spans="2:2" s="25" customFormat="1" x14ac:dyDescent="0.2">
      <c r="B281" s="26"/>
    </row>
    <row r="282" spans="2:2" s="25" customFormat="1" x14ac:dyDescent="0.2">
      <c r="B282" s="26"/>
    </row>
    <row r="283" spans="2:2" s="25" customFormat="1" x14ac:dyDescent="0.2">
      <c r="B283" s="26"/>
    </row>
    <row r="284" spans="2:2" s="25" customFormat="1" x14ac:dyDescent="0.2">
      <c r="B284" s="26"/>
    </row>
    <row r="285" spans="2:2" s="25" customFormat="1" x14ac:dyDescent="0.2">
      <c r="B285" s="26"/>
    </row>
    <row r="286" spans="2:2" s="25" customFormat="1" x14ac:dyDescent="0.2">
      <c r="B286" s="26"/>
    </row>
    <row r="287" spans="2:2" s="25" customFormat="1" x14ac:dyDescent="0.2">
      <c r="B287" s="26"/>
    </row>
    <row r="288" spans="2:2" s="25" customFormat="1" x14ac:dyDescent="0.2">
      <c r="B288" s="26"/>
    </row>
    <row r="289" spans="2:2" s="25" customFormat="1" x14ac:dyDescent="0.2">
      <c r="B289" s="26"/>
    </row>
    <row r="290" spans="2:2" s="25" customFormat="1" x14ac:dyDescent="0.2">
      <c r="B290" s="26"/>
    </row>
    <row r="291" spans="2:2" s="25" customFormat="1" x14ac:dyDescent="0.2">
      <c r="B291" s="26"/>
    </row>
    <row r="292" spans="2:2" s="25" customFormat="1" x14ac:dyDescent="0.2">
      <c r="B292" s="26"/>
    </row>
    <row r="293" spans="2:2" s="25" customFormat="1" x14ac:dyDescent="0.2">
      <c r="B293" s="26"/>
    </row>
    <row r="294" spans="2:2" s="25" customFormat="1" x14ac:dyDescent="0.2">
      <c r="B294" s="26"/>
    </row>
    <row r="295" spans="2:2" s="25" customFormat="1" x14ac:dyDescent="0.2">
      <c r="B295" s="26"/>
    </row>
    <row r="296" spans="2:2" s="25" customFormat="1" x14ac:dyDescent="0.2">
      <c r="B296" s="26"/>
    </row>
    <row r="297" spans="2:2" s="25" customFormat="1" x14ac:dyDescent="0.2">
      <c r="B297" s="26"/>
    </row>
    <row r="298" spans="2:2" s="25" customFormat="1" x14ac:dyDescent="0.2">
      <c r="B298" s="26"/>
    </row>
    <row r="299" spans="2:2" s="25" customFormat="1" x14ac:dyDescent="0.2">
      <c r="B299" s="26"/>
    </row>
    <row r="300" spans="2:2" s="25" customFormat="1" x14ac:dyDescent="0.2">
      <c r="B300" s="26"/>
    </row>
    <row r="301" spans="2:2" s="25" customFormat="1" x14ac:dyDescent="0.2">
      <c r="B301" s="26"/>
    </row>
    <row r="302" spans="2:2" s="25" customFormat="1" x14ac:dyDescent="0.2">
      <c r="B302" s="26"/>
    </row>
    <row r="303" spans="2:2" s="25" customFormat="1" x14ac:dyDescent="0.2">
      <c r="B303" s="26"/>
    </row>
    <row r="304" spans="2:2" s="25" customFormat="1" x14ac:dyDescent="0.2">
      <c r="B304" s="26"/>
    </row>
    <row r="305" spans="2:2" s="25" customFormat="1" x14ac:dyDescent="0.2">
      <c r="B305" s="26"/>
    </row>
    <row r="306" spans="2:2" s="25" customFormat="1" x14ac:dyDescent="0.2">
      <c r="B306" s="26"/>
    </row>
    <row r="307" spans="2:2" s="25" customFormat="1" x14ac:dyDescent="0.2">
      <c r="B307" s="26"/>
    </row>
    <row r="308" spans="2:2" s="25" customFormat="1" x14ac:dyDescent="0.2">
      <c r="B308" s="26"/>
    </row>
    <row r="309" spans="2:2" s="25" customFormat="1" x14ac:dyDescent="0.2">
      <c r="B309" s="26"/>
    </row>
    <row r="310" spans="2:2" s="25" customFormat="1" x14ac:dyDescent="0.2">
      <c r="B310" s="26"/>
    </row>
    <row r="311" spans="2:2" s="25" customFormat="1" x14ac:dyDescent="0.2">
      <c r="B311" s="26"/>
    </row>
    <row r="312" spans="2:2" s="25" customFormat="1" x14ac:dyDescent="0.2">
      <c r="B312" s="26"/>
    </row>
    <row r="313" spans="2:2" s="25" customFormat="1" x14ac:dyDescent="0.2">
      <c r="B313" s="26"/>
    </row>
    <row r="314" spans="2:2" s="25" customFormat="1" x14ac:dyDescent="0.2">
      <c r="B314" s="26"/>
    </row>
    <row r="315" spans="2:2" s="25" customFormat="1" x14ac:dyDescent="0.2">
      <c r="B315" s="26"/>
    </row>
    <row r="316" spans="2:2" s="25" customFormat="1" x14ac:dyDescent="0.2">
      <c r="B316" s="26"/>
    </row>
    <row r="317" spans="2:2" s="25" customFormat="1" x14ac:dyDescent="0.2">
      <c r="B317" s="26"/>
    </row>
    <row r="318" spans="2:2" s="25" customFormat="1" x14ac:dyDescent="0.2">
      <c r="B318" s="26"/>
    </row>
    <row r="319" spans="2:2" s="25" customFormat="1" x14ac:dyDescent="0.2">
      <c r="B319" s="26"/>
    </row>
    <row r="320" spans="2:2" s="25" customFormat="1" x14ac:dyDescent="0.2">
      <c r="B320" s="26"/>
    </row>
    <row r="321" spans="2:2" s="25" customFormat="1" x14ac:dyDescent="0.2">
      <c r="B321" s="26"/>
    </row>
    <row r="322" spans="2:2" s="25" customFormat="1" x14ac:dyDescent="0.2">
      <c r="B322" s="26"/>
    </row>
    <row r="323" spans="2:2" s="25" customFormat="1" x14ac:dyDescent="0.2">
      <c r="B323" s="26"/>
    </row>
    <row r="324" spans="2:2" s="25" customFormat="1" x14ac:dyDescent="0.2">
      <c r="B324" s="26"/>
    </row>
    <row r="325" spans="2:2" s="25" customFormat="1" x14ac:dyDescent="0.2">
      <c r="B325" s="26"/>
    </row>
    <row r="326" spans="2:2" s="25" customFormat="1" x14ac:dyDescent="0.2">
      <c r="B326" s="26"/>
    </row>
    <row r="327" spans="2:2" s="25" customFormat="1" x14ac:dyDescent="0.2">
      <c r="B327" s="26"/>
    </row>
    <row r="328" spans="2:2" s="25" customFormat="1" x14ac:dyDescent="0.2">
      <c r="B328" s="26"/>
    </row>
    <row r="329" spans="2:2" s="25" customFormat="1" x14ac:dyDescent="0.2">
      <c r="B329" s="26"/>
    </row>
    <row r="330" spans="2:2" s="25" customFormat="1" x14ac:dyDescent="0.2">
      <c r="B330" s="26"/>
    </row>
    <row r="331" spans="2:2" s="25" customFormat="1" x14ac:dyDescent="0.2">
      <c r="B331" s="26"/>
    </row>
    <row r="332" spans="2:2" s="25" customFormat="1" x14ac:dyDescent="0.2">
      <c r="B332" s="26"/>
    </row>
    <row r="333" spans="2:2" s="25" customFormat="1" x14ac:dyDescent="0.2">
      <c r="B333" s="26"/>
    </row>
    <row r="334" spans="2:2" s="25" customFormat="1" x14ac:dyDescent="0.2">
      <c r="B334" s="26"/>
    </row>
    <row r="335" spans="2:2" s="25" customFormat="1" x14ac:dyDescent="0.2">
      <c r="B335" s="26"/>
    </row>
    <row r="336" spans="2:2" s="25" customFormat="1" x14ac:dyDescent="0.2">
      <c r="B336" s="26"/>
    </row>
    <row r="337" spans="2:2" s="25" customFormat="1" x14ac:dyDescent="0.2">
      <c r="B337" s="26"/>
    </row>
    <row r="338" spans="2:2" s="25" customFormat="1" x14ac:dyDescent="0.2">
      <c r="B338" s="26"/>
    </row>
    <row r="339" spans="2:2" s="25" customFormat="1" x14ac:dyDescent="0.2">
      <c r="B339" s="26"/>
    </row>
    <row r="340" spans="2:2" s="25" customFormat="1" x14ac:dyDescent="0.2">
      <c r="B340" s="26"/>
    </row>
    <row r="341" spans="2:2" s="25" customFormat="1" x14ac:dyDescent="0.2">
      <c r="B341" s="26"/>
    </row>
    <row r="342" spans="2:2" s="25" customFormat="1" x14ac:dyDescent="0.2">
      <c r="B342" s="26"/>
    </row>
    <row r="343" spans="2:2" s="25" customFormat="1" x14ac:dyDescent="0.2">
      <c r="B343" s="26"/>
    </row>
    <row r="344" spans="2:2" s="25" customFormat="1" x14ac:dyDescent="0.2">
      <c r="B344" s="26"/>
    </row>
    <row r="345" spans="2:2" s="25" customFormat="1" x14ac:dyDescent="0.2">
      <c r="B345" s="26"/>
    </row>
    <row r="346" spans="2:2" s="25" customFormat="1" x14ac:dyDescent="0.2">
      <c r="B346" s="26"/>
    </row>
    <row r="347" spans="2:2" s="25" customFormat="1" x14ac:dyDescent="0.2">
      <c r="B347" s="26"/>
    </row>
    <row r="348" spans="2:2" s="25" customFormat="1" x14ac:dyDescent="0.2">
      <c r="B348" s="26"/>
    </row>
    <row r="349" spans="2:2" s="25" customFormat="1" x14ac:dyDescent="0.2">
      <c r="B349" s="26"/>
    </row>
    <row r="350" spans="2:2" s="25" customFormat="1" x14ac:dyDescent="0.2">
      <c r="B350" s="26"/>
    </row>
    <row r="351" spans="2:2" s="25" customFormat="1" x14ac:dyDescent="0.2">
      <c r="B351" s="26"/>
    </row>
    <row r="352" spans="2:2" s="25" customFormat="1" x14ac:dyDescent="0.2">
      <c r="B352" s="26"/>
    </row>
    <row r="353" spans="2:2" s="25" customFormat="1" x14ac:dyDescent="0.2">
      <c r="B353" s="26"/>
    </row>
    <row r="354" spans="2:2" s="25" customFormat="1" x14ac:dyDescent="0.2">
      <c r="B354" s="26"/>
    </row>
    <row r="355" spans="2:2" s="25" customFormat="1" x14ac:dyDescent="0.2">
      <c r="B355" s="26"/>
    </row>
    <row r="356" spans="2:2" s="25" customFormat="1" x14ac:dyDescent="0.2">
      <c r="B356" s="26"/>
    </row>
    <row r="357" spans="2:2" s="25" customFormat="1" x14ac:dyDescent="0.2">
      <c r="B357" s="26"/>
    </row>
    <row r="358" spans="2:2" s="25" customFormat="1" x14ac:dyDescent="0.2">
      <c r="B358" s="26"/>
    </row>
    <row r="359" spans="2:2" s="25" customFormat="1" x14ac:dyDescent="0.2">
      <c r="B359" s="26"/>
    </row>
    <row r="360" spans="2:2" s="25" customFormat="1" x14ac:dyDescent="0.2">
      <c r="B360" s="26"/>
    </row>
    <row r="361" spans="2:2" s="25" customFormat="1" x14ac:dyDescent="0.2">
      <c r="B361" s="26"/>
    </row>
    <row r="362" spans="2:2" s="25" customFormat="1" x14ac:dyDescent="0.2">
      <c r="B362" s="26"/>
    </row>
    <row r="363" spans="2:2" s="25" customFormat="1" x14ac:dyDescent="0.2">
      <c r="B363" s="26"/>
    </row>
    <row r="364" spans="2:2" s="25" customFormat="1" x14ac:dyDescent="0.2">
      <c r="B364" s="26"/>
    </row>
    <row r="365" spans="2:2" s="25" customFormat="1" x14ac:dyDescent="0.2">
      <c r="B365" s="26"/>
    </row>
    <row r="366" spans="2:2" s="25" customFormat="1" x14ac:dyDescent="0.2">
      <c r="B366" s="26"/>
    </row>
    <row r="367" spans="2:2" s="25" customFormat="1" x14ac:dyDescent="0.2">
      <c r="B367" s="26"/>
    </row>
    <row r="368" spans="2:2" s="25" customFormat="1" x14ac:dyDescent="0.2">
      <c r="B368" s="26"/>
    </row>
    <row r="369" spans="2:2" s="25" customFormat="1" x14ac:dyDescent="0.2">
      <c r="B369" s="26"/>
    </row>
    <row r="370" spans="2:2" s="25" customFormat="1" x14ac:dyDescent="0.2">
      <c r="B370" s="26"/>
    </row>
    <row r="371" spans="2:2" s="25" customFormat="1" x14ac:dyDescent="0.2">
      <c r="B371" s="26"/>
    </row>
    <row r="372" spans="2:2" s="25" customFormat="1" x14ac:dyDescent="0.2">
      <c r="B372" s="26"/>
    </row>
    <row r="373" spans="2:2" s="25" customFormat="1" x14ac:dyDescent="0.2">
      <c r="B373" s="26"/>
    </row>
    <row r="374" spans="2:2" s="25" customFormat="1" x14ac:dyDescent="0.2">
      <c r="B374" s="26"/>
    </row>
    <row r="375" spans="2:2" s="25" customFormat="1" x14ac:dyDescent="0.2">
      <c r="B375" s="26"/>
    </row>
    <row r="376" spans="2:2" s="25" customFormat="1" x14ac:dyDescent="0.2">
      <c r="B376" s="26"/>
    </row>
    <row r="377" spans="2:2" s="25" customFormat="1" x14ac:dyDescent="0.2">
      <c r="B377" s="26"/>
    </row>
    <row r="378" spans="2:2" s="25" customFormat="1" x14ac:dyDescent="0.2">
      <c r="B378" s="26"/>
    </row>
    <row r="379" spans="2:2" s="25" customFormat="1" x14ac:dyDescent="0.2">
      <c r="B379" s="26"/>
    </row>
    <row r="380" spans="2:2" s="25" customFormat="1" x14ac:dyDescent="0.2">
      <c r="B380" s="26"/>
    </row>
    <row r="381" spans="2:2" s="25" customFormat="1" x14ac:dyDescent="0.2">
      <c r="B381" s="26"/>
    </row>
    <row r="382" spans="2:2" s="25" customFormat="1" x14ac:dyDescent="0.2">
      <c r="B382" s="26"/>
    </row>
    <row r="383" spans="2:2" s="25" customFormat="1" x14ac:dyDescent="0.2">
      <c r="B383" s="26"/>
    </row>
    <row r="384" spans="2:2" s="25" customFormat="1" x14ac:dyDescent="0.2">
      <c r="B384" s="26"/>
    </row>
    <row r="385" spans="2:2" s="25" customFormat="1" x14ac:dyDescent="0.2">
      <c r="B385" s="26"/>
    </row>
    <row r="386" spans="2:2" s="25" customFormat="1" x14ac:dyDescent="0.2">
      <c r="B386" s="26"/>
    </row>
    <row r="387" spans="2:2" s="25" customFormat="1" x14ac:dyDescent="0.2">
      <c r="B387" s="26"/>
    </row>
    <row r="388" spans="2:2" s="25" customFormat="1" x14ac:dyDescent="0.2">
      <c r="B388" s="26"/>
    </row>
    <row r="389" spans="2:2" s="25" customFormat="1" x14ac:dyDescent="0.2">
      <c r="B389" s="26"/>
    </row>
    <row r="390" spans="2:2" s="25" customFormat="1" x14ac:dyDescent="0.2">
      <c r="B390" s="26"/>
    </row>
    <row r="391" spans="2:2" s="25" customFormat="1" x14ac:dyDescent="0.2">
      <c r="B391" s="26"/>
    </row>
    <row r="392" spans="2:2" s="25" customFormat="1" x14ac:dyDescent="0.2">
      <c r="B392" s="26"/>
    </row>
    <row r="393" spans="2:2" s="25" customFormat="1" x14ac:dyDescent="0.2">
      <c r="B393" s="26"/>
    </row>
    <row r="394" spans="2:2" s="25" customFormat="1" x14ac:dyDescent="0.2">
      <c r="B394" s="26"/>
    </row>
    <row r="395" spans="2:2" s="25" customFormat="1" x14ac:dyDescent="0.2">
      <c r="B395" s="26"/>
    </row>
    <row r="396" spans="2:2" s="25" customFormat="1" x14ac:dyDescent="0.2">
      <c r="B396" s="26"/>
    </row>
    <row r="397" spans="2:2" s="25" customFormat="1" x14ac:dyDescent="0.2">
      <c r="B397" s="26"/>
    </row>
    <row r="398" spans="2:2" s="25" customFormat="1" x14ac:dyDescent="0.2">
      <c r="B398" s="26"/>
    </row>
    <row r="399" spans="2:2" s="25" customFormat="1" x14ac:dyDescent="0.2">
      <c r="B399" s="26"/>
    </row>
    <row r="400" spans="2:2" s="25" customFormat="1" x14ac:dyDescent="0.2">
      <c r="B400" s="26"/>
    </row>
    <row r="401" spans="2:2" s="25" customFormat="1" x14ac:dyDescent="0.2">
      <c r="B401" s="26"/>
    </row>
    <row r="402" spans="2:2" s="25" customFormat="1" x14ac:dyDescent="0.2">
      <c r="B402" s="26"/>
    </row>
    <row r="403" spans="2:2" s="25" customFormat="1" x14ac:dyDescent="0.2">
      <c r="B403" s="26"/>
    </row>
    <row r="404" spans="2:2" s="25" customFormat="1" x14ac:dyDescent="0.2">
      <c r="B404" s="26"/>
    </row>
    <row r="405" spans="2:2" s="25" customFormat="1" x14ac:dyDescent="0.2">
      <c r="B405" s="26"/>
    </row>
    <row r="406" spans="2:2" s="25" customFormat="1" x14ac:dyDescent="0.2">
      <c r="B406" s="26"/>
    </row>
    <row r="407" spans="2:2" s="25" customFormat="1" x14ac:dyDescent="0.2">
      <c r="B407" s="26"/>
    </row>
    <row r="408" spans="2:2" s="25" customFormat="1" x14ac:dyDescent="0.2">
      <c r="B408" s="26"/>
    </row>
    <row r="409" spans="2:2" s="25" customFormat="1" x14ac:dyDescent="0.2">
      <c r="B409" s="26"/>
    </row>
    <row r="410" spans="2:2" s="25" customFormat="1" x14ac:dyDescent="0.2">
      <c r="B410" s="26"/>
    </row>
    <row r="411" spans="2:2" s="25" customFormat="1" x14ac:dyDescent="0.2">
      <c r="B411" s="26"/>
    </row>
    <row r="412" spans="2:2" s="25" customFormat="1" x14ac:dyDescent="0.2">
      <c r="B412" s="26"/>
    </row>
    <row r="413" spans="2:2" s="25" customFormat="1" x14ac:dyDescent="0.2">
      <c r="B413" s="26"/>
    </row>
    <row r="414" spans="2:2" s="25" customFormat="1" x14ac:dyDescent="0.2">
      <c r="B414" s="26"/>
    </row>
    <row r="415" spans="2:2" s="25" customFormat="1" x14ac:dyDescent="0.2">
      <c r="B415" s="26"/>
    </row>
    <row r="416" spans="2:2" s="25" customFormat="1" x14ac:dyDescent="0.2">
      <c r="B416" s="26"/>
    </row>
    <row r="417" spans="2:2" s="25" customFormat="1" x14ac:dyDescent="0.2">
      <c r="B417" s="26"/>
    </row>
    <row r="418" spans="2:2" s="25" customFormat="1" x14ac:dyDescent="0.2">
      <c r="B418" s="26"/>
    </row>
    <row r="419" spans="2:2" s="25" customFormat="1" x14ac:dyDescent="0.2">
      <c r="B419" s="26"/>
    </row>
    <row r="420" spans="2:2" s="25" customFormat="1" x14ac:dyDescent="0.2">
      <c r="B420" s="26"/>
    </row>
    <row r="421" spans="2:2" s="25" customFormat="1" x14ac:dyDescent="0.2">
      <c r="B421" s="26"/>
    </row>
    <row r="422" spans="2:2" s="25" customFormat="1" x14ac:dyDescent="0.2">
      <c r="B422" s="26"/>
    </row>
    <row r="423" spans="2:2" s="25" customFormat="1" x14ac:dyDescent="0.2">
      <c r="B423" s="26"/>
    </row>
    <row r="424" spans="2:2" s="25" customFormat="1" x14ac:dyDescent="0.2">
      <c r="B424" s="26"/>
    </row>
    <row r="425" spans="2:2" s="25" customFormat="1" x14ac:dyDescent="0.2">
      <c r="B425" s="26"/>
    </row>
    <row r="426" spans="2:2" s="25" customFormat="1" x14ac:dyDescent="0.2">
      <c r="B426" s="26"/>
    </row>
    <row r="427" spans="2:2" s="25" customFormat="1" x14ac:dyDescent="0.2">
      <c r="B427" s="26"/>
    </row>
    <row r="428" spans="2:2" s="25" customFormat="1" x14ac:dyDescent="0.2">
      <c r="B428" s="26"/>
    </row>
    <row r="429" spans="2:2" s="25" customFormat="1" x14ac:dyDescent="0.2">
      <c r="B429" s="26"/>
    </row>
    <row r="430" spans="2:2" s="25" customFormat="1" x14ac:dyDescent="0.2">
      <c r="B430" s="26"/>
    </row>
    <row r="431" spans="2:2" s="25" customFormat="1" x14ac:dyDescent="0.2">
      <c r="B431" s="26"/>
    </row>
    <row r="432" spans="2:2" s="25" customFormat="1" x14ac:dyDescent="0.2">
      <c r="B432" s="26"/>
    </row>
    <row r="433" spans="2:2" s="25" customFormat="1" x14ac:dyDescent="0.2">
      <c r="B433" s="26"/>
    </row>
    <row r="434" spans="2:2" s="25" customFormat="1" x14ac:dyDescent="0.2">
      <c r="B434" s="26"/>
    </row>
    <row r="435" spans="2:2" s="25" customFormat="1" x14ac:dyDescent="0.2">
      <c r="B435" s="26"/>
    </row>
    <row r="436" spans="2:2" s="25" customFormat="1" x14ac:dyDescent="0.2">
      <c r="B436" s="26"/>
    </row>
    <row r="437" spans="2:2" s="25" customFormat="1" x14ac:dyDescent="0.2">
      <c r="B437" s="26"/>
    </row>
    <row r="438" spans="2:2" s="25" customFormat="1" x14ac:dyDescent="0.2">
      <c r="B438" s="26"/>
    </row>
    <row r="439" spans="2:2" s="25" customFormat="1" x14ac:dyDescent="0.2">
      <c r="B439" s="26"/>
    </row>
    <row r="440" spans="2:2" s="25" customFormat="1" x14ac:dyDescent="0.2">
      <c r="B440" s="26"/>
    </row>
    <row r="441" spans="2:2" s="25" customFormat="1" x14ac:dyDescent="0.2">
      <c r="B441" s="26"/>
    </row>
    <row r="442" spans="2:2" s="25" customFormat="1" x14ac:dyDescent="0.2">
      <c r="B442" s="26"/>
    </row>
    <row r="443" spans="2:2" s="25" customFormat="1" x14ac:dyDescent="0.2">
      <c r="B443" s="26"/>
    </row>
    <row r="444" spans="2:2" s="25" customFormat="1" x14ac:dyDescent="0.2">
      <c r="B444" s="26"/>
    </row>
    <row r="445" spans="2:2" s="25" customFormat="1" x14ac:dyDescent="0.2">
      <c r="B445" s="26"/>
    </row>
    <row r="446" spans="2:2" s="25" customFormat="1" x14ac:dyDescent="0.2">
      <c r="B446" s="26"/>
    </row>
    <row r="447" spans="2:2" s="25" customFormat="1" x14ac:dyDescent="0.2">
      <c r="B447" s="26"/>
    </row>
    <row r="448" spans="2:2" s="25" customFormat="1" x14ac:dyDescent="0.2">
      <c r="B448" s="26"/>
    </row>
    <row r="449" spans="2:2" s="25" customFormat="1" x14ac:dyDescent="0.2">
      <c r="B449" s="26"/>
    </row>
    <row r="450" spans="2:2" s="25" customFormat="1" x14ac:dyDescent="0.2">
      <c r="B450" s="26"/>
    </row>
    <row r="451" spans="2:2" s="25" customFormat="1" x14ac:dyDescent="0.2">
      <c r="B451" s="26"/>
    </row>
    <row r="452" spans="2:2" s="25" customFormat="1" x14ac:dyDescent="0.2">
      <c r="B452" s="26"/>
    </row>
    <row r="453" spans="2:2" s="25" customFormat="1" x14ac:dyDescent="0.2">
      <c r="B453" s="26"/>
    </row>
    <row r="454" spans="2:2" s="25" customFormat="1" x14ac:dyDescent="0.2">
      <c r="B454" s="26"/>
    </row>
    <row r="455" spans="2:2" s="25" customFormat="1" x14ac:dyDescent="0.2">
      <c r="B455" s="26"/>
    </row>
    <row r="456" spans="2:2" s="25" customFormat="1" x14ac:dyDescent="0.2">
      <c r="B456" s="26"/>
    </row>
    <row r="457" spans="2:2" s="25" customFormat="1" x14ac:dyDescent="0.2">
      <c r="B457" s="26"/>
    </row>
    <row r="458" spans="2:2" s="25" customFormat="1" x14ac:dyDescent="0.2">
      <c r="B458" s="26"/>
    </row>
    <row r="459" spans="2:2" s="25" customFormat="1" x14ac:dyDescent="0.2">
      <c r="B459" s="26"/>
    </row>
    <row r="460" spans="2:2" s="25" customFormat="1" x14ac:dyDescent="0.2">
      <c r="B460" s="26"/>
    </row>
    <row r="461" spans="2:2" s="25" customFormat="1" x14ac:dyDescent="0.2">
      <c r="B461" s="26"/>
    </row>
    <row r="462" spans="2:2" s="25" customFormat="1" x14ac:dyDescent="0.2">
      <c r="B462" s="26"/>
    </row>
    <row r="463" spans="2:2" s="25" customFormat="1" x14ac:dyDescent="0.2">
      <c r="B463" s="26"/>
    </row>
    <row r="464" spans="2:2" s="25" customFormat="1" x14ac:dyDescent="0.2">
      <c r="B464" s="26"/>
    </row>
    <row r="465" spans="2:2" s="25" customFormat="1" x14ac:dyDescent="0.2">
      <c r="B465" s="26"/>
    </row>
    <row r="466" spans="2:2" s="25" customFormat="1" x14ac:dyDescent="0.2">
      <c r="B466" s="26"/>
    </row>
    <row r="467" spans="2:2" s="25" customFormat="1" x14ac:dyDescent="0.2">
      <c r="B467" s="26"/>
    </row>
    <row r="468" spans="2:2" s="25" customFormat="1" x14ac:dyDescent="0.2">
      <c r="B468" s="26"/>
    </row>
    <row r="469" spans="2:2" s="25" customFormat="1" x14ac:dyDescent="0.2">
      <c r="B469" s="26"/>
    </row>
    <row r="470" spans="2:2" s="25" customFormat="1" x14ac:dyDescent="0.2">
      <c r="B470" s="26"/>
    </row>
    <row r="471" spans="2:2" s="25" customFormat="1" x14ac:dyDescent="0.2">
      <c r="B471" s="26"/>
    </row>
    <row r="472" spans="2:2" s="25" customFormat="1" x14ac:dyDescent="0.2">
      <c r="B472" s="26"/>
    </row>
    <row r="473" spans="2:2" s="25" customFormat="1" x14ac:dyDescent="0.2">
      <c r="B473" s="26"/>
    </row>
    <row r="474" spans="2:2" s="25" customFormat="1" x14ac:dyDescent="0.2">
      <c r="B474" s="26"/>
    </row>
    <row r="475" spans="2:2" s="25" customFormat="1" x14ac:dyDescent="0.2">
      <c r="B475" s="26"/>
    </row>
    <row r="476" spans="2:2" s="25" customFormat="1" x14ac:dyDescent="0.2">
      <c r="B476" s="26"/>
    </row>
    <row r="477" spans="2:2" s="25" customFormat="1" x14ac:dyDescent="0.2">
      <c r="B477" s="26"/>
    </row>
    <row r="478" spans="2:2" s="25" customFormat="1" x14ac:dyDescent="0.2">
      <c r="B478" s="26"/>
    </row>
    <row r="479" spans="2:2" s="25" customFormat="1" x14ac:dyDescent="0.2">
      <c r="B479" s="26"/>
    </row>
    <row r="480" spans="2:2" s="25" customFormat="1" x14ac:dyDescent="0.2">
      <c r="B480" s="26"/>
    </row>
    <row r="481" spans="2:2" s="25" customFormat="1" x14ac:dyDescent="0.2">
      <c r="B481" s="26"/>
    </row>
    <row r="482" spans="2:2" s="25" customFormat="1" x14ac:dyDescent="0.2">
      <c r="B482" s="26"/>
    </row>
    <row r="483" spans="2:2" s="25" customFormat="1" x14ac:dyDescent="0.2">
      <c r="B483" s="26"/>
    </row>
    <row r="484" spans="2:2" s="25" customFormat="1" x14ac:dyDescent="0.2">
      <c r="B484" s="26"/>
    </row>
    <row r="485" spans="2:2" s="25" customFormat="1" x14ac:dyDescent="0.2">
      <c r="B485" s="26"/>
    </row>
    <row r="486" spans="2:2" s="25" customFormat="1" x14ac:dyDescent="0.2">
      <c r="B486" s="26"/>
    </row>
    <row r="487" spans="2:2" s="25" customFormat="1" x14ac:dyDescent="0.2">
      <c r="B487" s="26"/>
    </row>
    <row r="488" spans="2:2" s="25" customFormat="1" x14ac:dyDescent="0.2">
      <c r="B488" s="26"/>
    </row>
    <row r="489" spans="2:2" s="25" customFormat="1" x14ac:dyDescent="0.2">
      <c r="B489" s="26"/>
    </row>
    <row r="490" spans="2:2" s="25" customFormat="1" x14ac:dyDescent="0.2">
      <c r="B490" s="26"/>
    </row>
    <row r="491" spans="2:2" s="25" customFormat="1" x14ac:dyDescent="0.2">
      <c r="B491" s="26"/>
    </row>
    <row r="492" spans="2:2" s="25" customFormat="1" x14ac:dyDescent="0.2">
      <c r="B492" s="26"/>
    </row>
    <row r="493" spans="2:2" s="25" customFormat="1" x14ac:dyDescent="0.2">
      <c r="B493" s="26"/>
    </row>
    <row r="494" spans="2:2" s="25" customFormat="1" x14ac:dyDescent="0.2">
      <c r="B494" s="26"/>
    </row>
    <row r="495" spans="2:2" s="25" customFormat="1" x14ac:dyDescent="0.2">
      <c r="B495" s="26"/>
    </row>
    <row r="496" spans="2:2" s="25" customFormat="1" x14ac:dyDescent="0.2">
      <c r="B496" s="26"/>
    </row>
    <row r="497" spans="2:2" s="25" customFormat="1" x14ac:dyDescent="0.2">
      <c r="B497" s="26"/>
    </row>
    <row r="498" spans="2:2" s="25" customFormat="1" x14ac:dyDescent="0.2">
      <c r="B498" s="26"/>
    </row>
    <row r="499" spans="2:2" s="25" customFormat="1" x14ac:dyDescent="0.2">
      <c r="B499" s="26"/>
    </row>
    <row r="500" spans="2:2" s="25" customFormat="1" x14ac:dyDescent="0.2">
      <c r="B500" s="26"/>
    </row>
    <row r="501" spans="2:2" s="25" customFormat="1" x14ac:dyDescent="0.2">
      <c r="B501" s="26"/>
    </row>
    <row r="502" spans="2:2" s="25" customFormat="1" x14ac:dyDescent="0.2">
      <c r="B502" s="26"/>
    </row>
    <row r="503" spans="2:2" s="25" customFormat="1" x14ac:dyDescent="0.2">
      <c r="B503" s="26"/>
    </row>
    <row r="504" spans="2:2" s="25" customFormat="1" x14ac:dyDescent="0.2">
      <c r="B504" s="26"/>
    </row>
    <row r="505" spans="2:2" s="25" customFormat="1" x14ac:dyDescent="0.2">
      <c r="B505" s="26"/>
    </row>
    <row r="506" spans="2:2" s="25" customFormat="1" x14ac:dyDescent="0.2">
      <c r="B506" s="26"/>
    </row>
    <row r="507" spans="2:2" s="25" customFormat="1" x14ac:dyDescent="0.2">
      <c r="B507" s="26"/>
    </row>
    <row r="508" spans="2:2" s="25" customFormat="1" x14ac:dyDescent="0.2">
      <c r="B508" s="26"/>
    </row>
    <row r="509" spans="2:2" s="25" customFormat="1" x14ac:dyDescent="0.2">
      <c r="B509" s="26"/>
    </row>
    <row r="510" spans="2:2" s="25" customFormat="1" x14ac:dyDescent="0.2">
      <c r="B510" s="26"/>
    </row>
    <row r="511" spans="2:2" s="25" customFormat="1" x14ac:dyDescent="0.2">
      <c r="B511" s="26"/>
    </row>
    <row r="512" spans="2:2" s="25" customFormat="1" x14ac:dyDescent="0.2">
      <c r="B512" s="26"/>
    </row>
    <row r="513" spans="2:2" s="25" customFormat="1" x14ac:dyDescent="0.2">
      <c r="B513" s="26"/>
    </row>
    <row r="514" spans="2:2" s="25" customFormat="1" x14ac:dyDescent="0.2">
      <c r="B514" s="26"/>
    </row>
    <row r="515" spans="2:2" s="25" customFormat="1" x14ac:dyDescent="0.2">
      <c r="B515" s="26"/>
    </row>
    <row r="516" spans="2:2" s="25" customFormat="1" x14ac:dyDescent="0.2">
      <c r="B516" s="26"/>
    </row>
    <row r="517" spans="2:2" s="25" customFormat="1" x14ac:dyDescent="0.2">
      <c r="B517" s="26"/>
    </row>
    <row r="518" spans="2:2" s="25" customFormat="1" x14ac:dyDescent="0.2">
      <c r="B518" s="26"/>
    </row>
    <row r="519" spans="2:2" s="25" customFormat="1" x14ac:dyDescent="0.2">
      <c r="B519" s="26"/>
    </row>
    <row r="520" spans="2:2" s="25" customFormat="1" x14ac:dyDescent="0.2">
      <c r="B520" s="26"/>
    </row>
    <row r="521" spans="2:2" s="25" customFormat="1" x14ac:dyDescent="0.2">
      <c r="B521" s="26"/>
    </row>
    <row r="522" spans="2:2" s="25" customFormat="1" x14ac:dyDescent="0.2">
      <c r="B522" s="26"/>
    </row>
    <row r="523" spans="2:2" s="25" customFormat="1" x14ac:dyDescent="0.2">
      <c r="B523" s="26"/>
    </row>
    <row r="524" spans="2:2" s="25" customFormat="1" x14ac:dyDescent="0.2">
      <c r="B524" s="26"/>
    </row>
    <row r="525" spans="2:2" s="25" customFormat="1" x14ac:dyDescent="0.2">
      <c r="B525" s="26"/>
    </row>
    <row r="526" spans="2:2" s="25" customFormat="1" x14ac:dyDescent="0.2">
      <c r="B526" s="26"/>
    </row>
    <row r="527" spans="2:2" s="25" customFormat="1" x14ac:dyDescent="0.2">
      <c r="B527" s="26"/>
    </row>
    <row r="528" spans="2:2" s="25" customFormat="1" x14ac:dyDescent="0.2">
      <c r="B528" s="26"/>
    </row>
    <row r="529" spans="2:2" s="25" customFormat="1" x14ac:dyDescent="0.2">
      <c r="B529" s="26"/>
    </row>
    <row r="530" spans="2:2" s="25" customFormat="1" x14ac:dyDescent="0.2">
      <c r="B530" s="26"/>
    </row>
    <row r="531" spans="2:2" s="25" customFormat="1" x14ac:dyDescent="0.2">
      <c r="B531" s="26"/>
    </row>
    <row r="532" spans="2:2" s="25" customFormat="1" x14ac:dyDescent="0.2">
      <c r="B532" s="26"/>
    </row>
    <row r="533" spans="2:2" s="25" customFormat="1" x14ac:dyDescent="0.2">
      <c r="B533" s="26"/>
    </row>
    <row r="534" spans="2:2" s="25" customFormat="1" x14ac:dyDescent="0.2">
      <c r="B534" s="26"/>
    </row>
    <row r="535" spans="2:2" s="25" customFormat="1" x14ac:dyDescent="0.2">
      <c r="B535" s="26"/>
    </row>
    <row r="536" spans="2:2" s="25" customFormat="1" x14ac:dyDescent="0.2">
      <c r="B536" s="26"/>
    </row>
    <row r="537" spans="2:2" s="25" customFormat="1" x14ac:dyDescent="0.2">
      <c r="B537" s="26"/>
    </row>
  </sheetData>
  <sheetProtection algorithmName="SHA-512" hashValue="bEgY5E41d6LgJ2svmvo8Cs5mhYOxezMz9wZmGp8hWHlZm5c0EUwplPOJ9dbWeOT6w7OWANxQGqd6oM7gSmglfQ==" saltValue="+Zxl4YMRaaNRyzOLxuP0NQ==" spinCount="100000" sheet="1" objects="1" scenarios="1"/>
  <pageMargins left="0.75" right="0.75" top="1" bottom="1" header="0.5" footer="0.5"/>
  <pageSetup paperSize="9" scale="77" orientation="portrait" r:id="rId1"/>
  <headerFooter alignWithMargins="0">
    <oddHeader>&amp;L&amp;"Arial,Vet"&amp;F&amp;R&amp;"Arial,Vet"&amp;A</oddHeader>
    <oddFooter>&amp;L&amp;"Arial,Vet"poraad keizer&amp;C&amp;"Arial,Vet"&amp;D&amp;R&amp;"Arial,Vet"&amp;P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537"/>
  <sheetViews>
    <sheetView zoomScale="80" zoomScaleNormal="80" workbookViewId="0">
      <selection activeCell="B2" sqref="B2"/>
    </sheetView>
  </sheetViews>
  <sheetFormatPr defaultRowHeight="12.75" x14ac:dyDescent="0.2"/>
  <cols>
    <col min="1" max="1" width="3.140625" style="25" customWidth="1"/>
    <col min="2" max="2" width="13.140625" style="1" customWidth="1"/>
    <col min="3" max="3" width="21.5703125" customWidth="1"/>
    <col min="4" max="4" width="13.42578125" customWidth="1"/>
    <col min="5" max="5" width="12.140625" bestFit="1" customWidth="1"/>
    <col min="6" max="6" width="13.7109375" customWidth="1"/>
    <col min="7" max="7" width="10.42578125" bestFit="1" customWidth="1"/>
    <col min="8" max="8" width="11.140625" bestFit="1" customWidth="1"/>
    <col min="9" max="9" width="10.85546875" customWidth="1"/>
    <col min="10" max="10" width="7.7109375" customWidth="1"/>
    <col min="11" max="55" width="9.140625" style="25"/>
  </cols>
  <sheetData>
    <row r="1" spans="2:10" x14ac:dyDescent="0.2">
      <c r="B1" s="26"/>
      <c r="C1" s="25"/>
      <c r="D1" s="25"/>
      <c r="E1" s="25"/>
      <c r="F1" s="25"/>
      <c r="G1" s="25"/>
      <c r="H1" s="25"/>
      <c r="I1" s="25"/>
      <c r="J1" s="25"/>
    </row>
    <row r="2" spans="2:10" x14ac:dyDescent="0.2">
      <c r="B2" s="90"/>
      <c r="C2" s="91"/>
      <c r="D2" s="91"/>
      <c r="E2" s="91"/>
      <c r="F2" s="91"/>
      <c r="G2" s="91"/>
      <c r="H2" s="91"/>
      <c r="I2" s="91"/>
      <c r="J2" s="92"/>
    </row>
    <row r="3" spans="2:10" x14ac:dyDescent="0.2">
      <c r="B3" s="79"/>
      <c r="C3" s="93"/>
      <c r="D3" s="93"/>
      <c r="E3" s="93"/>
      <c r="F3" s="93"/>
      <c r="G3" s="93"/>
      <c r="H3" s="93"/>
      <c r="I3" s="93"/>
      <c r="J3" s="83"/>
    </row>
    <row r="4" spans="2:10" ht="15.75" x14ac:dyDescent="0.25">
      <c r="B4" s="79"/>
      <c r="C4" s="93"/>
      <c r="D4" s="93"/>
      <c r="E4" s="116" t="s">
        <v>17</v>
      </c>
      <c r="F4" s="93"/>
      <c r="G4" s="93"/>
      <c r="H4" s="93"/>
      <c r="I4" s="93"/>
      <c r="J4" s="83"/>
    </row>
    <row r="5" spans="2:10" ht="15.75" x14ac:dyDescent="0.25">
      <c r="B5" s="79"/>
      <c r="C5" s="93"/>
      <c r="D5" s="93"/>
      <c r="E5" s="116" t="s">
        <v>42</v>
      </c>
      <c r="F5" s="93"/>
      <c r="G5" s="93"/>
      <c r="H5" s="93"/>
      <c r="I5" s="93"/>
      <c r="J5" s="83"/>
    </row>
    <row r="6" spans="2:10" ht="15.75" x14ac:dyDescent="0.25">
      <c r="B6" s="79"/>
      <c r="C6" s="93"/>
      <c r="D6" s="93"/>
      <c r="E6" s="116" t="s">
        <v>78</v>
      </c>
      <c r="F6" s="93"/>
      <c r="G6" s="93"/>
      <c r="H6" s="93"/>
      <c r="I6" s="93"/>
      <c r="J6" s="83"/>
    </row>
    <row r="7" spans="2:10" x14ac:dyDescent="0.2">
      <c r="B7" s="94"/>
      <c r="C7" s="93"/>
      <c r="D7" s="93"/>
      <c r="E7" s="93"/>
      <c r="F7" s="93"/>
      <c r="G7" s="93"/>
      <c r="H7" s="93"/>
      <c r="I7" s="93"/>
      <c r="J7" s="83"/>
    </row>
    <row r="8" spans="2:10" x14ac:dyDescent="0.2">
      <c r="B8" s="94"/>
      <c r="C8" s="93"/>
      <c r="D8" s="93"/>
      <c r="E8" s="93"/>
      <c r="F8" s="93"/>
      <c r="G8" s="93"/>
      <c r="H8" s="93"/>
      <c r="I8" s="93"/>
      <c r="J8" s="83"/>
    </row>
    <row r="9" spans="2:10" x14ac:dyDescent="0.2">
      <c r="B9" s="94"/>
      <c r="C9" s="93"/>
      <c r="D9" s="93"/>
      <c r="E9" s="93"/>
      <c r="F9" s="93"/>
      <c r="G9" s="93"/>
      <c r="H9" s="93"/>
      <c r="I9" s="93"/>
      <c r="J9" s="83"/>
    </row>
    <row r="10" spans="2:10" x14ac:dyDescent="0.2">
      <c r="B10" s="94"/>
      <c r="C10" s="93"/>
      <c r="D10" s="93"/>
      <c r="E10" s="93"/>
      <c r="F10" s="93"/>
      <c r="G10" s="93"/>
      <c r="H10" s="93"/>
      <c r="I10" s="93"/>
      <c r="J10" s="83"/>
    </row>
    <row r="11" spans="2:10" x14ac:dyDescent="0.2">
      <c r="B11" s="94"/>
      <c r="C11" s="93"/>
      <c r="D11" s="93"/>
      <c r="E11" s="93"/>
      <c r="F11" s="93"/>
      <c r="G11" s="93"/>
      <c r="H11" s="93"/>
      <c r="I11" s="93"/>
      <c r="J11" s="83"/>
    </row>
    <row r="12" spans="2:10" x14ac:dyDescent="0.2">
      <c r="B12" s="94"/>
      <c r="C12" s="93"/>
      <c r="D12" s="93"/>
      <c r="E12" s="93"/>
      <c r="F12" s="93"/>
      <c r="G12" s="93"/>
      <c r="H12" s="93"/>
      <c r="I12" s="93"/>
      <c r="J12" s="83"/>
    </row>
    <row r="13" spans="2:10" x14ac:dyDescent="0.2">
      <c r="B13" s="94"/>
      <c r="C13" s="93"/>
      <c r="D13" s="93"/>
      <c r="E13" s="93"/>
      <c r="F13" s="93"/>
      <c r="G13" s="93"/>
      <c r="H13" s="93"/>
      <c r="I13" s="93"/>
      <c r="J13" s="83"/>
    </row>
    <row r="14" spans="2:10" ht="16.5" thickBot="1" x14ac:dyDescent="0.3">
      <c r="B14" s="117" t="s">
        <v>44</v>
      </c>
      <c r="C14" s="93"/>
      <c r="D14" s="93"/>
      <c r="E14" s="93"/>
      <c r="F14" s="93"/>
      <c r="G14" s="93"/>
      <c r="H14" s="93"/>
      <c r="I14" s="93"/>
      <c r="J14" s="83"/>
    </row>
    <row r="15" spans="2:10" ht="13.5" thickTop="1" x14ac:dyDescent="0.2">
      <c r="B15" s="118" t="s">
        <v>15</v>
      </c>
      <c r="C15" s="77"/>
      <c r="D15" s="77"/>
      <c r="E15" s="77"/>
      <c r="F15" s="77"/>
      <c r="G15" s="77"/>
      <c r="H15" s="77"/>
      <c r="I15" s="77"/>
      <c r="J15" s="78"/>
    </row>
    <row r="16" spans="2:10" ht="25.5" x14ac:dyDescent="0.2">
      <c r="B16" s="79"/>
      <c r="C16" s="80" t="s">
        <v>9</v>
      </c>
      <c r="D16" s="81" t="s">
        <v>0</v>
      </c>
      <c r="E16" s="81" t="s">
        <v>1</v>
      </c>
      <c r="F16" s="81" t="s">
        <v>2</v>
      </c>
      <c r="G16" s="81" t="s">
        <v>3</v>
      </c>
      <c r="H16" s="81" t="s">
        <v>8</v>
      </c>
      <c r="I16" s="82" t="s">
        <v>13</v>
      </c>
      <c r="J16" s="83"/>
    </row>
    <row r="17" spans="2:10" x14ac:dyDescent="0.2">
      <c r="B17" s="79"/>
      <c r="C17" s="84" t="s">
        <v>4</v>
      </c>
      <c r="D17" s="81">
        <f>1/12</f>
        <v>8.3333333333333329E-2</v>
      </c>
      <c r="E17" s="85">
        <f>+Tabellen!J20</f>
        <v>1274.31</v>
      </c>
      <c r="F17" s="132">
        <f>+Tabellen!J17</f>
        <v>41.67</v>
      </c>
      <c r="G17" s="85">
        <f>+Tabellen!J21</f>
        <v>41.26</v>
      </c>
      <c r="H17" s="112">
        <f>D17*(E17+(F17*G17))</f>
        <v>249.46785</v>
      </c>
      <c r="I17" s="63">
        <v>1</v>
      </c>
      <c r="J17" s="83"/>
    </row>
    <row r="18" spans="2:10" x14ac:dyDescent="0.2">
      <c r="B18" s="79"/>
      <c r="C18" s="81" t="s">
        <v>5</v>
      </c>
      <c r="D18" s="81">
        <f>1/12</f>
        <v>8.3333333333333329E-2</v>
      </c>
      <c r="E18" s="85">
        <f>+Tabellen!J22</f>
        <v>1821.25</v>
      </c>
      <c r="F18" s="132">
        <f>+Tabellen!J17</f>
        <v>41.67</v>
      </c>
      <c r="G18" s="85">
        <f>+Tabellen!J23</f>
        <v>58.97</v>
      </c>
      <c r="H18" s="112">
        <f>D18*(E18+(F18*G18))</f>
        <v>356.54415833333326</v>
      </c>
      <c r="I18" s="63">
        <v>1</v>
      </c>
      <c r="J18" s="83"/>
    </row>
    <row r="19" spans="2:10" x14ac:dyDescent="0.2">
      <c r="B19" s="79"/>
      <c r="C19" s="81"/>
      <c r="D19" s="81"/>
      <c r="E19" s="81"/>
      <c r="F19" s="81"/>
      <c r="G19" s="81"/>
      <c r="H19" s="81"/>
      <c r="I19" s="81"/>
      <c r="J19" s="83"/>
    </row>
    <row r="20" spans="2:10" x14ac:dyDescent="0.2">
      <c r="B20" s="79"/>
      <c r="C20" s="86" t="s">
        <v>10</v>
      </c>
      <c r="D20" s="81"/>
      <c r="E20" s="81"/>
      <c r="F20" s="86">
        <f>+Tabellen!I4</f>
        <v>2016</v>
      </c>
      <c r="G20" s="86"/>
      <c r="H20" s="86">
        <f>+Tabellen!J4</f>
        <v>2017</v>
      </c>
      <c r="I20" s="81"/>
      <c r="J20" s="83"/>
    </row>
    <row r="21" spans="2:10" x14ac:dyDescent="0.2">
      <c r="B21" s="79"/>
      <c r="C21" s="81" t="s">
        <v>6</v>
      </c>
      <c r="D21" s="81">
        <f>1/12</f>
        <v>8.3333333333333329E-2</v>
      </c>
      <c r="E21" s="85">
        <f>+Tabellen!J31</f>
        <v>787</v>
      </c>
      <c r="F21" s="113">
        <f>(D21*E21)</f>
        <v>65.583333333333329</v>
      </c>
      <c r="G21" s="85">
        <f>+Tabellen!K31</f>
        <v>787</v>
      </c>
      <c r="H21" s="112">
        <f>(D21*G21)</f>
        <v>65.583333333333329</v>
      </c>
      <c r="I21" s="81"/>
      <c r="J21" s="83"/>
    </row>
    <row r="22" spans="2:10" x14ac:dyDescent="0.2">
      <c r="B22" s="79"/>
      <c r="C22" s="81" t="s">
        <v>7</v>
      </c>
      <c r="D22" s="81">
        <f>1/12</f>
        <v>8.3333333333333329E-2</v>
      </c>
      <c r="E22" s="85">
        <f>+Tabellen!J32</f>
        <v>223.77</v>
      </c>
      <c r="F22" s="113">
        <f>(D22*E22)</f>
        <v>18.647500000000001</v>
      </c>
      <c r="G22" s="85">
        <f>+Tabellen!K32</f>
        <v>223.77</v>
      </c>
      <c r="H22" s="112">
        <f>(D22*G22)</f>
        <v>18.647500000000001</v>
      </c>
      <c r="I22" s="81"/>
      <c r="J22" s="83"/>
    </row>
    <row r="23" spans="2:10" x14ac:dyDescent="0.2">
      <c r="B23" s="79"/>
      <c r="C23" s="81"/>
      <c r="D23" s="81"/>
      <c r="E23" s="81"/>
      <c r="F23" s="81"/>
      <c r="G23" s="81"/>
      <c r="H23" s="81"/>
      <c r="I23" s="81"/>
      <c r="J23" s="83"/>
    </row>
    <row r="24" spans="2:10" x14ac:dyDescent="0.2">
      <c r="B24" s="79"/>
      <c r="C24" s="86" t="s">
        <v>109</v>
      </c>
      <c r="D24" s="81"/>
      <c r="E24" s="81"/>
      <c r="F24" s="81"/>
      <c r="G24" s="81"/>
      <c r="H24" s="81"/>
      <c r="I24" s="81"/>
      <c r="J24" s="83"/>
    </row>
    <row r="25" spans="2:10" x14ac:dyDescent="0.2">
      <c r="B25" s="79"/>
      <c r="C25" s="81">
        <f>+Tabellen!I4</f>
        <v>2016</v>
      </c>
      <c r="D25" s="85">
        <f>+H17*I17+H18*I18+F21*I17+F22*I18</f>
        <v>690.24284166666666</v>
      </c>
      <c r="E25" s="81" t="s">
        <v>11</v>
      </c>
      <c r="F25" s="112">
        <f>+D25*5</f>
        <v>3451.2142083333333</v>
      </c>
      <c r="G25" s="81"/>
      <c r="H25" s="81"/>
      <c r="I25" s="81"/>
      <c r="J25" s="83"/>
    </row>
    <row r="26" spans="2:10" ht="15" x14ac:dyDescent="0.35">
      <c r="B26" s="79"/>
      <c r="C26" s="81">
        <f>+Tabellen!J4</f>
        <v>2017</v>
      </c>
      <c r="D26" s="85">
        <f>+H17*I17+H18*I18+H21*I17+H22*I18</f>
        <v>690.24284166666666</v>
      </c>
      <c r="E26" s="81" t="s">
        <v>12</v>
      </c>
      <c r="F26" s="114">
        <f>+D26*7</f>
        <v>4831.6998916666671</v>
      </c>
      <c r="G26" s="81"/>
      <c r="H26" s="81"/>
      <c r="I26" s="81"/>
      <c r="J26" s="83"/>
    </row>
    <row r="27" spans="2:10" x14ac:dyDescent="0.2">
      <c r="B27" s="79"/>
      <c r="C27" s="81"/>
      <c r="D27" s="81"/>
      <c r="E27" s="81" t="s">
        <v>14</v>
      </c>
      <c r="F27" s="112">
        <f>SUM(F25:F26)</f>
        <v>8282.9141</v>
      </c>
      <c r="G27" s="81"/>
      <c r="H27" s="81"/>
      <c r="I27" s="81"/>
      <c r="J27" s="83"/>
    </row>
    <row r="28" spans="2:10" ht="13.5" thickBot="1" x14ac:dyDescent="0.25">
      <c r="B28" s="87"/>
      <c r="C28" s="88"/>
      <c r="D28" s="88"/>
      <c r="E28" s="88"/>
      <c r="F28" s="88"/>
      <c r="G28" s="88"/>
      <c r="H28" s="88"/>
      <c r="I28" s="88"/>
      <c r="J28" s="89"/>
    </row>
    <row r="29" spans="2:10" ht="13.5" thickTop="1" x14ac:dyDescent="0.2">
      <c r="B29" s="122"/>
      <c r="C29" s="123"/>
      <c r="D29" s="123"/>
      <c r="E29" s="123"/>
      <c r="F29" s="123"/>
      <c r="G29" s="123"/>
      <c r="H29" s="123"/>
      <c r="I29" s="123"/>
      <c r="J29" s="124"/>
    </row>
    <row r="30" spans="2:10" x14ac:dyDescent="0.2">
      <c r="B30" s="122"/>
      <c r="C30" s="123"/>
      <c r="D30" s="123"/>
      <c r="E30" s="123"/>
      <c r="F30" s="123"/>
      <c r="G30" s="123"/>
      <c r="H30" s="123"/>
      <c r="I30" s="123"/>
      <c r="J30" s="124"/>
    </row>
    <row r="31" spans="2:10" ht="16.5" thickBot="1" x14ac:dyDescent="0.3">
      <c r="B31" s="125" t="s">
        <v>43</v>
      </c>
      <c r="C31" s="123"/>
      <c r="D31" s="123"/>
      <c r="E31" s="123"/>
      <c r="F31" s="123"/>
      <c r="G31" s="123"/>
      <c r="H31" s="123"/>
      <c r="I31" s="123"/>
      <c r="J31" s="124"/>
    </row>
    <row r="32" spans="2:10" ht="14.25" thickTop="1" thickBot="1" x14ac:dyDescent="0.25">
      <c r="B32" s="119" t="s">
        <v>16</v>
      </c>
      <c r="C32" s="95" t="s">
        <v>79</v>
      </c>
      <c r="D32" s="77"/>
      <c r="E32" s="77"/>
      <c r="F32" s="77"/>
      <c r="G32" s="77"/>
      <c r="H32" s="77"/>
      <c r="I32" s="77"/>
      <c r="J32" s="78"/>
    </row>
    <row r="33" spans="2:10" ht="26.25" thickTop="1" x14ac:dyDescent="0.2">
      <c r="B33" s="79"/>
      <c r="C33" s="96" t="s">
        <v>9</v>
      </c>
      <c r="D33" s="97" t="s">
        <v>0</v>
      </c>
      <c r="E33" s="97" t="s">
        <v>1</v>
      </c>
      <c r="F33" s="97" t="s">
        <v>8</v>
      </c>
      <c r="G33" s="98" t="s">
        <v>13</v>
      </c>
      <c r="H33" s="77"/>
      <c r="I33" s="99"/>
      <c r="J33" s="83"/>
    </row>
    <row r="34" spans="2:10" x14ac:dyDescent="0.2">
      <c r="B34" s="79"/>
      <c r="C34" s="100" t="s">
        <v>5</v>
      </c>
      <c r="D34" s="81">
        <f>1/12</f>
        <v>8.3333333333333329E-2</v>
      </c>
      <c r="E34" s="85">
        <f>+Tabellen!J27</f>
        <v>4278.57</v>
      </c>
      <c r="F34" s="112">
        <f>(D34*E34)</f>
        <v>356.54749999999996</v>
      </c>
      <c r="G34" s="63">
        <v>1</v>
      </c>
      <c r="H34" s="93"/>
      <c r="I34" s="101"/>
      <c r="J34" s="83"/>
    </row>
    <row r="35" spans="2:10" x14ac:dyDescent="0.2">
      <c r="B35" s="79"/>
      <c r="C35" s="100"/>
      <c r="D35" s="81"/>
      <c r="E35" s="81"/>
      <c r="F35" s="81"/>
      <c r="G35" s="81"/>
      <c r="H35" s="81"/>
      <c r="I35" s="102"/>
      <c r="J35" s="83"/>
    </row>
    <row r="36" spans="2:10" x14ac:dyDescent="0.2">
      <c r="B36" s="79"/>
      <c r="C36" s="103" t="s">
        <v>10</v>
      </c>
      <c r="D36" s="81"/>
      <c r="E36" s="81"/>
      <c r="F36" s="86">
        <f>+F20</f>
        <v>2016</v>
      </c>
      <c r="G36" s="86"/>
      <c r="H36" s="86">
        <f>+H20</f>
        <v>2017</v>
      </c>
      <c r="I36" s="102"/>
      <c r="J36" s="83"/>
    </row>
    <row r="37" spans="2:10" x14ac:dyDescent="0.2">
      <c r="B37" s="79"/>
      <c r="C37" s="100" t="s">
        <v>7</v>
      </c>
      <c r="D37" s="81">
        <f>1/12</f>
        <v>8.3333333333333329E-2</v>
      </c>
      <c r="E37" s="85">
        <f>+E22</f>
        <v>223.77</v>
      </c>
      <c r="F37" s="113">
        <f>(D37*E37)</f>
        <v>18.647500000000001</v>
      </c>
      <c r="G37" s="85">
        <f>+G22</f>
        <v>223.77</v>
      </c>
      <c r="H37" s="112">
        <f>(D37*G37)</f>
        <v>18.647500000000001</v>
      </c>
      <c r="I37" s="102"/>
      <c r="J37" s="83"/>
    </row>
    <row r="38" spans="2:10" x14ac:dyDescent="0.2">
      <c r="B38" s="79"/>
      <c r="C38" s="100"/>
      <c r="D38" s="81"/>
      <c r="E38" s="81"/>
      <c r="F38" s="81"/>
      <c r="G38" s="81"/>
      <c r="H38" s="81"/>
      <c r="I38" s="102"/>
      <c r="J38" s="83"/>
    </row>
    <row r="39" spans="2:10" x14ac:dyDescent="0.2">
      <c r="B39" s="79"/>
      <c r="C39" s="103" t="str">
        <f>+C24</f>
        <v>Gedurende schooljaar 2017-2018</v>
      </c>
      <c r="D39" s="81"/>
      <c r="E39" s="81"/>
      <c r="F39" s="81"/>
      <c r="G39" s="81"/>
      <c r="H39" s="81"/>
      <c r="I39" s="102"/>
      <c r="J39" s="83"/>
    </row>
    <row r="40" spans="2:10" x14ac:dyDescent="0.2">
      <c r="B40" s="79"/>
      <c r="C40" s="100">
        <f>+C25</f>
        <v>2016</v>
      </c>
      <c r="D40" s="85">
        <f>F34*G34+F37*G34</f>
        <v>375.19499999999994</v>
      </c>
      <c r="E40" s="81" t="s">
        <v>11</v>
      </c>
      <c r="F40" s="112">
        <f>+D40*5</f>
        <v>1875.9749999999997</v>
      </c>
      <c r="G40" s="81"/>
      <c r="H40" s="81"/>
      <c r="I40" s="102"/>
      <c r="J40" s="83"/>
    </row>
    <row r="41" spans="2:10" ht="15" x14ac:dyDescent="0.35">
      <c r="B41" s="79"/>
      <c r="C41" s="100">
        <f>+C26</f>
        <v>2017</v>
      </c>
      <c r="D41" s="85">
        <f>F34*G34+H37*G34</f>
        <v>375.19499999999994</v>
      </c>
      <c r="E41" s="81" t="s">
        <v>12</v>
      </c>
      <c r="F41" s="114">
        <f>+D41*7</f>
        <v>2626.3649999999998</v>
      </c>
      <c r="G41" s="81"/>
      <c r="H41" s="81"/>
      <c r="I41" s="102"/>
      <c r="J41" s="83"/>
    </row>
    <row r="42" spans="2:10" ht="13.5" thickBot="1" x14ac:dyDescent="0.25">
      <c r="B42" s="79"/>
      <c r="C42" s="104"/>
      <c r="D42" s="105"/>
      <c r="E42" s="105" t="s">
        <v>14</v>
      </c>
      <c r="F42" s="115">
        <f>SUM(F40:F41)</f>
        <v>4502.3399999999992</v>
      </c>
      <c r="G42" s="105"/>
      <c r="H42" s="105"/>
      <c r="I42" s="106"/>
      <c r="J42" s="83"/>
    </row>
    <row r="43" spans="2:10" ht="13.5" thickTop="1" x14ac:dyDescent="0.2">
      <c r="B43" s="79"/>
      <c r="C43" s="93"/>
      <c r="D43" s="93"/>
      <c r="E43" s="93"/>
      <c r="F43" s="93"/>
      <c r="G43" s="93"/>
      <c r="H43" s="93"/>
      <c r="I43" s="93"/>
      <c r="J43" s="83"/>
    </row>
    <row r="44" spans="2:10" x14ac:dyDescent="0.2">
      <c r="B44" s="126"/>
      <c r="C44" s="127"/>
      <c r="D44" s="127"/>
      <c r="E44" s="127"/>
      <c r="F44" s="127"/>
      <c r="G44" s="127"/>
      <c r="H44" s="127"/>
      <c r="I44" s="127"/>
      <c r="J44" s="128"/>
    </row>
    <row r="45" spans="2:10" ht="13.5" thickBot="1" x14ac:dyDescent="0.25">
      <c r="B45" s="120" t="s">
        <v>16</v>
      </c>
      <c r="C45" s="107" t="s">
        <v>80</v>
      </c>
      <c r="D45" s="93"/>
      <c r="E45" s="93"/>
      <c r="F45" s="93"/>
      <c r="G45" s="93"/>
      <c r="H45" s="93"/>
      <c r="I45" s="93"/>
      <c r="J45" s="83"/>
    </row>
    <row r="46" spans="2:10" ht="26.25" thickTop="1" x14ac:dyDescent="0.2">
      <c r="B46" s="79"/>
      <c r="C46" s="96" t="s">
        <v>9</v>
      </c>
      <c r="D46" s="97" t="s">
        <v>0</v>
      </c>
      <c r="E46" s="97" t="s">
        <v>1</v>
      </c>
      <c r="F46" s="97" t="s">
        <v>8</v>
      </c>
      <c r="G46" s="98" t="s">
        <v>13</v>
      </c>
      <c r="H46" s="77"/>
      <c r="I46" s="99"/>
      <c r="J46" s="83"/>
    </row>
    <row r="47" spans="2:10" x14ac:dyDescent="0.2">
      <c r="B47" s="79"/>
      <c r="C47" s="108" t="s">
        <v>4</v>
      </c>
      <c r="D47" s="81">
        <f>1/12</f>
        <v>8.3333333333333329E-2</v>
      </c>
      <c r="E47" s="85">
        <f>+Tabellen!J26</f>
        <v>2993.68</v>
      </c>
      <c r="F47" s="112">
        <f>(D47*E47)</f>
        <v>249.4733333333333</v>
      </c>
      <c r="G47" s="63">
        <v>1</v>
      </c>
      <c r="H47" s="93"/>
      <c r="I47" s="101"/>
      <c r="J47" s="83"/>
    </row>
    <row r="48" spans="2:10" x14ac:dyDescent="0.2">
      <c r="B48" s="79"/>
      <c r="C48" s="100" t="s">
        <v>5</v>
      </c>
      <c r="D48" s="81">
        <f>1/12</f>
        <v>8.3333333333333329E-2</v>
      </c>
      <c r="E48" s="85">
        <f>+E34</f>
        <v>4278.57</v>
      </c>
      <c r="F48" s="112">
        <f>(D48*E48)</f>
        <v>356.54749999999996</v>
      </c>
      <c r="G48" s="81">
        <f>+G47</f>
        <v>1</v>
      </c>
      <c r="H48" s="93"/>
      <c r="I48" s="101"/>
      <c r="J48" s="83"/>
    </row>
    <row r="49" spans="2:10" x14ac:dyDescent="0.2">
      <c r="B49" s="79"/>
      <c r="C49" s="100"/>
      <c r="D49" s="81"/>
      <c r="E49" s="81"/>
      <c r="F49" s="81"/>
      <c r="G49" s="81"/>
      <c r="H49" s="81"/>
      <c r="I49" s="102"/>
      <c r="J49" s="83"/>
    </row>
    <row r="50" spans="2:10" x14ac:dyDescent="0.2">
      <c r="B50" s="79"/>
      <c r="C50" s="103" t="s">
        <v>10</v>
      </c>
      <c r="D50" s="81"/>
      <c r="E50" s="81"/>
      <c r="F50" s="86">
        <f>+F20</f>
        <v>2016</v>
      </c>
      <c r="G50" s="86"/>
      <c r="H50" s="86">
        <f>+H20</f>
        <v>2017</v>
      </c>
      <c r="I50" s="102"/>
      <c r="J50" s="83"/>
    </row>
    <row r="51" spans="2:10" x14ac:dyDescent="0.2">
      <c r="B51" s="79"/>
      <c r="C51" s="100" t="s">
        <v>6</v>
      </c>
      <c r="D51" s="81">
        <f>1/12</f>
        <v>8.3333333333333329E-2</v>
      </c>
      <c r="E51" s="85">
        <f>+E21</f>
        <v>787</v>
      </c>
      <c r="F51" s="113">
        <f>(D51*E51)</f>
        <v>65.583333333333329</v>
      </c>
      <c r="G51" s="85">
        <f>+G21</f>
        <v>787</v>
      </c>
      <c r="H51" s="112">
        <f>(D51*G51)</f>
        <v>65.583333333333329</v>
      </c>
      <c r="I51" s="102"/>
      <c r="J51" s="83"/>
    </row>
    <row r="52" spans="2:10" x14ac:dyDescent="0.2">
      <c r="B52" s="79"/>
      <c r="C52" s="100" t="s">
        <v>7</v>
      </c>
      <c r="D52" s="81">
        <f>1/12</f>
        <v>8.3333333333333329E-2</v>
      </c>
      <c r="E52" s="85">
        <f>+E22</f>
        <v>223.77</v>
      </c>
      <c r="F52" s="113">
        <f>(D52*E52)</f>
        <v>18.647500000000001</v>
      </c>
      <c r="G52" s="85">
        <f>+G22</f>
        <v>223.77</v>
      </c>
      <c r="H52" s="112">
        <f>(D52*G52)</f>
        <v>18.647500000000001</v>
      </c>
      <c r="I52" s="102"/>
      <c r="J52" s="83"/>
    </row>
    <row r="53" spans="2:10" x14ac:dyDescent="0.2">
      <c r="B53" s="79"/>
      <c r="C53" s="100"/>
      <c r="D53" s="81"/>
      <c r="E53" s="81"/>
      <c r="F53" s="81"/>
      <c r="G53" s="81"/>
      <c r="H53" s="81"/>
      <c r="I53" s="102"/>
      <c r="J53" s="83"/>
    </row>
    <row r="54" spans="2:10" x14ac:dyDescent="0.2">
      <c r="B54" s="79"/>
      <c r="C54" s="103" t="str">
        <f>+C39</f>
        <v>Gedurende schooljaar 2017-2018</v>
      </c>
      <c r="D54" s="81"/>
      <c r="E54" s="81"/>
      <c r="F54" s="81"/>
      <c r="G54" s="81"/>
      <c r="H54" s="81"/>
      <c r="I54" s="102"/>
      <c r="J54" s="83"/>
    </row>
    <row r="55" spans="2:10" x14ac:dyDescent="0.2">
      <c r="B55" s="79"/>
      <c r="C55" s="109">
        <f>+C40</f>
        <v>2016</v>
      </c>
      <c r="D55" s="85">
        <f>+F47*G47+F48*G48+F51*G47+F52*G48</f>
        <v>690.25166666666667</v>
      </c>
      <c r="E55" s="81" t="s">
        <v>11</v>
      </c>
      <c r="F55" s="112">
        <f>+D55*5</f>
        <v>3451.2583333333332</v>
      </c>
      <c r="G55" s="81"/>
      <c r="H55" s="81"/>
      <c r="I55" s="102"/>
      <c r="J55" s="83"/>
    </row>
    <row r="56" spans="2:10" ht="15" x14ac:dyDescent="0.35">
      <c r="B56" s="79"/>
      <c r="C56" s="109">
        <f>+C41</f>
        <v>2017</v>
      </c>
      <c r="D56" s="85">
        <f>+F47*G47+F48*G48+H51*G47+H52*G48</f>
        <v>690.25166666666667</v>
      </c>
      <c r="E56" s="81" t="s">
        <v>12</v>
      </c>
      <c r="F56" s="114">
        <f>+D56*7</f>
        <v>4831.7616666666663</v>
      </c>
      <c r="G56" s="81"/>
      <c r="H56" s="81"/>
      <c r="I56" s="102"/>
      <c r="J56" s="83"/>
    </row>
    <row r="57" spans="2:10" ht="13.5" thickBot="1" x14ac:dyDescent="0.25">
      <c r="B57" s="79"/>
      <c r="C57" s="104"/>
      <c r="D57" s="105"/>
      <c r="E57" s="105" t="s">
        <v>14</v>
      </c>
      <c r="F57" s="115">
        <f>SUM(F55:F56)</f>
        <v>8283.02</v>
      </c>
      <c r="G57" s="105"/>
      <c r="H57" s="105"/>
      <c r="I57" s="106"/>
      <c r="J57" s="83"/>
    </row>
    <row r="58" spans="2:10" ht="13.5" thickTop="1" x14ac:dyDescent="0.2">
      <c r="B58" s="79"/>
      <c r="C58" s="93"/>
      <c r="D58" s="93"/>
      <c r="E58" s="93"/>
      <c r="F58" s="93"/>
      <c r="G58" s="93"/>
      <c r="H58" s="93"/>
      <c r="I58" s="93"/>
      <c r="J58" s="83"/>
    </row>
    <row r="59" spans="2:10" x14ac:dyDescent="0.2">
      <c r="B59" s="129"/>
      <c r="C59" s="130"/>
      <c r="D59" s="130"/>
      <c r="E59" s="130"/>
      <c r="F59" s="130"/>
      <c r="G59" s="130"/>
      <c r="H59" s="130"/>
      <c r="I59" s="130"/>
      <c r="J59" s="131"/>
    </row>
    <row r="60" spans="2:10" x14ac:dyDescent="0.2">
      <c r="B60" s="90"/>
      <c r="C60" s="91"/>
      <c r="D60" s="91"/>
      <c r="E60" s="91"/>
      <c r="F60" s="91"/>
      <c r="G60" s="91"/>
      <c r="H60" s="91"/>
      <c r="I60" s="91"/>
      <c r="J60" s="92"/>
    </row>
    <row r="61" spans="2:10" ht="13.5" thickBot="1" x14ac:dyDescent="0.25">
      <c r="B61" s="121" t="s">
        <v>45</v>
      </c>
      <c r="C61" s="93"/>
      <c r="D61" s="93"/>
      <c r="E61" s="93"/>
      <c r="F61" s="93"/>
      <c r="G61" s="93"/>
      <c r="H61" s="93"/>
      <c r="I61" s="93"/>
      <c r="J61" s="83"/>
    </row>
    <row r="62" spans="2:10" ht="13.5" thickTop="1" x14ac:dyDescent="0.2">
      <c r="B62" s="79"/>
      <c r="C62" s="103" t="str">
        <f>+C39</f>
        <v>Gedurende schooljaar 2017-2018</v>
      </c>
      <c r="D62" s="81"/>
      <c r="E62" s="97"/>
      <c r="F62" s="97"/>
      <c r="G62" s="97"/>
      <c r="H62" s="97"/>
      <c r="I62" s="110"/>
      <c r="J62" s="83"/>
    </row>
    <row r="63" spans="2:10" x14ac:dyDescent="0.2">
      <c r="B63" s="79"/>
      <c r="C63" s="100">
        <f>+C55</f>
        <v>2016</v>
      </c>
      <c r="D63" s="85">
        <f>+D40+D55</f>
        <v>1065.4466666666667</v>
      </c>
      <c r="E63" s="81" t="s">
        <v>11</v>
      </c>
      <c r="F63" s="112">
        <f>+D63*5</f>
        <v>5327.2333333333336</v>
      </c>
      <c r="G63" s="81"/>
      <c r="H63" s="81"/>
      <c r="I63" s="102"/>
      <c r="J63" s="83"/>
    </row>
    <row r="64" spans="2:10" ht="15" x14ac:dyDescent="0.35">
      <c r="B64" s="79"/>
      <c r="C64" s="100">
        <f>+C56</f>
        <v>2017</v>
      </c>
      <c r="D64" s="85">
        <f>+D41+D56</f>
        <v>1065.4466666666667</v>
      </c>
      <c r="E64" s="81" t="s">
        <v>12</v>
      </c>
      <c r="F64" s="114">
        <f>+D64*7</f>
        <v>7458.126666666667</v>
      </c>
      <c r="G64" s="81"/>
      <c r="H64" s="81"/>
      <c r="I64" s="102"/>
      <c r="J64" s="83"/>
    </row>
    <row r="65" spans="2:10" ht="13.5" thickBot="1" x14ac:dyDescent="0.25">
      <c r="B65" s="79"/>
      <c r="C65" s="104"/>
      <c r="D65" s="105"/>
      <c r="E65" s="105" t="s">
        <v>14</v>
      </c>
      <c r="F65" s="115">
        <f>SUM(F63:F64)</f>
        <v>12785.36</v>
      </c>
      <c r="G65" s="105"/>
      <c r="H65" s="105"/>
      <c r="I65" s="106"/>
      <c r="J65" s="83"/>
    </row>
    <row r="66" spans="2:10" ht="14.25" thickTop="1" thickBot="1" x14ac:dyDescent="0.25">
      <c r="B66" s="87"/>
      <c r="C66" s="88"/>
      <c r="D66" s="88"/>
      <c r="E66" s="88"/>
      <c r="F66" s="88"/>
      <c r="G66" s="88"/>
      <c r="H66" s="88"/>
      <c r="I66" s="88"/>
      <c r="J66" s="89"/>
    </row>
    <row r="67" spans="2:10" ht="13.5" thickTop="1" x14ac:dyDescent="0.2">
      <c r="B67" s="26"/>
      <c r="C67" s="25"/>
      <c r="D67" s="25"/>
      <c r="E67" s="25"/>
      <c r="F67" s="25"/>
      <c r="G67" s="25"/>
      <c r="H67" s="25"/>
      <c r="I67" s="25"/>
      <c r="J67" s="25"/>
    </row>
    <row r="68" spans="2:10" x14ac:dyDescent="0.2">
      <c r="B68" s="26"/>
      <c r="C68" s="25"/>
      <c r="D68" s="25"/>
      <c r="E68" s="25"/>
      <c r="F68" s="25"/>
      <c r="G68" s="25"/>
      <c r="H68" s="25"/>
      <c r="I68" s="25"/>
      <c r="J68" s="25"/>
    </row>
    <row r="69" spans="2:10" x14ac:dyDescent="0.2">
      <c r="B69" s="26"/>
      <c r="C69" s="25"/>
      <c r="D69" s="25"/>
      <c r="E69" s="25"/>
      <c r="F69" s="25"/>
      <c r="G69" s="25"/>
      <c r="H69" s="25"/>
      <c r="I69" s="25"/>
      <c r="J69" s="25"/>
    </row>
    <row r="70" spans="2:10" x14ac:dyDescent="0.2">
      <c r="B70" s="26"/>
      <c r="C70" s="25"/>
      <c r="D70" s="25"/>
      <c r="E70" s="25"/>
      <c r="F70" s="25"/>
      <c r="G70" s="25"/>
      <c r="H70" s="25"/>
      <c r="I70" s="25"/>
      <c r="J70" s="25"/>
    </row>
    <row r="71" spans="2:10" x14ac:dyDescent="0.2">
      <c r="B71" s="26"/>
      <c r="C71" s="25"/>
      <c r="D71" s="25"/>
      <c r="E71" s="25"/>
      <c r="F71" s="25"/>
      <c r="G71" s="25"/>
      <c r="H71" s="25"/>
      <c r="I71" s="25"/>
      <c r="J71" s="25"/>
    </row>
    <row r="72" spans="2:10" x14ac:dyDescent="0.2">
      <c r="B72" s="26"/>
      <c r="C72" s="25"/>
      <c r="D72" s="25"/>
      <c r="E72" s="25"/>
      <c r="F72" s="25"/>
      <c r="G72" s="25"/>
      <c r="H72" s="25"/>
      <c r="I72" s="25"/>
      <c r="J72" s="25"/>
    </row>
    <row r="73" spans="2:10" x14ac:dyDescent="0.2">
      <c r="B73" s="26"/>
      <c r="C73" s="25"/>
      <c r="D73" s="25"/>
      <c r="E73" s="25"/>
      <c r="F73" s="25"/>
      <c r="G73" s="25"/>
      <c r="H73" s="25"/>
      <c r="I73" s="25"/>
      <c r="J73" s="25"/>
    </row>
    <row r="74" spans="2:10" x14ac:dyDescent="0.2">
      <c r="B74" s="26"/>
      <c r="C74" s="25"/>
      <c r="D74" s="25"/>
      <c r="E74" s="25"/>
      <c r="F74" s="25"/>
      <c r="G74" s="25"/>
      <c r="H74" s="25"/>
      <c r="I74" s="25"/>
      <c r="J74" s="25"/>
    </row>
    <row r="75" spans="2:10" x14ac:dyDescent="0.2">
      <c r="B75" s="26"/>
      <c r="C75" s="25"/>
      <c r="D75" s="25"/>
      <c r="E75" s="25"/>
      <c r="F75" s="25"/>
      <c r="G75" s="25"/>
      <c r="H75" s="25"/>
      <c r="I75" s="25"/>
      <c r="J75" s="25"/>
    </row>
    <row r="76" spans="2:10" x14ac:dyDescent="0.2">
      <c r="B76" s="26"/>
      <c r="C76" s="25"/>
      <c r="D76" s="25"/>
      <c r="E76" s="25"/>
      <c r="F76" s="25"/>
      <c r="G76" s="25"/>
      <c r="H76" s="25"/>
      <c r="I76" s="25"/>
      <c r="J76" s="25"/>
    </row>
    <row r="77" spans="2:10" x14ac:dyDescent="0.2">
      <c r="B77" s="26"/>
      <c r="C77" s="25"/>
      <c r="D77" s="25"/>
      <c r="E77" s="25"/>
      <c r="F77" s="25"/>
      <c r="G77" s="25"/>
      <c r="H77" s="25"/>
      <c r="I77" s="25"/>
      <c r="J77" s="25"/>
    </row>
    <row r="78" spans="2:10" x14ac:dyDescent="0.2">
      <c r="B78" s="26"/>
      <c r="C78" s="25"/>
      <c r="D78" s="25"/>
      <c r="E78" s="25"/>
      <c r="F78" s="25"/>
      <c r="G78" s="25"/>
      <c r="H78" s="25"/>
      <c r="I78" s="25"/>
      <c r="J78" s="25"/>
    </row>
    <row r="79" spans="2:10" x14ac:dyDescent="0.2">
      <c r="B79" s="26"/>
      <c r="C79" s="25"/>
      <c r="D79" s="25"/>
      <c r="E79" s="25"/>
      <c r="F79" s="25"/>
      <c r="G79" s="25"/>
      <c r="H79" s="25"/>
      <c r="I79" s="25"/>
      <c r="J79" s="25"/>
    </row>
    <row r="80" spans="2:10" x14ac:dyDescent="0.2">
      <c r="B80" s="26"/>
      <c r="C80" s="25"/>
      <c r="D80" s="25"/>
      <c r="E80" s="25"/>
      <c r="F80" s="25"/>
      <c r="G80" s="25"/>
      <c r="H80" s="25"/>
      <c r="I80" s="25"/>
      <c r="J80" s="25"/>
    </row>
    <row r="81" spans="2:2" s="25" customFormat="1" x14ac:dyDescent="0.2">
      <c r="B81" s="26"/>
    </row>
    <row r="82" spans="2:2" s="25" customFormat="1" x14ac:dyDescent="0.2">
      <c r="B82" s="26"/>
    </row>
    <row r="83" spans="2:2" s="25" customFormat="1" x14ac:dyDescent="0.2">
      <c r="B83" s="26"/>
    </row>
    <row r="84" spans="2:2" s="25" customFormat="1" x14ac:dyDescent="0.2">
      <c r="B84" s="26"/>
    </row>
    <row r="85" spans="2:2" s="25" customFormat="1" x14ac:dyDescent="0.2">
      <c r="B85" s="26"/>
    </row>
    <row r="86" spans="2:2" s="25" customFormat="1" x14ac:dyDescent="0.2">
      <c r="B86" s="26"/>
    </row>
    <row r="87" spans="2:2" s="25" customFormat="1" x14ac:dyDescent="0.2">
      <c r="B87" s="26"/>
    </row>
    <row r="88" spans="2:2" s="25" customFormat="1" x14ac:dyDescent="0.2">
      <c r="B88" s="26"/>
    </row>
    <row r="89" spans="2:2" s="25" customFormat="1" x14ac:dyDescent="0.2">
      <c r="B89" s="26"/>
    </row>
    <row r="90" spans="2:2" s="25" customFormat="1" x14ac:dyDescent="0.2">
      <c r="B90" s="26"/>
    </row>
    <row r="91" spans="2:2" s="25" customFormat="1" x14ac:dyDescent="0.2">
      <c r="B91" s="26"/>
    </row>
    <row r="92" spans="2:2" s="25" customFormat="1" x14ac:dyDescent="0.2">
      <c r="B92" s="26"/>
    </row>
    <row r="93" spans="2:2" s="25" customFormat="1" x14ac:dyDescent="0.2">
      <c r="B93" s="26"/>
    </row>
    <row r="94" spans="2:2" s="25" customFormat="1" x14ac:dyDescent="0.2">
      <c r="B94" s="26"/>
    </row>
    <row r="95" spans="2:2" s="25" customFormat="1" x14ac:dyDescent="0.2">
      <c r="B95" s="26"/>
    </row>
    <row r="96" spans="2:2" s="25" customFormat="1" x14ac:dyDescent="0.2">
      <c r="B96" s="26"/>
    </row>
    <row r="97" spans="2:2" s="25" customFormat="1" x14ac:dyDescent="0.2">
      <c r="B97" s="26"/>
    </row>
    <row r="98" spans="2:2" s="25" customFormat="1" x14ac:dyDescent="0.2">
      <c r="B98" s="26"/>
    </row>
    <row r="99" spans="2:2" s="25" customFormat="1" x14ac:dyDescent="0.2">
      <c r="B99" s="26"/>
    </row>
    <row r="100" spans="2:2" s="25" customFormat="1" x14ac:dyDescent="0.2">
      <c r="B100" s="26"/>
    </row>
    <row r="101" spans="2:2" s="25" customFormat="1" x14ac:dyDescent="0.2">
      <c r="B101" s="26"/>
    </row>
    <row r="102" spans="2:2" s="25" customFormat="1" x14ac:dyDescent="0.2">
      <c r="B102" s="26"/>
    </row>
    <row r="103" spans="2:2" s="25" customFormat="1" x14ac:dyDescent="0.2">
      <c r="B103" s="26"/>
    </row>
    <row r="104" spans="2:2" s="25" customFormat="1" x14ac:dyDescent="0.2">
      <c r="B104" s="26"/>
    </row>
    <row r="105" spans="2:2" s="25" customFormat="1" x14ac:dyDescent="0.2">
      <c r="B105" s="26"/>
    </row>
    <row r="106" spans="2:2" s="25" customFormat="1" x14ac:dyDescent="0.2">
      <c r="B106" s="26"/>
    </row>
    <row r="107" spans="2:2" s="25" customFormat="1" x14ac:dyDescent="0.2">
      <c r="B107" s="26"/>
    </row>
    <row r="108" spans="2:2" s="25" customFormat="1" x14ac:dyDescent="0.2">
      <c r="B108" s="26"/>
    </row>
    <row r="109" spans="2:2" s="25" customFormat="1" x14ac:dyDescent="0.2">
      <c r="B109" s="26"/>
    </row>
    <row r="110" spans="2:2" s="25" customFormat="1" x14ac:dyDescent="0.2">
      <c r="B110" s="26"/>
    </row>
    <row r="111" spans="2:2" s="25" customFormat="1" x14ac:dyDescent="0.2">
      <c r="B111" s="26"/>
    </row>
    <row r="112" spans="2:2" s="25" customFormat="1" x14ac:dyDescent="0.2">
      <c r="B112" s="26"/>
    </row>
    <row r="113" spans="2:2" s="25" customFormat="1" x14ac:dyDescent="0.2">
      <c r="B113" s="26"/>
    </row>
    <row r="114" spans="2:2" s="25" customFormat="1" x14ac:dyDescent="0.2">
      <c r="B114" s="26"/>
    </row>
    <row r="115" spans="2:2" s="25" customFormat="1" x14ac:dyDescent="0.2">
      <c r="B115" s="26"/>
    </row>
    <row r="116" spans="2:2" s="25" customFormat="1" x14ac:dyDescent="0.2">
      <c r="B116" s="26"/>
    </row>
    <row r="117" spans="2:2" s="25" customFormat="1" x14ac:dyDescent="0.2">
      <c r="B117" s="26"/>
    </row>
    <row r="118" spans="2:2" s="25" customFormat="1" x14ac:dyDescent="0.2">
      <c r="B118" s="26"/>
    </row>
    <row r="119" spans="2:2" s="25" customFormat="1" x14ac:dyDescent="0.2">
      <c r="B119" s="26"/>
    </row>
    <row r="120" spans="2:2" s="25" customFormat="1" x14ac:dyDescent="0.2">
      <c r="B120" s="26"/>
    </row>
    <row r="121" spans="2:2" s="25" customFormat="1" x14ac:dyDescent="0.2">
      <c r="B121" s="26"/>
    </row>
    <row r="122" spans="2:2" s="25" customFormat="1" x14ac:dyDescent="0.2">
      <c r="B122" s="26"/>
    </row>
    <row r="123" spans="2:2" s="25" customFormat="1" x14ac:dyDescent="0.2">
      <c r="B123" s="26"/>
    </row>
    <row r="124" spans="2:2" s="25" customFormat="1" x14ac:dyDescent="0.2">
      <c r="B124" s="26"/>
    </row>
    <row r="125" spans="2:2" s="25" customFormat="1" x14ac:dyDescent="0.2">
      <c r="B125" s="26"/>
    </row>
    <row r="126" spans="2:2" s="25" customFormat="1" x14ac:dyDescent="0.2">
      <c r="B126" s="26"/>
    </row>
    <row r="127" spans="2:2" s="25" customFormat="1" x14ac:dyDescent="0.2">
      <c r="B127" s="26"/>
    </row>
    <row r="128" spans="2:2" s="25" customFormat="1" x14ac:dyDescent="0.2">
      <c r="B128" s="26"/>
    </row>
    <row r="129" spans="2:2" s="25" customFormat="1" x14ac:dyDescent="0.2">
      <c r="B129" s="26"/>
    </row>
    <row r="130" spans="2:2" s="25" customFormat="1" x14ac:dyDescent="0.2">
      <c r="B130" s="26"/>
    </row>
    <row r="131" spans="2:2" s="25" customFormat="1" x14ac:dyDescent="0.2">
      <c r="B131" s="26"/>
    </row>
    <row r="132" spans="2:2" s="25" customFormat="1" x14ac:dyDescent="0.2">
      <c r="B132" s="26"/>
    </row>
    <row r="133" spans="2:2" s="25" customFormat="1" x14ac:dyDescent="0.2">
      <c r="B133" s="26"/>
    </row>
    <row r="134" spans="2:2" s="25" customFormat="1" x14ac:dyDescent="0.2">
      <c r="B134" s="26"/>
    </row>
    <row r="135" spans="2:2" s="25" customFormat="1" x14ac:dyDescent="0.2">
      <c r="B135" s="26"/>
    </row>
    <row r="136" spans="2:2" s="25" customFormat="1" x14ac:dyDescent="0.2">
      <c r="B136" s="26"/>
    </row>
    <row r="137" spans="2:2" s="25" customFormat="1" x14ac:dyDescent="0.2">
      <c r="B137" s="26"/>
    </row>
    <row r="138" spans="2:2" s="25" customFormat="1" x14ac:dyDescent="0.2">
      <c r="B138" s="26"/>
    </row>
    <row r="139" spans="2:2" s="25" customFormat="1" x14ac:dyDescent="0.2">
      <c r="B139" s="26"/>
    </row>
    <row r="140" spans="2:2" s="25" customFormat="1" x14ac:dyDescent="0.2">
      <c r="B140" s="26"/>
    </row>
    <row r="141" spans="2:2" s="25" customFormat="1" x14ac:dyDescent="0.2">
      <c r="B141" s="26"/>
    </row>
    <row r="142" spans="2:2" s="25" customFormat="1" x14ac:dyDescent="0.2">
      <c r="B142" s="26"/>
    </row>
    <row r="143" spans="2:2" s="25" customFormat="1" x14ac:dyDescent="0.2">
      <c r="B143" s="26"/>
    </row>
    <row r="144" spans="2:2" s="25" customFormat="1" x14ac:dyDescent="0.2">
      <c r="B144" s="26"/>
    </row>
    <row r="145" spans="2:2" s="25" customFormat="1" x14ac:dyDescent="0.2">
      <c r="B145" s="26"/>
    </row>
    <row r="146" spans="2:2" s="25" customFormat="1" x14ac:dyDescent="0.2">
      <c r="B146" s="26"/>
    </row>
    <row r="147" spans="2:2" s="25" customFormat="1" x14ac:dyDescent="0.2">
      <c r="B147" s="26"/>
    </row>
    <row r="148" spans="2:2" s="25" customFormat="1" x14ac:dyDescent="0.2">
      <c r="B148" s="26"/>
    </row>
    <row r="149" spans="2:2" s="25" customFormat="1" x14ac:dyDescent="0.2">
      <c r="B149" s="26"/>
    </row>
    <row r="150" spans="2:2" s="25" customFormat="1" x14ac:dyDescent="0.2">
      <c r="B150" s="26"/>
    </row>
    <row r="151" spans="2:2" s="25" customFormat="1" x14ac:dyDescent="0.2">
      <c r="B151" s="26"/>
    </row>
    <row r="152" spans="2:2" s="25" customFormat="1" x14ac:dyDescent="0.2">
      <c r="B152" s="26"/>
    </row>
    <row r="153" spans="2:2" s="25" customFormat="1" x14ac:dyDescent="0.2">
      <c r="B153" s="26"/>
    </row>
    <row r="154" spans="2:2" s="25" customFormat="1" x14ac:dyDescent="0.2">
      <c r="B154" s="26"/>
    </row>
    <row r="155" spans="2:2" s="25" customFormat="1" x14ac:dyDescent="0.2">
      <c r="B155" s="26"/>
    </row>
    <row r="156" spans="2:2" s="25" customFormat="1" x14ac:dyDescent="0.2">
      <c r="B156" s="26"/>
    </row>
    <row r="157" spans="2:2" s="25" customFormat="1" x14ac:dyDescent="0.2">
      <c r="B157" s="26"/>
    </row>
    <row r="158" spans="2:2" s="25" customFormat="1" x14ac:dyDescent="0.2">
      <c r="B158" s="26"/>
    </row>
    <row r="159" spans="2:2" s="25" customFormat="1" x14ac:dyDescent="0.2">
      <c r="B159" s="26"/>
    </row>
    <row r="160" spans="2:2" s="25" customFormat="1" x14ac:dyDescent="0.2">
      <c r="B160" s="26"/>
    </row>
    <row r="161" spans="2:2" s="25" customFormat="1" x14ac:dyDescent="0.2">
      <c r="B161" s="26"/>
    </row>
    <row r="162" spans="2:2" s="25" customFormat="1" x14ac:dyDescent="0.2">
      <c r="B162" s="26"/>
    </row>
    <row r="163" spans="2:2" s="25" customFormat="1" x14ac:dyDescent="0.2">
      <c r="B163" s="26"/>
    </row>
    <row r="164" spans="2:2" s="25" customFormat="1" x14ac:dyDescent="0.2">
      <c r="B164" s="26"/>
    </row>
    <row r="165" spans="2:2" s="25" customFormat="1" x14ac:dyDescent="0.2">
      <c r="B165" s="26"/>
    </row>
    <row r="166" spans="2:2" s="25" customFormat="1" x14ac:dyDescent="0.2">
      <c r="B166" s="26"/>
    </row>
    <row r="167" spans="2:2" s="25" customFormat="1" x14ac:dyDescent="0.2">
      <c r="B167" s="26"/>
    </row>
    <row r="168" spans="2:2" s="25" customFormat="1" x14ac:dyDescent="0.2">
      <c r="B168" s="26"/>
    </row>
    <row r="169" spans="2:2" s="25" customFormat="1" x14ac:dyDescent="0.2">
      <c r="B169" s="26"/>
    </row>
    <row r="170" spans="2:2" s="25" customFormat="1" x14ac:dyDescent="0.2">
      <c r="B170" s="26"/>
    </row>
    <row r="171" spans="2:2" s="25" customFormat="1" x14ac:dyDescent="0.2">
      <c r="B171" s="26"/>
    </row>
    <row r="172" spans="2:2" s="25" customFormat="1" x14ac:dyDescent="0.2">
      <c r="B172" s="26"/>
    </row>
    <row r="173" spans="2:2" s="25" customFormat="1" x14ac:dyDescent="0.2">
      <c r="B173" s="26"/>
    </row>
    <row r="174" spans="2:2" s="25" customFormat="1" x14ac:dyDescent="0.2">
      <c r="B174" s="26"/>
    </row>
    <row r="175" spans="2:2" s="25" customFormat="1" x14ac:dyDescent="0.2">
      <c r="B175" s="26"/>
    </row>
    <row r="176" spans="2:2" s="25" customFormat="1" x14ac:dyDescent="0.2">
      <c r="B176" s="26"/>
    </row>
    <row r="177" spans="2:2" s="25" customFormat="1" x14ac:dyDescent="0.2">
      <c r="B177" s="26"/>
    </row>
    <row r="178" spans="2:2" s="25" customFormat="1" x14ac:dyDescent="0.2">
      <c r="B178" s="26"/>
    </row>
    <row r="179" spans="2:2" s="25" customFormat="1" x14ac:dyDescent="0.2">
      <c r="B179" s="26"/>
    </row>
    <row r="180" spans="2:2" s="25" customFormat="1" x14ac:dyDescent="0.2">
      <c r="B180" s="26"/>
    </row>
    <row r="181" spans="2:2" s="25" customFormat="1" x14ac:dyDescent="0.2">
      <c r="B181" s="26"/>
    </row>
    <row r="182" spans="2:2" s="25" customFormat="1" x14ac:dyDescent="0.2">
      <c r="B182" s="26"/>
    </row>
    <row r="183" spans="2:2" s="25" customFormat="1" x14ac:dyDescent="0.2">
      <c r="B183" s="26"/>
    </row>
    <row r="184" spans="2:2" s="25" customFormat="1" x14ac:dyDescent="0.2">
      <c r="B184" s="26"/>
    </row>
    <row r="185" spans="2:2" s="25" customFormat="1" x14ac:dyDescent="0.2">
      <c r="B185" s="26"/>
    </row>
    <row r="186" spans="2:2" s="25" customFormat="1" x14ac:dyDescent="0.2">
      <c r="B186" s="26"/>
    </row>
    <row r="187" spans="2:2" s="25" customFormat="1" x14ac:dyDescent="0.2">
      <c r="B187" s="26"/>
    </row>
    <row r="188" spans="2:2" s="25" customFormat="1" x14ac:dyDescent="0.2">
      <c r="B188" s="26"/>
    </row>
    <row r="189" spans="2:2" s="25" customFormat="1" x14ac:dyDescent="0.2">
      <c r="B189" s="26"/>
    </row>
    <row r="190" spans="2:2" s="25" customFormat="1" x14ac:dyDescent="0.2">
      <c r="B190" s="26"/>
    </row>
    <row r="191" spans="2:2" s="25" customFormat="1" x14ac:dyDescent="0.2">
      <c r="B191" s="26"/>
    </row>
    <row r="192" spans="2:2" s="25" customFormat="1" x14ac:dyDescent="0.2">
      <c r="B192" s="26"/>
    </row>
    <row r="193" spans="2:2" s="25" customFormat="1" x14ac:dyDescent="0.2">
      <c r="B193" s="26"/>
    </row>
    <row r="194" spans="2:2" s="25" customFormat="1" x14ac:dyDescent="0.2">
      <c r="B194" s="26"/>
    </row>
    <row r="195" spans="2:2" s="25" customFormat="1" x14ac:dyDescent="0.2">
      <c r="B195" s="26"/>
    </row>
    <row r="196" spans="2:2" s="25" customFormat="1" x14ac:dyDescent="0.2">
      <c r="B196" s="26"/>
    </row>
    <row r="197" spans="2:2" s="25" customFormat="1" x14ac:dyDescent="0.2">
      <c r="B197" s="26"/>
    </row>
    <row r="198" spans="2:2" s="25" customFormat="1" x14ac:dyDescent="0.2">
      <c r="B198" s="26"/>
    </row>
    <row r="199" spans="2:2" s="25" customFormat="1" x14ac:dyDescent="0.2">
      <c r="B199" s="26"/>
    </row>
    <row r="200" spans="2:2" s="25" customFormat="1" x14ac:dyDescent="0.2">
      <c r="B200" s="26"/>
    </row>
    <row r="201" spans="2:2" s="25" customFormat="1" x14ac:dyDescent="0.2">
      <c r="B201" s="26"/>
    </row>
    <row r="202" spans="2:2" s="25" customFormat="1" x14ac:dyDescent="0.2">
      <c r="B202" s="26"/>
    </row>
    <row r="203" spans="2:2" s="25" customFormat="1" x14ac:dyDescent="0.2">
      <c r="B203" s="26"/>
    </row>
    <row r="204" spans="2:2" s="25" customFormat="1" x14ac:dyDescent="0.2">
      <c r="B204" s="26"/>
    </row>
    <row r="205" spans="2:2" s="25" customFormat="1" x14ac:dyDescent="0.2">
      <c r="B205" s="26"/>
    </row>
    <row r="206" spans="2:2" s="25" customFormat="1" x14ac:dyDescent="0.2">
      <c r="B206" s="26"/>
    </row>
    <row r="207" spans="2:2" s="25" customFormat="1" x14ac:dyDescent="0.2">
      <c r="B207" s="26"/>
    </row>
    <row r="208" spans="2:2" s="25" customFormat="1" x14ac:dyDescent="0.2">
      <c r="B208" s="26"/>
    </row>
    <row r="209" spans="2:2" s="25" customFormat="1" x14ac:dyDescent="0.2">
      <c r="B209" s="26"/>
    </row>
    <row r="210" spans="2:2" s="25" customFormat="1" x14ac:dyDescent="0.2">
      <c r="B210" s="26"/>
    </row>
    <row r="211" spans="2:2" s="25" customFormat="1" x14ac:dyDescent="0.2">
      <c r="B211" s="26"/>
    </row>
    <row r="212" spans="2:2" s="25" customFormat="1" x14ac:dyDescent="0.2">
      <c r="B212" s="26"/>
    </row>
    <row r="213" spans="2:2" s="25" customFormat="1" x14ac:dyDescent="0.2">
      <c r="B213" s="26"/>
    </row>
    <row r="214" spans="2:2" s="25" customFormat="1" x14ac:dyDescent="0.2">
      <c r="B214" s="26"/>
    </row>
    <row r="215" spans="2:2" s="25" customFormat="1" x14ac:dyDescent="0.2">
      <c r="B215" s="26"/>
    </row>
    <row r="216" spans="2:2" s="25" customFormat="1" x14ac:dyDescent="0.2">
      <c r="B216" s="26"/>
    </row>
    <row r="217" spans="2:2" s="25" customFormat="1" x14ac:dyDescent="0.2">
      <c r="B217" s="26"/>
    </row>
    <row r="218" spans="2:2" s="25" customFormat="1" x14ac:dyDescent="0.2">
      <c r="B218" s="26"/>
    </row>
    <row r="219" spans="2:2" s="25" customFormat="1" x14ac:dyDescent="0.2">
      <c r="B219" s="26"/>
    </row>
    <row r="220" spans="2:2" s="25" customFormat="1" x14ac:dyDescent="0.2">
      <c r="B220" s="26"/>
    </row>
    <row r="221" spans="2:2" s="25" customFormat="1" x14ac:dyDescent="0.2">
      <c r="B221" s="26"/>
    </row>
    <row r="222" spans="2:2" s="25" customFormat="1" x14ac:dyDescent="0.2">
      <c r="B222" s="26"/>
    </row>
    <row r="223" spans="2:2" s="25" customFormat="1" x14ac:dyDescent="0.2">
      <c r="B223" s="26"/>
    </row>
    <row r="224" spans="2:2" s="25" customFormat="1" x14ac:dyDescent="0.2">
      <c r="B224" s="26"/>
    </row>
    <row r="225" spans="2:2" s="25" customFormat="1" x14ac:dyDescent="0.2">
      <c r="B225" s="26"/>
    </row>
    <row r="226" spans="2:2" s="25" customFormat="1" x14ac:dyDescent="0.2">
      <c r="B226" s="26"/>
    </row>
    <row r="227" spans="2:2" s="25" customFormat="1" x14ac:dyDescent="0.2">
      <c r="B227" s="26"/>
    </row>
    <row r="228" spans="2:2" s="25" customFormat="1" x14ac:dyDescent="0.2">
      <c r="B228" s="26"/>
    </row>
    <row r="229" spans="2:2" s="25" customFormat="1" x14ac:dyDescent="0.2">
      <c r="B229" s="26"/>
    </row>
    <row r="230" spans="2:2" s="25" customFormat="1" x14ac:dyDescent="0.2">
      <c r="B230" s="26"/>
    </row>
    <row r="231" spans="2:2" s="25" customFormat="1" x14ac:dyDescent="0.2">
      <c r="B231" s="26"/>
    </row>
    <row r="232" spans="2:2" s="25" customFormat="1" x14ac:dyDescent="0.2">
      <c r="B232" s="26"/>
    </row>
    <row r="233" spans="2:2" s="25" customFormat="1" x14ac:dyDescent="0.2">
      <c r="B233" s="26"/>
    </row>
    <row r="234" spans="2:2" s="25" customFormat="1" x14ac:dyDescent="0.2">
      <c r="B234" s="26"/>
    </row>
    <row r="235" spans="2:2" s="25" customFormat="1" x14ac:dyDescent="0.2">
      <c r="B235" s="26"/>
    </row>
    <row r="236" spans="2:2" s="25" customFormat="1" x14ac:dyDescent="0.2">
      <c r="B236" s="26"/>
    </row>
    <row r="237" spans="2:2" s="25" customFormat="1" x14ac:dyDescent="0.2">
      <c r="B237" s="26"/>
    </row>
    <row r="238" spans="2:2" s="25" customFormat="1" x14ac:dyDescent="0.2">
      <c r="B238" s="26"/>
    </row>
    <row r="239" spans="2:2" s="25" customFormat="1" x14ac:dyDescent="0.2">
      <c r="B239" s="26"/>
    </row>
    <row r="240" spans="2:2" s="25" customFormat="1" x14ac:dyDescent="0.2">
      <c r="B240" s="26"/>
    </row>
    <row r="241" spans="2:2" s="25" customFormat="1" x14ac:dyDescent="0.2">
      <c r="B241" s="26"/>
    </row>
    <row r="242" spans="2:2" s="25" customFormat="1" x14ac:dyDescent="0.2">
      <c r="B242" s="26"/>
    </row>
    <row r="243" spans="2:2" s="25" customFormat="1" x14ac:dyDescent="0.2">
      <c r="B243" s="26"/>
    </row>
    <row r="244" spans="2:2" s="25" customFormat="1" x14ac:dyDescent="0.2">
      <c r="B244" s="26"/>
    </row>
    <row r="245" spans="2:2" s="25" customFormat="1" x14ac:dyDescent="0.2">
      <c r="B245" s="26"/>
    </row>
    <row r="246" spans="2:2" s="25" customFormat="1" x14ac:dyDescent="0.2">
      <c r="B246" s="26"/>
    </row>
    <row r="247" spans="2:2" s="25" customFormat="1" x14ac:dyDescent="0.2">
      <c r="B247" s="26"/>
    </row>
    <row r="248" spans="2:2" s="25" customFormat="1" x14ac:dyDescent="0.2">
      <c r="B248" s="26"/>
    </row>
    <row r="249" spans="2:2" s="25" customFormat="1" x14ac:dyDescent="0.2">
      <c r="B249" s="26"/>
    </row>
    <row r="250" spans="2:2" s="25" customFormat="1" x14ac:dyDescent="0.2">
      <c r="B250" s="26"/>
    </row>
    <row r="251" spans="2:2" s="25" customFormat="1" x14ac:dyDescent="0.2">
      <c r="B251" s="26"/>
    </row>
    <row r="252" spans="2:2" s="25" customFormat="1" x14ac:dyDescent="0.2">
      <c r="B252" s="26"/>
    </row>
    <row r="253" spans="2:2" s="25" customFormat="1" x14ac:dyDescent="0.2">
      <c r="B253" s="26"/>
    </row>
    <row r="254" spans="2:2" s="25" customFormat="1" x14ac:dyDescent="0.2">
      <c r="B254" s="26"/>
    </row>
    <row r="255" spans="2:2" s="25" customFormat="1" x14ac:dyDescent="0.2">
      <c r="B255" s="26"/>
    </row>
    <row r="256" spans="2:2" s="25" customFormat="1" x14ac:dyDescent="0.2">
      <c r="B256" s="26"/>
    </row>
    <row r="257" spans="2:2" s="25" customFormat="1" x14ac:dyDescent="0.2">
      <c r="B257" s="26"/>
    </row>
    <row r="258" spans="2:2" s="25" customFormat="1" x14ac:dyDescent="0.2">
      <c r="B258" s="26"/>
    </row>
    <row r="259" spans="2:2" s="25" customFormat="1" x14ac:dyDescent="0.2">
      <c r="B259" s="26"/>
    </row>
    <row r="260" spans="2:2" s="25" customFormat="1" x14ac:dyDescent="0.2">
      <c r="B260" s="26"/>
    </row>
    <row r="261" spans="2:2" s="25" customFormat="1" x14ac:dyDescent="0.2">
      <c r="B261" s="26"/>
    </row>
    <row r="262" spans="2:2" s="25" customFormat="1" x14ac:dyDescent="0.2">
      <c r="B262" s="26"/>
    </row>
    <row r="263" spans="2:2" s="25" customFormat="1" x14ac:dyDescent="0.2">
      <c r="B263" s="26"/>
    </row>
    <row r="264" spans="2:2" s="25" customFormat="1" x14ac:dyDescent="0.2">
      <c r="B264" s="26"/>
    </row>
    <row r="265" spans="2:2" s="25" customFormat="1" x14ac:dyDescent="0.2">
      <c r="B265" s="26"/>
    </row>
    <row r="266" spans="2:2" s="25" customFormat="1" x14ac:dyDescent="0.2">
      <c r="B266" s="26"/>
    </row>
    <row r="267" spans="2:2" s="25" customFormat="1" x14ac:dyDescent="0.2">
      <c r="B267" s="26"/>
    </row>
    <row r="268" spans="2:2" s="25" customFormat="1" x14ac:dyDescent="0.2">
      <c r="B268" s="26"/>
    </row>
    <row r="269" spans="2:2" s="25" customFormat="1" x14ac:dyDescent="0.2">
      <c r="B269" s="26"/>
    </row>
    <row r="270" spans="2:2" s="25" customFormat="1" x14ac:dyDescent="0.2">
      <c r="B270" s="26"/>
    </row>
    <row r="271" spans="2:2" s="25" customFormat="1" x14ac:dyDescent="0.2">
      <c r="B271" s="26"/>
    </row>
    <row r="272" spans="2:2" s="25" customFormat="1" x14ac:dyDescent="0.2">
      <c r="B272" s="26"/>
    </row>
    <row r="273" spans="2:2" s="25" customFormat="1" x14ac:dyDescent="0.2">
      <c r="B273" s="26"/>
    </row>
    <row r="274" spans="2:2" s="25" customFormat="1" x14ac:dyDescent="0.2">
      <c r="B274" s="26"/>
    </row>
    <row r="275" spans="2:2" s="25" customFormat="1" x14ac:dyDescent="0.2">
      <c r="B275" s="26"/>
    </row>
    <row r="276" spans="2:2" s="25" customFormat="1" x14ac:dyDescent="0.2">
      <c r="B276" s="26"/>
    </row>
    <row r="277" spans="2:2" s="25" customFormat="1" x14ac:dyDescent="0.2">
      <c r="B277" s="26"/>
    </row>
    <row r="278" spans="2:2" s="25" customFormat="1" x14ac:dyDescent="0.2">
      <c r="B278" s="26"/>
    </row>
    <row r="279" spans="2:2" s="25" customFormat="1" x14ac:dyDescent="0.2">
      <c r="B279" s="26"/>
    </row>
    <row r="280" spans="2:2" s="25" customFormat="1" x14ac:dyDescent="0.2">
      <c r="B280" s="26"/>
    </row>
    <row r="281" spans="2:2" s="25" customFormat="1" x14ac:dyDescent="0.2">
      <c r="B281" s="26"/>
    </row>
    <row r="282" spans="2:2" s="25" customFormat="1" x14ac:dyDescent="0.2">
      <c r="B282" s="26"/>
    </row>
    <row r="283" spans="2:2" s="25" customFormat="1" x14ac:dyDescent="0.2">
      <c r="B283" s="26"/>
    </row>
    <row r="284" spans="2:2" s="25" customFormat="1" x14ac:dyDescent="0.2">
      <c r="B284" s="26"/>
    </row>
    <row r="285" spans="2:2" s="25" customFormat="1" x14ac:dyDescent="0.2">
      <c r="B285" s="26"/>
    </row>
    <row r="286" spans="2:2" s="25" customFormat="1" x14ac:dyDescent="0.2">
      <c r="B286" s="26"/>
    </row>
    <row r="287" spans="2:2" s="25" customFormat="1" x14ac:dyDescent="0.2">
      <c r="B287" s="26"/>
    </row>
    <row r="288" spans="2:2" s="25" customFormat="1" x14ac:dyDescent="0.2">
      <c r="B288" s="26"/>
    </row>
    <row r="289" spans="2:2" s="25" customFormat="1" x14ac:dyDescent="0.2">
      <c r="B289" s="26"/>
    </row>
    <row r="290" spans="2:2" s="25" customFormat="1" x14ac:dyDescent="0.2">
      <c r="B290" s="26"/>
    </row>
    <row r="291" spans="2:2" s="25" customFormat="1" x14ac:dyDescent="0.2">
      <c r="B291" s="26"/>
    </row>
    <row r="292" spans="2:2" s="25" customFormat="1" x14ac:dyDescent="0.2">
      <c r="B292" s="26"/>
    </row>
    <row r="293" spans="2:2" s="25" customFormat="1" x14ac:dyDescent="0.2">
      <c r="B293" s="26"/>
    </row>
    <row r="294" spans="2:2" s="25" customFormat="1" x14ac:dyDescent="0.2">
      <c r="B294" s="26"/>
    </row>
    <row r="295" spans="2:2" s="25" customFormat="1" x14ac:dyDescent="0.2">
      <c r="B295" s="26"/>
    </row>
    <row r="296" spans="2:2" s="25" customFormat="1" x14ac:dyDescent="0.2">
      <c r="B296" s="26"/>
    </row>
    <row r="297" spans="2:2" s="25" customFormat="1" x14ac:dyDescent="0.2">
      <c r="B297" s="26"/>
    </row>
    <row r="298" spans="2:2" s="25" customFormat="1" x14ac:dyDescent="0.2">
      <c r="B298" s="26"/>
    </row>
    <row r="299" spans="2:2" s="25" customFormat="1" x14ac:dyDescent="0.2">
      <c r="B299" s="26"/>
    </row>
    <row r="300" spans="2:2" s="25" customFormat="1" x14ac:dyDescent="0.2">
      <c r="B300" s="26"/>
    </row>
    <row r="301" spans="2:2" s="25" customFormat="1" x14ac:dyDescent="0.2">
      <c r="B301" s="26"/>
    </row>
    <row r="302" spans="2:2" s="25" customFormat="1" x14ac:dyDescent="0.2">
      <c r="B302" s="26"/>
    </row>
    <row r="303" spans="2:2" s="25" customFormat="1" x14ac:dyDescent="0.2">
      <c r="B303" s="26"/>
    </row>
    <row r="304" spans="2:2" s="25" customFormat="1" x14ac:dyDescent="0.2">
      <c r="B304" s="26"/>
    </row>
    <row r="305" spans="2:2" s="25" customFormat="1" x14ac:dyDescent="0.2">
      <c r="B305" s="26"/>
    </row>
    <row r="306" spans="2:2" s="25" customFormat="1" x14ac:dyDescent="0.2">
      <c r="B306" s="26"/>
    </row>
    <row r="307" spans="2:2" s="25" customFormat="1" x14ac:dyDescent="0.2">
      <c r="B307" s="26"/>
    </row>
    <row r="308" spans="2:2" s="25" customFormat="1" x14ac:dyDescent="0.2">
      <c r="B308" s="26"/>
    </row>
    <row r="309" spans="2:2" s="25" customFormat="1" x14ac:dyDescent="0.2">
      <c r="B309" s="26"/>
    </row>
    <row r="310" spans="2:2" s="25" customFormat="1" x14ac:dyDescent="0.2">
      <c r="B310" s="26"/>
    </row>
    <row r="311" spans="2:2" s="25" customFormat="1" x14ac:dyDescent="0.2">
      <c r="B311" s="26"/>
    </row>
    <row r="312" spans="2:2" s="25" customFormat="1" x14ac:dyDescent="0.2">
      <c r="B312" s="26"/>
    </row>
    <row r="313" spans="2:2" s="25" customFormat="1" x14ac:dyDescent="0.2">
      <c r="B313" s="26"/>
    </row>
    <row r="314" spans="2:2" s="25" customFormat="1" x14ac:dyDescent="0.2">
      <c r="B314" s="26"/>
    </row>
    <row r="315" spans="2:2" s="25" customFormat="1" x14ac:dyDescent="0.2">
      <c r="B315" s="26"/>
    </row>
    <row r="316" spans="2:2" s="25" customFormat="1" x14ac:dyDescent="0.2">
      <c r="B316" s="26"/>
    </row>
    <row r="317" spans="2:2" s="25" customFormat="1" x14ac:dyDescent="0.2">
      <c r="B317" s="26"/>
    </row>
    <row r="318" spans="2:2" s="25" customFormat="1" x14ac:dyDescent="0.2">
      <c r="B318" s="26"/>
    </row>
    <row r="319" spans="2:2" s="25" customFormat="1" x14ac:dyDescent="0.2">
      <c r="B319" s="26"/>
    </row>
    <row r="320" spans="2:2" s="25" customFormat="1" x14ac:dyDescent="0.2">
      <c r="B320" s="26"/>
    </row>
    <row r="321" spans="2:2" s="25" customFormat="1" x14ac:dyDescent="0.2">
      <c r="B321" s="26"/>
    </row>
    <row r="322" spans="2:2" s="25" customFormat="1" x14ac:dyDescent="0.2">
      <c r="B322" s="26"/>
    </row>
    <row r="323" spans="2:2" s="25" customFormat="1" x14ac:dyDescent="0.2">
      <c r="B323" s="26"/>
    </row>
    <row r="324" spans="2:2" s="25" customFormat="1" x14ac:dyDescent="0.2">
      <c r="B324" s="26"/>
    </row>
    <row r="325" spans="2:2" s="25" customFormat="1" x14ac:dyDescent="0.2">
      <c r="B325" s="26"/>
    </row>
    <row r="326" spans="2:2" s="25" customFormat="1" x14ac:dyDescent="0.2">
      <c r="B326" s="26"/>
    </row>
    <row r="327" spans="2:2" s="25" customFormat="1" x14ac:dyDescent="0.2">
      <c r="B327" s="26"/>
    </row>
    <row r="328" spans="2:2" s="25" customFormat="1" x14ac:dyDescent="0.2">
      <c r="B328" s="26"/>
    </row>
    <row r="329" spans="2:2" s="25" customFormat="1" x14ac:dyDescent="0.2">
      <c r="B329" s="26"/>
    </row>
    <row r="330" spans="2:2" s="25" customFormat="1" x14ac:dyDescent="0.2">
      <c r="B330" s="26"/>
    </row>
    <row r="331" spans="2:2" s="25" customFormat="1" x14ac:dyDescent="0.2">
      <c r="B331" s="26"/>
    </row>
    <row r="332" spans="2:2" s="25" customFormat="1" x14ac:dyDescent="0.2">
      <c r="B332" s="26"/>
    </row>
    <row r="333" spans="2:2" s="25" customFormat="1" x14ac:dyDescent="0.2">
      <c r="B333" s="26"/>
    </row>
    <row r="334" spans="2:2" s="25" customFormat="1" x14ac:dyDescent="0.2">
      <c r="B334" s="26"/>
    </row>
    <row r="335" spans="2:2" s="25" customFormat="1" x14ac:dyDescent="0.2">
      <c r="B335" s="26"/>
    </row>
    <row r="336" spans="2:2" s="25" customFormat="1" x14ac:dyDescent="0.2">
      <c r="B336" s="26"/>
    </row>
    <row r="337" spans="2:2" s="25" customFormat="1" x14ac:dyDescent="0.2">
      <c r="B337" s="26"/>
    </row>
    <row r="338" spans="2:2" s="25" customFormat="1" x14ac:dyDescent="0.2">
      <c r="B338" s="26"/>
    </row>
    <row r="339" spans="2:2" s="25" customFormat="1" x14ac:dyDescent="0.2">
      <c r="B339" s="26"/>
    </row>
    <row r="340" spans="2:2" s="25" customFormat="1" x14ac:dyDescent="0.2">
      <c r="B340" s="26"/>
    </row>
    <row r="341" spans="2:2" s="25" customFormat="1" x14ac:dyDescent="0.2">
      <c r="B341" s="26"/>
    </row>
    <row r="342" spans="2:2" s="25" customFormat="1" x14ac:dyDescent="0.2">
      <c r="B342" s="26"/>
    </row>
    <row r="343" spans="2:2" s="25" customFormat="1" x14ac:dyDescent="0.2">
      <c r="B343" s="26"/>
    </row>
    <row r="344" spans="2:2" s="25" customFormat="1" x14ac:dyDescent="0.2">
      <c r="B344" s="26"/>
    </row>
    <row r="345" spans="2:2" s="25" customFormat="1" x14ac:dyDescent="0.2">
      <c r="B345" s="26"/>
    </row>
    <row r="346" spans="2:2" s="25" customFormat="1" x14ac:dyDescent="0.2">
      <c r="B346" s="26"/>
    </row>
    <row r="347" spans="2:2" s="25" customFormat="1" x14ac:dyDescent="0.2">
      <c r="B347" s="26"/>
    </row>
    <row r="348" spans="2:2" s="25" customFormat="1" x14ac:dyDescent="0.2">
      <c r="B348" s="26"/>
    </row>
    <row r="349" spans="2:2" s="25" customFormat="1" x14ac:dyDescent="0.2">
      <c r="B349" s="26"/>
    </row>
    <row r="350" spans="2:2" s="25" customFormat="1" x14ac:dyDescent="0.2">
      <c r="B350" s="26"/>
    </row>
    <row r="351" spans="2:2" s="25" customFormat="1" x14ac:dyDescent="0.2">
      <c r="B351" s="26"/>
    </row>
    <row r="352" spans="2:2" s="25" customFormat="1" x14ac:dyDescent="0.2">
      <c r="B352" s="26"/>
    </row>
    <row r="353" spans="2:2" s="25" customFormat="1" x14ac:dyDescent="0.2">
      <c r="B353" s="26"/>
    </row>
    <row r="354" spans="2:2" s="25" customFormat="1" x14ac:dyDescent="0.2">
      <c r="B354" s="26"/>
    </row>
    <row r="355" spans="2:2" s="25" customFormat="1" x14ac:dyDescent="0.2">
      <c r="B355" s="26"/>
    </row>
    <row r="356" spans="2:2" s="25" customFormat="1" x14ac:dyDescent="0.2">
      <c r="B356" s="26"/>
    </row>
    <row r="357" spans="2:2" s="25" customFormat="1" x14ac:dyDescent="0.2">
      <c r="B357" s="26"/>
    </row>
    <row r="358" spans="2:2" s="25" customFormat="1" x14ac:dyDescent="0.2">
      <c r="B358" s="26"/>
    </row>
    <row r="359" spans="2:2" s="25" customFormat="1" x14ac:dyDescent="0.2">
      <c r="B359" s="26"/>
    </row>
    <row r="360" spans="2:2" s="25" customFormat="1" x14ac:dyDescent="0.2">
      <c r="B360" s="26"/>
    </row>
    <row r="361" spans="2:2" s="25" customFormat="1" x14ac:dyDescent="0.2">
      <c r="B361" s="26"/>
    </row>
    <row r="362" spans="2:2" s="25" customFormat="1" x14ac:dyDescent="0.2">
      <c r="B362" s="26"/>
    </row>
    <row r="363" spans="2:2" s="25" customFormat="1" x14ac:dyDescent="0.2">
      <c r="B363" s="26"/>
    </row>
    <row r="364" spans="2:2" s="25" customFormat="1" x14ac:dyDescent="0.2">
      <c r="B364" s="26"/>
    </row>
    <row r="365" spans="2:2" s="25" customFormat="1" x14ac:dyDescent="0.2">
      <c r="B365" s="26"/>
    </row>
    <row r="366" spans="2:2" s="25" customFormat="1" x14ac:dyDescent="0.2">
      <c r="B366" s="26"/>
    </row>
    <row r="367" spans="2:2" s="25" customFormat="1" x14ac:dyDescent="0.2">
      <c r="B367" s="26"/>
    </row>
    <row r="368" spans="2:2" s="25" customFormat="1" x14ac:dyDescent="0.2">
      <c r="B368" s="26"/>
    </row>
    <row r="369" spans="2:2" s="25" customFormat="1" x14ac:dyDescent="0.2">
      <c r="B369" s="26"/>
    </row>
    <row r="370" spans="2:2" s="25" customFormat="1" x14ac:dyDescent="0.2">
      <c r="B370" s="26"/>
    </row>
    <row r="371" spans="2:2" s="25" customFormat="1" x14ac:dyDescent="0.2">
      <c r="B371" s="26"/>
    </row>
    <row r="372" spans="2:2" s="25" customFormat="1" x14ac:dyDescent="0.2">
      <c r="B372" s="26"/>
    </row>
    <row r="373" spans="2:2" s="25" customFormat="1" x14ac:dyDescent="0.2">
      <c r="B373" s="26"/>
    </row>
    <row r="374" spans="2:2" s="25" customFormat="1" x14ac:dyDescent="0.2">
      <c r="B374" s="26"/>
    </row>
    <row r="375" spans="2:2" s="25" customFormat="1" x14ac:dyDescent="0.2">
      <c r="B375" s="26"/>
    </row>
    <row r="376" spans="2:2" s="25" customFormat="1" x14ac:dyDescent="0.2">
      <c r="B376" s="26"/>
    </row>
    <row r="377" spans="2:2" s="25" customFormat="1" x14ac:dyDescent="0.2">
      <c r="B377" s="26"/>
    </row>
    <row r="378" spans="2:2" s="25" customFormat="1" x14ac:dyDescent="0.2">
      <c r="B378" s="26"/>
    </row>
    <row r="379" spans="2:2" s="25" customFormat="1" x14ac:dyDescent="0.2">
      <c r="B379" s="26"/>
    </row>
    <row r="380" spans="2:2" s="25" customFormat="1" x14ac:dyDescent="0.2">
      <c r="B380" s="26"/>
    </row>
    <row r="381" spans="2:2" s="25" customFormat="1" x14ac:dyDescent="0.2">
      <c r="B381" s="26"/>
    </row>
    <row r="382" spans="2:2" s="25" customFormat="1" x14ac:dyDescent="0.2">
      <c r="B382" s="26"/>
    </row>
    <row r="383" spans="2:2" s="25" customFormat="1" x14ac:dyDescent="0.2">
      <c r="B383" s="26"/>
    </row>
    <row r="384" spans="2:2" s="25" customFormat="1" x14ac:dyDescent="0.2">
      <c r="B384" s="26"/>
    </row>
    <row r="385" spans="2:2" s="25" customFormat="1" x14ac:dyDescent="0.2">
      <c r="B385" s="26"/>
    </row>
    <row r="386" spans="2:2" s="25" customFormat="1" x14ac:dyDescent="0.2">
      <c r="B386" s="26"/>
    </row>
    <row r="387" spans="2:2" s="25" customFormat="1" x14ac:dyDescent="0.2">
      <c r="B387" s="26"/>
    </row>
    <row r="388" spans="2:2" s="25" customFormat="1" x14ac:dyDescent="0.2">
      <c r="B388" s="26"/>
    </row>
    <row r="389" spans="2:2" s="25" customFormat="1" x14ac:dyDescent="0.2">
      <c r="B389" s="26"/>
    </row>
    <row r="390" spans="2:2" s="25" customFormat="1" x14ac:dyDescent="0.2">
      <c r="B390" s="26"/>
    </row>
    <row r="391" spans="2:2" s="25" customFormat="1" x14ac:dyDescent="0.2">
      <c r="B391" s="26"/>
    </row>
    <row r="392" spans="2:2" s="25" customFormat="1" x14ac:dyDescent="0.2">
      <c r="B392" s="26"/>
    </row>
    <row r="393" spans="2:2" s="25" customFormat="1" x14ac:dyDescent="0.2">
      <c r="B393" s="26"/>
    </row>
    <row r="394" spans="2:2" s="25" customFormat="1" x14ac:dyDescent="0.2">
      <c r="B394" s="26"/>
    </row>
    <row r="395" spans="2:2" s="25" customFormat="1" x14ac:dyDescent="0.2">
      <c r="B395" s="26"/>
    </row>
    <row r="396" spans="2:2" s="25" customFormat="1" x14ac:dyDescent="0.2">
      <c r="B396" s="26"/>
    </row>
    <row r="397" spans="2:2" s="25" customFormat="1" x14ac:dyDescent="0.2">
      <c r="B397" s="26"/>
    </row>
    <row r="398" spans="2:2" s="25" customFormat="1" x14ac:dyDescent="0.2">
      <c r="B398" s="26"/>
    </row>
    <row r="399" spans="2:2" s="25" customFormat="1" x14ac:dyDescent="0.2">
      <c r="B399" s="26"/>
    </row>
    <row r="400" spans="2:2" s="25" customFormat="1" x14ac:dyDescent="0.2">
      <c r="B400" s="26"/>
    </row>
    <row r="401" spans="2:2" s="25" customFormat="1" x14ac:dyDescent="0.2">
      <c r="B401" s="26"/>
    </row>
    <row r="402" spans="2:2" s="25" customFormat="1" x14ac:dyDescent="0.2">
      <c r="B402" s="26"/>
    </row>
    <row r="403" spans="2:2" s="25" customFormat="1" x14ac:dyDescent="0.2">
      <c r="B403" s="26"/>
    </row>
    <row r="404" spans="2:2" s="25" customFormat="1" x14ac:dyDescent="0.2">
      <c r="B404" s="26"/>
    </row>
    <row r="405" spans="2:2" s="25" customFormat="1" x14ac:dyDescent="0.2">
      <c r="B405" s="26"/>
    </row>
    <row r="406" spans="2:2" s="25" customFormat="1" x14ac:dyDescent="0.2">
      <c r="B406" s="26"/>
    </row>
    <row r="407" spans="2:2" s="25" customFormat="1" x14ac:dyDescent="0.2">
      <c r="B407" s="26"/>
    </row>
    <row r="408" spans="2:2" s="25" customFormat="1" x14ac:dyDescent="0.2">
      <c r="B408" s="26"/>
    </row>
    <row r="409" spans="2:2" s="25" customFormat="1" x14ac:dyDescent="0.2">
      <c r="B409" s="26"/>
    </row>
    <row r="410" spans="2:2" s="25" customFormat="1" x14ac:dyDescent="0.2">
      <c r="B410" s="26"/>
    </row>
    <row r="411" spans="2:2" s="25" customFormat="1" x14ac:dyDescent="0.2">
      <c r="B411" s="26"/>
    </row>
    <row r="412" spans="2:2" s="25" customFormat="1" x14ac:dyDescent="0.2">
      <c r="B412" s="26"/>
    </row>
    <row r="413" spans="2:2" s="25" customFormat="1" x14ac:dyDescent="0.2">
      <c r="B413" s="26"/>
    </row>
    <row r="414" spans="2:2" s="25" customFormat="1" x14ac:dyDescent="0.2">
      <c r="B414" s="26"/>
    </row>
    <row r="415" spans="2:2" s="25" customFormat="1" x14ac:dyDescent="0.2">
      <c r="B415" s="26"/>
    </row>
    <row r="416" spans="2:2" s="25" customFormat="1" x14ac:dyDescent="0.2">
      <c r="B416" s="26"/>
    </row>
    <row r="417" spans="2:2" s="25" customFormat="1" x14ac:dyDescent="0.2">
      <c r="B417" s="26"/>
    </row>
    <row r="418" spans="2:2" s="25" customFormat="1" x14ac:dyDescent="0.2">
      <c r="B418" s="26"/>
    </row>
    <row r="419" spans="2:2" s="25" customFormat="1" x14ac:dyDescent="0.2">
      <c r="B419" s="26"/>
    </row>
    <row r="420" spans="2:2" s="25" customFormat="1" x14ac:dyDescent="0.2">
      <c r="B420" s="26"/>
    </row>
    <row r="421" spans="2:2" s="25" customFormat="1" x14ac:dyDescent="0.2">
      <c r="B421" s="26"/>
    </row>
    <row r="422" spans="2:2" s="25" customFormat="1" x14ac:dyDescent="0.2">
      <c r="B422" s="26"/>
    </row>
    <row r="423" spans="2:2" s="25" customFormat="1" x14ac:dyDescent="0.2">
      <c r="B423" s="26"/>
    </row>
    <row r="424" spans="2:2" s="25" customFormat="1" x14ac:dyDescent="0.2">
      <c r="B424" s="26"/>
    </row>
    <row r="425" spans="2:2" s="25" customFormat="1" x14ac:dyDescent="0.2">
      <c r="B425" s="26"/>
    </row>
    <row r="426" spans="2:2" s="25" customFormat="1" x14ac:dyDescent="0.2">
      <c r="B426" s="26"/>
    </row>
    <row r="427" spans="2:2" s="25" customFormat="1" x14ac:dyDescent="0.2">
      <c r="B427" s="26"/>
    </row>
    <row r="428" spans="2:2" s="25" customFormat="1" x14ac:dyDescent="0.2">
      <c r="B428" s="26"/>
    </row>
    <row r="429" spans="2:2" s="25" customFormat="1" x14ac:dyDescent="0.2">
      <c r="B429" s="26"/>
    </row>
    <row r="430" spans="2:2" s="25" customFormat="1" x14ac:dyDescent="0.2">
      <c r="B430" s="26"/>
    </row>
    <row r="431" spans="2:2" s="25" customFormat="1" x14ac:dyDescent="0.2">
      <c r="B431" s="26"/>
    </row>
    <row r="432" spans="2:2" s="25" customFormat="1" x14ac:dyDescent="0.2">
      <c r="B432" s="26"/>
    </row>
    <row r="433" spans="2:2" s="25" customFormat="1" x14ac:dyDescent="0.2">
      <c r="B433" s="26"/>
    </row>
    <row r="434" spans="2:2" s="25" customFormat="1" x14ac:dyDescent="0.2">
      <c r="B434" s="26"/>
    </row>
    <row r="435" spans="2:2" s="25" customFormat="1" x14ac:dyDescent="0.2">
      <c r="B435" s="26"/>
    </row>
    <row r="436" spans="2:2" s="25" customFormat="1" x14ac:dyDescent="0.2">
      <c r="B436" s="26"/>
    </row>
    <row r="437" spans="2:2" s="25" customFormat="1" x14ac:dyDescent="0.2">
      <c r="B437" s="26"/>
    </row>
    <row r="438" spans="2:2" s="25" customFormat="1" x14ac:dyDescent="0.2">
      <c r="B438" s="26"/>
    </row>
    <row r="439" spans="2:2" s="25" customFormat="1" x14ac:dyDescent="0.2">
      <c r="B439" s="26"/>
    </row>
    <row r="440" spans="2:2" s="25" customFormat="1" x14ac:dyDescent="0.2">
      <c r="B440" s="26"/>
    </row>
    <row r="441" spans="2:2" s="25" customFormat="1" x14ac:dyDescent="0.2">
      <c r="B441" s="26"/>
    </row>
    <row r="442" spans="2:2" s="25" customFormat="1" x14ac:dyDescent="0.2">
      <c r="B442" s="26"/>
    </row>
    <row r="443" spans="2:2" s="25" customFormat="1" x14ac:dyDescent="0.2">
      <c r="B443" s="26"/>
    </row>
    <row r="444" spans="2:2" s="25" customFormat="1" x14ac:dyDescent="0.2">
      <c r="B444" s="26"/>
    </row>
    <row r="445" spans="2:2" s="25" customFormat="1" x14ac:dyDescent="0.2">
      <c r="B445" s="26"/>
    </row>
    <row r="446" spans="2:2" s="25" customFormat="1" x14ac:dyDescent="0.2">
      <c r="B446" s="26"/>
    </row>
    <row r="447" spans="2:2" s="25" customFormat="1" x14ac:dyDescent="0.2">
      <c r="B447" s="26"/>
    </row>
    <row r="448" spans="2:2" s="25" customFormat="1" x14ac:dyDescent="0.2">
      <c r="B448" s="26"/>
    </row>
    <row r="449" spans="2:2" s="25" customFormat="1" x14ac:dyDescent="0.2">
      <c r="B449" s="26"/>
    </row>
    <row r="450" spans="2:2" s="25" customFormat="1" x14ac:dyDescent="0.2">
      <c r="B450" s="26"/>
    </row>
    <row r="451" spans="2:2" s="25" customFormat="1" x14ac:dyDescent="0.2">
      <c r="B451" s="26"/>
    </row>
    <row r="452" spans="2:2" s="25" customFormat="1" x14ac:dyDescent="0.2">
      <c r="B452" s="26"/>
    </row>
    <row r="453" spans="2:2" s="25" customFormat="1" x14ac:dyDescent="0.2">
      <c r="B453" s="26"/>
    </row>
    <row r="454" spans="2:2" s="25" customFormat="1" x14ac:dyDescent="0.2">
      <c r="B454" s="26"/>
    </row>
    <row r="455" spans="2:2" s="25" customFormat="1" x14ac:dyDescent="0.2">
      <c r="B455" s="26"/>
    </row>
    <row r="456" spans="2:2" s="25" customFormat="1" x14ac:dyDescent="0.2">
      <c r="B456" s="26"/>
    </row>
    <row r="457" spans="2:2" s="25" customFormat="1" x14ac:dyDescent="0.2">
      <c r="B457" s="26"/>
    </row>
    <row r="458" spans="2:2" s="25" customFormat="1" x14ac:dyDescent="0.2">
      <c r="B458" s="26"/>
    </row>
    <row r="459" spans="2:2" s="25" customFormat="1" x14ac:dyDescent="0.2">
      <c r="B459" s="26"/>
    </row>
    <row r="460" spans="2:2" s="25" customFormat="1" x14ac:dyDescent="0.2">
      <c r="B460" s="26"/>
    </row>
    <row r="461" spans="2:2" s="25" customFormat="1" x14ac:dyDescent="0.2">
      <c r="B461" s="26"/>
    </row>
    <row r="462" spans="2:2" s="25" customFormat="1" x14ac:dyDescent="0.2">
      <c r="B462" s="26"/>
    </row>
    <row r="463" spans="2:2" s="25" customFormat="1" x14ac:dyDescent="0.2">
      <c r="B463" s="26"/>
    </row>
    <row r="464" spans="2:2" s="25" customFormat="1" x14ac:dyDescent="0.2">
      <c r="B464" s="26"/>
    </row>
    <row r="465" spans="2:2" s="25" customFormat="1" x14ac:dyDescent="0.2">
      <c r="B465" s="26"/>
    </row>
    <row r="466" spans="2:2" s="25" customFormat="1" x14ac:dyDescent="0.2">
      <c r="B466" s="26"/>
    </row>
    <row r="467" spans="2:2" s="25" customFormat="1" x14ac:dyDescent="0.2">
      <c r="B467" s="26"/>
    </row>
    <row r="468" spans="2:2" s="25" customFormat="1" x14ac:dyDescent="0.2">
      <c r="B468" s="26"/>
    </row>
    <row r="469" spans="2:2" s="25" customFormat="1" x14ac:dyDescent="0.2">
      <c r="B469" s="26"/>
    </row>
    <row r="470" spans="2:2" s="25" customFormat="1" x14ac:dyDescent="0.2">
      <c r="B470" s="26"/>
    </row>
    <row r="471" spans="2:2" s="25" customFormat="1" x14ac:dyDescent="0.2">
      <c r="B471" s="26"/>
    </row>
    <row r="472" spans="2:2" s="25" customFormat="1" x14ac:dyDescent="0.2">
      <c r="B472" s="26"/>
    </row>
    <row r="473" spans="2:2" s="25" customFormat="1" x14ac:dyDescent="0.2">
      <c r="B473" s="26"/>
    </row>
    <row r="474" spans="2:2" s="25" customFormat="1" x14ac:dyDescent="0.2">
      <c r="B474" s="26"/>
    </row>
    <row r="475" spans="2:2" s="25" customFormat="1" x14ac:dyDescent="0.2">
      <c r="B475" s="26"/>
    </row>
    <row r="476" spans="2:2" s="25" customFormat="1" x14ac:dyDescent="0.2">
      <c r="B476" s="26"/>
    </row>
    <row r="477" spans="2:2" s="25" customFormat="1" x14ac:dyDescent="0.2">
      <c r="B477" s="26"/>
    </row>
    <row r="478" spans="2:2" s="25" customFormat="1" x14ac:dyDescent="0.2">
      <c r="B478" s="26"/>
    </row>
    <row r="479" spans="2:2" s="25" customFormat="1" x14ac:dyDescent="0.2">
      <c r="B479" s="26"/>
    </row>
    <row r="480" spans="2:2" s="25" customFormat="1" x14ac:dyDescent="0.2">
      <c r="B480" s="26"/>
    </row>
    <row r="481" spans="2:2" s="25" customFormat="1" x14ac:dyDescent="0.2">
      <c r="B481" s="26"/>
    </row>
    <row r="482" spans="2:2" s="25" customFormat="1" x14ac:dyDescent="0.2">
      <c r="B482" s="26"/>
    </row>
    <row r="483" spans="2:2" s="25" customFormat="1" x14ac:dyDescent="0.2">
      <c r="B483" s="26"/>
    </row>
    <row r="484" spans="2:2" s="25" customFormat="1" x14ac:dyDescent="0.2">
      <c r="B484" s="26"/>
    </row>
    <row r="485" spans="2:2" s="25" customFormat="1" x14ac:dyDescent="0.2">
      <c r="B485" s="26"/>
    </row>
    <row r="486" spans="2:2" s="25" customFormat="1" x14ac:dyDescent="0.2">
      <c r="B486" s="26"/>
    </row>
    <row r="487" spans="2:2" s="25" customFormat="1" x14ac:dyDescent="0.2">
      <c r="B487" s="26"/>
    </row>
    <row r="488" spans="2:2" s="25" customFormat="1" x14ac:dyDescent="0.2">
      <c r="B488" s="26"/>
    </row>
    <row r="489" spans="2:2" s="25" customFormat="1" x14ac:dyDescent="0.2">
      <c r="B489" s="26"/>
    </row>
    <row r="490" spans="2:2" s="25" customFormat="1" x14ac:dyDescent="0.2">
      <c r="B490" s="26"/>
    </row>
    <row r="491" spans="2:2" s="25" customFormat="1" x14ac:dyDescent="0.2">
      <c r="B491" s="26"/>
    </row>
    <row r="492" spans="2:2" s="25" customFormat="1" x14ac:dyDescent="0.2">
      <c r="B492" s="26"/>
    </row>
    <row r="493" spans="2:2" s="25" customFormat="1" x14ac:dyDescent="0.2">
      <c r="B493" s="26"/>
    </row>
    <row r="494" spans="2:2" s="25" customFormat="1" x14ac:dyDescent="0.2">
      <c r="B494" s="26"/>
    </row>
    <row r="495" spans="2:2" s="25" customFormat="1" x14ac:dyDescent="0.2">
      <c r="B495" s="26"/>
    </row>
    <row r="496" spans="2:2" s="25" customFormat="1" x14ac:dyDescent="0.2">
      <c r="B496" s="26"/>
    </row>
    <row r="497" spans="2:2" s="25" customFormat="1" x14ac:dyDescent="0.2">
      <c r="B497" s="26"/>
    </row>
    <row r="498" spans="2:2" s="25" customFormat="1" x14ac:dyDescent="0.2">
      <c r="B498" s="26"/>
    </row>
    <row r="499" spans="2:2" s="25" customFormat="1" x14ac:dyDescent="0.2">
      <c r="B499" s="26"/>
    </row>
    <row r="500" spans="2:2" s="25" customFormat="1" x14ac:dyDescent="0.2">
      <c r="B500" s="26"/>
    </row>
    <row r="501" spans="2:2" s="25" customFormat="1" x14ac:dyDescent="0.2">
      <c r="B501" s="26"/>
    </row>
    <row r="502" spans="2:2" s="25" customFormat="1" x14ac:dyDescent="0.2">
      <c r="B502" s="26"/>
    </row>
    <row r="503" spans="2:2" s="25" customFormat="1" x14ac:dyDescent="0.2">
      <c r="B503" s="26"/>
    </row>
    <row r="504" spans="2:2" s="25" customFormat="1" x14ac:dyDescent="0.2">
      <c r="B504" s="26"/>
    </row>
    <row r="505" spans="2:2" s="25" customFormat="1" x14ac:dyDescent="0.2">
      <c r="B505" s="26"/>
    </row>
    <row r="506" spans="2:2" s="25" customFormat="1" x14ac:dyDescent="0.2">
      <c r="B506" s="26"/>
    </row>
    <row r="507" spans="2:2" s="25" customFormat="1" x14ac:dyDescent="0.2">
      <c r="B507" s="26"/>
    </row>
    <row r="508" spans="2:2" s="25" customFormat="1" x14ac:dyDescent="0.2">
      <c r="B508" s="26"/>
    </row>
    <row r="509" spans="2:2" s="25" customFormat="1" x14ac:dyDescent="0.2">
      <c r="B509" s="26"/>
    </row>
    <row r="510" spans="2:2" s="25" customFormat="1" x14ac:dyDescent="0.2">
      <c r="B510" s="26"/>
    </row>
    <row r="511" spans="2:2" s="25" customFormat="1" x14ac:dyDescent="0.2">
      <c r="B511" s="26"/>
    </row>
    <row r="512" spans="2:2" s="25" customFormat="1" x14ac:dyDescent="0.2">
      <c r="B512" s="26"/>
    </row>
    <row r="513" spans="2:2" s="25" customFormat="1" x14ac:dyDescent="0.2">
      <c r="B513" s="26"/>
    </row>
    <row r="514" spans="2:2" s="25" customFormat="1" x14ac:dyDescent="0.2">
      <c r="B514" s="26"/>
    </row>
    <row r="515" spans="2:2" s="25" customFormat="1" x14ac:dyDescent="0.2">
      <c r="B515" s="26"/>
    </row>
    <row r="516" spans="2:2" s="25" customFormat="1" x14ac:dyDescent="0.2">
      <c r="B516" s="26"/>
    </row>
    <row r="517" spans="2:2" s="25" customFormat="1" x14ac:dyDescent="0.2">
      <c r="B517" s="26"/>
    </row>
    <row r="518" spans="2:2" s="25" customFormat="1" x14ac:dyDescent="0.2">
      <c r="B518" s="26"/>
    </row>
    <row r="519" spans="2:2" s="25" customFormat="1" x14ac:dyDescent="0.2">
      <c r="B519" s="26"/>
    </row>
    <row r="520" spans="2:2" s="25" customFormat="1" x14ac:dyDescent="0.2">
      <c r="B520" s="26"/>
    </row>
    <row r="521" spans="2:2" s="25" customFormat="1" x14ac:dyDescent="0.2">
      <c r="B521" s="26"/>
    </row>
    <row r="522" spans="2:2" s="25" customFormat="1" x14ac:dyDescent="0.2">
      <c r="B522" s="26"/>
    </row>
    <row r="523" spans="2:2" s="25" customFormat="1" x14ac:dyDescent="0.2">
      <c r="B523" s="26"/>
    </row>
    <row r="524" spans="2:2" s="25" customFormat="1" x14ac:dyDescent="0.2">
      <c r="B524" s="26"/>
    </row>
    <row r="525" spans="2:2" s="25" customFormat="1" x14ac:dyDescent="0.2">
      <c r="B525" s="26"/>
    </row>
    <row r="526" spans="2:2" s="25" customFormat="1" x14ac:dyDescent="0.2">
      <c r="B526" s="26"/>
    </row>
    <row r="527" spans="2:2" s="25" customFormat="1" x14ac:dyDescent="0.2">
      <c r="B527" s="26"/>
    </row>
    <row r="528" spans="2:2" s="25" customFormat="1" x14ac:dyDescent="0.2">
      <c r="B528" s="26"/>
    </row>
    <row r="529" spans="2:2" s="25" customFormat="1" x14ac:dyDescent="0.2">
      <c r="B529" s="26"/>
    </row>
    <row r="530" spans="2:2" s="25" customFormat="1" x14ac:dyDescent="0.2">
      <c r="B530" s="26"/>
    </row>
    <row r="531" spans="2:2" s="25" customFormat="1" x14ac:dyDescent="0.2">
      <c r="B531" s="26"/>
    </row>
    <row r="532" spans="2:2" s="25" customFormat="1" x14ac:dyDescent="0.2">
      <c r="B532" s="26"/>
    </row>
    <row r="533" spans="2:2" s="25" customFormat="1" x14ac:dyDescent="0.2">
      <c r="B533" s="26"/>
    </row>
    <row r="534" spans="2:2" s="25" customFormat="1" x14ac:dyDescent="0.2">
      <c r="B534" s="26"/>
    </row>
    <row r="535" spans="2:2" s="25" customFormat="1" x14ac:dyDescent="0.2">
      <c r="B535" s="26"/>
    </row>
    <row r="536" spans="2:2" s="25" customFormat="1" x14ac:dyDescent="0.2">
      <c r="B536" s="26"/>
    </row>
    <row r="537" spans="2:2" s="25" customFormat="1" x14ac:dyDescent="0.2">
      <c r="B537" s="26"/>
    </row>
  </sheetData>
  <sheetProtection algorithmName="SHA-512" hashValue="DGj81e2L5Xmp0t0XCvWvBQL6Wfafnp2xb7qnmqI9YMt2EDkUrMPlA/O95ulrpmVuRMXxrstHj1H2KPArmrEJyA==" saltValue="MYGdglQ+p+ivYdXxGZ2Mrg==" spinCount="100000" sheet="1" objects="1" scenarios="1"/>
  <pageMargins left="0.75" right="0.75" top="1" bottom="1" header="0.5" footer="0.5"/>
  <pageSetup paperSize="9" scale="77" orientation="portrait" r:id="rId1"/>
  <headerFooter alignWithMargins="0">
    <oddHeader>&amp;L&amp;"Arial,Vet"&amp;F&amp;R&amp;"Arial,Vet"&amp;A</oddHeader>
    <oddFooter>&amp;L&amp;"Arial,Vet"poraad keizer&amp;C&amp;"Arial,Vet"&amp;D&amp;R&amp;"Arial,Vet"&amp;P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10</vt:i4>
      </vt:variant>
      <vt:variant>
        <vt:lpstr>Benoemde bereiken</vt:lpstr>
      </vt:variant>
      <vt:variant>
        <vt:i4>8</vt:i4>
      </vt:variant>
    </vt:vector>
  </HeadingPairs>
  <TitlesOfParts>
    <vt:vector size="18" baseType="lpstr">
      <vt:lpstr>Overdrachtsverpl. 10-11</vt:lpstr>
      <vt:lpstr>Overdrachtsverpl. 11-12 </vt:lpstr>
      <vt:lpstr>Overdrachtsverpl. 12-13</vt:lpstr>
      <vt:lpstr>Toelichting</vt:lpstr>
      <vt:lpstr>Overdrachtsverpl. 13-14</vt:lpstr>
      <vt:lpstr>Overdrachtsverpl. 14-15</vt:lpstr>
      <vt:lpstr>Overdrachtsverpl. 15-16</vt:lpstr>
      <vt:lpstr>Overdrachtsverpl. 16-17</vt:lpstr>
      <vt:lpstr>Overdrachtsverpl. 17-18</vt:lpstr>
      <vt:lpstr>Tabellen</vt:lpstr>
      <vt:lpstr>'Overdrachtsverpl. 10-11'!Afdrukbereik</vt:lpstr>
      <vt:lpstr>'Overdrachtsverpl. 11-12 '!Afdrukbereik</vt:lpstr>
      <vt:lpstr>'Overdrachtsverpl. 12-13'!Afdrukbereik</vt:lpstr>
      <vt:lpstr>'Overdrachtsverpl. 13-14'!Afdrukbereik</vt:lpstr>
      <vt:lpstr>'Overdrachtsverpl. 14-15'!Afdrukbereik</vt:lpstr>
      <vt:lpstr>'Overdrachtsverpl. 15-16'!Afdrukbereik</vt:lpstr>
      <vt:lpstr>'Overdrachtsverpl. 16-17'!Afdrukbereik</vt:lpstr>
      <vt:lpstr>'Overdrachtsverpl. 17-18'!Afdrukbereik</vt:lpstr>
    </vt:vector>
  </TitlesOfParts>
  <Company>Vos abb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Bé Keizer</dc:creator>
  <cp:lastModifiedBy>B. Keizer</cp:lastModifiedBy>
  <cp:lastPrinted>2015-02-18T13:11:51Z</cp:lastPrinted>
  <dcterms:created xsi:type="dcterms:W3CDTF">2009-02-07T19:47:08Z</dcterms:created>
  <dcterms:modified xsi:type="dcterms:W3CDTF">2016-06-24T13:10:59Z</dcterms:modified>
</cp:coreProperties>
</file>