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bbe\Documents\Instrumenten\toolbox 2022\sbo\"/>
    </mc:Choice>
  </mc:AlternateContent>
  <xr:revisionPtr revIDLastSave="0" documentId="8_{BF9B0240-2080-4FFE-9C01-F19823DB80FE}" xr6:coauthVersionLast="46" xr6:coauthVersionMax="46" xr10:uidLastSave="{00000000-0000-0000-0000-000000000000}"/>
  <bookViews>
    <workbookView xWindow="-120" yWindow="-120" windowWidth="19440" windowHeight="15000" tabRatio="921" activeTab="3" xr2:uid="{00000000-000D-0000-FFFF-FFFF00000000}"/>
  </bookViews>
  <sheets>
    <sheet name="Toelichting" sheetId="14" r:id="rId1"/>
    <sheet name="Overdrachtsverpl. 19-20" sheetId="16" r:id="rId2"/>
    <sheet name="Overdrachtsverpl. 20-21" sheetId="17" r:id="rId3"/>
    <sheet name="Overdrachtsverpl. 21-22" sheetId="18" r:id="rId4"/>
    <sheet name="Overdrachtsverpl. 22-23" sheetId="19" r:id="rId5"/>
    <sheet name="Tabellen" sheetId="3" r:id="rId6"/>
  </sheets>
  <definedNames>
    <definedName name="_xlnm.Print_Area" localSheetId="1">'Overdrachtsverpl. 19-20'!$B$2:$J$66</definedName>
    <definedName name="_xlnm.Print_Area" localSheetId="2">'Overdrachtsverpl. 20-21'!$B$2:$J$66</definedName>
    <definedName name="_xlnm.Print_Area" localSheetId="3">'Overdrachtsverpl. 21-22'!$B$2:$J$66</definedName>
    <definedName name="_xlnm.Print_Area" localSheetId="4">'Overdrachtsverpl. 22-23'!$B$2:$J$66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3" l="1"/>
  <c r="O22" i="3"/>
  <c r="O21" i="3"/>
  <c r="O20" i="3"/>
  <c r="N23" i="3"/>
  <c r="N22" i="3"/>
  <c r="N21" i="3"/>
  <c r="N20" i="3"/>
  <c r="F17" i="17" l="1"/>
  <c r="G18" i="19"/>
  <c r="G17" i="19"/>
  <c r="F18" i="19"/>
  <c r="F17" i="19"/>
  <c r="F17" i="18"/>
  <c r="F18" i="18"/>
  <c r="F18" i="17"/>
  <c r="D52" i="19" l="1"/>
  <c r="D51" i="19"/>
  <c r="G48" i="19"/>
  <c r="D48" i="19"/>
  <c r="D47" i="19"/>
  <c r="C39" i="19"/>
  <c r="C62" i="19" s="1"/>
  <c r="D37" i="19"/>
  <c r="D34" i="19"/>
  <c r="D22" i="19"/>
  <c r="D21" i="19"/>
  <c r="D18" i="19"/>
  <c r="D17" i="19"/>
  <c r="O10" i="3"/>
  <c r="C54" i="19" l="1"/>
  <c r="L31" i="3"/>
  <c r="M31" i="3" s="1"/>
  <c r="E21" i="19" s="1"/>
  <c r="E51" i="19" s="1"/>
  <c r="F51" i="19" s="1"/>
  <c r="F21" i="19" l="1"/>
  <c r="D52" i="18" l="1"/>
  <c r="D51" i="18"/>
  <c r="G48" i="18"/>
  <c r="D48" i="18"/>
  <c r="D47" i="18"/>
  <c r="C39" i="18"/>
  <c r="C54" i="18" s="1"/>
  <c r="D37" i="18"/>
  <c r="D34" i="18"/>
  <c r="D22" i="18"/>
  <c r="D21" i="18"/>
  <c r="D18" i="18"/>
  <c r="D17" i="18"/>
  <c r="N10" i="3"/>
  <c r="C62" i="18" l="1"/>
  <c r="K32" i="3"/>
  <c r="L32" i="3" s="1"/>
  <c r="M32" i="3" s="1"/>
  <c r="E22" i="19" s="1"/>
  <c r="E37" i="19" l="1"/>
  <c r="F37" i="19" s="1"/>
  <c r="E52" i="19"/>
  <c r="F52" i="19" s="1"/>
  <c r="F22" i="19"/>
  <c r="D52" i="17"/>
  <c r="D51" i="17"/>
  <c r="G48" i="17"/>
  <c r="D48" i="17"/>
  <c r="D47" i="17"/>
  <c r="C39" i="17"/>
  <c r="C62" i="17" s="1"/>
  <c r="D37" i="17"/>
  <c r="D34" i="17"/>
  <c r="D22" i="17"/>
  <c r="D21" i="17"/>
  <c r="D18" i="17"/>
  <c r="D17" i="17"/>
  <c r="F17" i="16"/>
  <c r="E22" i="16"/>
  <c r="E21" i="16"/>
  <c r="E51" i="16" s="1"/>
  <c r="D52" i="16"/>
  <c r="D51" i="16"/>
  <c r="G48" i="16"/>
  <c r="D48" i="16"/>
  <c r="D47" i="16"/>
  <c r="C39" i="16"/>
  <c r="C62" i="16" s="1"/>
  <c r="D37" i="16"/>
  <c r="D34" i="16"/>
  <c r="D22" i="16"/>
  <c r="D21" i="16"/>
  <c r="D18" i="16"/>
  <c r="D17" i="16"/>
  <c r="M10" i="3"/>
  <c r="L10" i="3"/>
  <c r="L26" i="3"/>
  <c r="L20" i="3"/>
  <c r="E17" i="16" s="1"/>
  <c r="L23" i="3"/>
  <c r="G18" i="16" s="1"/>
  <c r="F18" i="16"/>
  <c r="G21" i="16"/>
  <c r="G51" i="16" s="1"/>
  <c r="E22" i="17"/>
  <c r="E37" i="17" s="1"/>
  <c r="E52" i="16" l="1"/>
  <c r="E37" i="16"/>
  <c r="F37" i="16" s="1"/>
  <c r="F37" i="17"/>
  <c r="F51" i="16"/>
  <c r="G22" i="16"/>
  <c r="G37" i="16" s="1"/>
  <c r="H37" i="16" s="1"/>
  <c r="E21" i="17"/>
  <c r="E51" i="17" s="1"/>
  <c r="F51" i="17" s="1"/>
  <c r="L22" i="3"/>
  <c r="E18" i="16" s="1"/>
  <c r="H18" i="16" s="1"/>
  <c r="E47" i="16"/>
  <c r="F47" i="16" s="1"/>
  <c r="L27" i="3"/>
  <c r="E34" i="16" s="1"/>
  <c r="E48" i="16" s="1"/>
  <c r="F48" i="16" s="1"/>
  <c r="N14" i="3"/>
  <c r="E52" i="17"/>
  <c r="F52" i="17" s="1"/>
  <c r="C54" i="17"/>
  <c r="F22" i="17"/>
  <c r="C54" i="16"/>
  <c r="H21" i="16"/>
  <c r="F21" i="16"/>
  <c r="H51" i="16"/>
  <c r="F22" i="16"/>
  <c r="F52" i="16"/>
  <c r="L21" i="3"/>
  <c r="G17" i="16" s="1"/>
  <c r="H17" i="16" s="1"/>
  <c r="O14" i="3" l="1"/>
  <c r="O27" i="3" s="1"/>
  <c r="N27" i="3"/>
  <c r="O26" i="3"/>
  <c r="G22" i="17"/>
  <c r="G37" i="17" s="1"/>
  <c r="H37" i="17" s="1"/>
  <c r="E22" i="18"/>
  <c r="N32" i="3"/>
  <c r="G21" i="17"/>
  <c r="E21" i="18"/>
  <c r="N31" i="3"/>
  <c r="N26" i="3"/>
  <c r="F34" i="16"/>
  <c r="G52" i="16"/>
  <c r="H52" i="16" s="1"/>
  <c r="D56" i="16" s="1"/>
  <c r="F56" i="16" s="1"/>
  <c r="H22" i="16"/>
  <c r="D26" i="16" s="1"/>
  <c r="F26" i="16" s="1"/>
  <c r="F21" i="17"/>
  <c r="L28" i="3"/>
  <c r="M21" i="3"/>
  <c r="G17" i="17" s="1"/>
  <c r="M23" i="3"/>
  <c r="G18" i="17" s="1"/>
  <c r="M20" i="3"/>
  <c r="E17" i="17" s="1"/>
  <c r="M22" i="3"/>
  <c r="E18" i="17" s="1"/>
  <c r="M27" i="3"/>
  <c r="E34" i="19" s="1"/>
  <c r="M26" i="3"/>
  <c r="D55" i="16"/>
  <c r="F55" i="16" s="1"/>
  <c r="D25" i="16"/>
  <c r="F25" i="16" s="1"/>
  <c r="D40" i="16"/>
  <c r="D41" i="16"/>
  <c r="I32" i="3"/>
  <c r="O28" i="3" l="1"/>
  <c r="G22" i="18"/>
  <c r="G37" i="18" s="1"/>
  <c r="H37" i="18" s="1"/>
  <c r="O32" i="3"/>
  <c r="G22" i="19" s="1"/>
  <c r="G21" i="18"/>
  <c r="H21" i="18" s="1"/>
  <c r="O31" i="3"/>
  <c r="G21" i="19" s="1"/>
  <c r="G18" i="18"/>
  <c r="G17" i="18"/>
  <c r="E18" i="18"/>
  <c r="E18" i="19"/>
  <c r="H18" i="19" s="1"/>
  <c r="E17" i="18"/>
  <c r="H17" i="18" s="1"/>
  <c r="E17" i="19"/>
  <c r="H17" i="19" s="1"/>
  <c r="E47" i="18"/>
  <c r="F47" i="18" s="1"/>
  <c r="E47" i="19"/>
  <c r="F47" i="19" s="1"/>
  <c r="E48" i="19"/>
  <c r="F48" i="19" s="1"/>
  <c r="F34" i="19"/>
  <c r="N28" i="3"/>
  <c r="H22" i="17"/>
  <c r="E37" i="18"/>
  <c r="F37" i="18" s="1"/>
  <c r="F22" i="18"/>
  <c r="E52" i="18"/>
  <c r="F52" i="18" s="1"/>
  <c r="G52" i="17"/>
  <c r="H52" i="17" s="1"/>
  <c r="G51" i="18"/>
  <c r="H51" i="18" s="1"/>
  <c r="F21" i="18"/>
  <c r="E51" i="18"/>
  <c r="F51" i="18" s="1"/>
  <c r="G51" i="17"/>
  <c r="H51" i="17" s="1"/>
  <c r="H21" i="17"/>
  <c r="E34" i="17"/>
  <c r="E48" i="17" s="1"/>
  <c r="F48" i="17" s="1"/>
  <c r="E34" i="18"/>
  <c r="F57" i="16"/>
  <c r="H18" i="17"/>
  <c r="H17" i="17"/>
  <c r="E47" i="17"/>
  <c r="F47" i="17" s="1"/>
  <c r="M28" i="3"/>
  <c r="F27" i="16"/>
  <c r="F40" i="16"/>
  <c r="D63" i="16"/>
  <c r="F63" i="16" s="1"/>
  <c r="F41" i="16"/>
  <c r="D64" i="16"/>
  <c r="F64" i="16" s="1"/>
  <c r="F36" i="3"/>
  <c r="G36" i="3" s="1"/>
  <c r="H36" i="3" s="1"/>
  <c r="H18" i="18" l="1"/>
  <c r="G52" i="18"/>
  <c r="H52" i="18" s="1"/>
  <c r="H22" i="18"/>
  <c r="D26" i="18" s="1"/>
  <c r="F26" i="18" s="1"/>
  <c r="G37" i="19"/>
  <c r="H37" i="19" s="1"/>
  <c r="D41" i="19" s="1"/>
  <c r="H22" i="19"/>
  <c r="G52" i="19"/>
  <c r="H52" i="19" s="1"/>
  <c r="G51" i="19"/>
  <c r="H51" i="19" s="1"/>
  <c r="H21" i="19"/>
  <c r="D25" i="18"/>
  <c r="F25" i="18" s="1"/>
  <c r="D25" i="19"/>
  <c r="F25" i="19" s="1"/>
  <c r="D40" i="19"/>
  <c r="D55" i="19"/>
  <c r="F55" i="19" s="1"/>
  <c r="F34" i="17"/>
  <c r="D41" i="17" s="1"/>
  <c r="E48" i="18"/>
  <c r="F48" i="18" s="1"/>
  <c r="F34" i="18"/>
  <c r="D25" i="17"/>
  <c r="F25" i="17" s="1"/>
  <c r="D26" i="17"/>
  <c r="F26" i="17" s="1"/>
  <c r="D56" i="17"/>
  <c r="F56" i="17" s="1"/>
  <c r="D55" i="17"/>
  <c r="F55" i="17" s="1"/>
  <c r="D40" i="17"/>
  <c r="F42" i="16"/>
  <c r="F65" i="16"/>
  <c r="D56" i="19" l="1"/>
  <c r="F56" i="19" s="1"/>
  <c r="F27" i="18"/>
  <c r="D26" i="19"/>
  <c r="F26" i="19" s="1"/>
  <c r="F27" i="19" s="1"/>
  <c r="D64" i="19"/>
  <c r="F64" i="19" s="1"/>
  <c r="F41" i="19"/>
  <c r="F57" i="19"/>
  <c r="D63" i="19"/>
  <c r="F63" i="19" s="1"/>
  <c r="F40" i="19"/>
  <c r="F57" i="17"/>
  <c r="D40" i="18"/>
  <c r="D41" i="18"/>
  <c r="D56" i="18"/>
  <c r="F56" i="18" s="1"/>
  <c r="D55" i="18"/>
  <c r="F55" i="18" s="1"/>
  <c r="F27" i="17"/>
  <c r="D63" i="17"/>
  <c r="F63" i="17" s="1"/>
  <c r="F40" i="17"/>
  <c r="F41" i="17"/>
  <c r="D64" i="17"/>
  <c r="F64" i="17" s="1"/>
  <c r="F42" i="19" l="1"/>
  <c r="F65" i="19"/>
  <c r="F41" i="18"/>
  <c r="D64" i="18"/>
  <c r="F64" i="18" s="1"/>
  <c r="D63" i="18"/>
  <c r="F63" i="18" s="1"/>
  <c r="F40" i="18"/>
  <c r="F57" i="18"/>
  <c r="F65" i="17"/>
  <c r="F42" i="17"/>
  <c r="K10" i="3"/>
  <c r="H10" i="3"/>
  <c r="I10" i="3"/>
  <c r="J10" i="3"/>
  <c r="H17" i="3"/>
  <c r="F42" i="18" l="1"/>
  <c r="F65" i="18"/>
  <c r="F27" i="3" l="1"/>
  <c r="F23" i="3"/>
  <c r="F21" i="3"/>
  <c r="F22" i="3"/>
  <c r="E27" i="3"/>
  <c r="E26" i="3"/>
  <c r="E23" i="3"/>
  <c r="E21" i="3"/>
  <c r="E22" i="3"/>
  <c r="E20" i="3"/>
  <c r="N13" i="3"/>
  <c r="O13" i="3" s="1"/>
  <c r="G21" i="3"/>
  <c r="G23" i="3"/>
  <c r="G26" i="3"/>
  <c r="D4" i="3"/>
  <c r="G10" i="3"/>
  <c r="D20" i="3"/>
  <c r="D21" i="3"/>
  <c r="D22" i="3"/>
  <c r="D23" i="3"/>
  <c r="D27" i="3"/>
  <c r="D26" i="3"/>
  <c r="C30" i="3"/>
  <c r="C27" i="3"/>
  <c r="C26" i="3"/>
  <c r="C23" i="3"/>
  <c r="C21" i="3"/>
  <c r="C22" i="3"/>
  <c r="C20" i="3"/>
  <c r="C10" i="3"/>
  <c r="D10" i="3"/>
  <c r="E10" i="3"/>
  <c r="F10" i="3"/>
  <c r="F20" i="3"/>
  <c r="F26" i="3"/>
  <c r="C28" i="3" l="1"/>
  <c r="D30" i="3"/>
  <c r="E30" i="3"/>
  <c r="F4" i="3"/>
  <c r="E28" i="3"/>
  <c r="D28" i="3"/>
  <c r="H21" i="3"/>
  <c r="H23" i="3"/>
  <c r="G22" i="3"/>
  <c r="G20" i="3"/>
  <c r="H22" i="3"/>
  <c r="H20" i="3"/>
  <c r="H26" i="3"/>
  <c r="H27" i="3"/>
  <c r="G27" i="3"/>
  <c r="F28" i="3"/>
  <c r="G4" i="3" l="1"/>
  <c r="F30" i="3"/>
  <c r="I21" i="3"/>
  <c r="I23" i="3"/>
  <c r="I22" i="3"/>
  <c r="I20" i="3"/>
  <c r="I26" i="3"/>
  <c r="I27" i="3"/>
  <c r="H28" i="3"/>
  <c r="G28" i="3"/>
  <c r="H4" i="3" l="1"/>
  <c r="G30" i="3"/>
  <c r="J23" i="3"/>
  <c r="J21" i="3"/>
  <c r="J20" i="3"/>
  <c r="J22" i="3"/>
  <c r="I28" i="3"/>
  <c r="J27" i="3"/>
  <c r="J26" i="3"/>
  <c r="I4" i="3" l="1"/>
  <c r="H30" i="3"/>
  <c r="K21" i="3"/>
  <c r="K23" i="3"/>
  <c r="K20" i="3"/>
  <c r="K22" i="3"/>
  <c r="J28" i="3"/>
  <c r="K27" i="3"/>
  <c r="K26" i="3"/>
  <c r="I30" i="3" l="1"/>
  <c r="J4" i="3"/>
  <c r="K28" i="3"/>
  <c r="J30" i="3" l="1"/>
  <c r="K4" i="3"/>
  <c r="K30" i="3" l="1"/>
  <c r="L4" i="3"/>
  <c r="C25" i="16"/>
  <c r="C40" i="16" s="1"/>
  <c r="C55" i="16" s="1"/>
  <c r="C63" i="16" s="1"/>
  <c r="F20" i="17"/>
  <c r="F20" i="16"/>
  <c r="F36" i="17" l="1"/>
  <c r="F50" i="17"/>
  <c r="L30" i="3"/>
  <c r="H20" i="16"/>
  <c r="H20" i="17"/>
  <c r="C26" i="16"/>
  <c r="C41" i="16" s="1"/>
  <c r="C56" i="16" s="1"/>
  <c r="C64" i="16" s="1"/>
  <c r="C25" i="17"/>
  <c r="C40" i="17" s="1"/>
  <c r="M4" i="3"/>
  <c r="F36" i="16"/>
  <c r="F50" i="16"/>
  <c r="H36" i="16" l="1"/>
  <c r="H50" i="16"/>
  <c r="C55" i="17"/>
  <c r="C63" i="17"/>
  <c r="F20" i="18"/>
  <c r="C25" i="18"/>
  <c r="C40" i="18" s="1"/>
  <c r="N4" i="3"/>
  <c r="M30" i="3"/>
  <c r="C26" i="17"/>
  <c r="C41" i="17" s="1"/>
  <c r="H50" i="17"/>
  <c r="H36" i="17"/>
  <c r="O4" i="3" l="1"/>
  <c r="C25" i="19"/>
  <c r="C40" i="19" s="1"/>
  <c r="F20" i="19"/>
  <c r="H20" i="18"/>
  <c r="N30" i="3"/>
  <c r="C26" i="18"/>
  <c r="C41" i="18" s="1"/>
  <c r="C55" i="18"/>
  <c r="C63" i="18"/>
  <c r="C56" i="17"/>
  <c r="C64" i="17"/>
  <c r="F36" i="18"/>
  <c r="F50" i="18"/>
  <c r="F36" i="19" l="1"/>
  <c r="F50" i="19"/>
  <c r="H36" i="18"/>
  <c r="H50" i="18"/>
  <c r="C56" i="18"/>
  <c r="C64" i="18"/>
  <c r="C55" i="19"/>
  <c r="C63" i="19"/>
  <c r="O30" i="3"/>
  <c r="C26" i="19"/>
  <c r="C41" i="19" s="1"/>
  <c r="H20" i="19"/>
  <c r="H36" i="19" l="1"/>
  <c r="H50" i="19"/>
  <c r="C64" i="19"/>
  <c r="C56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Bé Keizer</author>
    <author>B. Keizer</author>
  </authors>
  <commentList>
    <comment ref="F16" authorId="0" shapeId="0" xr:uid="{00000000-0006-0000-0A00-000001000000}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 xr:uid="{00000000-0006-0000-0A00-000002000000}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  <comment ref="D24" authorId="1" shapeId="0" xr:uid="{00000000-0006-0000-0A00-000003000000}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39" authorId="1" shapeId="0" xr:uid="{00000000-0006-0000-0A00-000004000000}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54" authorId="1" shapeId="0" xr:uid="{00000000-0006-0000-0A00-000005000000}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62" authorId="1" shapeId="0" xr:uid="{00000000-0006-0000-0A00-000006000000}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Bé Keizer</author>
    <author>B. Keizer</author>
  </authors>
  <commentList>
    <comment ref="F16" authorId="0" shapeId="0" xr:uid="{00000000-0006-0000-0B00-000001000000}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 xr:uid="{00000000-0006-0000-0B00-000002000000}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  <comment ref="D24" authorId="1" shapeId="0" xr:uid="{00000000-0006-0000-0B00-000003000000}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39" authorId="1" shapeId="0" xr:uid="{00000000-0006-0000-0B00-000004000000}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54" authorId="1" shapeId="0" xr:uid="{00000000-0006-0000-0B00-000005000000}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62" authorId="1" shapeId="0" xr:uid="{00000000-0006-0000-0B00-000006000000}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Bé Keizer</author>
    <author>B. Keizer</author>
  </authors>
  <commentList>
    <comment ref="F16" authorId="0" shapeId="0" xr:uid="{00000000-0006-0000-0C00-000001000000}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 xr:uid="{00000000-0006-0000-0C00-000002000000}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  <comment ref="D24" authorId="1" shapeId="0" xr:uid="{00000000-0006-0000-0C00-000003000000}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39" authorId="1" shapeId="0" xr:uid="{00000000-0006-0000-0C00-000004000000}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54" authorId="1" shapeId="0" xr:uid="{00000000-0006-0000-0C00-000005000000}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62" authorId="1" shapeId="0" xr:uid="{00000000-0006-0000-0C00-000006000000}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Bé Keizer</author>
    <author>B. Keizer</author>
  </authors>
  <commentList>
    <comment ref="F16" authorId="0" shapeId="0" xr:uid="{00000000-0006-0000-0D00-000001000000}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 xr:uid="{00000000-0006-0000-0D00-000002000000}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  <comment ref="D24" authorId="1" shapeId="0" xr:uid="{00000000-0006-0000-0D00-000003000000}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39" authorId="1" shapeId="0" xr:uid="{00000000-0006-0000-0D00-000004000000}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54" authorId="1" shapeId="0" xr:uid="{00000000-0006-0000-0D00-000005000000}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62" authorId="1" shapeId="0" xr:uid="{00000000-0006-0000-0D00-000006000000}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 Keizer</author>
    <author>Keizer</author>
  </authors>
  <commentList>
    <comment ref="K12" authorId="0" shapeId="0" xr:uid="{00000000-0006-0000-0E00-000001000000}">
      <text>
        <r>
          <rPr>
            <sz val="9"/>
            <color indexed="81"/>
            <rFont val="Tahoma"/>
            <family val="2"/>
          </rPr>
          <t xml:space="preserve">
Definitieve regeling bekostiging PO, 2018-2019, sept. 2019.</t>
        </r>
      </text>
    </comment>
    <comment ref="L12" authorId="0" shapeId="0" xr:uid="{00000000-0006-0000-0E00-000002000000}">
      <text>
        <r>
          <rPr>
            <sz val="9"/>
            <color indexed="81"/>
            <rFont val="Tahoma"/>
            <family val="2"/>
          </rPr>
          <t xml:space="preserve">
Definitieve regeling bekostiging PO, 2019-2020, juli 2020.</t>
        </r>
      </text>
    </comment>
    <comment ref="M12" authorId="0" shapeId="0" xr:uid="{00000000-0006-0000-0E00-000003000000}">
      <text>
        <r>
          <rPr>
            <sz val="9"/>
            <color indexed="81"/>
            <rFont val="Tahoma"/>
            <family val="2"/>
          </rPr>
          <t xml:space="preserve">
Tweede regeling bekostiging PO, 2020-2021, sept. 2020.</t>
        </r>
      </text>
    </comment>
    <comment ref="N12" authorId="0" shapeId="0" xr:uid="{9C12C118-C205-4A7B-8D08-F09C4896003E}">
      <text>
        <r>
          <rPr>
            <sz val="9"/>
            <color indexed="81"/>
            <rFont val="Tahoma"/>
            <family val="2"/>
          </rPr>
          <t xml:space="preserve">
Eerste regeling bekostiging PO, 2021-2022, mrt. 2021.</t>
        </r>
      </text>
    </comment>
    <comment ref="F13" authorId="1" shapeId="0" xr:uid="{00000000-0006-0000-0E00-000004000000}">
      <text>
        <r>
          <rPr>
            <sz val="9"/>
            <color indexed="81"/>
            <rFont val="Tahoma"/>
            <family val="2"/>
          </rPr>
          <t xml:space="preserve">
Inclusief professionaliseringstoeslag.</t>
        </r>
      </text>
    </comment>
  </commentList>
</comments>
</file>

<file path=xl/sharedStrings.xml><?xml version="1.0" encoding="utf-8"?>
<sst xmlns="http://schemas.openxmlformats.org/spreadsheetml/2006/main" count="277" uniqueCount="93">
  <si>
    <t>maand</t>
  </si>
  <si>
    <t>vast</t>
  </si>
  <si>
    <t>leeftijd</t>
  </si>
  <si>
    <t>lft-bedrag</t>
  </si>
  <si>
    <t>totaal</t>
  </si>
  <si>
    <t xml:space="preserve">Personele bekostiging </t>
  </si>
  <si>
    <t>Materiële bekostiging</t>
  </si>
  <si>
    <t>5 maanden</t>
  </si>
  <si>
    <t>7 maanden</t>
  </si>
  <si>
    <t>aantal leerlingen</t>
  </si>
  <si>
    <t>Totaal:</t>
  </si>
  <si>
    <t>SBO</t>
  </si>
  <si>
    <t>Grensverkeer</t>
  </si>
  <si>
    <t xml:space="preserve">Berekening overdrachtsverplichtingen van samenwerkingsverband </t>
  </si>
  <si>
    <t>schooljaar</t>
  </si>
  <si>
    <t>2010/11</t>
  </si>
  <si>
    <t>2011/12</t>
  </si>
  <si>
    <t>2012/13</t>
  </si>
  <si>
    <t>2013/14</t>
  </si>
  <si>
    <t>teldatum</t>
  </si>
  <si>
    <t>kalenderjaar</t>
  </si>
  <si>
    <t>basisformatie (fte)</t>
  </si>
  <si>
    <t>formatie BOA (cumi) (fte)</t>
  </si>
  <si>
    <t>basis- plus zorgformatie (fte)</t>
  </si>
  <si>
    <t>Speciaal Basisonderwijs de gpl bedragen</t>
  </si>
  <si>
    <t>Directie</t>
  </si>
  <si>
    <t>OP (landelijk)</t>
  </si>
  <si>
    <t>OP  leeftijdsgecorrigeerd: voet</t>
  </si>
  <si>
    <t>OP  leeftijdsgecorrigeerd: bedrag * GGL</t>
  </si>
  <si>
    <t>Landelijke GGL =</t>
  </si>
  <si>
    <t>SBO op basis van landelijke GPL (overdracht)</t>
  </si>
  <si>
    <t xml:space="preserve">aan SBO en in verband met grensverkeer </t>
  </si>
  <si>
    <t>Overdrachten tussen samenwerkingsverbanden</t>
  </si>
  <si>
    <t>Overdrachten aan SBO</t>
  </si>
  <si>
    <t>Overdrachten in verband met grensverkeer totaal</t>
  </si>
  <si>
    <t>SBO MI</t>
  </si>
  <si>
    <t>2014/15</t>
  </si>
  <si>
    <t>2015/16</t>
  </si>
  <si>
    <t>2016/17</t>
  </si>
  <si>
    <t>2017/18</t>
  </si>
  <si>
    <t>2018/19</t>
  </si>
  <si>
    <t>beveiliging: poraad (via Start, opmaak, blad beveiligen)</t>
  </si>
  <si>
    <t>Toelichting</t>
  </si>
  <si>
    <r>
      <t xml:space="preserve">De werkbladen zijn beveiligd met het wachtwoord:    </t>
    </r>
    <r>
      <rPr>
        <b/>
        <sz val="10"/>
        <rFont val="Calibri"/>
        <family val="2"/>
      </rPr>
      <t>poraad</t>
    </r>
  </si>
  <si>
    <t>De witte velden kunnen daardoor worden gewijzigd, en bevatten de op te geven variabelen voor de berekeningen.</t>
  </si>
  <si>
    <t>In het TAB-blad bevatten de gele velden data en die kunnen zo nodig gewijzigd worden.</t>
  </si>
  <si>
    <t>Algemeen</t>
  </si>
  <si>
    <t>Werkblad Tabellen</t>
  </si>
  <si>
    <t>De getallen in de gele velden kunnen worden aangepast.</t>
  </si>
  <si>
    <t>Voor nadere info:</t>
  </si>
  <si>
    <t>Infodesk PO-Raad</t>
  </si>
  <si>
    <t>helpdesk@poraad.nl</t>
  </si>
  <si>
    <t>Ook de rose velden kunnen worden gewijzigd, maar dan wordt wel de formule die in die cel zit, overschreven.</t>
  </si>
  <si>
    <t>bekostiging betreft.</t>
  </si>
  <si>
    <t>Werkbladen Overdrachtsverplichtingen</t>
  </si>
  <si>
    <t>Gestart wordt met de overdrachtsverplichting op basis van de groeiregeling gebaseerd op de telling van 1 februari.</t>
  </si>
  <si>
    <t>Geadviseerd wordt de overdrachtsverplichting via een automatische maandelijkse overschrijving te regelen.</t>
  </si>
  <si>
    <t>kalenderjaar naar schooljaar.</t>
  </si>
  <si>
    <t>Overdrachten tussen SWVen m.b.t. groei en grensverkeer</t>
  </si>
  <si>
    <t xml:space="preserve">De omvang van de overdracht wordt per schooljaar berekend met omrekening van de materiële bekostiging van </t>
  </si>
  <si>
    <t>Vervolgens wordt de overdrachtsverplichting tussen de SWV-en i.v.m. het grensverkeer berekend.</t>
  </si>
  <si>
    <t>2019/20</t>
  </si>
  <si>
    <t>2020/21</t>
  </si>
  <si>
    <t>schooljaar 2019-2020</t>
  </si>
  <si>
    <t>Gedurende schooljaar 2019-2020</t>
  </si>
  <si>
    <t>leerlingen vóór of op 1 oktober 2018 vorige schooljaar</t>
  </si>
  <si>
    <t>leerlingen na 1 oktober 2018 vorige schooljaar</t>
  </si>
  <si>
    <t>ondersteuningsformatie (fte)</t>
  </si>
  <si>
    <t>basisbekostiging (vast)</t>
  </si>
  <si>
    <t>basisbekostiging (leeftijdsafhankelijk)</t>
  </si>
  <si>
    <t>ondersteuningsbekostiging (vast)</t>
  </si>
  <si>
    <t>ondersteuningsbekostiging (leeftijdsafhankelijk)</t>
  </si>
  <si>
    <t>basisbekostiging</t>
  </si>
  <si>
    <t>ondersteuningsbekostiging</t>
  </si>
  <si>
    <t>basis- plus ondersteuningsbekostiging</t>
  </si>
  <si>
    <t>gemiddelde basisbekostiging</t>
  </si>
  <si>
    <t>schooljaar 2020-2021</t>
  </si>
  <si>
    <t>Gedurende schooljaar 2020-2021</t>
  </si>
  <si>
    <t>leerlingen vóór of op 1 oktober 2019 vorige schooljaar</t>
  </si>
  <si>
    <t>leerlingen na 1 oktober 2019 vorige schooljaar</t>
  </si>
  <si>
    <t xml:space="preserve">Er gelden overdrachtsverplichtingen voor het SWV aan de SBO. Dat betreft overdracht op basis van de peildatum 1 februari </t>
  </si>
  <si>
    <t xml:space="preserve">voor het daaropvolgende schooljaar wat de personele bekostiging betreft en het lopende kalenderjaar voor wat de materiële </t>
  </si>
  <si>
    <t>2021/22</t>
  </si>
  <si>
    <t>schooljaar 2021-2022</t>
  </si>
  <si>
    <t>Gedurende schooljaar 2021-2022</t>
  </si>
  <si>
    <t>leerlingen vóór of op 1 oktober 2020 vorige schooljaar</t>
  </si>
  <si>
    <t>leerlingen na 1 oktober 2020 vorige schooljaar</t>
  </si>
  <si>
    <t>2022/23</t>
  </si>
  <si>
    <t>schooljaar 2022-2023</t>
  </si>
  <si>
    <t>Gedurende schooljaar 2022-2023</t>
  </si>
  <si>
    <t>leerlingen vóór of op 1 oktober 2021 vorige schooljaar</t>
  </si>
  <si>
    <t>leerlingen na 1 oktober 2021 vorige schooljaar</t>
  </si>
  <si>
    <t>Dit werkblad bevat relevante tabellen, conform de gegevens zoals die in juli/sept. 2020  bekend zijn gemaakt, MI 2021 is nu ook bekend.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</si>
</sst>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€&quot;\ * #,##0.00_ ;_ &quot;€&quot;\ * \-#,##0.00_ ;_ &quot;€&quot;\ * &quot;-&quot;??_ ;_ @_ "/>
    <numFmt numFmtId="164" formatCode="_(&quot;€&quot;\ * #,##0.00_);_(&quot;€&quot;\ * \(#,##0.00\);_(&quot;€&quot;\ * &quot;-&quot;??_);_(@_)"/>
    <numFmt numFmtId="165" formatCode="_-&quot;€&quot;\ * #,##0.00_-;_-&quot;€&quot;\ * #,##0.00\-;_-&quot;€&quot;\ * &quot;-&quot;??_-;_-@_-"/>
    <numFmt numFmtId="166" formatCode="[$-413]d/mmm/yy;@"/>
    <numFmt numFmtId="167" formatCode="0.0000"/>
    <numFmt numFmtId="168" formatCode="[$-413]d\ mmmm\ yyyy;@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u/>
      <sz val="8"/>
      <color indexed="12"/>
      <name val="Arial"/>
      <family val="2"/>
    </font>
    <font>
      <b/>
      <i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5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1" fillId="0" borderId="0" xfId="0" applyFont="1" applyFill="1" applyBorder="1" applyProtection="1"/>
    <xf numFmtId="167" fontId="5" fillId="0" borderId="0" xfId="0" applyNumberFormat="1" applyFont="1" applyFill="1" applyBorder="1" applyAlignment="1" applyProtection="1">
      <alignment horizontal="left"/>
    </xf>
    <xf numFmtId="0" fontId="1" fillId="0" borderId="0" xfId="0" quotePrefix="1" applyFont="1" applyFill="1" applyBorder="1" applyAlignment="1" applyProtection="1">
      <alignment horizontal="left"/>
    </xf>
    <xf numFmtId="0" fontId="5" fillId="0" borderId="0" xfId="0" quotePrefix="1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165" fontId="5" fillId="0" borderId="0" xfId="0" applyNumberFormat="1" applyFont="1" applyFill="1" applyBorder="1" applyAlignment="1" applyProtection="1">
      <alignment horizontal="left"/>
    </xf>
    <xf numFmtId="165" fontId="5" fillId="3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0" fontId="0" fillId="0" borderId="1" xfId="0" applyFill="1" applyBorder="1" applyProtection="1">
      <protection locked="0"/>
    </xf>
    <xf numFmtId="166" fontId="5" fillId="0" borderId="0" xfId="0" applyNumberFormat="1" applyFont="1" applyFill="1" applyBorder="1" applyAlignment="1" applyProtection="1">
      <alignment horizontal="left"/>
    </xf>
    <xf numFmtId="164" fontId="0" fillId="3" borderId="0" xfId="0" applyNumberFormat="1" applyFill="1" applyProtection="1">
      <protection locked="0"/>
    </xf>
    <xf numFmtId="164" fontId="0" fillId="0" borderId="0" xfId="0" applyNumberFormat="1" applyFill="1" applyProtection="1"/>
    <xf numFmtId="49" fontId="5" fillId="0" borderId="0" xfId="0" applyNumberFormat="1" applyFont="1" applyFill="1" applyBorder="1" applyAlignment="1" applyProtection="1">
      <alignment horizontal="left"/>
    </xf>
    <xf numFmtId="0" fontId="0" fillId="4" borderId="4" xfId="0" applyFill="1" applyBorder="1"/>
    <xf numFmtId="0" fontId="0" fillId="4" borderId="19" xfId="0" applyFill="1" applyBorder="1"/>
    <xf numFmtId="0" fontId="1" fillId="4" borderId="16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4" borderId="17" xfId="0" applyFill="1" applyBorder="1"/>
    <xf numFmtId="16" fontId="0" fillId="4" borderId="1" xfId="0" applyNumberFormat="1" applyFill="1" applyBorder="1"/>
    <xf numFmtId="164" fontId="0" fillId="4" borderId="1" xfId="0" applyNumberFormat="1" applyFill="1" applyBorder="1"/>
    <xf numFmtId="0" fontId="1" fillId="4" borderId="1" xfId="0" applyFont="1" applyFill="1" applyBorder="1"/>
    <xf numFmtId="0" fontId="1" fillId="4" borderId="20" xfId="0" applyFont="1" applyFill="1" applyBorder="1"/>
    <xf numFmtId="0" fontId="0" fillId="4" borderId="12" xfId="0" applyFill="1" applyBorder="1"/>
    <xf numFmtId="0" fontId="0" fillId="4" borderId="21" xfId="0" applyFill="1" applyBorder="1"/>
    <xf numFmtId="0" fontId="1" fillId="4" borderId="13" xfId="0" applyFont="1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0" xfId="0" applyFill="1" applyBorder="1"/>
    <xf numFmtId="0" fontId="0" fillId="4" borderId="16" xfId="0" applyFill="1" applyBorder="1"/>
    <xf numFmtId="0" fontId="5" fillId="4" borderId="4" xfId="0" applyFont="1" applyFill="1" applyBorder="1"/>
    <xf numFmtId="0" fontId="0" fillId="4" borderId="3" xfId="0" applyFill="1" applyBorder="1"/>
    <xf numFmtId="0" fontId="0" fillId="4" borderId="3" xfId="0" applyFill="1" applyBorder="1" applyAlignment="1">
      <alignment wrapText="1"/>
    </xf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1" fillId="4" borderId="6" xfId="0" applyFont="1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5" fillId="4" borderId="0" xfId="0" applyFont="1" applyFill="1" applyBorder="1"/>
    <xf numFmtId="0" fontId="5" fillId="4" borderId="6" xfId="0" applyFont="1" applyFill="1" applyBorder="1"/>
    <xf numFmtId="0" fontId="0" fillId="4" borderId="25" xfId="0" applyFill="1" applyBorder="1"/>
    <xf numFmtId="164" fontId="0" fillId="6" borderId="1" xfId="0" applyNumberFormat="1" applyFill="1" applyBorder="1"/>
    <xf numFmtId="44" fontId="0" fillId="6" borderId="1" xfId="0" applyNumberFormat="1" applyFill="1" applyBorder="1"/>
    <xf numFmtId="164" fontId="3" fillId="6" borderId="1" xfId="0" applyNumberFormat="1" applyFont="1" applyFill="1" applyBorder="1"/>
    <xf numFmtId="164" fontId="0" fillId="6" borderId="10" xfId="0" applyNumberFormat="1" applyFill="1" applyBorder="1"/>
    <xf numFmtId="0" fontId="6" fillId="4" borderId="0" xfId="0" applyFont="1" applyFill="1" applyBorder="1" applyAlignment="1">
      <alignment horizontal="center"/>
    </xf>
    <xf numFmtId="0" fontId="6" fillId="4" borderId="16" xfId="0" applyFont="1" applyFill="1" applyBorder="1"/>
    <xf numFmtId="0" fontId="7" fillId="4" borderId="18" xfId="0" applyFont="1" applyFill="1" applyBorder="1"/>
    <xf numFmtId="0" fontId="7" fillId="4" borderId="18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7" fillId="4" borderId="16" xfId="0" applyFont="1" applyFill="1" applyBorder="1"/>
    <xf numFmtId="0" fontId="1" fillId="5" borderId="16" xfId="0" applyFont="1" applyFill="1" applyBorder="1"/>
    <xf numFmtId="0" fontId="0" fillId="5" borderId="0" xfId="0" applyFill="1" applyBorder="1"/>
    <xf numFmtId="0" fontId="0" fillId="5" borderId="17" xfId="0" applyFill="1" applyBorder="1"/>
    <xf numFmtId="0" fontId="6" fillId="5" borderId="16" xfId="0" applyFont="1" applyFill="1" applyBorder="1"/>
    <xf numFmtId="0" fontId="1" fillId="5" borderId="22" xfId="0" applyFont="1" applyFill="1" applyBorder="1"/>
    <xf numFmtId="0" fontId="0" fillId="5" borderId="23" xfId="0" applyFill="1" applyBorder="1"/>
    <xf numFmtId="0" fontId="0" fillId="5" borderId="24" xfId="0" applyFill="1" applyBorder="1"/>
    <xf numFmtId="0" fontId="1" fillId="5" borderId="13" xfId="0" applyFont="1" applyFill="1" applyBorder="1"/>
    <xf numFmtId="0" fontId="0" fillId="5" borderId="14" xfId="0" applyFill="1" applyBorder="1"/>
    <xf numFmtId="0" fontId="0" fillId="5" borderId="15" xfId="0" applyFill="1" applyBorder="1"/>
    <xf numFmtId="4" fontId="0" fillId="7" borderId="1" xfId="0" applyNumberFormat="1" applyFill="1" applyBorder="1" applyProtection="1">
      <protection locked="0"/>
    </xf>
    <xf numFmtId="0" fontId="8" fillId="0" borderId="0" xfId="0" applyFont="1" applyProtection="1"/>
    <xf numFmtId="0" fontId="9" fillId="2" borderId="0" xfId="0" applyFont="1" applyFill="1"/>
    <xf numFmtId="0" fontId="10" fillId="2" borderId="0" xfId="0" applyFont="1" applyFill="1"/>
    <xf numFmtId="0" fontId="9" fillId="2" borderId="0" xfId="0" applyFont="1" applyFill="1" applyBorder="1"/>
    <xf numFmtId="0" fontId="12" fillId="2" borderId="0" xfId="1" applyFont="1" applyFill="1" applyAlignment="1" applyProtection="1"/>
    <xf numFmtId="0" fontId="0" fillId="0" borderId="0" xfId="0" applyBorder="1"/>
    <xf numFmtId="0" fontId="0" fillId="8" borderId="0" xfId="0" applyFill="1" applyBorder="1"/>
    <xf numFmtId="0" fontId="0" fillId="8" borderId="0" xfId="0" applyFill="1"/>
    <xf numFmtId="0" fontId="1" fillId="8" borderId="0" xfId="0" applyFont="1" applyFill="1"/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167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166" fontId="5" fillId="0" borderId="0" xfId="0" applyNumberFormat="1" applyFont="1" applyFill="1" applyBorder="1" applyAlignment="1" applyProtection="1">
      <alignment horizontal="right"/>
    </xf>
    <xf numFmtId="168" fontId="11" fillId="2" borderId="0" xfId="0" applyNumberFormat="1" applyFont="1" applyFill="1" applyAlignment="1">
      <alignment horizontal="center"/>
    </xf>
    <xf numFmtId="164" fontId="5" fillId="0" borderId="0" xfId="0" applyNumberFormat="1" applyFont="1" applyFill="1" applyProtection="1">
      <protection locked="0"/>
    </xf>
    <xf numFmtId="164" fontId="0" fillId="0" borderId="0" xfId="0" applyNumberFormat="1" applyFill="1" applyProtection="1">
      <protection locked="0"/>
    </xf>
    <xf numFmtId="165" fontId="5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188117</xdr:colOff>
      <xdr:row>7</xdr:row>
      <xdr:rowOff>85725</xdr:rowOff>
    </xdr:from>
    <xdr:to>
      <xdr:col>5</xdr:col>
      <xdr:colOff>857249</xdr:colOff>
      <xdr:row>11</xdr:row>
      <xdr:rowOff>44824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7017" y="1333500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188117</xdr:colOff>
      <xdr:row>7</xdr:row>
      <xdr:rowOff>85725</xdr:rowOff>
    </xdr:from>
    <xdr:to>
      <xdr:col>5</xdr:col>
      <xdr:colOff>857249</xdr:colOff>
      <xdr:row>11</xdr:row>
      <xdr:rowOff>44824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7042" y="1333500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188117</xdr:colOff>
      <xdr:row>7</xdr:row>
      <xdr:rowOff>85725</xdr:rowOff>
    </xdr:from>
    <xdr:to>
      <xdr:col>5</xdr:col>
      <xdr:colOff>857249</xdr:colOff>
      <xdr:row>11</xdr:row>
      <xdr:rowOff>44824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7042" y="1333500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188117</xdr:colOff>
      <xdr:row>7</xdr:row>
      <xdr:rowOff>85725</xdr:rowOff>
    </xdr:from>
    <xdr:to>
      <xdr:col>5</xdr:col>
      <xdr:colOff>857249</xdr:colOff>
      <xdr:row>11</xdr:row>
      <xdr:rowOff>44824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7042" y="1333500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lpdesk@poraad.n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M29"/>
  <sheetViews>
    <sheetView zoomScaleNormal="100" workbookViewId="0">
      <selection activeCell="J3" sqref="J3"/>
    </sheetView>
  </sheetViews>
  <sheetFormatPr defaultRowHeight="12.75" x14ac:dyDescent="0.2"/>
  <cols>
    <col min="1" max="1" width="3.7109375" customWidth="1"/>
    <col min="10" max="10" width="16.7109375" bestFit="1" customWidth="1"/>
  </cols>
  <sheetData>
    <row r="1" spans="2:13" x14ac:dyDescent="0.2">
      <c r="L1" s="80"/>
    </row>
    <row r="2" spans="2:13" x14ac:dyDescent="0.2">
      <c r="B2" s="81"/>
      <c r="C2" s="81"/>
      <c r="D2" s="81"/>
      <c r="E2" s="81"/>
      <c r="F2" s="81"/>
      <c r="G2" s="81"/>
      <c r="H2" s="81"/>
      <c r="I2" s="81"/>
      <c r="J2" s="81"/>
      <c r="K2" s="81"/>
      <c r="L2" s="80"/>
    </row>
    <row r="3" spans="2:13" x14ac:dyDescent="0.2">
      <c r="B3" s="82" t="s">
        <v>58</v>
      </c>
      <c r="C3" s="81"/>
      <c r="D3" s="81"/>
      <c r="E3" s="81"/>
      <c r="F3" s="81"/>
      <c r="G3" s="81"/>
      <c r="H3" s="81"/>
      <c r="I3" s="81"/>
      <c r="J3" s="88">
        <v>44306</v>
      </c>
      <c r="K3" s="81"/>
      <c r="L3" s="80"/>
      <c r="M3" s="92"/>
    </row>
    <row r="4" spans="2:13" x14ac:dyDescent="0.2">
      <c r="B4" s="81"/>
      <c r="C4" s="81"/>
      <c r="D4" s="81"/>
      <c r="E4" s="81"/>
      <c r="F4" s="81"/>
      <c r="G4" s="81"/>
      <c r="H4" s="81"/>
      <c r="I4" s="81"/>
      <c r="J4" s="81"/>
      <c r="K4" s="81"/>
      <c r="L4" s="80"/>
    </row>
    <row r="5" spans="2:13" x14ac:dyDescent="0.2">
      <c r="B5" s="75" t="s">
        <v>42</v>
      </c>
      <c r="C5" s="76"/>
      <c r="D5" s="76"/>
      <c r="E5" s="76"/>
      <c r="F5" s="76"/>
      <c r="G5" s="76"/>
      <c r="H5" s="76"/>
      <c r="I5" s="76"/>
      <c r="K5" s="76"/>
      <c r="L5" s="80"/>
    </row>
    <row r="6" spans="2:13" x14ac:dyDescent="0.2">
      <c r="B6" s="76" t="s">
        <v>43</v>
      </c>
      <c r="C6" s="76"/>
      <c r="D6" s="76"/>
      <c r="E6" s="76"/>
      <c r="F6" s="76"/>
      <c r="G6" s="76"/>
      <c r="H6" s="76"/>
      <c r="I6" s="75"/>
      <c r="J6" s="76"/>
      <c r="K6" s="76"/>
      <c r="L6" s="80"/>
    </row>
    <row r="7" spans="2:13" x14ac:dyDescent="0.2">
      <c r="B7" s="76" t="s">
        <v>44</v>
      </c>
      <c r="C7" s="76"/>
      <c r="D7" s="76"/>
      <c r="E7" s="76"/>
      <c r="F7" s="76"/>
      <c r="G7" s="75"/>
      <c r="H7" s="76"/>
      <c r="I7" s="76"/>
      <c r="J7" s="76"/>
      <c r="K7" s="76"/>
      <c r="L7" s="80"/>
    </row>
    <row r="8" spans="2:13" x14ac:dyDescent="0.2">
      <c r="B8" s="76" t="s">
        <v>52</v>
      </c>
      <c r="C8" s="76"/>
      <c r="D8" s="76"/>
      <c r="E8" s="76"/>
      <c r="F8" s="76"/>
      <c r="G8" s="76"/>
      <c r="H8" s="76"/>
      <c r="I8" s="76"/>
      <c r="J8" s="76"/>
      <c r="K8" s="76"/>
      <c r="L8" s="80"/>
    </row>
    <row r="9" spans="2:13" x14ac:dyDescent="0.2">
      <c r="B9" s="76" t="s">
        <v>45</v>
      </c>
      <c r="C9" s="76"/>
      <c r="D9" s="76"/>
      <c r="E9" s="76"/>
      <c r="F9" s="76"/>
      <c r="G9" s="76"/>
      <c r="H9" s="76"/>
      <c r="I9" s="76"/>
      <c r="J9" s="76"/>
      <c r="K9" s="76"/>
      <c r="L9" s="80"/>
    </row>
    <row r="10" spans="2:13" x14ac:dyDescent="0.2"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80"/>
    </row>
    <row r="11" spans="2:13" x14ac:dyDescent="0.2">
      <c r="B11" s="75" t="s">
        <v>46</v>
      </c>
      <c r="C11" s="76"/>
      <c r="D11" s="76"/>
      <c r="E11" s="76"/>
      <c r="F11" s="76"/>
      <c r="G11" s="76"/>
      <c r="H11" s="76"/>
      <c r="I11" s="76"/>
      <c r="J11" s="76"/>
      <c r="K11" s="76"/>
      <c r="L11" s="80"/>
    </row>
    <row r="12" spans="2:13" x14ac:dyDescent="0.2">
      <c r="B12" s="76" t="s">
        <v>80</v>
      </c>
      <c r="C12" s="76"/>
      <c r="D12" s="76"/>
      <c r="E12" s="76"/>
      <c r="F12" s="76"/>
      <c r="G12" s="76"/>
      <c r="H12" s="76"/>
      <c r="I12" s="76"/>
      <c r="J12" s="76"/>
      <c r="K12" s="76"/>
      <c r="L12" s="80"/>
    </row>
    <row r="13" spans="2:13" x14ac:dyDescent="0.2">
      <c r="B13" s="76" t="s">
        <v>81</v>
      </c>
      <c r="C13" s="76"/>
      <c r="D13" s="76"/>
      <c r="E13" s="76"/>
      <c r="F13" s="76"/>
      <c r="G13" s="76"/>
      <c r="H13" s="76"/>
      <c r="I13" s="76"/>
      <c r="J13" s="76"/>
      <c r="K13" s="76"/>
      <c r="L13" s="80"/>
    </row>
    <row r="14" spans="2:13" x14ac:dyDescent="0.2">
      <c r="B14" s="76" t="s">
        <v>53</v>
      </c>
      <c r="C14" s="76"/>
      <c r="D14" s="76"/>
      <c r="E14" s="76"/>
      <c r="F14" s="76"/>
      <c r="G14" s="76"/>
      <c r="H14" s="76"/>
      <c r="I14" s="76"/>
      <c r="J14" s="76"/>
      <c r="K14" s="76"/>
      <c r="L14" s="80"/>
    </row>
    <row r="15" spans="2:13" x14ac:dyDescent="0.2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80"/>
    </row>
    <row r="16" spans="2:13" x14ac:dyDescent="0.2">
      <c r="B16" s="75" t="s">
        <v>54</v>
      </c>
      <c r="C16" s="76"/>
      <c r="D16" s="76"/>
      <c r="E16" s="76"/>
      <c r="F16" s="76"/>
      <c r="G16" s="76"/>
      <c r="H16" s="76"/>
      <c r="I16" s="76"/>
      <c r="J16" s="76"/>
      <c r="K16" s="76"/>
      <c r="L16" s="80"/>
    </row>
    <row r="17" spans="2:12" x14ac:dyDescent="0.2">
      <c r="B17" s="76" t="s">
        <v>55</v>
      </c>
      <c r="C17" s="76"/>
      <c r="D17" s="76"/>
      <c r="E17" s="76"/>
      <c r="F17" s="76"/>
      <c r="G17" s="76"/>
      <c r="H17" s="76"/>
      <c r="I17" s="76"/>
      <c r="J17" s="76"/>
      <c r="K17" s="76"/>
      <c r="L17" s="80"/>
    </row>
    <row r="18" spans="2:12" x14ac:dyDescent="0.2">
      <c r="B18" s="76" t="s">
        <v>60</v>
      </c>
      <c r="C18" s="76"/>
      <c r="D18" s="76"/>
      <c r="E18" s="76"/>
      <c r="F18" s="76"/>
      <c r="G18" s="76"/>
      <c r="H18" s="76"/>
      <c r="I18" s="76"/>
      <c r="J18" s="76"/>
      <c r="K18" s="76"/>
      <c r="L18" s="80"/>
    </row>
    <row r="19" spans="2:12" x14ac:dyDescent="0.2">
      <c r="B19" s="76" t="s">
        <v>59</v>
      </c>
      <c r="C19" s="76"/>
      <c r="D19" s="76"/>
      <c r="E19" s="76"/>
      <c r="F19" s="76"/>
      <c r="G19" s="76"/>
      <c r="H19" s="76"/>
      <c r="I19" s="76"/>
      <c r="J19" s="76"/>
      <c r="K19" s="76"/>
      <c r="L19" s="80"/>
    </row>
    <row r="20" spans="2:12" x14ac:dyDescent="0.2">
      <c r="B20" s="76" t="s">
        <v>57</v>
      </c>
      <c r="C20" s="76"/>
      <c r="D20" s="76"/>
      <c r="E20" s="76"/>
      <c r="F20" s="76"/>
      <c r="G20" s="76"/>
      <c r="H20" s="76"/>
      <c r="I20" s="76"/>
      <c r="J20" s="76"/>
      <c r="K20" s="76"/>
      <c r="L20" s="80"/>
    </row>
    <row r="21" spans="2:12" x14ac:dyDescent="0.2">
      <c r="B21" s="76" t="s">
        <v>56</v>
      </c>
      <c r="C21" s="76"/>
      <c r="D21" s="76"/>
      <c r="E21" s="76"/>
      <c r="F21" s="76"/>
      <c r="G21" s="76"/>
      <c r="H21" s="76"/>
      <c r="I21" s="76"/>
      <c r="J21" s="76"/>
      <c r="K21" s="76"/>
      <c r="L21" s="80"/>
    </row>
    <row r="22" spans="2:12" x14ac:dyDescent="0.2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80"/>
    </row>
    <row r="23" spans="2:12" x14ac:dyDescent="0.2">
      <c r="B23" s="75" t="s">
        <v>47</v>
      </c>
      <c r="C23" s="76"/>
      <c r="D23" s="76"/>
      <c r="E23" s="76"/>
      <c r="F23" s="76"/>
      <c r="G23" s="76"/>
      <c r="H23" s="76"/>
      <c r="I23" s="76"/>
      <c r="J23" s="76"/>
      <c r="K23" s="76"/>
      <c r="L23" s="80"/>
    </row>
    <row r="24" spans="2:12" x14ac:dyDescent="0.2">
      <c r="B24" s="76" t="s">
        <v>92</v>
      </c>
      <c r="C24" s="76"/>
      <c r="D24" s="76"/>
      <c r="E24" s="76"/>
      <c r="F24" s="76"/>
      <c r="G24" s="76"/>
      <c r="H24" s="76"/>
      <c r="I24" s="76"/>
      <c r="J24" s="76"/>
      <c r="K24" s="76"/>
      <c r="L24" s="80"/>
    </row>
    <row r="25" spans="2:12" x14ac:dyDescent="0.2">
      <c r="B25" s="76" t="s">
        <v>48</v>
      </c>
      <c r="C25" s="76"/>
      <c r="D25" s="76"/>
      <c r="E25" s="76"/>
      <c r="F25" s="76"/>
      <c r="G25" s="76"/>
      <c r="H25" s="76"/>
      <c r="I25" s="76"/>
      <c r="J25" s="76"/>
      <c r="K25" s="76"/>
      <c r="L25" s="80"/>
    </row>
    <row r="26" spans="2:12" x14ac:dyDescent="0.2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80"/>
    </row>
    <row r="27" spans="2:12" x14ac:dyDescent="0.2">
      <c r="B27" s="77" t="s">
        <v>49</v>
      </c>
      <c r="C27" s="76"/>
      <c r="D27" s="76"/>
      <c r="E27" s="76"/>
      <c r="F27" s="76"/>
      <c r="G27" s="76"/>
      <c r="H27" s="76"/>
      <c r="I27" s="76"/>
      <c r="J27" s="76"/>
      <c r="K27" s="76"/>
      <c r="L27" s="80"/>
    </row>
    <row r="28" spans="2:12" x14ac:dyDescent="0.2">
      <c r="B28" s="76" t="s">
        <v>50</v>
      </c>
      <c r="C28" s="76"/>
      <c r="D28" s="78" t="s">
        <v>51</v>
      </c>
      <c r="E28" s="76"/>
      <c r="F28" s="76"/>
      <c r="G28" s="76"/>
      <c r="H28" s="76"/>
      <c r="I28" s="76"/>
      <c r="J28" s="76"/>
      <c r="K28" s="76"/>
      <c r="L28" s="80"/>
    </row>
    <row r="29" spans="2:12" x14ac:dyDescent="0.2">
      <c r="L29" s="79"/>
    </row>
  </sheetData>
  <sheetProtection algorithmName="SHA-512" hashValue="sR3LzkQ+MlMW5JJjIlGyk0AcaC2KuCj1HrvcDB8VQa3wCFOyRs4LtVC0uBSr6cT1ubxGCfqETKUMkr8PnNw3eQ==" saltValue="+Zszs0DkXtVzaZlA3ksFKA==" spinCount="100000" sheet="1" objects="1" scenarios="1"/>
  <hyperlinks>
    <hyperlink ref="D28" r:id="rId1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81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C537"/>
  <sheetViews>
    <sheetView zoomScale="80" zoomScaleNormal="80" workbookViewId="0">
      <selection activeCell="H17" sqref="H17"/>
    </sheetView>
  </sheetViews>
  <sheetFormatPr defaultRowHeight="12.75" x14ac:dyDescent="0.2"/>
  <cols>
    <col min="1" max="1" width="3.140625" style="2" customWidth="1"/>
    <col min="2" max="2" width="14.7109375" style="1" customWidth="1"/>
    <col min="3" max="3" width="24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85546875" customWidth="1"/>
    <col min="10" max="10" width="7.7109375" customWidth="1"/>
    <col min="11" max="55" width="9.140625" style="2"/>
  </cols>
  <sheetData>
    <row r="1" spans="2:10" x14ac:dyDescent="0.2">
      <c r="B1" s="3"/>
      <c r="C1" s="2"/>
      <c r="D1" s="2"/>
      <c r="E1" s="2"/>
      <c r="F1" s="2"/>
      <c r="G1" s="2"/>
      <c r="H1" s="2"/>
      <c r="I1" s="2"/>
      <c r="J1" s="2"/>
    </row>
    <row r="2" spans="2:10" x14ac:dyDescent="0.2">
      <c r="B2" s="34"/>
      <c r="C2" s="35"/>
      <c r="D2" s="35"/>
      <c r="E2" s="35"/>
      <c r="F2" s="35"/>
      <c r="G2" s="35"/>
      <c r="H2" s="35"/>
      <c r="I2" s="35"/>
      <c r="J2" s="36"/>
    </row>
    <row r="3" spans="2:10" x14ac:dyDescent="0.2">
      <c r="B3" s="24"/>
      <c r="C3" s="37"/>
      <c r="D3" s="37"/>
      <c r="E3" s="37"/>
      <c r="F3" s="37"/>
      <c r="G3" s="37"/>
      <c r="H3" s="37"/>
      <c r="I3" s="37"/>
      <c r="J3" s="27"/>
    </row>
    <row r="4" spans="2:10" ht="15.75" x14ac:dyDescent="0.25">
      <c r="B4" s="24"/>
      <c r="C4" s="37"/>
      <c r="D4" s="37"/>
      <c r="E4" s="57" t="s">
        <v>13</v>
      </c>
      <c r="F4" s="37"/>
      <c r="G4" s="37"/>
      <c r="H4" s="37"/>
      <c r="I4" s="37"/>
      <c r="J4" s="27"/>
    </row>
    <row r="5" spans="2:10" ht="15.75" x14ac:dyDescent="0.25">
      <c r="B5" s="24"/>
      <c r="C5" s="37"/>
      <c r="D5" s="37"/>
      <c r="E5" s="57" t="s">
        <v>31</v>
      </c>
      <c r="F5" s="37"/>
      <c r="G5" s="37"/>
      <c r="H5" s="37"/>
      <c r="I5" s="37"/>
      <c r="J5" s="27"/>
    </row>
    <row r="6" spans="2:10" ht="15.75" x14ac:dyDescent="0.25">
      <c r="B6" s="24"/>
      <c r="C6" s="37"/>
      <c r="D6" s="37"/>
      <c r="E6" s="57" t="s">
        <v>63</v>
      </c>
      <c r="F6" s="37"/>
      <c r="G6" s="37"/>
      <c r="H6" s="37"/>
      <c r="I6" s="37"/>
      <c r="J6" s="27"/>
    </row>
    <row r="7" spans="2:10" x14ac:dyDescent="0.2">
      <c r="B7" s="38"/>
      <c r="C7" s="37"/>
      <c r="D7" s="37"/>
      <c r="E7" s="37"/>
      <c r="F7" s="37"/>
      <c r="G7" s="37"/>
      <c r="H7" s="37"/>
      <c r="I7" s="37"/>
      <c r="J7" s="27"/>
    </row>
    <row r="8" spans="2:10" x14ac:dyDescent="0.2">
      <c r="B8" s="38"/>
      <c r="C8" s="37"/>
      <c r="D8" s="37"/>
      <c r="E8" s="37"/>
      <c r="F8" s="37"/>
      <c r="G8" s="37"/>
      <c r="H8" s="37"/>
      <c r="I8" s="37"/>
      <c r="J8" s="27"/>
    </row>
    <row r="9" spans="2:10" x14ac:dyDescent="0.2">
      <c r="B9" s="38"/>
      <c r="C9" s="37"/>
      <c r="D9" s="37"/>
      <c r="E9" s="37"/>
      <c r="F9" s="37"/>
      <c r="G9" s="37"/>
      <c r="H9" s="37"/>
      <c r="I9" s="37"/>
      <c r="J9" s="27"/>
    </row>
    <row r="10" spans="2:10" x14ac:dyDescent="0.2">
      <c r="B10" s="38"/>
      <c r="C10" s="37"/>
      <c r="D10" s="37"/>
      <c r="E10" s="37"/>
      <c r="F10" s="37"/>
      <c r="G10" s="37"/>
      <c r="H10" s="37"/>
      <c r="I10" s="37"/>
      <c r="J10" s="27"/>
    </row>
    <row r="11" spans="2:10" x14ac:dyDescent="0.2">
      <c r="B11" s="38"/>
      <c r="C11" s="37"/>
      <c r="D11" s="37"/>
      <c r="E11" s="37"/>
      <c r="F11" s="37"/>
      <c r="G11" s="37"/>
      <c r="H11" s="37"/>
      <c r="I11" s="37"/>
      <c r="J11" s="27"/>
    </row>
    <row r="12" spans="2:10" x14ac:dyDescent="0.2">
      <c r="B12" s="38"/>
      <c r="C12" s="37"/>
      <c r="D12" s="37"/>
      <c r="E12" s="37"/>
      <c r="F12" s="37"/>
      <c r="G12" s="37"/>
      <c r="H12" s="37"/>
      <c r="I12" s="37"/>
      <c r="J12" s="27"/>
    </row>
    <row r="13" spans="2:10" x14ac:dyDescent="0.2">
      <c r="B13" s="38"/>
      <c r="C13" s="37"/>
      <c r="D13" s="37"/>
      <c r="E13" s="37"/>
      <c r="F13" s="37"/>
      <c r="G13" s="37"/>
      <c r="H13" s="37"/>
      <c r="I13" s="37"/>
      <c r="J13" s="27"/>
    </row>
    <row r="14" spans="2:10" ht="16.5" thickBot="1" x14ac:dyDescent="0.3">
      <c r="B14" s="58" t="s">
        <v>33</v>
      </c>
      <c r="C14" s="37"/>
      <c r="D14" s="37"/>
      <c r="E14" s="37"/>
      <c r="F14" s="37"/>
      <c r="G14" s="37"/>
      <c r="H14" s="37"/>
      <c r="I14" s="37"/>
      <c r="J14" s="27"/>
    </row>
    <row r="15" spans="2:10" ht="13.5" thickTop="1" x14ac:dyDescent="0.2">
      <c r="B15" s="59" t="s">
        <v>11</v>
      </c>
      <c r="C15" s="22"/>
      <c r="D15" s="22"/>
      <c r="E15" s="22"/>
      <c r="F15" s="22"/>
      <c r="G15" s="22"/>
      <c r="H15" s="22"/>
      <c r="I15" s="22"/>
      <c r="J15" s="23"/>
    </row>
    <row r="16" spans="2:10" ht="25.5" x14ac:dyDescent="0.2">
      <c r="B16" s="24"/>
      <c r="C16" s="83" t="s">
        <v>5</v>
      </c>
      <c r="D16" s="25" t="s">
        <v>0</v>
      </c>
      <c r="E16" s="25" t="s">
        <v>1</v>
      </c>
      <c r="F16" s="25" t="s">
        <v>2</v>
      </c>
      <c r="G16" s="25" t="s">
        <v>3</v>
      </c>
      <c r="H16" s="25" t="s">
        <v>4</v>
      </c>
      <c r="I16" s="26" t="s">
        <v>9</v>
      </c>
      <c r="J16" s="27"/>
    </row>
    <row r="17" spans="2:10" x14ac:dyDescent="0.2">
      <c r="B17" s="24"/>
      <c r="C17" s="28" t="s">
        <v>72</v>
      </c>
      <c r="D17" s="25">
        <f>1/12</f>
        <v>8.3333333333333329E-2</v>
      </c>
      <c r="E17" s="29">
        <f>+Tabellen!L20</f>
        <v>1508.2</v>
      </c>
      <c r="F17" s="73">
        <f>+Tabellen!L17</f>
        <v>40.97</v>
      </c>
      <c r="G17" s="29">
        <f>+Tabellen!L21</f>
        <v>48.83</v>
      </c>
      <c r="H17" s="53">
        <f>D17*(E17+(F17*G17))</f>
        <v>292.3970916666666</v>
      </c>
      <c r="I17" s="17">
        <v>1</v>
      </c>
      <c r="J17" s="27"/>
    </row>
    <row r="18" spans="2:10" x14ac:dyDescent="0.2">
      <c r="B18" s="24"/>
      <c r="C18" s="25" t="s">
        <v>73</v>
      </c>
      <c r="D18" s="25">
        <f>1/12</f>
        <v>8.3333333333333329E-2</v>
      </c>
      <c r="E18" s="29">
        <f>+Tabellen!L22</f>
        <v>2155.5300000000002</v>
      </c>
      <c r="F18" s="73">
        <f>+Tabellen!L17</f>
        <v>40.97</v>
      </c>
      <c r="G18" s="29">
        <f>+Tabellen!L23</f>
        <v>69.8</v>
      </c>
      <c r="H18" s="53">
        <f>D18*(E18+(F18*G18))</f>
        <v>417.93633333333332</v>
      </c>
      <c r="I18" s="17">
        <v>1</v>
      </c>
      <c r="J18" s="27"/>
    </row>
    <row r="19" spans="2:10" x14ac:dyDescent="0.2">
      <c r="B19" s="24"/>
      <c r="C19" s="25"/>
      <c r="D19" s="25"/>
      <c r="E19" s="25"/>
      <c r="F19" s="25"/>
      <c r="G19" s="25"/>
      <c r="H19" s="25"/>
      <c r="I19" s="25"/>
      <c r="J19" s="27"/>
    </row>
    <row r="20" spans="2:10" x14ac:dyDescent="0.2">
      <c r="B20" s="24"/>
      <c r="C20" s="30" t="s">
        <v>6</v>
      </c>
      <c r="D20" s="25"/>
      <c r="E20" s="25"/>
      <c r="F20" s="30">
        <f>+Tabellen!K4</f>
        <v>2019</v>
      </c>
      <c r="G20" s="30"/>
      <c r="H20" s="30">
        <f>+Tabellen!L4</f>
        <v>2020</v>
      </c>
      <c r="I20" s="25"/>
      <c r="J20" s="27"/>
    </row>
    <row r="21" spans="2:10" x14ac:dyDescent="0.2">
      <c r="B21" s="24"/>
      <c r="C21" s="28" t="s">
        <v>72</v>
      </c>
      <c r="D21" s="25">
        <f>1/12</f>
        <v>8.3333333333333329E-2</v>
      </c>
      <c r="E21" s="29">
        <f>+Tabellen!K31</f>
        <v>818</v>
      </c>
      <c r="F21" s="54">
        <f>(D21*E21)</f>
        <v>68.166666666666657</v>
      </c>
      <c r="G21" s="29">
        <f>+Tabellen!L31</f>
        <v>831</v>
      </c>
      <c r="H21" s="53">
        <f>(D21*G21)</f>
        <v>69.25</v>
      </c>
      <c r="I21" s="25"/>
      <c r="J21" s="27"/>
    </row>
    <row r="22" spans="2:10" x14ac:dyDescent="0.2">
      <c r="B22" s="24"/>
      <c r="C22" s="25" t="s">
        <v>73</v>
      </c>
      <c r="D22" s="25">
        <f>1/12</f>
        <v>8.3333333333333329E-2</v>
      </c>
      <c r="E22" s="29">
        <f>+Tabellen!K32</f>
        <v>232.62</v>
      </c>
      <c r="F22" s="54">
        <f>(D22*E22)</f>
        <v>19.384999999999998</v>
      </c>
      <c r="G22" s="29">
        <f>+Tabellen!L32</f>
        <v>236.34</v>
      </c>
      <c r="H22" s="53">
        <f>(D22*G22)</f>
        <v>19.695</v>
      </c>
      <c r="I22" s="25"/>
      <c r="J22" s="27"/>
    </row>
    <row r="23" spans="2:10" x14ac:dyDescent="0.2">
      <c r="B23" s="24"/>
      <c r="C23" s="25"/>
      <c r="D23" s="25"/>
      <c r="E23" s="25"/>
      <c r="F23" s="25"/>
      <c r="G23" s="25"/>
      <c r="H23" s="25"/>
      <c r="I23" s="25"/>
      <c r="J23" s="27"/>
    </row>
    <row r="24" spans="2:10" x14ac:dyDescent="0.2">
      <c r="B24" s="24"/>
      <c r="C24" s="30" t="s">
        <v>64</v>
      </c>
      <c r="D24" s="25"/>
      <c r="E24" s="25"/>
      <c r="F24" s="25"/>
      <c r="G24" s="25"/>
      <c r="H24" s="25"/>
      <c r="I24" s="25"/>
      <c r="J24" s="27"/>
    </row>
    <row r="25" spans="2:10" x14ac:dyDescent="0.2">
      <c r="B25" s="24"/>
      <c r="C25" s="25">
        <f>+Tabellen!K4</f>
        <v>2019</v>
      </c>
      <c r="D25" s="29">
        <f>+H17*I17+H18*I18+F21*I17+F22*I18</f>
        <v>797.88509166666654</v>
      </c>
      <c r="E25" s="25" t="s">
        <v>7</v>
      </c>
      <c r="F25" s="53">
        <f>+D25*5</f>
        <v>3989.4254583333327</v>
      </c>
      <c r="G25" s="25"/>
      <c r="H25" s="25"/>
      <c r="I25" s="25"/>
      <c r="J25" s="27"/>
    </row>
    <row r="26" spans="2:10" ht="15" x14ac:dyDescent="0.35">
      <c r="B26" s="24"/>
      <c r="C26" s="25">
        <f>+Tabellen!L4</f>
        <v>2020</v>
      </c>
      <c r="D26" s="29">
        <f>+H17*I17+H18*I18+H21*I17+H22*I18</f>
        <v>799.27842499999997</v>
      </c>
      <c r="E26" s="25" t="s">
        <v>8</v>
      </c>
      <c r="F26" s="55">
        <f>+D26*7</f>
        <v>5594.9489749999993</v>
      </c>
      <c r="G26" s="25"/>
      <c r="H26" s="25"/>
      <c r="I26" s="25"/>
      <c r="J26" s="27"/>
    </row>
    <row r="27" spans="2:10" x14ac:dyDescent="0.2">
      <c r="B27" s="24"/>
      <c r="C27" s="25"/>
      <c r="D27" s="25"/>
      <c r="E27" s="25" t="s">
        <v>10</v>
      </c>
      <c r="F27" s="53">
        <f>SUM(F25:F26)</f>
        <v>9584.3744333333325</v>
      </c>
      <c r="G27" s="25"/>
      <c r="H27" s="25"/>
      <c r="I27" s="25"/>
      <c r="J27" s="27"/>
    </row>
    <row r="28" spans="2:10" ht="13.5" thickBot="1" x14ac:dyDescent="0.25">
      <c r="B28" s="31"/>
      <c r="C28" s="32"/>
      <c r="D28" s="32"/>
      <c r="E28" s="32"/>
      <c r="F28" s="32"/>
      <c r="G28" s="32"/>
      <c r="H28" s="32"/>
      <c r="I28" s="32"/>
      <c r="J28" s="33"/>
    </row>
    <row r="29" spans="2:10" ht="13.5" thickTop="1" x14ac:dyDescent="0.2">
      <c r="B29" s="63"/>
      <c r="C29" s="64"/>
      <c r="D29" s="64"/>
      <c r="E29" s="64"/>
      <c r="F29" s="64"/>
      <c r="G29" s="64"/>
      <c r="H29" s="64"/>
      <c r="I29" s="64"/>
      <c r="J29" s="65"/>
    </row>
    <row r="30" spans="2:10" x14ac:dyDescent="0.2">
      <c r="B30" s="63"/>
      <c r="C30" s="64"/>
      <c r="D30" s="64"/>
      <c r="E30" s="64"/>
      <c r="F30" s="64"/>
      <c r="G30" s="64"/>
      <c r="H30" s="64"/>
      <c r="I30" s="64"/>
      <c r="J30" s="65"/>
    </row>
    <row r="31" spans="2:10" ht="16.5" thickBot="1" x14ac:dyDescent="0.3">
      <c r="B31" s="66" t="s">
        <v>32</v>
      </c>
      <c r="C31" s="64"/>
      <c r="D31" s="64"/>
      <c r="E31" s="64"/>
      <c r="F31" s="64"/>
      <c r="G31" s="64"/>
      <c r="H31" s="64"/>
      <c r="I31" s="64"/>
      <c r="J31" s="65"/>
    </row>
    <row r="32" spans="2:10" ht="14.25" thickTop="1" thickBot="1" x14ac:dyDescent="0.25">
      <c r="B32" s="60" t="s">
        <v>12</v>
      </c>
      <c r="C32" s="39" t="s">
        <v>65</v>
      </c>
      <c r="D32" s="22"/>
      <c r="E32" s="22"/>
      <c r="F32" s="22"/>
      <c r="G32" s="22"/>
      <c r="H32" s="22"/>
      <c r="I32" s="22"/>
      <c r="J32" s="23"/>
    </row>
    <row r="33" spans="2:10" ht="26.25" thickTop="1" x14ac:dyDescent="0.2">
      <c r="B33" s="24"/>
      <c r="C33" s="84" t="s">
        <v>5</v>
      </c>
      <c r="D33" s="40" t="s">
        <v>0</v>
      </c>
      <c r="E33" s="40" t="s">
        <v>1</v>
      </c>
      <c r="F33" s="40" t="s">
        <v>4</v>
      </c>
      <c r="G33" s="41" t="s">
        <v>9</v>
      </c>
      <c r="H33" s="22"/>
      <c r="I33" s="42"/>
      <c r="J33" s="27"/>
    </row>
    <row r="34" spans="2:10" x14ac:dyDescent="0.2">
      <c r="B34" s="24"/>
      <c r="C34" s="43" t="s">
        <v>73</v>
      </c>
      <c r="D34" s="25">
        <f>1/12</f>
        <v>8.3333333333333329E-2</v>
      </c>
      <c r="E34" s="29">
        <f>+Tabellen!L27</f>
        <v>5015.03</v>
      </c>
      <c r="F34" s="53">
        <f>(D34*E34)</f>
        <v>417.91916666666663</v>
      </c>
      <c r="G34" s="17">
        <v>1</v>
      </c>
      <c r="H34" s="37"/>
      <c r="I34" s="44"/>
      <c r="J34" s="27"/>
    </row>
    <row r="35" spans="2:10" x14ac:dyDescent="0.2">
      <c r="B35" s="24"/>
      <c r="C35" s="43"/>
      <c r="D35" s="25"/>
      <c r="E35" s="25"/>
      <c r="F35" s="25"/>
      <c r="G35" s="25"/>
      <c r="H35" s="25"/>
      <c r="I35" s="45"/>
      <c r="J35" s="27"/>
    </row>
    <row r="36" spans="2:10" x14ac:dyDescent="0.2">
      <c r="B36" s="24"/>
      <c r="C36" s="46" t="s">
        <v>6</v>
      </c>
      <c r="D36" s="25"/>
      <c r="E36" s="25"/>
      <c r="F36" s="30">
        <f>+F20</f>
        <v>2019</v>
      </c>
      <c r="G36" s="30"/>
      <c r="H36" s="30">
        <f>+H20</f>
        <v>2020</v>
      </c>
      <c r="I36" s="45"/>
      <c r="J36" s="27"/>
    </row>
    <row r="37" spans="2:10" x14ac:dyDescent="0.2">
      <c r="B37" s="24"/>
      <c r="C37" s="25" t="s">
        <v>73</v>
      </c>
      <c r="D37" s="25">
        <f>1/12</f>
        <v>8.3333333333333329E-2</v>
      </c>
      <c r="E37" s="29">
        <f>E22</f>
        <v>232.62</v>
      </c>
      <c r="F37" s="54">
        <f>(D37*E37)</f>
        <v>19.384999999999998</v>
      </c>
      <c r="G37" s="29">
        <f>+G22</f>
        <v>236.34</v>
      </c>
      <c r="H37" s="53">
        <f>(D37*G37)</f>
        <v>19.695</v>
      </c>
      <c r="I37" s="45"/>
      <c r="J37" s="27"/>
    </row>
    <row r="38" spans="2:10" x14ac:dyDescent="0.2">
      <c r="B38" s="24"/>
      <c r="C38" s="43"/>
      <c r="D38" s="25"/>
      <c r="E38" s="25"/>
      <c r="F38" s="25"/>
      <c r="G38" s="25"/>
      <c r="H38" s="25"/>
      <c r="I38" s="45"/>
      <c r="J38" s="27"/>
    </row>
    <row r="39" spans="2:10" x14ac:dyDescent="0.2">
      <c r="B39" s="24"/>
      <c r="C39" s="46" t="str">
        <f>+C24</f>
        <v>Gedurende schooljaar 2019-2020</v>
      </c>
      <c r="D39" s="25"/>
      <c r="E39" s="25"/>
      <c r="F39" s="25"/>
      <c r="G39" s="25"/>
      <c r="H39" s="25"/>
      <c r="I39" s="45"/>
      <c r="J39" s="27"/>
    </row>
    <row r="40" spans="2:10" x14ac:dyDescent="0.2">
      <c r="B40" s="24"/>
      <c r="C40" s="43">
        <f>+C25</f>
        <v>2019</v>
      </c>
      <c r="D40" s="29">
        <f>F34*G34+F37*G34</f>
        <v>437.30416666666662</v>
      </c>
      <c r="E40" s="25" t="s">
        <v>7</v>
      </c>
      <c r="F40" s="53">
        <f>+D40*5</f>
        <v>2186.520833333333</v>
      </c>
      <c r="G40" s="25"/>
      <c r="H40" s="25"/>
      <c r="I40" s="45"/>
      <c r="J40" s="27"/>
    </row>
    <row r="41" spans="2:10" ht="15" x14ac:dyDescent="0.35">
      <c r="B41" s="24"/>
      <c r="C41" s="43">
        <f>+C26</f>
        <v>2020</v>
      </c>
      <c r="D41" s="29">
        <f>F34*G34+H37*G34</f>
        <v>437.61416666666662</v>
      </c>
      <c r="E41" s="25" t="s">
        <v>8</v>
      </c>
      <c r="F41" s="55">
        <f>+D41*7</f>
        <v>3063.2991666666662</v>
      </c>
      <c r="G41" s="25"/>
      <c r="H41" s="25"/>
      <c r="I41" s="45"/>
      <c r="J41" s="27"/>
    </row>
    <row r="42" spans="2:10" ht="13.5" thickBot="1" x14ac:dyDescent="0.25">
      <c r="B42" s="24"/>
      <c r="C42" s="47"/>
      <c r="D42" s="48"/>
      <c r="E42" s="48" t="s">
        <v>10</v>
      </c>
      <c r="F42" s="56">
        <f>SUM(F40:F41)</f>
        <v>5249.82</v>
      </c>
      <c r="G42" s="48"/>
      <c r="H42" s="48"/>
      <c r="I42" s="49"/>
      <c r="J42" s="27"/>
    </row>
    <row r="43" spans="2:10" ht="13.5" thickTop="1" x14ac:dyDescent="0.2">
      <c r="B43" s="24"/>
      <c r="C43" s="37"/>
      <c r="D43" s="37"/>
      <c r="E43" s="37"/>
      <c r="F43" s="37"/>
      <c r="G43" s="37"/>
      <c r="H43" s="37"/>
      <c r="I43" s="37"/>
      <c r="J43" s="27"/>
    </row>
    <row r="44" spans="2:10" x14ac:dyDescent="0.2">
      <c r="B44" s="67"/>
      <c r="C44" s="68"/>
      <c r="D44" s="68"/>
      <c r="E44" s="68"/>
      <c r="F44" s="68"/>
      <c r="G44" s="68"/>
      <c r="H44" s="68"/>
      <c r="I44" s="68"/>
      <c r="J44" s="69"/>
    </row>
    <row r="45" spans="2:10" ht="13.5" thickBot="1" x14ac:dyDescent="0.25">
      <c r="B45" s="61" t="s">
        <v>12</v>
      </c>
      <c r="C45" s="50" t="s">
        <v>66</v>
      </c>
      <c r="D45" s="37"/>
      <c r="E45" s="37"/>
      <c r="F45" s="37"/>
      <c r="G45" s="37"/>
      <c r="H45" s="37"/>
      <c r="I45" s="37"/>
      <c r="J45" s="27"/>
    </row>
    <row r="46" spans="2:10" ht="26.25" thickTop="1" x14ac:dyDescent="0.2">
      <c r="B46" s="24"/>
      <c r="C46" s="84" t="s">
        <v>5</v>
      </c>
      <c r="D46" s="40" t="s">
        <v>0</v>
      </c>
      <c r="E46" s="40" t="s">
        <v>1</v>
      </c>
      <c r="F46" s="40" t="s">
        <v>4</v>
      </c>
      <c r="G46" s="41" t="s">
        <v>9</v>
      </c>
      <c r="H46" s="22"/>
      <c r="I46" s="42"/>
      <c r="J46" s="27"/>
    </row>
    <row r="47" spans="2:10" x14ac:dyDescent="0.2">
      <c r="B47" s="24"/>
      <c r="C47" s="28" t="s">
        <v>72</v>
      </c>
      <c r="D47" s="25">
        <f>1/12</f>
        <v>8.3333333333333329E-2</v>
      </c>
      <c r="E47" s="29">
        <f>+Tabellen!L26</f>
        <v>3508.97</v>
      </c>
      <c r="F47" s="53">
        <f>(D47*E47)</f>
        <v>292.41416666666663</v>
      </c>
      <c r="G47" s="17">
        <v>1</v>
      </c>
      <c r="H47" s="37"/>
      <c r="I47" s="44"/>
      <c r="J47" s="27"/>
    </row>
    <row r="48" spans="2:10" x14ac:dyDescent="0.2">
      <c r="B48" s="24"/>
      <c r="C48" s="25" t="s">
        <v>73</v>
      </c>
      <c r="D48" s="25">
        <f>1/12</f>
        <v>8.3333333333333329E-2</v>
      </c>
      <c r="E48" s="29">
        <f>+E34</f>
        <v>5015.03</v>
      </c>
      <c r="F48" s="53">
        <f>(D48*E48)</f>
        <v>417.91916666666663</v>
      </c>
      <c r="G48" s="25">
        <f>+G47</f>
        <v>1</v>
      </c>
      <c r="H48" s="37"/>
      <c r="I48" s="44"/>
      <c r="J48" s="27"/>
    </row>
    <row r="49" spans="2:10" x14ac:dyDescent="0.2">
      <c r="B49" s="24"/>
      <c r="C49" s="43"/>
      <c r="D49" s="25"/>
      <c r="E49" s="25"/>
      <c r="F49" s="25"/>
      <c r="G49" s="25"/>
      <c r="H49" s="25"/>
      <c r="I49" s="45"/>
      <c r="J49" s="27"/>
    </row>
    <row r="50" spans="2:10" x14ac:dyDescent="0.2">
      <c r="B50" s="24"/>
      <c r="C50" s="46" t="s">
        <v>6</v>
      </c>
      <c r="D50" s="25"/>
      <c r="E50" s="25"/>
      <c r="F50" s="30">
        <f>+F20</f>
        <v>2019</v>
      </c>
      <c r="G50" s="30"/>
      <c r="H50" s="30">
        <f>+H20</f>
        <v>2020</v>
      </c>
      <c r="I50" s="45"/>
      <c r="J50" s="27"/>
    </row>
    <row r="51" spans="2:10" x14ac:dyDescent="0.2">
      <c r="B51" s="24"/>
      <c r="C51" s="28" t="s">
        <v>72</v>
      </c>
      <c r="D51" s="25">
        <f>1/12</f>
        <v>8.3333333333333329E-2</v>
      </c>
      <c r="E51" s="29">
        <f>+E21</f>
        <v>818</v>
      </c>
      <c r="F51" s="54">
        <f>(D51*E51)</f>
        <v>68.166666666666657</v>
      </c>
      <c r="G51" s="29">
        <f>+G21</f>
        <v>831</v>
      </c>
      <c r="H51" s="53">
        <f>(D51*G51)</f>
        <v>69.25</v>
      </c>
      <c r="I51" s="45"/>
      <c r="J51" s="27"/>
    </row>
    <row r="52" spans="2:10" x14ac:dyDescent="0.2">
      <c r="B52" s="24"/>
      <c r="C52" s="25" t="s">
        <v>73</v>
      </c>
      <c r="D52" s="25">
        <f>1/12</f>
        <v>8.3333333333333329E-2</v>
      </c>
      <c r="E52" s="29">
        <f>+E22</f>
        <v>232.62</v>
      </c>
      <c r="F52" s="54">
        <f>(D52*E52)</f>
        <v>19.384999999999998</v>
      </c>
      <c r="G52" s="29">
        <f>+G22</f>
        <v>236.34</v>
      </c>
      <c r="H52" s="53">
        <f>(D52*G52)</f>
        <v>19.695</v>
      </c>
      <c r="I52" s="45"/>
      <c r="J52" s="27"/>
    </row>
    <row r="53" spans="2:10" x14ac:dyDescent="0.2">
      <c r="B53" s="24"/>
      <c r="C53" s="43"/>
      <c r="D53" s="25"/>
      <c r="E53" s="25"/>
      <c r="F53" s="25"/>
      <c r="G53" s="25"/>
      <c r="H53" s="25"/>
      <c r="I53" s="45"/>
      <c r="J53" s="27"/>
    </row>
    <row r="54" spans="2:10" x14ac:dyDescent="0.2">
      <c r="B54" s="24"/>
      <c r="C54" s="46" t="str">
        <f>+C39</f>
        <v>Gedurende schooljaar 2019-2020</v>
      </c>
      <c r="D54" s="25"/>
      <c r="E54" s="25"/>
      <c r="F54" s="25"/>
      <c r="G54" s="25"/>
      <c r="H54" s="25"/>
      <c r="I54" s="45"/>
      <c r="J54" s="27"/>
    </row>
    <row r="55" spans="2:10" x14ac:dyDescent="0.2">
      <c r="B55" s="24"/>
      <c r="C55" s="51">
        <f>+C40</f>
        <v>2019</v>
      </c>
      <c r="D55" s="29">
        <f>+F47*G47+F48*G48+F51*G47+F52*G48</f>
        <v>797.88499999999988</v>
      </c>
      <c r="E55" s="25" t="s">
        <v>7</v>
      </c>
      <c r="F55" s="53">
        <f>+D55*5</f>
        <v>3989.4249999999993</v>
      </c>
      <c r="G55" s="25"/>
      <c r="H55" s="25"/>
      <c r="I55" s="45"/>
      <c r="J55" s="27"/>
    </row>
    <row r="56" spans="2:10" ht="15" x14ac:dyDescent="0.35">
      <c r="B56" s="24"/>
      <c r="C56" s="51">
        <f>+C41</f>
        <v>2020</v>
      </c>
      <c r="D56" s="29">
        <f>+F47*G47+F48*G48+H51*G47+H52*G48</f>
        <v>799.27833333333331</v>
      </c>
      <c r="E56" s="25" t="s">
        <v>8</v>
      </c>
      <c r="F56" s="55">
        <f>+D56*7</f>
        <v>5594.9483333333328</v>
      </c>
      <c r="G56" s="25"/>
      <c r="H56" s="25"/>
      <c r="I56" s="45"/>
      <c r="J56" s="27"/>
    </row>
    <row r="57" spans="2:10" ht="13.5" thickBot="1" x14ac:dyDescent="0.25">
      <c r="B57" s="24"/>
      <c r="C57" s="47"/>
      <c r="D57" s="48"/>
      <c r="E57" s="48" t="s">
        <v>10</v>
      </c>
      <c r="F57" s="56">
        <f>SUM(F55:F56)</f>
        <v>9584.373333333333</v>
      </c>
      <c r="G57" s="48"/>
      <c r="H57" s="48"/>
      <c r="I57" s="49"/>
      <c r="J57" s="27"/>
    </row>
    <row r="58" spans="2:10" ht="13.5" thickTop="1" x14ac:dyDescent="0.2">
      <c r="B58" s="24"/>
      <c r="C58" s="37"/>
      <c r="D58" s="37"/>
      <c r="E58" s="37"/>
      <c r="F58" s="37"/>
      <c r="G58" s="37"/>
      <c r="H58" s="37"/>
      <c r="I58" s="37"/>
      <c r="J58" s="27"/>
    </row>
    <row r="59" spans="2:10" x14ac:dyDescent="0.2">
      <c r="B59" s="70"/>
      <c r="C59" s="71"/>
      <c r="D59" s="71"/>
      <c r="E59" s="71"/>
      <c r="F59" s="71"/>
      <c r="G59" s="71"/>
      <c r="H59" s="71"/>
      <c r="I59" s="71"/>
      <c r="J59" s="72"/>
    </row>
    <row r="60" spans="2:10" x14ac:dyDescent="0.2">
      <c r="B60" s="34"/>
      <c r="C60" s="35"/>
      <c r="D60" s="35"/>
      <c r="E60" s="35"/>
      <c r="F60" s="35"/>
      <c r="G60" s="35"/>
      <c r="H60" s="35"/>
      <c r="I60" s="35"/>
      <c r="J60" s="36"/>
    </row>
    <row r="61" spans="2:10" ht="13.5" thickBot="1" x14ac:dyDescent="0.25">
      <c r="B61" s="62" t="s">
        <v>34</v>
      </c>
      <c r="C61" s="37"/>
      <c r="D61" s="37"/>
      <c r="E61" s="37"/>
      <c r="F61" s="37"/>
      <c r="G61" s="37"/>
      <c r="H61" s="37"/>
      <c r="I61" s="37"/>
      <c r="J61" s="27"/>
    </row>
    <row r="62" spans="2:10" ht="13.5" thickTop="1" x14ac:dyDescent="0.2">
      <c r="B62" s="24"/>
      <c r="C62" s="46" t="str">
        <f>+C39</f>
        <v>Gedurende schooljaar 2019-2020</v>
      </c>
      <c r="D62" s="25"/>
      <c r="E62" s="40"/>
      <c r="F62" s="40"/>
      <c r="G62" s="40"/>
      <c r="H62" s="40"/>
      <c r="I62" s="52"/>
      <c r="J62" s="27"/>
    </row>
    <row r="63" spans="2:10" x14ac:dyDescent="0.2">
      <c r="B63" s="24"/>
      <c r="C63" s="43">
        <f>+C55</f>
        <v>2019</v>
      </c>
      <c r="D63" s="29">
        <f>+D40+D55</f>
        <v>1235.1891666666666</v>
      </c>
      <c r="E63" s="25" t="s">
        <v>7</v>
      </c>
      <c r="F63" s="53">
        <f>+D63*5</f>
        <v>6175.9458333333332</v>
      </c>
      <c r="G63" s="25"/>
      <c r="H63" s="25"/>
      <c r="I63" s="45"/>
      <c r="J63" s="27"/>
    </row>
    <row r="64" spans="2:10" ht="15" x14ac:dyDescent="0.35">
      <c r="B64" s="24"/>
      <c r="C64" s="43">
        <f>+C56</f>
        <v>2020</v>
      </c>
      <c r="D64" s="29">
        <f>+D41+D56</f>
        <v>1236.8924999999999</v>
      </c>
      <c r="E64" s="25" t="s">
        <v>8</v>
      </c>
      <c r="F64" s="55">
        <f>+D64*7</f>
        <v>8658.2474999999995</v>
      </c>
      <c r="G64" s="25"/>
      <c r="H64" s="25"/>
      <c r="I64" s="45"/>
      <c r="J64" s="27"/>
    </row>
    <row r="65" spans="2:10" ht="13.5" thickBot="1" x14ac:dyDescent="0.25">
      <c r="B65" s="24"/>
      <c r="C65" s="47"/>
      <c r="D65" s="48"/>
      <c r="E65" s="48" t="s">
        <v>10</v>
      </c>
      <c r="F65" s="56">
        <f>SUM(F63:F64)</f>
        <v>14834.193333333333</v>
      </c>
      <c r="G65" s="48"/>
      <c r="H65" s="48"/>
      <c r="I65" s="49"/>
      <c r="J65" s="27"/>
    </row>
    <row r="66" spans="2:10" ht="14.25" thickTop="1" thickBot="1" x14ac:dyDescent="0.25">
      <c r="B66" s="31"/>
      <c r="C66" s="32"/>
      <c r="D66" s="32"/>
      <c r="E66" s="32"/>
      <c r="F66" s="32"/>
      <c r="G66" s="32"/>
      <c r="H66" s="32"/>
      <c r="I66" s="32"/>
      <c r="J66" s="33"/>
    </row>
    <row r="67" spans="2:10" ht="13.5" thickTop="1" x14ac:dyDescent="0.2">
      <c r="B67" s="3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3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3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3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3"/>
      <c r="C71" s="2"/>
      <c r="D71" s="2"/>
      <c r="E71" s="2"/>
      <c r="F71" s="2"/>
      <c r="G71" s="2"/>
      <c r="H71" s="2"/>
      <c r="I71" s="2"/>
      <c r="J71" s="2"/>
    </row>
    <row r="72" spans="2:10" x14ac:dyDescent="0.2">
      <c r="B72" s="3"/>
      <c r="C72" s="2"/>
      <c r="D72" s="2"/>
      <c r="E72" s="2"/>
      <c r="F72" s="2"/>
      <c r="G72" s="2"/>
      <c r="H72" s="2"/>
      <c r="I72" s="2"/>
      <c r="J72" s="2"/>
    </row>
    <row r="73" spans="2:10" x14ac:dyDescent="0.2">
      <c r="B73" s="3"/>
      <c r="C73" s="2"/>
      <c r="D73" s="2"/>
      <c r="E73" s="2"/>
      <c r="F73" s="2"/>
      <c r="G73" s="2"/>
      <c r="H73" s="2"/>
      <c r="I73" s="2"/>
      <c r="J73" s="2"/>
    </row>
    <row r="74" spans="2:10" x14ac:dyDescent="0.2">
      <c r="B74" s="3"/>
      <c r="C74" s="2"/>
      <c r="D74" s="2"/>
      <c r="E74" s="2"/>
      <c r="F74" s="2"/>
      <c r="G74" s="2"/>
      <c r="H74" s="2"/>
      <c r="I74" s="2"/>
      <c r="J74" s="2"/>
    </row>
    <row r="75" spans="2:10" x14ac:dyDescent="0.2">
      <c r="B75" s="3"/>
      <c r="C75" s="2"/>
      <c r="D75" s="2"/>
      <c r="E75" s="2"/>
      <c r="F75" s="2"/>
      <c r="G75" s="2"/>
      <c r="H75" s="2"/>
      <c r="I75" s="2"/>
      <c r="J75" s="2"/>
    </row>
    <row r="76" spans="2:10" x14ac:dyDescent="0.2">
      <c r="B76" s="3"/>
      <c r="C76" s="2"/>
      <c r="D76" s="2"/>
      <c r="E76" s="2"/>
      <c r="F76" s="2"/>
      <c r="G76" s="2"/>
      <c r="H76" s="2"/>
      <c r="I76" s="2"/>
      <c r="J76" s="2"/>
    </row>
    <row r="77" spans="2:10" x14ac:dyDescent="0.2">
      <c r="B77" s="3"/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3"/>
      <c r="C78" s="2"/>
      <c r="D78" s="2"/>
      <c r="E78" s="2"/>
      <c r="F78" s="2"/>
      <c r="G78" s="2"/>
      <c r="H78" s="2"/>
      <c r="I78" s="2"/>
      <c r="J78" s="2"/>
    </row>
    <row r="79" spans="2:10" x14ac:dyDescent="0.2">
      <c r="B79" s="3"/>
      <c r="C79" s="2"/>
      <c r="D79" s="2"/>
      <c r="E79" s="2"/>
      <c r="F79" s="2"/>
      <c r="G79" s="2"/>
      <c r="H79" s="2"/>
      <c r="I79" s="2"/>
      <c r="J79" s="2"/>
    </row>
    <row r="80" spans="2:10" x14ac:dyDescent="0.2">
      <c r="B80" s="3"/>
      <c r="C80" s="2"/>
      <c r="D80" s="2"/>
      <c r="E80" s="2"/>
      <c r="F80" s="2"/>
      <c r="G80" s="2"/>
      <c r="H80" s="2"/>
      <c r="I80" s="2"/>
      <c r="J80" s="2"/>
    </row>
    <row r="81" spans="2:2" s="2" customFormat="1" x14ac:dyDescent="0.2">
      <c r="B81" s="3"/>
    </row>
    <row r="82" spans="2:2" s="2" customFormat="1" x14ac:dyDescent="0.2">
      <c r="B82" s="3"/>
    </row>
    <row r="83" spans="2:2" s="2" customFormat="1" x14ac:dyDescent="0.2">
      <c r="B83" s="3"/>
    </row>
    <row r="84" spans="2:2" s="2" customFormat="1" x14ac:dyDescent="0.2">
      <c r="B84" s="3"/>
    </row>
    <row r="85" spans="2:2" s="2" customFormat="1" x14ac:dyDescent="0.2">
      <c r="B85" s="3"/>
    </row>
    <row r="86" spans="2:2" s="2" customFormat="1" x14ac:dyDescent="0.2">
      <c r="B86" s="3"/>
    </row>
    <row r="87" spans="2:2" s="2" customFormat="1" x14ac:dyDescent="0.2">
      <c r="B87" s="3"/>
    </row>
    <row r="88" spans="2:2" s="2" customFormat="1" x14ac:dyDescent="0.2">
      <c r="B88" s="3"/>
    </row>
    <row r="89" spans="2:2" s="2" customFormat="1" x14ac:dyDescent="0.2">
      <c r="B89" s="3"/>
    </row>
    <row r="90" spans="2:2" s="2" customFormat="1" x14ac:dyDescent="0.2">
      <c r="B90" s="3"/>
    </row>
    <row r="91" spans="2:2" s="2" customFormat="1" x14ac:dyDescent="0.2">
      <c r="B91" s="3"/>
    </row>
    <row r="92" spans="2:2" s="2" customFormat="1" x14ac:dyDescent="0.2">
      <c r="B92" s="3"/>
    </row>
    <row r="93" spans="2:2" s="2" customFormat="1" x14ac:dyDescent="0.2">
      <c r="B93" s="3"/>
    </row>
    <row r="94" spans="2:2" s="2" customFormat="1" x14ac:dyDescent="0.2">
      <c r="B94" s="3"/>
    </row>
    <row r="95" spans="2:2" s="2" customFormat="1" x14ac:dyDescent="0.2">
      <c r="B95" s="3"/>
    </row>
    <row r="96" spans="2:2" s="2" customFormat="1" x14ac:dyDescent="0.2">
      <c r="B96" s="3"/>
    </row>
    <row r="97" spans="2:2" s="2" customFormat="1" x14ac:dyDescent="0.2">
      <c r="B97" s="3"/>
    </row>
    <row r="98" spans="2:2" s="2" customFormat="1" x14ac:dyDescent="0.2">
      <c r="B98" s="3"/>
    </row>
    <row r="99" spans="2:2" s="2" customFormat="1" x14ac:dyDescent="0.2">
      <c r="B99" s="3"/>
    </row>
    <row r="100" spans="2:2" s="2" customFormat="1" x14ac:dyDescent="0.2">
      <c r="B100" s="3"/>
    </row>
    <row r="101" spans="2:2" s="2" customFormat="1" x14ac:dyDescent="0.2">
      <c r="B101" s="3"/>
    </row>
    <row r="102" spans="2:2" s="2" customFormat="1" x14ac:dyDescent="0.2">
      <c r="B102" s="3"/>
    </row>
    <row r="103" spans="2:2" s="2" customFormat="1" x14ac:dyDescent="0.2">
      <c r="B103" s="3"/>
    </row>
    <row r="104" spans="2:2" s="2" customFormat="1" x14ac:dyDescent="0.2">
      <c r="B104" s="3"/>
    </row>
    <row r="105" spans="2:2" s="2" customFormat="1" x14ac:dyDescent="0.2">
      <c r="B105" s="3"/>
    </row>
    <row r="106" spans="2:2" s="2" customFormat="1" x14ac:dyDescent="0.2">
      <c r="B106" s="3"/>
    </row>
    <row r="107" spans="2:2" s="2" customFormat="1" x14ac:dyDescent="0.2">
      <c r="B107" s="3"/>
    </row>
    <row r="108" spans="2:2" s="2" customFormat="1" x14ac:dyDescent="0.2">
      <c r="B108" s="3"/>
    </row>
    <row r="109" spans="2:2" s="2" customFormat="1" x14ac:dyDescent="0.2">
      <c r="B109" s="3"/>
    </row>
    <row r="110" spans="2:2" s="2" customFormat="1" x14ac:dyDescent="0.2">
      <c r="B110" s="3"/>
    </row>
    <row r="111" spans="2:2" s="2" customFormat="1" x14ac:dyDescent="0.2">
      <c r="B111" s="3"/>
    </row>
    <row r="112" spans="2:2" s="2" customFormat="1" x14ac:dyDescent="0.2">
      <c r="B112" s="3"/>
    </row>
    <row r="113" spans="2:2" s="2" customFormat="1" x14ac:dyDescent="0.2">
      <c r="B113" s="3"/>
    </row>
    <row r="114" spans="2:2" s="2" customFormat="1" x14ac:dyDescent="0.2">
      <c r="B114" s="3"/>
    </row>
    <row r="115" spans="2:2" s="2" customFormat="1" x14ac:dyDescent="0.2">
      <c r="B115" s="3"/>
    </row>
    <row r="116" spans="2:2" s="2" customFormat="1" x14ac:dyDescent="0.2">
      <c r="B116" s="3"/>
    </row>
    <row r="117" spans="2:2" s="2" customFormat="1" x14ac:dyDescent="0.2">
      <c r="B117" s="3"/>
    </row>
    <row r="118" spans="2:2" s="2" customFormat="1" x14ac:dyDescent="0.2">
      <c r="B118" s="3"/>
    </row>
    <row r="119" spans="2:2" s="2" customFormat="1" x14ac:dyDescent="0.2">
      <c r="B119" s="3"/>
    </row>
    <row r="120" spans="2:2" s="2" customFormat="1" x14ac:dyDescent="0.2">
      <c r="B120" s="3"/>
    </row>
    <row r="121" spans="2:2" s="2" customFormat="1" x14ac:dyDescent="0.2">
      <c r="B121" s="3"/>
    </row>
    <row r="122" spans="2:2" s="2" customFormat="1" x14ac:dyDescent="0.2">
      <c r="B122" s="3"/>
    </row>
    <row r="123" spans="2:2" s="2" customFormat="1" x14ac:dyDescent="0.2">
      <c r="B123" s="3"/>
    </row>
    <row r="124" spans="2:2" s="2" customFormat="1" x14ac:dyDescent="0.2">
      <c r="B124" s="3"/>
    </row>
    <row r="125" spans="2:2" s="2" customFormat="1" x14ac:dyDescent="0.2">
      <c r="B125" s="3"/>
    </row>
    <row r="126" spans="2:2" s="2" customFormat="1" x14ac:dyDescent="0.2">
      <c r="B126" s="3"/>
    </row>
    <row r="127" spans="2:2" s="2" customFormat="1" x14ac:dyDescent="0.2">
      <c r="B127" s="3"/>
    </row>
    <row r="128" spans="2:2" s="2" customFormat="1" x14ac:dyDescent="0.2">
      <c r="B128" s="3"/>
    </row>
    <row r="129" spans="2:2" s="2" customFormat="1" x14ac:dyDescent="0.2">
      <c r="B129" s="3"/>
    </row>
    <row r="130" spans="2:2" s="2" customFormat="1" x14ac:dyDescent="0.2">
      <c r="B130" s="3"/>
    </row>
    <row r="131" spans="2:2" s="2" customFormat="1" x14ac:dyDescent="0.2">
      <c r="B131" s="3"/>
    </row>
    <row r="132" spans="2:2" s="2" customFormat="1" x14ac:dyDescent="0.2">
      <c r="B132" s="3"/>
    </row>
    <row r="133" spans="2:2" s="2" customFormat="1" x14ac:dyDescent="0.2">
      <c r="B133" s="3"/>
    </row>
    <row r="134" spans="2:2" s="2" customFormat="1" x14ac:dyDescent="0.2">
      <c r="B134" s="3"/>
    </row>
    <row r="135" spans="2:2" s="2" customFormat="1" x14ac:dyDescent="0.2">
      <c r="B135" s="3"/>
    </row>
    <row r="136" spans="2:2" s="2" customFormat="1" x14ac:dyDescent="0.2">
      <c r="B136" s="3"/>
    </row>
    <row r="137" spans="2:2" s="2" customFormat="1" x14ac:dyDescent="0.2">
      <c r="B137" s="3"/>
    </row>
    <row r="138" spans="2:2" s="2" customFormat="1" x14ac:dyDescent="0.2">
      <c r="B138" s="3"/>
    </row>
    <row r="139" spans="2:2" s="2" customFormat="1" x14ac:dyDescent="0.2">
      <c r="B139" s="3"/>
    </row>
    <row r="140" spans="2:2" s="2" customFormat="1" x14ac:dyDescent="0.2">
      <c r="B140" s="3"/>
    </row>
    <row r="141" spans="2:2" s="2" customFormat="1" x14ac:dyDescent="0.2">
      <c r="B141" s="3"/>
    </row>
    <row r="142" spans="2:2" s="2" customFormat="1" x14ac:dyDescent="0.2">
      <c r="B142" s="3"/>
    </row>
    <row r="143" spans="2:2" s="2" customFormat="1" x14ac:dyDescent="0.2">
      <c r="B143" s="3"/>
    </row>
    <row r="144" spans="2:2" s="2" customFormat="1" x14ac:dyDescent="0.2">
      <c r="B144" s="3"/>
    </row>
    <row r="145" spans="2:2" s="2" customFormat="1" x14ac:dyDescent="0.2">
      <c r="B145" s="3"/>
    </row>
    <row r="146" spans="2:2" s="2" customFormat="1" x14ac:dyDescent="0.2">
      <c r="B146" s="3"/>
    </row>
    <row r="147" spans="2:2" s="2" customFormat="1" x14ac:dyDescent="0.2">
      <c r="B147" s="3"/>
    </row>
    <row r="148" spans="2:2" s="2" customFormat="1" x14ac:dyDescent="0.2">
      <c r="B148" s="3"/>
    </row>
    <row r="149" spans="2:2" s="2" customFormat="1" x14ac:dyDescent="0.2">
      <c r="B149" s="3"/>
    </row>
    <row r="150" spans="2:2" s="2" customFormat="1" x14ac:dyDescent="0.2">
      <c r="B150" s="3"/>
    </row>
    <row r="151" spans="2:2" s="2" customFormat="1" x14ac:dyDescent="0.2">
      <c r="B151" s="3"/>
    </row>
    <row r="152" spans="2:2" s="2" customFormat="1" x14ac:dyDescent="0.2">
      <c r="B152" s="3"/>
    </row>
    <row r="153" spans="2:2" s="2" customFormat="1" x14ac:dyDescent="0.2">
      <c r="B153" s="3"/>
    </row>
    <row r="154" spans="2:2" s="2" customFormat="1" x14ac:dyDescent="0.2">
      <c r="B154" s="3"/>
    </row>
    <row r="155" spans="2:2" s="2" customFormat="1" x14ac:dyDescent="0.2">
      <c r="B155" s="3"/>
    </row>
    <row r="156" spans="2:2" s="2" customFormat="1" x14ac:dyDescent="0.2">
      <c r="B156" s="3"/>
    </row>
    <row r="157" spans="2:2" s="2" customFormat="1" x14ac:dyDescent="0.2">
      <c r="B157" s="3"/>
    </row>
    <row r="158" spans="2:2" s="2" customFormat="1" x14ac:dyDescent="0.2">
      <c r="B158" s="3"/>
    </row>
    <row r="159" spans="2:2" s="2" customFormat="1" x14ac:dyDescent="0.2">
      <c r="B159" s="3"/>
    </row>
    <row r="160" spans="2:2" s="2" customFormat="1" x14ac:dyDescent="0.2">
      <c r="B160" s="3"/>
    </row>
    <row r="161" spans="2:2" s="2" customFormat="1" x14ac:dyDescent="0.2">
      <c r="B161" s="3"/>
    </row>
    <row r="162" spans="2:2" s="2" customFormat="1" x14ac:dyDescent="0.2">
      <c r="B162" s="3"/>
    </row>
    <row r="163" spans="2:2" s="2" customFormat="1" x14ac:dyDescent="0.2">
      <c r="B163" s="3"/>
    </row>
    <row r="164" spans="2:2" s="2" customFormat="1" x14ac:dyDescent="0.2">
      <c r="B164" s="3"/>
    </row>
    <row r="165" spans="2:2" s="2" customFormat="1" x14ac:dyDescent="0.2">
      <c r="B165" s="3"/>
    </row>
    <row r="166" spans="2:2" s="2" customFormat="1" x14ac:dyDescent="0.2">
      <c r="B166" s="3"/>
    </row>
    <row r="167" spans="2:2" s="2" customFormat="1" x14ac:dyDescent="0.2">
      <c r="B167" s="3"/>
    </row>
    <row r="168" spans="2:2" s="2" customFormat="1" x14ac:dyDescent="0.2">
      <c r="B168" s="3"/>
    </row>
    <row r="169" spans="2:2" s="2" customFormat="1" x14ac:dyDescent="0.2">
      <c r="B169" s="3"/>
    </row>
    <row r="170" spans="2:2" s="2" customFormat="1" x14ac:dyDescent="0.2">
      <c r="B170" s="3"/>
    </row>
    <row r="171" spans="2:2" s="2" customFormat="1" x14ac:dyDescent="0.2">
      <c r="B171" s="3"/>
    </row>
    <row r="172" spans="2:2" s="2" customFormat="1" x14ac:dyDescent="0.2">
      <c r="B172" s="3"/>
    </row>
    <row r="173" spans="2:2" s="2" customFormat="1" x14ac:dyDescent="0.2">
      <c r="B173" s="3"/>
    </row>
    <row r="174" spans="2:2" s="2" customFormat="1" x14ac:dyDescent="0.2">
      <c r="B174" s="3"/>
    </row>
    <row r="175" spans="2:2" s="2" customFormat="1" x14ac:dyDescent="0.2">
      <c r="B175" s="3"/>
    </row>
    <row r="176" spans="2:2" s="2" customFormat="1" x14ac:dyDescent="0.2">
      <c r="B176" s="3"/>
    </row>
    <row r="177" spans="2:2" s="2" customFormat="1" x14ac:dyDescent="0.2">
      <c r="B177" s="3"/>
    </row>
    <row r="178" spans="2:2" s="2" customFormat="1" x14ac:dyDescent="0.2">
      <c r="B178" s="3"/>
    </row>
    <row r="179" spans="2:2" s="2" customFormat="1" x14ac:dyDescent="0.2">
      <c r="B179" s="3"/>
    </row>
    <row r="180" spans="2:2" s="2" customFormat="1" x14ac:dyDescent="0.2">
      <c r="B180" s="3"/>
    </row>
    <row r="181" spans="2:2" s="2" customFormat="1" x14ac:dyDescent="0.2">
      <c r="B181" s="3"/>
    </row>
    <row r="182" spans="2:2" s="2" customFormat="1" x14ac:dyDescent="0.2">
      <c r="B182" s="3"/>
    </row>
    <row r="183" spans="2:2" s="2" customFormat="1" x14ac:dyDescent="0.2">
      <c r="B183" s="3"/>
    </row>
    <row r="184" spans="2:2" s="2" customFormat="1" x14ac:dyDescent="0.2">
      <c r="B184" s="3"/>
    </row>
    <row r="185" spans="2:2" s="2" customFormat="1" x14ac:dyDescent="0.2">
      <c r="B185" s="3"/>
    </row>
    <row r="186" spans="2:2" s="2" customFormat="1" x14ac:dyDescent="0.2">
      <c r="B186" s="3"/>
    </row>
    <row r="187" spans="2:2" s="2" customFormat="1" x14ac:dyDescent="0.2">
      <c r="B187" s="3"/>
    </row>
    <row r="188" spans="2:2" s="2" customFormat="1" x14ac:dyDescent="0.2">
      <c r="B188" s="3"/>
    </row>
    <row r="189" spans="2:2" s="2" customFormat="1" x14ac:dyDescent="0.2">
      <c r="B189" s="3"/>
    </row>
    <row r="190" spans="2:2" s="2" customFormat="1" x14ac:dyDescent="0.2">
      <c r="B190" s="3"/>
    </row>
    <row r="191" spans="2:2" s="2" customFormat="1" x14ac:dyDescent="0.2">
      <c r="B191" s="3"/>
    </row>
    <row r="192" spans="2:2" s="2" customFormat="1" x14ac:dyDescent="0.2">
      <c r="B192" s="3"/>
    </row>
    <row r="193" spans="2:2" s="2" customFormat="1" x14ac:dyDescent="0.2">
      <c r="B193" s="3"/>
    </row>
    <row r="194" spans="2:2" s="2" customFormat="1" x14ac:dyDescent="0.2">
      <c r="B194" s="3"/>
    </row>
    <row r="195" spans="2:2" s="2" customFormat="1" x14ac:dyDescent="0.2">
      <c r="B195" s="3"/>
    </row>
    <row r="196" spans="2:2" s="2" customFormat="1" x14ac:dyDescent="0.2">
      <c r="B196" s="3"/>
    </row>
    <row r="197" spans="2:2" s="2" customFormat="1" x14ac:dyDescent="0.2">
      <c r="B197" s="3"/>
    </row>
    <row r="198" spans="2:2" s="2" customFormat="1" x14ac:dyDescent="0.2">
      <c r="B198" s="3"/>
    </row>
    <row r="199" spans="2:2" s="2" customFormat="1" x14ac:dyDescent="0.2">
      <c r="B199" s="3"/>
    </row>
    <row r="200" spans="2:2" s="2" customFormat="1" x14ac:dyDescent="0.2">
      <c r="B200" s="3"/>
    </row>
    <row r="201" spans="2:2" s="2" customFormat="1" x14ac:dyDescent="0.2">
      <c r="B201" s="3"/>
    </row>
    <row r="202" spans="2:2" s="2" customFormat="1" x14ac:dyDescent="0.2">
      <c r="B202" s="3"/>
    </row>
    <row r="203" spans="2:2" s="2" customFormat="1" x14ac:dyDescent="0.2">
      <c r="B203" s="3"/>
    </row>
    <row r="204" spans="2:2" s="2" customFormat="1" x14ac:dyDescent="0.2">
      <c r="B204" s="3"/>
    </row>
    <row r="205" spans="2:2" s="2" customFormat="1" x14ac:dyDescent="0.2">
      <c r="B205" s="3"/>
    </row>
    <row r="206" spans="2:2" s="2" customFormat="1" x14ac:dyDescent="0.2">
      <c r="B206" s="3"/>
    </row>
    <row r="207" spans="2:2" s="2" customFormat="1" x14ac:dyDescent="0.2">
      <c r="B207" s="3"/>
    </row>
    <row r="208" spans="2:2" s="2" customFormat="1" x14ac:dyDescent="0.2">
      <c r="B208" s="3"/>
    </row>
    <row r="209" spans="2:2" s="2" customFormat="1" x14ac:dyDescent="0.2">
      <c r="B209" s="3"/>
    </row>
    <row r="210" spans="2:2" s="2" customFormat="1" x14ac:dyDescent="0.2">
      <c r="B210" s="3"/>
    </row>
    <row r="211" spans="2:2" s="2" customFormat="1" x14ac:dyDescent="0.2">
      <c r="B211" s="3"/>
    </row>
    <row r="212" spans="2:2" s="2" customFormat="1" x14ac:dyDescent="0.2">
      <c r="B212" s="3"/>
    </row>
    <row r="213" spans="2:2" s="2" customFormat="1" x14ac:dyDescent="0.2">
      <c r="B213" s="3"/>
    </row>
    <row r="214" spans="2:2" s="2" customFormat="1" x14ac:dyDescent="0.2">
      <c r="B214" s="3"/>
    </row>
    <row r="215" spans="2:2" s="2" customFormat="1" x14ac:dyDescent="0.2">
      <c r="B215" s="3"/>
    </row>
    <row r="216" spans="2:2" s="2" customFormat="1" x14ac:dyDescent="0.2">
      <c r="B216" s="3"/>
    </row>
    <row r="217" spans="2:2" s="2" customFormat="1" x14ac:dyDescent="0.2">
      <c r="B217" s="3"/>
    </row>
    <row r="218" spans="2:2" s="2" customFormat="1" x14ac:dyDescent="0.2">
      <c r="B218" s="3"/>
    </row>
    <row r="219" spans="2:2" s="2" customFormat="1" x14ac:dyDescent="0.2">
      <c r="B219" s="3"/>
    </row>
    <row r="220" spans="2:2" s="2" customFormat="1" x14ac:dyDescent="0.2">
      <c r="B220" s="3"/>
    </row>
    <row r="221" spans="2:2" s="2" customFormat="1" x14ac:dyDescent="0.2">
      <c r="B221" s="3"/>
    </row>
    <row r="222" spans="2:2" s="2" customFormat="1" x14ac:dyDescent="0.2">
      <c r="B222" s="3"/>
    </row>
    <row r="223" spans="2:2" s="2" customFormat="1" x14ac:dyDescent="0.2">
      <c r="B223" s="3"/>
    </row>
    <row r="224" spans="2:2" s="2" customFormat="1" x14ac:dyDescent="0.2">
      <c r="B224" s="3"/>
    </row>
    <row r="225" spans="2:2" s="2" customFormat="1" x14ac:dyDescent="0.2">
      <c r="B225" s="3"/>
    </row>
    <row r="226" spans="2:2" s="2" customFormat="1" x14ac:dyDescent="0.2">
      <c r="B226" s="3"/>
    </row>
    <row r="227" spans="2:2" s="2" customFormat="1" x14ac:dyDescent="0.2">
      <c r="B227" s="3"/>
    </row>
    <row r="228" spans="2:2" s="2" customFormat="1" x14ac:dyDescent="0.2">
      <c r="B228" s="3"/>
    </row>
    <row r="229" spans="2:2" s="2" customFormat="1" x14ac:dyDescent="0.2">
      <c r="B229" s="3"/>
    </row>
    <row r="230" spans="2:2" s="2" customFormat="1" x14ac:dyDescent="0.2">
      <c r="B230" s="3"/>
    </row>
    <row r="231" spans="2:2" s="2" customFormat="1" x14ac:dyDescent="0.2">
      <c r="B231" s="3"/>
    </row>
    <row r="232" spans="2:2" s="2" customFormat="1" x14ac:dyDescent="0.2">
      <c r="B232" s="3"/>
    </row>
    <row r="233" spans="2:2" s="2" customFormat="1" x14ac:dyDescent="0.2">
      <c r="B233" s="3"/>
    </row>
    <row r="234" spans="2:2" s="2" customFormat="1" x14ac:dyDescent="0.2">
      <c r="B234" s="3"/>
    </row>
    <row r="235" spans="2:2" s="2" customFormat="1" x14ac:dyDescent="0.2">
      <c r="B235" s="3"/>
    </row>
    <row r="236" spans="2:2" s="2" customFormat="1" x14ac:dyDescent="0.2">
      <c r="B236" s="3"/>
    </row>
    <row r="237" spans="2:2" s="2" customFormat="1" x14ac:dyDescent="0.2">
      <c r="B237" s="3"/>
    </row>
    <row r="238" spans="2:2" s="2" customFormat="1" x14ac:dyDescent="0.2">
      <c r="B238" s="3"/>
    </row>
    <row r="239" spans="2:2" s="2" customFormat="1" x14ac:dyDescent="0.2">
      <c r="B239" s="3"/>
    </row>
    <row r="240" spans="2:2" s="2" customFormat="1" x14ac:dyDescent="0.2">
      <c r="B240" s="3"/>
    </row>
    <row r="241" spans="2:2" s="2" customFormat="1" x14ac:dyDescent="0.2">
      <c r="B241" s="3"/>
    </row>
    <row r="242" spans="2:2" s="2" customFormat="1" x14ac:dyDescent="0.2">
      <c r="B242" s="3"/>
    </row>
    <row r="243" spans="2:2" s="2" customFormat="1" x14ac:dyDescent="0.2">
      <c r="B243" s="3"/>
    </row>
    <row r="244" spans="2:2" s="2" customFormat="1" x14ac:dyDescent="0.2">
      <c r="B244" s="3"/>
    </row>
    <row r="245" spans="2:2" s="2" customFormat="1" x14ac:dyDescent="0.2">
      <c r="B245" s="3"/>
    </row>
    <row r="246" spans="2:2" s="2" customFormat="1" x14ac:dyDescent="0.2">
      <c r="B246" s="3"/>
    </row>
    <row r="247" spans="2:2" s="2" customFormat="1" x14ac:dyDescent="0.2">
      <c r="B247" s="3"/>
    </row>
    <row r="248" spans="2:2" s="2" customFormat="1" x14ac:dyDescent="0.2">
      <c r="B248" s="3"/>
    </row>
    <row r="249" spans="2:2" s="2" customFormat="1" x14ac:dyDescent="0.2">
      <c r="B249" s="3"/>
    </row>
    <row r="250" spans="2:2" s="2" customFormat="1" x14ac:dyDescent="0.2">
      <c r="B250" s="3"/>
    </row>
    <row r="251" spans="2:2" s="2" customFormat="1" x14ac:dyDescent="0.2">
      <c r="B251" s="3"/>
    </row>
    <row r="252" spans="2:2" s="2" customFormat="1" x14ac:dyDescent="0.2">
      <c r="B252" s="3"/>
    </row>
    <row r="253" spans="2:2" s="2" customFormat="1" x14ac:dyDescent="0.2">
      <c r="B253" s="3"/>
    </row>
    <row r="254" spans="2:2" s="2" customFormat="1" x14ac:dyDescent="0.2">
      <c r="B254" s="3"/>
    </row>
    <row r="255" spans="2:2" s="2" customFormat="1" x14ac:dyDescent="0.2">
      <c r="B255" s="3"/>
    </row>
    <row r="256" spans="2:2" s="2" customFormat="1" x14ac:dyDescent="0.2">
      <c r="B256" s="3"/>
    </row>
    <row r="257" spans="2:2" s="2" customFormat="1" x14ac:dyDescent="0.2">
      <c r="B257" s="3"/>
    </row>
    <row r="258" spans="2:2" s="2" customFormat="1" x14ac:dyDescent="0.2">
      <c r="B258" s="3"/>
    </row>
    <row r="259" spans="2:2" s="2" customFormat="1" x14ac:dyDescent="0.2">
      <c r="B259" s="3"/>
    </row>
    <row r="260" spans="2:2" s="2" customFormat="1" x14ac:dyDescent="0.2">
      <c r="B260" s="3"/>
    </row>
    <row r="261" spans="2:2" s="2" customFormat="1" x14ac:dyDescent="0.2">
      <c r="B261" s="3"/>
    </row>
    <row r="262" spans="2:2" s="2" customFormat="1" x14ac:dyDescent="0.2">
      <c r="B262" s="3"/>
    </row>
    <row r="263" spans="2:2" s="2" customFormat="1" x14ac:dyDescent="0.2">
      <c r="B263" s="3"/>
    </row>
    <row r="264" spans="2:2" s="2" customFormat="1" x14ac:dyDescent="0.2">
      <c r="B264" s="3"/>
    </row>
    <row r="265" spans="2:2" s="2" customFormat="1" x14ac:dyDescent="0.2">
      <c r="B265" s="3"/>
    </row>
    <row r="266" spans="2:2" s="2" customFormat="1" x14ac:dyDescent="0.2">
      <c r="B266" s="3"/>
    </row>
    <row r="267" spans="2:2" s="2" customFormat="1" x14ac:dyDescent="0.2">
      <c r="B267" s="3"/>
    </row>
    <row r="268" spans="2:2" s="2" customFormat="1" x14ac:dyDescent="0.2">
      <c r="B268" s="3"/>
    </row>
    <row r="269" spans="2:2" s="2" customFormat="1" x14ac:dyDescent="0.2">
      <c r="B269" s="3"/>
    </row>
    <row r="270" spans="2:2" s="2" customFormat="1" x14ac:dyDescent="0.2">
      <c r="B270" s="3"/>
    </row>
    <row r="271" spans="2:2" s="2" customFormat="1" x14ac:dyDescent="0.2">
      <c r="B271" s="3"/>
    </row>
    <row r="272" spans="2:2" s="2" customFormat="1" x14ac:dyDescent="0.2">
      <c r="B272" s="3"/>
    </row>
    <row r="273" spans="2:2" s="2" customFormat="1" x14ac:dyDescent="0.2">
      <c r="B273" s="3"/>
    </row>
    <row r="274" spans="2:2" s="2" customFormat="1" x14ac:dyDescent="0.2">
      <c r="B274" s="3"/>
    </row>
    <row r="275" spans="2:2" s="2" customFormat="1" x14ac:dyDescent="0.2">
      <c r="B275" s="3"/>
    </row>
    <row r="276" spans="2:2" s="2" customFormat="1" x14ac:dyDescent="0.2">
      <c r="B276" s="3"/>
    </row>
    <row r="277" spans="2:2" s="2" customFormat="1" x14ac:dyDescent="0.2">
      <c r="B277" s="3"/>
    </row>
    <row r="278" spans="2:2" s="2" customFormat="1" x14ac:dyDescent="0.2">
      <c r="B278" s="3"/>
    </row>
    <row r="279" spans="2:2" s="2" customFormat="1" x14ac:dyDescent="0.2">
      <c r="B279" s="3"/>
    </row>
    <row r="280" spans="2:2" s="2" customFormat="1" x14ac:dyDescent="0.2">
      <c r="B280" s="3"/>
    </row>
    <row r="281" spans="2:2" s="2" customFormat="1" x14ac:dyDescent="0.2">
      <c r="B281" s="3"/>
    </row>
    <row r="282" spans="2:2" s="2" customFormat="1" x14ac:dyDescent="0.2">
      <c r="B282" s="3"/>
    </row>
    <row r="283" spans="2:2" s="2" customFormat="1" x14ac:dyDescent="0.2">
      <c r="B283" s="3"/>
    </row>
    <row r="284" spans="2:2" s="2" customFormat="1" x14ac:dyDescent="0.2">
      <c r="B284" s="3"/>
    </row>
    <row r="285" spans="2:2" s="2" customFormat="1" x14ac:dyDescent="0.2">
      <c r="B285" s="3"/>
    </row>
    <row r="286" spans="2:2" s="2" customFormat="1" x14ac:dyDescent="0.2">
      <c r="B286" s="3"/>
    </row>
    <row r="287" spans="2:2" s="2" customFormat="1" x14ac:dyDescent="0.2">
      <c r="B287" s="3"/>
    </row>
    <row r="288" spans="2:2" s="2" customFormat="1" x14ac:dyDescent="0.2">
      <c r="B288" s="3"/>
    </row>
    <row r="289" spans="2:2" s="2" customFormat="1" x14ac:dyDescent="0.2">
      <c r="B289" s="3"/>
    </row>
    <row r="290" spans="2:2" s="2" customFormat="1" x14ac:dyDescent="0.2">
      <c r="B290" s="3"/>
    </row>
    <row r="291" spans="2:2" s="2" customFormat="1" x14ac:dyDescent="0.2">
      <c r="B291" s="3"/>
    </row>
    <row r="292" spans="2:2" s="2" customFormat="1" x14ac:dyDescent="0.2">
      <c r="B292" s="3"/>
    </row>
    <row r="293" spans="2:2" s="2" customFormat="1" x14ac:dyDescent="0.2">
      <c r="B293" s="3"/>
    </row>
    <row r="294" spans="2:2" s="2" customFormat="1" x14ac:dyDescent="0.2">
      <c r="B294" s="3"/>
    </row>
    <row r="295" spans="2:2" s="2" customFormat="1" x14ac:dyDescent="0.2">
      <c r="B295" s="3"/>
    </row>
    <row r="296" spans="2:2" s="2" customFormat="1" x14ac:dyDescent="0.2">
      <c r="B296" s="3"/>
    </row>
    <row r="297" spans="2:2" s="2" customFormat="1" x14ac:dyDescent="0.2">
      <c r="B297" s="3"/>
    </row>
    <row r="298" spans="2:2" s="2" customFormat="1" x14ac:dyDescent="0.2">
      <c r="B298" s="3"/>
    </row>
    <row r="299" spans="2:2" s="2" customFormat="1" x14ac:dyDescent="0.2">
      <c r="B299" s="3"/>
    </row>
    <row r="300" spans="2:2" s="2" customFormat="1" x14ac:dyDescent="0.2">
      <c r="B300" s="3"/>
    </row>
    <row r="301" spans="2:2" s="2" customFormat="1" x14ac:dyDescent="0.2">
      <c r="B301" s="3"/>
    </row>
    <row r="302" spans="2:2" s="2" customFormat="1" x14ac:dyDescent="0.2">
      <c r="B302" s="3"/>
    </row>
    <row r="303" spans="2:2" s="2" customFormat="1" x14ac:dyDescent="0.2">
      <c r="B303" s="3"/>
    </row>
    <row r="304" spans="2:2" s="2" customFormat="1" x14ac:dyDescent="0.2">
      <c r="B304" s="3"/>
    </row>
    <row r="305" spans="2:2" s="2" customFormat="1" x14ac:dyDescent="0.2">
      <c r="B305" s="3"/>
    </row>
    <row r="306" spans="2:2" s="2" customFormat="1" x14ac:dyDescent="0.2">
      <c r="B306" s="3"/>
    </row>
    <row r="307" spans="2:2" s="2" customFormat="1" x14ac:dyDescent="0.2">
      <c r="B307" s="3"/>
    </row>
    <row r="308" spans="2:2" s="2" customFormat="1" x14ac:dyDescent="0.2">
      <c r="B308" s="3"/>
    </row>
    <row r="309" spans="2:2" s="2" customFormat="1" x14ac:dyDescent="0.2">
      <c r="B309" s="3"/>
    </row>
    <row r="310" spans="2:2" s="2" customFormat="1" x14ac:dyDescent="0.2">
      <c r="B310" s="3"/>
    </row>
    <row r="311" spans="2:2" s="2" customFormat="1" x14ac:dyDescent="0.2">
      <c r="B311" s="3"/>
    </row>
    <row r="312" spans="2:2" s="2" customFormat="1" x14ac:dyDescent="0.2">
      <c r="B312" s="3"/>
    </row>
    <row r="313" spans="2:2" s="2" customFormat="1" x14ac:dyDescent="0.2">
      <c r="B313" s="3"/>
    </row>
    <row r="314" spans="2:2" s="2" customFormat="1" x14ac:dyDescent="0.2">
      <c r="B314" s="3"/>
    </row>
    <row r="315" spans="2:2" s="2" customFormat="1" x14ac:dyDescent="0.2">
      <c r="B315" s="3"/>
    </row>
    <row r="316" spans="2:2" s="2" customFormat="1" x14ac:dyDescent="0.2">
      <c r="B316" s="3"/>
    </row>
    <row r="317" spans="2:2" s="2" customFormat="1" x14ac:dyDescent="0.2">
      <c r="B317" s="3"/>
    </row>
    <row r="318" spans="2:2" s="2" customFormat="1" x14ac:dyDescent="0.2">
      <c r="B318" s="3"/>
    </row>
    <row r="319" spans="2:2" s="2" customFormat="1" x14ac:dyDescent="0.2">
      <c r="B319" s="3"/>
    </row>
    <row r="320" spans="2:2" s="2" customFormat="1" x14ac:dyDescent="0.2">
      <c r="B320" s="3"/>
    </row>
    <row r="321" spans="2:2" s="2" customFormat="1" x14ac:dyDescent="0.2">
      <c r="B321" s="3"/>
    </row>
    <row r="322" spans="2:2" s="2" customFormat="1" x14ac:dyDescent="0.2">
      <c r="B322" s="3"/>
    </row>
    <row r="323" spans="2:2" s="2" customFormat="1" x14ac:dyDescent="0.2">
      <c r="B323" s="3"/>
    </row>
    <row r="324" spans="2:2" s="2" customFormat="1" x14ac:dyDescent="0.2">
      <c r="B324" s="3"/>
    </row>
    <row r="325" spans="2:2" s="2" customFormat="1" x14ac:dyDescent="0.2">
      <c r="B325" s="3"/>
    </row>
    <row r="326" spans="2:2" s="2" customFormat="1" x14ac:dyDescent="0.2">
      <c r="B326" s="3"/>
    </row>
    <row r="327" spans="2:2" s="2" customFormat="1" x14ac:dyDescent="0.2">
      <c r="B327" s="3"/>
    </row>
    <row r="328" spans="2:2" s="2" customFormat="1" x14ac:dyDescent="0.2">
      <c r="B328" s="3"/>
    </row>
    <row r="329" spans="2:2" s="2" customFormat="1" x14ac:dyDescent="0.2">
      <c r="B329" s="3"/>
    </row>
    <row r="330" spans="2:2" s="2" customFormat="1" x14ac:dyDescent="0.2">
      <c r="B330" s="3"/>
    </row>
    <row r="331" spans="2:2" s="2" customFormat="1" x14ac:dyDescent="0.2">
      <c r="B331" s="3"/>
    </row>
    <row r="332" spans="2:2" s="2" customFormat="1" x14ac:dyDescent="0.2">
      <c r="B332" s="3"/>
    </row>
    <row r="333" spans="2:2" s="2" customFormat="1" x14ac:dyDescent="0.2">
      <c r="B333" s="3"/>
    </row>
    <row r="334" spans="2:2" s="2" customFormat="1" x14ac:dyDescent="0.2">
      <c r="B334" s="3"/>
    </row>
    <row r="335" spans="2:2" s="2" customFormat="1" x14ac:dyDescent="0.2">
      <c r="B335" s="3"/>
    </row>
    <row r="336" spans="2:2" s="2" customFormat="1" x14ac:dyDescent="0.2">
      <c r="B336" s="3"/>
    </row>
    <row r="337" spans="2:2" s="2" customFormat="1" x14ac:dyDescent="0.2">
      <c r="B337" s="3"/>
    </row>
    <row r="338" spans="2:2" s="2" customFormat="1" x14ac:dyDescent="0.2">
      <c r="B338" s="3"/>
    </row>
    <row r="339" spans="2:2" s="2" customFormat="1" x14ac:dyDescent="0.2">
      <c r="B339" s="3"/>
    </row>
    <row r="340" spans="2:2" s="2" customFormat="1" x14ac:dyDescent="0.2">
      <c r="B340" s="3"/>
    </row>
    <row r="341" spans="2:2" s="2" customFormat="1" x14ac:dyDescent="0.2">
      <c r="B341" s="3"/>
    </row>
    <row r="342" spans="2:2" s="2" customFormat="1" x14ac:dyDescent="0.2">
      <c r="B342" s="3"/>
    </row>
    <row r="343" spans="2:2" s="2" customFormat="1" x14ac:dyDescent="0.2">
      <c r="B343" s="3"/>
    </row>
    <row r="344" spans="2:2" s="2" customFormat="1" x14ac:dyDescent="0.2">
      <c r="B344" s="3"/>
    </row>
    <row r="345" spans="2:2" s="2" customFormat="1" x14ac:dyDescent="0.2">
      <c r="B345" s="3"/>
    </row>
    <row r="346" spans="2:2" s="2" customFormat="1" x14ac:dyDescent="0.2">
      <c r="B346" s="3"/>
    </row>
    <row r="347" spans="2:2" s="2" customFormat="1" x14ac:dyDescent="0.2">
      <c r="B347" s="3"/>
    </row>
    <row r="348" spans="2:2" s="2" customFormat="1" x14ac:dyDescent="0.2">
      <c r="B348" s="3"/>
    </row>
    <row r="349" spans="2:2" s="2" customFormat="1" x14ac:dyDescent="0.2">
      <c r="B349" s="3"/>
    </row>
    <row r="350" spans="2:2" s="2" customFormat="1" x14ac:dyDescent="0.2">
      <c r="B350" s="3"/>
    </row>
    <row r="351" spans="2:2" s="2" customFormat="1" x14ac:dyDescent="0.2">
      <c r="B351" s="3"/>
    </row>
    <row r="352" spans="2:2" s="2" customFormat="1" x14ac:dyDescent="0.2">
      <c r="B352" s="3"/>
    </row>
    <row r="353" spans="2:2" s="2" customFormat="1" x14ac:dyDescent="0.2">
      <c r="B353" s="3"/>
    </row>
    <row r="354" spans="2:2" s="2" customFormat="1" x14ac:dyDescent="0.2">
      <c r="B354" s="3"/>
    </row>
    <row r="355" spans="2:2" s="2" customFormat="1" x14ac:dyDescent="0.2">
      <c r="B355" s="3"/>
    </row>
    <row r="356" spans="2:2" s="2" customFormat="1" x14ac:dyDescent="0.2">
      <c r="B356" s="3"/>
    </row>
    <row r="357" spans="2:2" s="2" customFormat="1" x14ac:dyDescent="0.2">
      <c r="B357" s="3"/>
    </row>
    <row r="358" spans="2:2" s="2" customFormat="1" x14ac:dyDescent="0.2">
      <c r="B358" s="3"/>
    </row>
    <row r="359" spans="2:2" s="2" customFormat="1" x14ac:dyDescent="0.2">
      <c r="B359" s="3"/>
    </row>
    <row r="360" spans="2:2" s="2" customFormat="1" x14ac:dyDescent="0.2">
      <c r="B360" s="3"/>
    </row>
    <row r="361" spans="2:2" s="2" customFormat="1" x14ac:dyDescent="0.2">
      <c r="B361" s="3"/>
    </row>
    <row r="362" spans="2:2" s="2" customFormat="1" x14ac:dyDescent="0.2">
      <c r="B362" s="3"/>
    </row>
    <row r="363" spans="2:2" s="2" customFormat="1" x14ac:dyDescent="0.2">
      <c r="B363" s="3"/>
    </row>
    <row r="364" spans="2:2" s="2" customFormat="1" x14ac:dyDescent="0.2">
      <c r="B364" s="3"/>
    </row>
    <row r="365" spans="2:2" s="2" customFormat="1" x14ac:dyDescent="0.2">
      <c r="B365" s="3"/>
    </row>
    <row r="366" spans="2:2" s="2" customFormat="1" x14ac:dyDescent="0.2">
      <c r="B366" s="3"/>
    </row>
    <row r="367" spans="2:2" s="2" customFormat="1" x14ac:dyDescent="0.2">
      <c r="B367" s="3"/>
    </row>
    <row r="368" spans="2:2" s="2" customFormat="1" x14ac:dyDescent="0.2">
      <c r="B368" s="3"/>
    </row>
    <row r="369" spans="2:2" s="2" customFormat="1" x14ac:dyDescent="0.2">
      <c r="B369" s="3"/>
    </row>
    <row r="370" spans="2:2" s="2" customFormat="1" x14ac:dyDescent="0.2">
      <c r="B370" s="3"/>
    </row>
    <row r="371" spans="2:2" s="2" customFormat="1" x14ac:dyDescent="0.2">
      <c r="B371" s="3"/>
    </row>
    <row r="372" spans="2:2" s="2" customFormat="1" x14ac:dyDescent="0.2">
      <c r="B372" s="3"/>
    </row>
    <row r="373" spans="2:2" s="2" customFormat="1" x14ac:dyDescent="0.2">
      <c r="B373" s="3"/>
    </row>
    <row r="374" spans="2:2" s="2" customFormat="1" x14ac:dyDescent="0.2">
      <c r="B374" s="3"/>
    </row>
    <row r="375" spans="2:2" s="2" customFormat="1" x14ac:dyDescent="0.2">
      <c r="B375" s="3"/>
    </row>
    <row r="376" spans="2:2" s="2" customFormat="1" x14ac:dyDescent="0.2">
      <c r="B376" s="3"/>
    </row>
    <row r="377" spans="2:2" s="2" customFormat="1" x14ac:dyDescent="0.2">
      <c r="B377" s="3"/>
    </row>
    <row r="378" spans="2:2" s="2" customFormat="1" x14ac:dyDescent="0.2">
      <c r="B378" s="3"/>
    </row>
    <row r="379" spans="2:2" s="2" customFormat="1" x14ac:dyDescent="0.2">
      <c r="B379" s="3"/>
    </row>
    <row r="380" spans="2:2" s="2" customFormat="1" x14ac:dyDescent="0.2">
      <c r="B380" s="3"/>
    </row>
    <row r="381" spans="2:2" s="2" customFormat="1" x14ac:dyDescent="0.2">
      <c r="B381" s="3"/>
    </row>
    <row r="382" spans="2:2" s="2" customFormat="1" x14ac:dyDescent="0.2">
      <c r="B382" s="3"/>
    </row>
    <row r="383" spans="2:2" s="2" customFormat="1" x14ac:dyDescent="0.2">
      <c r="B383" s="3"/>
    </row>
    <row r="384" spans="2:2" s="2" customFormat="1" x14ac:dyDescent="0.2">
      <c r="B384" s="3"/>
    </row>
    <row r="385" spans="2:2" s="2" customFormat="1" x14ac:dyDescent="0.2">
      <c r="B385" s="3"/>
    </row>
    <row r="386" spans="2:2" s="2" customFormat="1" x14ac:dyDescent="0.2">
      <c r="B386" s="3"/>
    </row>
    <row r="387" spans="2:2" s="2" customFormat="1" x14ac:dyDescent="0.2">
      <c r="B387" s="3"/>
    </row>
    <row r="388" spans="2:2" s="2" customFormat="1" x14ac:dyDescent="0.2">
      <c r="B388" s="3"/>
    </row>
    <row r="389" spans="2:2" s="2" customFormat="1" x14ac:dyDescent="0.2">
      <c r="B389" s="3"/>
    </row>
    <row r="390" spans="2:2" s="2" customFormat="1" x14ac:dyDescent="0.2">
      <c r="B390" s="3"/>
    </row>
    <row r="391" spans="2:2" s="2" customFormat="1" x14ac:dyDescent="0.2">
      <c r="B391" s="3"/>
    </row>
    <row r="392" spans="2:2" s="2" customFormat="1" x14ac:dyDescent="0.2">
      <c r="B392" s="3"/>
    </row>
    <row r="393" spans="2:2" s="2" customFormat="1" x14ac:dyDescent="0.2">
      <c r="B393" s="3"/>
    </row>
    <row r="394" spans="2:2" s="2" customFormat="1" x14ac:dyDescent="0.2">
      <c r="B394" s="3"/>
    </row>
    <row r="395" spans="2:2" s="2" customFormat="1" x14ac:dyDescent="0.2">
      <c r="B395" s="3"/>
    </row>
    <row r="396" spans="2:2" s="2" customFormat="1" x14ac:dyDescent="0.2">
      <c r="B396" s="3"/>
    </row>
    <row r="397" spans="2:2" s="2" customFormat="1" x14ac:dyDescent="0.2">
      <c r="B397" s="3"/>
    </row>
    <row r="398" spans="2:2" s="2" customFormat="1" x14ac:dyDescent="0.2">
      <c r="B398" s="3"/>
    </row>
    <row r="399" spans="2:2" s="2" customFormat="1" x14ac:dyDescent="0.2">
      <c r="B399" s="3"/>
    </row>
    <row r="400" spans="2:2" s="2" customFormat="1" x14ac:dyDescent="0.2">
      <c r="B400" s="3"/>
    </row>
    <row r="401" spans="2:2" s="2" customFormat="1" x14ac:dyDescent="0.2">
      <c r="B401" s="3"/>
    </row>
    <row r="402" spans="2:2" s="2" customFormat="1" x14ac:dyDescent="0.2">
      <c r="B402" s="3"/>
    </row>
    <row r="403" spans="2:2" s="2" customFormat="1" x14ac:dyDescent="0.2">
      <c r="B403" s="3"/>
    </row>
    <row r="404" spans="2:2" s="2" customFormat="1" x14ac:dyDescent="0.2">
      <c r="B404" s="3"/>
    </row>
    <row r="405" spans="2:2" s="2" customFormat="1" x14ac:dyDescent="0.2">
      <c r="B405" s="3"/>
    </row>
    <row r="406" spans="2:2" s="2" customFormat="1" x14ac:dyDescent="0.2">
      <c r="B406" s="3"/>
    </row>
    <row r="407" spans="2:2" s="2" customFormat="1" x14ac:dyDescent="0.2">
      <c r="B407" s="3"/>
    </row>
    <row r="408" spans="2:2" s="2" customFormat="1" x14ac:dyDescent="0.2">
      <c r="B408" s="3"/>
    </row>
    <row r="409" spans="2:2" s="2" customFormat="1" x14ac:dyDescent="0.2">
      <c r="B409" s="3"/>
    </row>
    <row r="410" spans="2:2" s="2" customFormat="1" x14ac:dyDescent="0.2">
      <c r="B410" s="3"/>
    </row>
    <row r="411" spans="2:2" s="2" customFormat="1" x14ac:dyDescent="0.2">
      <c r="B411" s="3"/>
    </row>
    <row r="412" spans="2:2" s="2" customFormat="1" x14ac:dyDescent="0.2">
      <c r="B412" s="3"/>
    </row>
    <row r="413" spans="2:2" s="2" customFormat="1" x14ac:dyDescent="0.2">
      <c r="B413" s="3"/>
    </row>
    <row r="414" spans="2:2" s="2" customFormat="1" x14ac:dyDescent="0.2">
      <c r="B414" s="3"/>
    </row>
    <row r="415" spans="2:2" s="2" customFormat="1" x14ac:dyDescent="0.2">
      <c r="B415" s="3"/>
    </row>
    <row r="416" spans="2:2" s="2" customFormat="1" x14ac:dyDescent="0.2">
      <c r="B416" s="3"/>
    </row>
    <row r="417" spans="2:2" s="2" customFormat="1" x14ac:dyDescent="0.2">
      <c r="B417" s="3"/>
    </row>
    <row r="418" spans="2:2" s="2" customFormat="1" x14ac:dyDescent="0.2">
      <c r="B418" s="3"/>
    </row>
    <row r="419" spans="2:2" s="2" customFormat="1" x14ac:dyDescent="0.2">
      <c r="B419" s="3"/>
    </row>
    <row r="420" spans="2:2" s="2" customFormat="1" x14ac:dyDescent="0.2">
      <c r="B420" s="3"/>
    </row>
    <row r="421" spans="2:2" s="2" customFormat="1" x14ac:dyDescent="0.2">
      <c r="B421" s="3"/>
    </row>
    <row r="422" spans="2:2" s="2" customFormat="1" x14ac:dyDescent="0.2">
      <c r="B422" s="3"/>
    </row>
    <row r="423" spans="2:2" s="2" customFormat="1" x14ac:dyDescent="0.2">
      <c r="B423" s="3"/>
    </row>
    <row r="424" spans="2:2" s="2" customFormat="1" x14ac:dyDescent="0.2">
      <c r="B424" s="3"/>
    </row>
    <row r="425" spans="2:2" s="2" customFormat="1" x14ac:dyDescent="0.2">
      <c r="B425" s="3"/>
    </row>
    <row r="426" spans="2:2" s="2" customFormat="1" x14ac:dyDescent="0.2">
      <c r="B426" s="3"/>
    </row>
    <row r="427" spans="2:2" s="2" customFormat="1" x14ac:dyDescent="0.2">
      <c r="B427" s="3"/>
    </row>
    <row r="428" spans="2:2" s="2" customFormat="1" x14ac:dyDescent="0.2">
      <c r="B428" s="3"/>
    </row>
    <row r="429" spans="2:2" s="2" customFormat="1" x14ac:dyDescent="0.2">
      <c r="B429" s="3"/>
    </row>
    <row r="430" spans="2:2" s="2" customFormat="1" x14ac:dyDescent="0.2">
      <c r="B430" s="3"/>
    </row>
    <row r="431" spans="2:2" s="2" customFormat="1" x14ac:dyDescent="0.2">
      <c r="B431" s="3"/>
    </row>
    <row r="432" spans="2:2" s="2" customFormat="1" x14ac:dyDescent="0.2">
      <c r="B432" s="3"/>
    </row>
    <row r="433" spans="2:2" s="2" customFormat="1" x14ac:dyDescent="0.2">
      <c r="B433" s="3"/>
    </row>
    <row r="434" spans="2:2" s="2" customFormat="1" x14ac:dyDescent="0.2">
      <c r="B434" s="3"/>
    </row>
    <row r="435" spans="2:2" s="2" customFormat="1" x14ac:dyDescent="0.2">
      <c r="B435" s="3"/>
    </row>
    <row r="436" spans="2:2" s="2" customFormat="1" x14ac:dyDescent="0.2">
      <c r="B436" s="3"/>
    </row>
    <row r="437" spans="2:2" s="2" customFormat="1" x14ac:dyDescent="0.2">
      <c r="B437" s="3"/>
    </row>
    <row r="438" spans="2:2" s="2" customFormat="1" x14ac:dyDescent="0.2">
      <c r="B438" s="3"/>
    </row>
    <row r="439" spans="2:2" s="2" customFormat="1" x14ac:dyDescent="0.2">
      <c r="B439" s="3"/>
    </row>
    <row r="440" spans="2:2" s="2" customFormat="1" x14ac:dyDescent="0.2">
      <c r="B440" s="3"/>
    </row>
    <row r="441" spans="2:2" s="2" customFormat="1" x14ac:dyDescent="0.2">
      <c r="B441" s="3"/>
    </row>
    <row r="442" spans="2:2" s="2" customFormat="1" x14ac:dyDescent="0.2">
      <c r="B442" s="3"/>
    </row>
    <row r="443" spans="2:2" s="2" customFormat="1" x14ac:dyDescent="0.2">
      <c r="B443" s="3"/>
    </row>
    <row r="444" spans="2:2" s="2" customFormat="1" x14ac:dyDescent="0.2">
      <c r="B444" s="3"/>
    </row>
    <row r="445" spans="2:2" s="2" customFormat="1" x14ac:dyDescent="0.2">
      <c r="B445" s="3"/>
    </row>
    <row r="446" spans="2:2" s="2" customFormat="1" x14ac:dyDescent="0.2">
      <c r="B446" s="3"/>
    </row>
    <row r="447" spans="2:2" s="2" customFormat="1" x14ac:dyDescent="0.2">
      <c r="B447" s="3"/>
    </row>
    <row r="448" spans="2:2" s="2" customFormat="1" x14ac:dyDescent="0.2">
      <c r="B448" s="3"/>
    </row>
    <row r="449" spans="2:2" s="2" customFormat="1" x14ac:dyDescent="0.2">
      <c r="B449" s="3"/>
    </row>
    <row r="450" spans="2:2" s="2" customFormat="1" x14ac:dyDescent="0.2">
      <c r="B450" s="3"/>
    </row>
    <row r="451" spans="2:2" s="2" customFormat="1" x14ac:dyDescent="0.2">
      <c r="B451" s="3"/>
    </row>
    <row r="452" spans="2:2" s="2" customFormat="1" x14ac:dyDescent="0.2">
      <c r="B452" s="3"/>
    </row>
    <row r="453" spans="2:2" s="2" customFormat="1" x14ac:dyDescent="0.2">
      <c r="B453" s="3"/>
    </row>
    <row r="454" spans="2:2" s="2" customFormat="1" x14ac:dyDescent="0.2">
      <c r="B454" s="3"/>
    </row>
    <row r="455" spans="2:2" s="2" customFormat="1" x14ac:dyDescent="0.2">
      <c r="B455" s="3"/>
    </row>
    <row r="456" spans="2:2" s="2" customFormat="1" x14ac:dyDescent="0.2">
      <c r="B456" s="3"/>
    </row>
    <row r="457" spans="2:2" s="2" customFormat="1" x14ac:dyDescent="0.2">
      <c r="B457" s="3"/>
    </row>
    <row r="458" spans="2:2" s="2" customFormat="1" x14ac:dyDescent="0.2">
      <c r="B458" s="3"/>
    </row>
    <row r="459" spans="2:2" s="2" customFormat="1" x14ac:dyDescent="0.2">
      <c r="B459" s="3"/>
    </row>
    <row r="460" spans="2:2" s="2" customFormat="1" x14ac:dyDescent="0.2">
      <c r="B460" s="3"/>
    </row>
    <row r="461" spans="2:2" s="2" customFormat="1" x14ac:dyDescent="0.2">
      <c r="B461" s="3"/>
    </row>
    <row r="462" spans="2:2" s="2" customFormat="1" x14ac:dyDescent="0.2">
      <c r="B462" s="3"/>
    </row>
    <row r="463" spans="2:2" s="2" customFormat="1" x14ac:dyDescent="0.2">
      <c r="B463" s="3"/>
    </row>
    <row r="464" spans="2:2" s="2" customFormat="1" x14ac:dyDescent="0.2">
      <c r="B464" s="3"/>
    </row>
    <row r="465" spans="2:2" s="2" customFormat="1" x14ac:dyDescent="0.2">
      <c r="B465" s="3"/>
    </row>
    <row r="466" spans="2:2" s="2" customFormat="1" x14ac:dyDescent="0.2">
      <c r="B466" s="3"/>
    </row>
    <row r="467" spans="2:2" s="2" customFormat="1" x14ac:dyDescent="0.2">
      <c r="B467" s="3"/>
    </row>
    <row r="468" spans="2:2" s="2" customFormat="1" x14ac:dyDescent="0.2">
      <c r="B468" s="3"/>
    </row>
    <row r="469" spans="2:2" s="2" customFormat="1" x14ac:dyDescent="0.2">
      <c r="B469" s="3"/>
    </row>
    <row r="470" spans="2:2" s="2" customFormat="1" x14ac:dyDescent="0.2">
      <c r="B470" s="3"/>
    </row>
    <row r="471" spans="2:2" s="2" customFormat="1" x14ac:dyDescent="0.2">
      <c r="B471" s="3"/>
    </row>
    <row r="472" spans="2:2" s="2" customFormat="1" x14ac:dyDescent="0.2">
      <c r="B472" s="3"/>
    </row>
    <row r="473" spans="2:2" s="2" customFormat="1" x14ac:dyDescent="0.2">
      <c r="B473" s="3"/>
    </row>
    <row r="474" spans="2:2" s="2" customFormat="1" x14ac:dyDescent="0.2">
      <c r="B474" s="3"/>
    </row>
    <row r="475" spans="2:2" s="2" customFormat="1" x14ac:dyDescent="0.2">
      <c r="B475" s="3"/>
    </row>
    <row r="476" spans="2:2" s="2" customFormat="1" x14ac:dyDescent="0.2">
      <c r="B476" s="3"/>
    </row>
    <row r="477" spans="2:2" s="2" customFormat="1" x14ac:dyDescent="0.2">
      <c r="B477" s="3"/>
    </row>
    <row r="478" spans="2:2" s="2" customFormat="1" x14ac:dyDescent="0.2">
      <c r="B478" s="3"/>
    </row>
    <row r="479" spans="2:2" s="2" customFormat="1" x14ac:dyDescent="0.2">
      <c r="B479" s="3"/>
    </row>
    <row r="480" spans="2:2" s="2" customFormat="1" x14ac:dyDescent="0.2">
      <c r="B480" s="3"/>
    </row>
    <row r="481" spans="2:2" s="2" customFormat="1" x14ac:dyDescent="0.2">
      <c r="B481" s="3"/>
    </row>
    <row r="482" spans="2:2" s="2" customFormat="1" x14ac:dyDescent="0.2">
      <c r="B482" s="3"/>
    </row>
    <row r="483" spans="2:2" s="2" customFormat="1" x14ac:dyDescent="0.2">
      <c r="B483" s="3"/>
    </row>
    <row r="484" spans="2:2" s="2" customFormat="1" x14ac:dyDescent="0.2">
      <c r="B484" s="3"/>
    </row>
    <row r="485" spans="2:2" s="2" customFormat="1" x14ac:dyDescent="0.2">
      <c r="B485" s="3"/>
    </row>
    <row r="486" spans="2:2" s="2" customFormat="1" x14ac:dyDescent="0.2">
      <c r="B486" s="3"/>
    </row>
    <row r="487" spans="2:2" s="2" customFormat="1" x14ac:dyDescent="0.2">
      <c r="B487" s="3"/>
    </row>
    <row r="488" spans="2:2" s="2" customFormat="1" x14ac:dyDescent="0.2">
      <c r="B488" s="3"/>
    </row>
    <row r="489" spans="2:2" s="2" customFormat="1" x14ac:dyDescent="0.2">
      <c r="B489" s="3"/>
    </row>
    <row r="490" spans="2:2" s="2" customFormat="1" x14ac:dyDescent="0.2">
      <c r="B490" s="3"/>
    </row>
    <row r="491" spans="2:2" s="2" customFormat="1" x14ac:dyDescent="0.2">
      <c r="B491" s="3"/>
    </row>
    <row r="492" spans="2:2" s="2" customFormat="1" x14ac:dyDescent="0.2">
      <c r="B492" s="3"/>
    </row>
    <row r="493" spans="2:2" s="2" customFormat="1" x14ac:dyDescent="0.2">
      <c r="B493" s="3"/>
    </row>
    <row r="494" spans="2:2" s="2" customFormat="1" x14ac:dyDescent="0.2">
      <c r="B494" s="3"/>
    </row>
    <row r="495" spans="2:2" s="2" customFormat="1" x14ac:dyDescent="0.2">
      <c r="B495" s="3"/>
    </row>
    <row r="496" spans="2:2" s="2" customFormat="1" x14ac:dyDescent="0.2">
      <c r="B496" s="3"/>
    </row>
    <row r="497" spans="2:2" s="2" customFormat="1" x14ac:dyDescent="0.2">
      <c r="B497" s="3"/>
    </row>
    <row r="498" spans="2:2" s="2" customFormat="1" x14ac:dyDescent="0.2">
      <c r="B498" s="3"/>
    </row>
    <row r="499" spans="2:2" s="2" customFormat="1" x14ac:dyDescent="0.2">
      <c r="B499" s="3"/>
    </row>
    <row r="500" spans="2:2" s="2" customFormat="1" x14ac:dyDescent="0.2">
      <c r="B500" s="3"/>
    </row>
    <row r="501" spans="2:2" s="2" customFormat="1" x14ac:dyDescent="0.2">
      <c r="B501" s="3"/>
    </row>
    <row r="502" spans="2:2" s="2" customFormat="1" x14ac:dyDescent="0.2">
      <c r="B502" s="3"/>
    </row>
    <row r="503" spans="2:2" s="2" customFormat="1" x14ac:dyDescent="0.2">
      <c r="B503" s="3"/>
    </row>
    <row r="504" spans="2:2" s="2" customFormat="1" x14ac:dyDescent="0.2">
      <c r="B504" s="3"/>
    </row>
    <row r="505" spans="2:2" s="2" customFormat="1" x14ac:dyDescent="0.2">
      <c r="B505" s="3"/>
    </row>
    <row r="506" spans="2:2" s="2" customFormat="1" x14ac:dyDescent="0.2">
      <c r="B506" s="3"/>
    </row>
    <row r="507" spans="2:2" s="2" customFormat="1" x14ac:dyDescent="0.2">
      <c r="B507" s="3"/>
    </row>
    <row r="508" spans="2:2" s="2" customFormat="1" x14ac:dyDescent="0.2">
      <c r="B508" s="3"/>
    </row>
    <row r="509" spans="2:2" s="2" customFormat="1" x14ac:dyDescent="0.2">
      <c r="B509" s="3"/>
    </row>
    <row r="510" spans="2:2" s="2" customFormat="1" x14ac:dyDescent="0.2">
      <c r="B510" s="3"/>
    </row>
    <row r="511" spans="2:2" s="2" customFormat="1" x14ac:dyDescent="0.2">
      <c r="B511" s="3"/>
    </row>
    <row r="512" spans="2:2" s="2" customFormat="1" x14ac:dyDescent="0.2">
      <c r="B512" s="3"/>
    </row>
    <row r="513" spans="2:2" s="2" customFormat="1" x14ac:dyDescent="0.2">
      <c r="B513" s="3"/>
    </row>
    <row r="514" spans="2:2" s="2" customFormat="1" x14ac:dyDescent="0.2">
      <c r="B514" s="3"/>
    </row>
    <row r="515" spans="2:2" s="2" customFormat="1" x14ac:dyDescent="0.2">
      <c r="B515" s="3"/>
    </row>
    <row r="516" spans="2:2" s="2" customFormat="1" x14ac:dyDescent="0.2">
      <c r="B516" s="3"/>
    </row>
    <row r="517" spans="2:2" s="2" customFormat="1" x14ac:dyDescent="0.2">
      <c r="B517" s="3"/>
    </row>
    <row r="518" spans="2:2" s="2" customFormat="1" x14ac:dyDescent="0.2">
      <c r="B518" s="3"/>
    </row>
    <row r="519" spans="2:2" s="2" customFormat="1" x14ac:dyDescent="0.2">
      <c r="B519" s="3"/>
    </row>
    <row r="520" spans="2:2" s="2" customFormat="1" x14ac:dyDescent="0.2">
      <c r="B520" s="3"/>
    </row>
    <row r="521" spans="2:2" s="2" customFormat="1" x14ac:dyDescent="0.2">
      <c r="B521" s="3"/>
    </row>
    <row r="522" spans="2:2" s="2" customFormat="1" x14ac:dyDescent="0.2">
      <c r="B522" s="3"/>
    </row>
    <row r="523" spans="2:2" s="2" customFormat="1" x14ac:dyDescent="0.2">
      <c r="B523" s="3"/>
    </row>
    <row r="524" spans="2:2" s="2" customFormat="1" x14ac:dyDescent="0.2">
      <c r="B524" s="3"/>
    </row>
    <row r="525" spans="2:2" s="2" customFormat="1" x14ac:dyDescent="0.2">
      <c r="B525" s="3"/>
    </row>
    <row r="526" spans="2:2" s="2" customFormat="1" x14ac:dyDescent="0.2">
      <c r="B526" s="3"/>
    </row>
    <row r="527" spans="2:2" s="2" customFormat="1" x14ac:dyDescent="0.2">
      <c r="B527" s="3"/>
    </row>
    <row r="528" spans="2:2" s="2" customFormat="1" x14ac:dyDescent="0.2">
      <c r="B528" s="3"/>
    </row>
    <row r="529" spans="2:2" s="2" customFormat="1" x14ac:dyDescent="0.2">
      <c r="B529" s="3"/>
    </row>
    <row r="530" spans="2:2" s="2" customFormat="1" x14ac:dyDescent="0.2">
      <c r="B530" s="3"/>
    </row>
    <row r="531" spans="2:2" s="2" customFormat="1" x14ac:dyDescent="0.2">
      <c r="B531" s="3"/>
    </row>
    <row r="532" spans="2:2" s="2" customFormat="1" x14ac:dyDescent="0.2">
      <c r="B532" s="3"/>
    </row>
    <row r="533" spans="2:2" s="2" customFormat="1" x14ac:dyDescent="0.2">
      <c r="B533" s="3"/>
    </row>
    <row r="534" spans="2:2" s="2" customFormat="1" x14ac:dyDescent="0.2">
      <c r="B534" s="3"/>
    </row>
    <row r="535" spans="2:2" s="2" customFormat="1" x14ac:dyDescent="0.2">
      <c r="B535" s="3"/>
    </row>
    <row r="536" spans="2:2" s="2" customFormat="1" x14ac:dyDescent="0.2">
      <c r="B536" s="3"/>
    </row>
    <row r="537" spans="2:2" s="2" customFormat="1" x14ac:dyDescent="0.2">
      <c r="B537" s="3"/>
    </row>
  </sheetData>
  <sheetProtection algorithmName="SHA-512" hashValue="rf4nRfEAyiw4ur3SQod6DV6c9dY72ZPUwglyau8+qov/CXTov9PxAErUQVNBraHX6BkPhT5ofFGvaEdXiE0hWQ==" saltValue="SAP5Y3Oer5Z8BPVsWFQ3KQ==" spinCount="100000" sheet="1" objects="1" scenarios="1"/>
  <pageMargins left="0.75" right="0.75" top="1" bottom="1" header="0.5" footer="0.5"/>
  <pageSetup paperSize="9" scale="74" orientation="portrait" r:id="rId1"/>
  <headerFooter alignWithMargins="0">
    <oddHeader>&amp;L&amp;"Arial,Vet"&amp;F&amp;R&amp;"Arial,Vet"&amp;A</oddHeader>
    <oddFooter>&amp;L&amp;"Arial,Vet"poraad keizer&amp;C&amp;"Arial,Vet"&amp;D&amp;R&amp;"Arial,Vet"&amp;P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C537"/>
  <sheetViews>
    <sheetView zoomScale="80" zoomScaleNormal="80" workbookViewId="0">
      <selection activeCell="B2" sqref="B2"/>
    </sheetView>
  </sheetViews>
  <sheetFormatPr defaultRowHeight="12.75" x14ac:dyDescent="0.2"/>
  <cols>
    <col min="1" max="1" width="3.140625" style="2" customWidth="1"/>
    <col min="2" max="2" width="14.7109375" style="1" customWidth="1"/>
    <col min="3" max="3" width="24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85546875" customWidth="1"/>
    <col min="10" max="10" width="7.7109375" customWidth="1"/>
    <col min="11" max="55" width="9.140625" style="2"/>
  </cols>
  <sheetData>
    <row r="1" spans="2:10" x14ac:dyDescent="0.2">
      <c r="B1" s="3"/>
      <c r="C1" s="2"/>
      <c r="D1" s="2"/>
      <c r="E1" s="2"/>
      <c r="F1" s="2"/>
      <c r="G1" s="2"/>
      <c r="H1" s="2"/>
      <c r="I1" s="2"/>
      <c r="J1" s="2"/>
    </row>
    <row r="2" spans="2:10" x14ac:dyDescent="0.2">
      <c r="B2" s="34"/>
      <c r="C2" s="35"/>
      <c r="D2" s="35"/>
      <c r="E2" s="35"/>
      <c r="F2" s="35"/>
      <c r="G2" s="35"/>
      <c r="H2" s="35"/>
      <c r="I2" s="35"/>
      <c r="J2" s="36"/>
    </row>
    <row r="3" spans="2:10" x14ac:dyDescent="0.2">
      <c r="B3" s="24"/>
      <c r="C3" s="37"/>
      <c r="D3" s="37"/>
      <c r="E3" s="37"/>
      <c r="F3" s="37"/>
      <c r="G3" s="37"/>
      <c r="H3" s="37"/>
      <c r="I3" s="37"/>
      <c r="J3" s="27"/>
    </row>
    <row r="4" spans="2:10" ht="15.75" x14ac:dyDescent="0.25">
      <c r="B4" s="24"/>
      <c r="C4" s="37"/>
      <c r="D4" s="37"/>
      <c r="E4" s="57" t="s">
        <v>13</v>
      </c>
      <c r="F4" s="37"/>
      <c r="G4" s="37"/>
      <c r="H4" s="37"/>
      <c r="I4" s="37"/>
      <c r="J4" s="27"/>
    </row>
    <row r="5" spans="2:10" ht="15.75" x14ac:dyDescent="0.25">
      <c r="B5" s="24"/>
      <c r="C5" s="37"/>
      <c r="D5" s="37"/>
      <c r="E5" s="57" t="s">
        <v>31</v>
      </c>
      <c r="F5" s="37"/>
      <c r="G5" s="37"/>
      <c r="H5" s="37"/>
      <c r="I5" s="37"/>
      <c r="J5" s="27"/>
    </row>
    <row r="6" spans="2:10" ht="15.75" x14ac:dyDescent="0.25">
      <c r="B6" s="24"/>
      <c r="C6" s="37"/>
      <c r="D6" s="37"/>
      <c r="E6" s="57" t="s">
        <v>76</v>
      </c>
      <c r="F6" s="37"/>
      <c r="G6" s="37"/>
      <c r="H6" s="37"/>
      <c r="I6" s="37"/>
      <c r="J6" s="27"/>
    </row>
    <row r="7" spans="2:10" x14ac:dyDescent="0.2">
      <c r="B7" s="38"/>
      <c r="C7" s="37"/>
      <c r="D7" s="37"/>
      <c r="E7" s="37"/>
      <c r="F7" s="37"/>
      <c r="G7" s="37"/>
      <c r="H7" s="37"/>
      <c r="I7" s="37"/>
      <c r="J7" s="27"/>
    </row>
    <row r="8" spans="2:10" x14ac:dyDescent="0.2">
      <c r="B8" s="38"/>
      <c r="C8" s="37"/>
      <c r="D8" s="37"/>
      <c r="E8" s="37"/>
      <c r="F8" s="37"/>
      <c r="G8" s="37"/>
      <c r="H8" s="37"/>
      <c r="I8" s="37"/>
      <c r="J8" s="27"/>
    </row>
    <row r="9" spans="2:10" x14ac:dyDescent="0.2">
      <c r="B9" s="38"/>
      <c r="C9" s="37"/>
      <c r="D9" s="37"/>
      <c r="E9" s="37"/>
      <c r="F9" s="37"/>
      <c r="G9" s="37"/>
      <c r="H9" s="37"/>
      <c r="I9" s="37"/>
      <c r="J9" s="27"/>
    </row>
    <row r="10" spans="2:10" x14ac:dyDescent="0.2">
      <c r="B10" s="38"/>
      <c r="C10" s="37"/>
      <c r="D10" s="37"/>
      <c r="E10" s="37"/>
      <c r="F10" s="37"/>
      <c r="G10" s="37"/>
      <c r="H10" s="37"/>
      <c r="I10" s="37"/>
      <c r="J10" s="27"/>
    </row>
    <row r="11" spans="2:10" x14ac:dyDescent="0.2">
      <c r="B11" s="38"/>
      <c r="C11" s="37"/>
      <c r="D11" s="37"/>
      <c r="E11" s="37"/>
      <c r="F11" s="37"/>
      <c r="G11" s="37"/>
      <c r="H11" s="37"/>
      <c r="I11" s="37"/>
      <c r="J11" s="27"/>
    </row>
    <row r="12" spans="2:10" x14ac:dyDescent="0.2">
      <c r="B12" s="38"/>
      <c r="C12" s="37"/>
      <c r="D12" s="37"/>
      <c r="E12" s="37"/>
      <c r="F12" s="37"/>
      <c r="G12" s="37"/>
      <c r="H12" s="37"/>
      <c r="I12" s="37"/>
      <c r="J12" s="27"/>
    </row>
    <row r="13" spans="2:10" x14ac:dyDescent="0.2">
      <c r="B13" s="38"/>
      <c r="C13" s="37"/>
      <c r="D13" s="37"/>
      <c r="E13" s="37"/>
      <c r="F13" s="37"/>
      <c r="G13" s="37"/>
      <c r="H13" s="37"/>
      <c r="I13" s="37"/>
      <c r="J13" s="27"/>
    </row>
    <row r="14" spans="2:10" ht="16.5" thickBot="1" x14ac:dyDescent="0.3">
      <c r="B14" s="58" t="s">
        <v>33</v>
      </c>
      <c r="C14" s="37"/>
      <c r="D14" s="37"/>
      <c r="E14" s="37"/>
      <c r="F14" s="37"/>
      <c r="G14" s="37"/>
      <c r="H14" s="37"/>
      <c r="I14" s="37"/>
      <c r="J14" s="27"/>
    </row>
    <row r="15" spans="2:10" ht="13.5" thickTop="1" x14ac:dyDescent="0.2">
      <c r="B15" s="59" t="s">
        <v>11</v>
      </c>
      <c r="C15" s="22"/>
      <c r="D15" s="22"/>
      <c r="E15" s="22"/>
      <c r="F15" s="22"/>
      <c r="G15" s="22"/>
      <c r="H15" s="22"/>
      <c r="I15" s="22"/>
      <c r="J15" s="23"/>
    </row>
    <row r="16" spans="2:10" ht="25.5" x14ac:dyDescent="0.2">
      <c r="B16" s="24"/>
      <c r="C16" s="83" t="s">
        <v>5</v>
      </c>
      <c r="D16" s="25" t="s">
        <v>0</v>
      </c>
      <c r="E16" s="25" t="s">
        <v>1</v>
      </c>
      <c r="F16" s="25" t="s">
        <v>2</v>
      </c>
      <c r="G16" s="25" t="s">
        <v>3</v>
      </c>
      <c r="H16" s="25" t="s">
        <v>4</v>
      </c>
      <c r="I16" s="26" t="s">
        <v>9</v>
      </c>
      <c r="J16" s="27"/>
    </row>
    <row r="17" spans="2:10" x14ac:dyDescent="0.2">
      <c r="B17" s="24"/>
      <c r="C17" s="28" t="s">
        <v>72</v>
      </c>
      <c r="D17" s="25">
        <f>1/12</f>
        <v>8.3333333333333329E-2</v>
      </c>
      <c r="E17" s="29">
        <f>+Tabellen!M20</f>
        <v>1535.04</v>
      </c>
      <c r="F17" s="73">
        <f>+Tabellen!M17</f>
        <v>40.869999999999997</v>
      </c>
      <c r="G17" s="29">
        <f>+Tabellen!M21</f>
        <v>49.7</v>
      </c>
      <c r="H17" s="53">
        <f>D17*(E17+(F17*G17))</f>
        <v>297.18991666666665</v>
      </c>
      <c r="I17" s="17">
        <v>1</v>
      </c>
      <c r="J17" s="27"/>
    </row>
    <row r="18" spans="2:10" x14ac:dyDescent="0.2">
      <c r="B18" s="24"/>
      <c r="C18" s="25" t="s">
        <v>73</v>
      </c>
      <c r="D18" s="25">
        <f>1/12</f>
        <v>8.3333333333333329E-2</v>
      </c>
      <c r="E18" s="29">
        <f>+Tabellen!M22</f>
        <v>2193.89</v>
      </c>
      <c r="F18" s="73">
        <f>+Tabellen!M17</f>
        <v>40.869999999999997</v>
      </c>
      <c r="G18" s="29">
        <f>+Tabellen!M23</f>
        <v>71.040000000000006</v>
      </c>
      <c r="H18" s="53">
        <f>D18*(E18+(F18*G18))</f>
        <v>424.7745666666666</v>
      </c>
      <c r="I18" s="17">
        <v>1</v>
      </c>
      <c r="J18" s="27"/>
    </row>
    <row r="19" spans="2:10" x14ac:dyDescent="0.2">
      <c r="B19" s="24"/>
      <c r="C19" s="25"/>
      <c r="D19" s="25"/>
      <c r="E19" s="25"/>
      <c r="F19" s="25"/>
      <c r="G19" s="25"/>
      <c r="H19" s="25"/>
      <c r="I19" s="25"/>
      <c r="J19" s="27"/>
    </row>
    <row r="20" spans="2:10" x14ac:dyDescent="0.2">
      <c r="B20" s="24"/>
      <c r="C20" s="30" t="s">
        <v>6</v>
      </c>
      <c r="D20" s="25"/>
      <c r="E20" s="25"/>
      <c r="F20" s="30">
        <f>+Tabellen!K4</f>
        <v>2019</v>
      </c>
      <c r="G20" s="30"/>
      <c r="H20" s="30">
        <f>+Tabellen!L4</f>
        <v>2020</v>
      </c>
      <c r="I20" s="25"/>
      <c r="J20" s="27"/>
    </row>
    <row r="21" spans="2:10" x14ac:dyDescent="0.2">
      <c r="B21" s="24"/>
      <c r="C21" s="28" t="s">
        <v>72</v>
      </c>
      <c r="D21" s="25">
        <f>1/12</f>
        <v>8.3333333333333329E-2</v>
      </c>
      <c r="E21" s="29">
        <f>+Tabellen!L31</f>
        <v>831</v>
      </c>
      <c r="F21" s="54">
        <f>(D21*E21)</f>
        <v>69.25</v>
      </c>
      <c r="G21" s="29">
        <f>+Tabellen!M31</f>
        <v>841</v>
      </c>
      <c r="H21" s="53">
        <f>(D21*G21)</f>
        <v>70.083333333333329</v>
      </c>
      <c r="I21" s="25"/>
      <c r="J21" s="27"/>
    </row>
    <row r="22" spans="2:10" x14ac:dyDescent="0.2">
      <c r="B22" s="24"/>
      <c r="C22" s="25" t="s">
        <v>73</v>
      </c>
      <c r="D22" s="25">
        <f>1/12</f>
        <v>8.3333333333333329E-2</v>
      </c>
      <c r="E22" s="29">
        <f>+Tabellen!L32</f>
        <v>236.34</v>
      </c>
      <c r="F22" s="54">
        <f>(D22*E22)</f>
        <v>19.695</v>
      </c>
      <c r="G22" s="29">
        <f>+Tabellen!M32</f>
        <v>239.18</v>
      </c>
      <c r="H22" s="53">
        <f>(D22*G22)</f>
        <v>19.931666666666665</v>
      </c>
      <c r="I22" s="25"/>
      <c r="J22" s="27"/>
    </row>
    <row r="23" spans="2:10" x14ac:dyDescent="0.2">
      <c r="B23" s="24"/>
      <c r="C23" s="25"/>
      <c r="D23" s="25"/>
      <c r="E23" s="25"/>
      <c r="F23" s="25"/>
      <c r="G23" s="25"/>
      <c r="H23" s="25"/>
      <c r="I23" s="25"/>
      <c r="J23" s="27"/>
    </row>
    <row r="24" spans="2:10" x14ac:dyDescent="0.2">
      <c r="B24" s="24"/>
      <c r="C24" s="30" t="s">
        <v>77</v>
      </c>
      <c r="D24" s="25"/>
      <c r="E24" s="25"/>
      <c r="F24" s="25"/>
      <c r="G24" s="25"/>
      <c r="H24" s="25"/>
      <c r="I24" s="25"/>
      <c r="J24" s="27"/>
    </row>
    <row r="25" spans="2:10" x14ac:dyDescent="0.2">
      <c r="B25" s="24"/>
      <c r="C25" s="25">
        <f>+Tabellen!L4</f>
        <v>2020</v>
      </c>
      <c r="D25" s="29">
        <f>+H17*I17+H18*I18+F21*I17+F22*I18</f>
        <v>810.90948333333324</v>
      </c>
      <c r="E25" s="25" t="s">
        <v>7</v>
      </c>
      <c r="F25" s="53">
        <f>+D25*5</f>
        <v>4054.5474166666663</v>
      </c>
      <c r="G25" s="25"/>
      <c r="H25" s="25"/>
      <c r="I25" s="25"/>
      <c r="J25" s="27"/>
    </row>
    <row r="26" spans="2:10" ht="15" x14ac:dyDescent="0.35">
      <c r="B26" s="24"/>
      <c r="C26" s="25">
        <f>+Tabellen!M4</f>
        <v>2021</v>
      </c>
      <c r="D26" s="29">
        <f>+H17*I17+H18*I18+H21*I17+H22*I18</f>
        <v>811.97948333333318</v>
      </c>
      <c r="E26" s="25" t="s">
        <v>8</v>
      </c>
      <c r="F26" s="55">
        <f>+D26*7</f>
        <v>5683.8563833333319</v>
      </c>
      <c r="G26" s="25"/>
      <c r="H26" s="25"/>
      <c r="I26" s="25"/>
      <c r="J26" s="27"/>
    </row>
    <row r="27" spans="2:10" x14ac:dyDescent="0.2">
      <c r="B27" s="24"/>
      <c r="C27" s="25"/>
      <c r="D27" s="25"/>
      <c r="E27" s="25" t="s">
        <v>10</v>
      </c>
      <c r="F27" s="53">
        <f>SUM(F25:F26)</f>
        <v>9738.4037999999982</v>
      </c>
      <c r="G27" s="25"/>
      <c r="H27" s="25"/>
      <c r="I27" s="25"/>
      <c r="J27" s="27"/>
    </row>
    <row r="28" spans="2:10" ht="13.5" thickBot="1" x14ac:dyDescent="0.25">
      <c r="B28" s="31"/>
      <c r="C28" s="32"/>
      <c r="D28" s="32"/>
      <c r="E28" s="32"/>
      <c r="F28" s="32"/>
      <c r="G28" s="32"/>
      <c r="H28" s="32"/>
      <c r="I28" s="32"/>
      <c r="J28" s="33"/>
    </row>
    <row r="29" spans="2:10" ht="13.5" thickTop="1" x14ac:dyDescent="0.2">
      <c r="B29" s="63"/>
      <c r="C29" s="64"/>
      <c r="D29" s="64"/>
      <c r="E29" s="64"/>
      <c r="F29" s="64"/>
      <c r="G29" s="64"/>
      <c r="H29" s="64"/>
      <c r="I29" s="64"/>
      <c r="J29" s="65"/>
    </row>
    <row r="30" spans="2:10" x14ac:dyDescent="0.2">
      <c r="B30" s="63"/>
      <c r="C30" s="64"/>
      <c r="D30" s="64"/>
      <c r="E30" s="64"/>
      <c r="F30" s="64"/>
      <c r="G30" s="64"/>
      <c r="H30" s="64"/>
      <c r="I30" s="64"/>
      <c r="J30" s="65"/>
    </row>
    <row r="31" spans="2:10" ht="16.5" thickBot="1" x14ac:dyDescent="0.3">
      <c r="B31" s="66" t="s">
        <v>32</v>
      </c>
      <c r="C31" s="64"/>
      <c r="D31" s="64"/>
      <c r="E31" s="64"/>
      <c r="F31" s="64"/>
      <c r="G31" s="64"/>
      <c r="H31" s="64"/>
      <c r="I31" s="64"/>
      <c r="J31" s="65"/>
    </row>
    <row r="32" spans="2:10" ht="14.25" thickTop="1" thickBot="1" x14ac:dyDescent="0.25">
      <c r="B32" s="60" t="s">
        <v>12</v>
      </c>
      <c r="C32" s="39" t="s">
        <v>78</v>
      </c>
      <c r="D32" s="22"/>
      <c r="E32" s="22"/>
      <c r="F32" s="22"/>
      <c r="G32" s="22"/>
      <c r="H32" s="22"/>
      <c r="I32" s="22"/>
      <c r="J32" s="23"/>
    </row>
    <row r="33" spans="2:10" ht="26.25" thickTop="1" x14ac:dyDescent="0.2">
      <c r="B33" s="24"/>
      <c r="C33" s="84" t="s">
        <v>5</v>
      </c>
      <c r="D33" s="40" t="s">
        <v>0</v>
      </c>
      <c r="E33" s="40" t="s">
        <v>1</v>
      </c>
      <c r="F33" s="40" t="s">
        <v>4</v>
      </c>
      <c r="G33" s="41" t="s">
        <v>9</v>
      </c>
      <c r="H33" s="22"/>
      <c r="I33" s="42"/>
      <c r="J33" s="27"/>
    </row>
    <row r="34" spans="2:10" x14ac:dyDescent="0.2">
      <c r="B34" s="24"/>
      <c r="C34" s="43" t="s">
        <v>73</v>
      </c>
      <c r="D34" s="25">
        <f>1/12</f>
        <v>8.3333333333333329E-2</v>
      </c>
      <c r="E34" s="29">
        <f>+Tabellen!M27</f>
        <v>5097.17</v>
      </c>
      <c r="F34" s="53">
        <f>(D34*E34)</f>
        <v>424.76416666666665</v>
      </c>
      <c r="G34" s="17">
        <v>1</v>
      </c>
      <c r="H34" s="37"/>
      <c r="I34" s="44"/>
      <c r="J34" s="27"/>
    </row>
    <row r="35" spans="2:10" x14ac:dyDescent="0.2">
      <c r="B35" s="24"/>
      <c r="C35" s="43"/>
      <c r="D35" s="25"/>
      <c r="E35" s="25"/>
      <c r="F35" s="25"/>
      <c r="G35" s="25"/>
      <c r="H35" s="25"/>
      <c r="I35" s="45"/>
      <c r="J35" s="27"/>
    </row>
    <row r="36" spans="2:10" x14ac:dyDescent="0.2">
      <c r="B36" s="24"/>
      <c r="C36" s="46" t="s">
        <v>6</v>
      </c>
      <c r="D36" s="25"/>
      <c r="E36" s="25"/>
      <c r="F36" s="30">
        <f>+F20</f>
        <v>2019</v>
      </c>
      <c r="G36" s="30"/>
      <c r="H36" s="30">
        <f>+H20</f>
        <v>2020</v>
      </c>
      <c r="I36" s="45"/>
      <c r="J36" s="27"/>
    </row>
    <row r="37" spans="2:10" x14ac:dyDescent="0.2">
      <c r="B37" s="24"/>
      <c r="C37" s="25" t="s">
        <v>73</v>
      </c>
      <c r="D37" s="25">
        <f>1/12</f>
        <v>8.3333333333333329E-2</v>
      </c>
      <c r="E37" s="29">
        <f>+E22</f>
        <v>236.34</v>
      </c>
      <c r="F37" s="54">
        <f>(D37*E37)</f>
        <v>19.695</v>
      </c>
      <c r="G37" s="29">
        <f>+G22</f>
        <v>239.18</v>
      </c>
      <c r="H37" s="53">
        <f>(D37*G37)</f>
        <v>19.931666666666665</v>
      </c>
      <c r="I37" s="45"/>
      <c r="J37" s="27"/>
    </row>
    <row r="38" spans="2:10" x14ac:dyDescent="0.2">
      <c r="B38" s="24"/>
      <c r="C38" s="43"/>
      <c r="D38" s="25"/>
      <c r="E38" s="25"/>
      <c r="F38" s="25"/>
      <c r="G38" s="25"/>
      <c r="H38" s="25"/>
      <c r="I38" s="45"/>
      <c r="J38" s="27"/>
    </row>
    <row r="39" spans="2:10" x14ac:dyDescent="0.2">
      <c r="B39" s="24"/>
      <c r="C39" s="46" t="str">
        <f>+C24</f>
        <v>Gedurende schooljaar 2020-2021</v>
      </c>
      <c r="D39" s="25"/>
      <c r="E39" s="25"/>
      <c r="F39" s="25"/>
      <c r="G39" s="25"/>
      <c r="H39" s="25"/>
      <c r="I39" s="45"/>
      <c r="J39" s="27"/>
    </row>
    <row r="40" spans="2:10" x14ac:dyDescent="0.2">
      <c r="B40" s="24"/>
      <c r="C40" s="43">
        <f>+C25</f>
        <v>2020</v>
      </c>
      <c r="D40" s="29">
        <f>F34*G34+F37*G34</f>
        <v>444.45916666666665</v>
      </c>
      <c r="E40" s="25" t="s">
        <v>7</v>
      </c>
      <c r="F40" s="53">
        <f>+D40*5</f>
        <v>2222.2958333333331</v>
      </c>
      <c r="G40" s="25"/>
      <c r="H40" s="25"/>
      <c r="I40" s="45"/>
      <c r="J40" s="27"/>
    </row>
    <row r="41" spans="2:10" ht="15" x14ac:dyDescent="0.35">
      <c r="B41" s="24"/>
      <c r="C41" s="43">
        <f>+C26</f>
        <v>2021</v>
      </c>
      <c r="D41" s="29">
        <f>F34*G34+H37*G34</f>
        <v>444.69583333333333</v>
      </c>
      <c r="E41" s="25" t="s">
        <v>8</v>
      </c>
      <c r="F41" s="55">
        <f>+D41*7</f>
        <v>3112.8708333333334</v>
      </c>
      <c r="G41" s="25"/>
      <c r="H41" s="25"/>
      <c r="I41" s="45"/>
      <c r="J41" s="27"/>
    </row>
    <row r="42" spans="2:10" ht="13.5" thickBot="1" x14ac:dyDescent="0.25">
      <c r="B42" s="24"/>
      <c r="C42" s="47"/>
      <c r="D42" s="48"/>
      <c r="E42" s="48" t="s">
        <v>10</v>
      </c>
      <c r="F42" s="56">
        <f>SUM(F40:F41)</f>
        <v>5335.1666666666661</v>
      </c>
      <c r="G42" s="48"/>
      <c r="H42" s="48"/>
      <c r="I42" s="49"/>
      <c r="J42" s="27"/>
    </row>
    <row r="43" spans="2:10" ht="13.5" thickTop="1" x14ac:dyDescent="0.2">
      <c r="B43" s="24"/>
      <c r="C43" s="37"/>
      <c r="D43" s="37"/>
      <c r="E43" s="37"/>
      <c r="F43" s="37"/>
      <c r="G43" s="37"/>
      <c r="H43" s="37"/>
      <c r="I43" s="37"/>
      <c r="J43" s="27"/>
    </row>
    <row r="44" spans="2:10" x14ac:dyDescent="0.2">
      <c r="B44" s="67"/>
      <c r="C44" s="68"/>
      <c r="D44" s="68"/>
      <c r="E44" s="68"/>
      <c r="F44" s="68"/>
      <c r="G44" s="68"/>
      <c r="H44" s="68"/>
      <c r="I44" s="68"/>
      <c r="J44" s="69"/>
    </row>
    <row r="45" spans="2:10" ht="13.5" thickBot="1" x14ac:dyDescent="0.25">
      <c r="B45" s="61" t="s">
        <v>12</v>
      </c>
      <c r="C45" s="50" t="s">
        <v>79</v>
      </c>
      <c r="D45" s="37"/>
      <c r="E45" s="37"/>
      <c r="F45" s="37"/>
      <c r="G45" s="37"/>
      <c r="H45" s="37"/>
      <c r="I45" s="37"/>
      <c r="J45" s="27"/>
    </row>
    <row r="46" spans="2:10" ht="26.25" thickTop="1" x14ac:dyDescent="0.2">
      <c r="B46" s="24"/>
      <c r="C46" s="84" t="s">
        <v>5</v>
      </c>
      <c r="D46" s="40" t="s">
        <v>0</v>
      </c>
      <c r="E46" s="40" t="s">
        <v>1</v>
      </c>
      <c r="F46" s="40" t="s">
        <v>4</v>
      </c>
      <c r="G46" s="41" t="s">
        <v>9</v>
      </c>
      <c r="H46" s="22"/>
      <c r="I46" s="42"/>
      <c r="J46" s="27"/>
    </row>
    <row r="47" spans="2:10" x14ac:dyDescent="0.2">
      <c r="B47" s="24"/>
      <c r="C47" s="28" t="s">
        <v>72</v>
      </c>
      <c r="D47" s="25">
        <f>1/12</f>
        <v>8.3333333333333329E-2</v>
      </c>
      <c r="E47" s="29">
        <f>+Tabellen!M26</f>
        <v>3566.44</v>
      </c>
      <c r="F47" s="53">
        <f>(D47*E47)</f>
        <v>297.20333333333332</v>
      </c>
      <c r="G47" s="17">
        <v>1</v>
      </c>
      <c r="H47" s="37"/>
      <c r="I47" s="44"/>
      <c r="J47" s="27"/>
    </row>
    <row r="48" spans="2:10" x14ac:dyDescent="0.2">
      <c r="B48" s="24"/>
      <c r="C48" s="25" t="s">
        <v>73</v>
      </c>
      <c r="D48" s="25">
        <f>1/12</f>
        <v>8.3333333333333329E-2</v>
      </c>
      <c r="E48" s="29">
        <f>+E34</f>
        <v>5097.17</v>
      </c>
      <c r="F48" s="53">
        <f>(D48*E48)</f>
        <v>424.76416666666665</v>
      </c>
      <c r="G48" s="25">
        <f>+G47</f>
        <v>1</v>
      </c>
      <c r="H48" s="37"/>
      <c r="I48" s="44"/>
      <c r="J48" s="27"/>
    </row>
    <row r="49" spans="2:10" x14ac:dyDescent="0.2">
      <c r="B49" s="24"/>
      <c r="C49" s="43"/>
      <c r="D49" s="25"/>
      <c r="E49" s="25"/>
      <c r="F49" s="25"/>
      <c r="G49" s="25"/>
      <c r="H49" s="25"/>
      <c r="I49" s="45"/>
      <c r="J49" s="27"/>
    </row>
    <row r="50" spans="2:10" x14ac:dyDescent="0.2">
      <c r="B50" s="24"/>
      <c r="C50" s="46" t="s">
        <v>6</v>
      </c>
      <c r="D50" s="25"/>
      <c r="E50" s="25"/>
      <c r="F50" s="30">
        <f>+F20</f>
        <v>2019</v>
      </c>
      <c r="G50" s="30"/>
      <c r="H50" s="30">
        <f>+H20</f>
        <v>2020</v>
      </c>
      <c r="I50" s="45"/>
      <c r="J50" s="27"/>
    </row>
    <row r="51" spans="2:10" x14ac:dyDescent="0.2">
      <c r="B51" s="24"/>
      <c r="C51" s="28" t="s">
        <v>72</v>
      </c>
      <c r="D51" s="25">
        <f>1/12</f>
        <v>8.3333333333333329E-2</v>
      </c>
      <c r="E51" s="29">
        <f>+E21</f>
        <v>831</v>
      </c>
      <c r="F51" s="54">
        <f>(D51*E51)</f>
        <v>69.25</v>
      </c>
      <c r="G51" s="29">
        <f>+G21</f>
        <v>841</v>
      </c>
      <c r="H51" s="53">
        <f>(D51*G51)</f>
        <v>70.083333333333329</v>
      </c>
      <c r="I51" s="45"/>
      <c r="J51" s="27"/>
    </row>
    <row r="52" spans="2:10" x14ac:dyDescent="0.2">
      <c r="B52" s="24"/>
      <c r="C52" s="25" t="s">
        <v>73</v>
      </c>
      <c r="D52" s="25">
        <f>1/12</f>
        <v>8.3333333333333329E-2</v>
      </c>
      <c r="E52" s="29">
        <f>+E22</f>
        <v>236.34</v>
      </c>
      <c r="F52" s="54">
        <f>(D52*E52)</f>
        <v>19.695</v>
      </c>
      <c r="G52" s="29">
        <f>+G22</f>
        <v>239.18</v>
      </c>
      <c r="H52" s="53">
        <f>(D52*G52)</f>
        <v>19.931666666666665</v>
      </c>
      <c r="I52" s="45"/>
      <c r="J52" s="27"/>
    </row>
    <row r="53" spans="2:10" x14ac:dyDescent="0.2">
      <c r="B53" s="24"/>
      <c r="C53" s="43"/>
      <c r="D53" s="25"/>
      <c r="E53" s="25"/>
      <c r="F53" s="25"/>
      <c r="G53" s="25"/>
      <c r="H53" s="25"/>
      <c r="I53" s="45"/>
      <c r="J53" s="27"/>
    </row>
    <row r="54" spans="2:10" x14ac:dyDescent="0.2">
      <c r="B54" s="24"/>
      <c r="C54" s="46" t="str">
        <f>+C39</f>
        <v>Gedurende schooljaar 2020-2021</v>
      </c>
      <c r="D54" s="25"/>
      <c r="E54" s="25"/>
      <c r="F54" s="25"/>
      <c r="G54" s="25"/>
      <c r="H54" s="25"/>
      <c r="I54" s="45"/>
      <c r="J54" s="27"/>
    </row>
    <row r="55" spans="2:10" x14ac:dyDescent="0.2">
      <c r="B55" s="24"/>
      <c r="C55" s="51">
        <f>+C40</f>
        <v>2020</v>
      </c>
      <c r="D55" s="29">
        <f>+F47*G47+F48*G48+F51*G47+F52*G48</f>
        <v>810.91250000000002</v>
      </c>
      <c r="E55" s="25" t="s">
        <v>7</v>
      </c>
      <c r="F55" s="53">
        <f>+D55*5</f>
        <v>4054.5625</v>
      </c>
      <c r="G55" s="25"/>
      <c r="H55" s="25"/>
      <c r="I55" s="45"/>
      <c r="J55" s="27"/>
    </row>
    <row r="56" spans="2:10" ht="15" x14ac:dyDescent="0.35">
      <c r="B56" s="24"/>
      <c r="C56" s="51">
        <f>+C41</f>
        <v>2021</v>
      </c>
      <c r="D56" s="29">
        <f>+F47*G47+F48*G48+H51*G47+H52*G48</f>
        <v>811.98249999999996</v>
      </c>
      <c r="E56" s="25" t="s">
        <v>8</v>
      </c>
      <c r="F56" s="55">
        <f>+D56*7</f>
        <v>5683.8774999999996</v>
      </c>
      <c r="G56" s="25"/>
      <c r="H56" s="25"/>
      <c r="I56" s="45"/>
      <c r="J56" s="27"/>
    </row>
    <row r="57" spans="2:10" ht="13.5" thickBot="1" x14ac:dyDescent="0.25">
      <c r="B57" s="24"/>
      <c r="C57" s="47"/>
      <c r="D57" s="48"/>
      <c r="E57" s="48" t="s">
        <v>10</v>
      </c>
      <c r="F57" s="56">
        <f>SUM(F55:F56)</f>
        <v>9738.4399999999987</v>
      </c>
      <c r="G57" s="48"/>
      <c r="H57" s="48"/>
      <c r="I57" s="49"/>
      <c r="J57" s="27"/>
    </row>
    <row r="58" spans="2:10" ht="13.5" thickTop="1" x14ac:dyDescent="0.2">
      <c r="B58" s="24"/>
      <c r="C58" s="37"/>
      <c r="D58" s="37"/>
      <c r="E58" s="37"/>
      <c r="F58" s="37"/>
      <c r="G58" s="37"/>
      <c r="H58" s="37"/>
      <c r="I58" s="37"/>
      <c r="J58" s="27"/>
    </row>
    <row r="59" spans="2:10" x14ac:dyDescent="0.2">
      <c r="B59" s="70"/>
      <c r="C59" s="71"/>
      <c r="D59" s="71"/>
      <c r="E59" s="71"/>
      <c r="F59" s="71"/>
      <c r="G59" s="71"/>
      <c r="H59" s="71"/>
      <c r="I59" s="71"/>
      <c r="J59" s="72"/>
    </row>
    <row r="60" spans="2:10" x14ac:dyDescent="0.2">
      <c r="B60" s="34"/>
      <c r="C60" s="35"/>
      <c r="D60" s="35"/>
      <c r="E60" s="35"/>
      <c r="F60" s="35"/>
      <c r="G60" s="35"/>
      <c r="H60" s="35"/>
      <c r="I60" s="35"/>
      <c r="J60" s="36"/>
    </row>
    <row r="61" spans="2:10" ht="13.5" thickBot="1" x14ac:dyDescent="0.25">
      <c r="B61" s="62" t="s">
        <v>34</v>
      </c>
      <c r="C61" s="37"/>
      <c r="D61" s="37"/>
      <c r="E61" s="37"/>
      <c r="F61" s="37"/>
      <c r="G61" s="37"/>
      <c r="H61" s="37"/>
      <c r="I61" s="37"/>
      <c r="J61" s="27"/>
    </row>
    <row r="62" spans="2:10" ht="13.5" thickTop="1" x14ac:dyDescent="0.2">
      <c r="B62" s="24"/>
      <c r="C62" s="46" t="str">
        <f>+C39</f>
        <v>Gedurende schooljaar 2020-2021</v>
      </c>
      <c r="D62" s="25"/>
      <c r="E62" s="40"/>
      <c r="F62" s="40"/>
      <c r="G62" s="40"/>
      <c r="H62" s="40"/>
      <c r="I62" s="52"/>
      <c r="J62" s="27"/>
    </row>
    <row r="63" spans="2:10" x14ac:dyDescent="0.2">
      <c r="B63" s="24"/>
      <c r="C63" s="43">
        <f>+C40</f>
        <v>2020</v>
      </c>
      <c r="D63" s="29">
        <f>+D40+D55</f>
        <v>1255.3716666666667</v>
      </c>
      <c r="E63" s="25" t="s">
        <v>7</v>
      </c>
      <c r="F63" s="53">
        <f>+D63*5</f>
        <v>6276.8583333333336</v>
      </c>
      <c r="G63" s="25"/>
      <c r="H63" s="25"/>
      <c r="I63" s="45"/>
      <c r="J63" s="27"/>
    </row>
    <row r="64" spans="2:10" ht="15" x14ac:dyDescent="0.35">
      <c r="B64" s="24"/>
      <c r="C64" s="43">
        <f>+C41</f>
        <v>2021</v>
      </c>
      <c r="D64" s="29">
        <f>+D41+D56</f>
        <v>1256.6783333333333</v>
      </c>
      <c r="E64" s="25" t="s">
        <v>8</v>
      </c>
      <c r="F64" s="55">
        <f>+D64*7</f>
        <v>8796.748333333333</v>
      </c>
      <c r="G64" s="25"/>
      <c r="H64" s="25"/>
      <c r="I64" s="45"/>
      <c r="J64" s="27"/>
    </row>
    <row r="65" spans="2:10" ht="13.5" thickBot="1" x14ac:dyDescent="0.25">
      <c r="B65" s="24"/>
      <c r="C65" s="47"/>
      <c r="D65" s="48"/>
      <c r="E65" s="48" t="s">
        <v>10</v>
      </c>
      <c r="F65" s="56">
        <f>SUM(F63:F64)</f>
        <v>15073.606666666667</v>
      </c>
      <c r="G65" s="48"/>
      <c r="H65" s="48"/>
      <c r="I65" s="49"/>
      <c r="J65" s="27"/>
    </row>
    <row r="66" spans="2:10" ht="14.25" thickTop="1" thickBot="1" x14ac:dyDescent="0.25">
      <c r="B66" s="31"/>
      <c r="C66" s="32"/>
      <c r="D66" s="32"/>
      <c r="E66" s="32"/>
      <c r="F66" s="32"/>
      <c r="G66" s="32"/>
      <c r="H66" s="32"/>
      <c r="I66" s="32"/>
      <c r="J66" s="33"/>
    </row>
    <row r="67" spans="2:10" ht="13.5" thickTop="1" x14ac:dyDescent="0.2">
      <c r="B67" s="3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3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3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3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3"/>
      <c r="C71" s="2"/>
      <c r="D71" s="2"/>
      <c r="E71" s="2"/>
      <c r="F71" s="2"/>
      <c r="G71" s="2"/>
      <c r="H71" s="2"/>
      <c r="I71" s="2"/>
      <c r="J71" s="2"/>
    </row>
    <row r="72" spans="2:10" x14ac:dyDescent="0.2">
      <c r="B72" s="3"/>
      <c r="C72" s="2"/>
      <c r="D72" s="2"/>
      <c r="E72" s="2"/>
      <c r="F72" s="2"/>
      <c r="G72" s="2"/>
      <c r="H72" s="2"/>
      <c r="I72" s="2"/>
      <c r="J72" s="2"/>
    </row>
    <row r="73" spans="2:10" x14ac:dyDescent="0.2">
      <c r="B73" s="3"/>
      <c r="C73" s="2"/>
      <c r="D73" s="2"/>
      <c r="E73" s="2"/>
      <c r="F73" s="2"/>
      <c r="G73" s="2"/>
      <c r="H73" s="2"/>
      <c r="I73" s="2"/>
      <c r="J73" s="2"/>
    </row>
    <row r="74" spans="2:10" x14ac:dyDescent="0.2">
      <c r="B74" s="3"/>
      <c r="C74" s="2"/>
      <c r="D74" s="2"/>
      <c r="E74" s="2"/>
      <c r="F74" s="2"/>
      <c r="G74" s="2"/>
      <c r="H74" s="2"/>
      <c r="I74" s="2"/>
      <c r="J74" s="2"/>
    </row>
    <row r="75" spans="2:10" x14ac:dyDescent="0.2">
      <c r="B75" s="3"/>
      <c r="C75" s="2"/>
      <c r="D75" s="2"/>
      <c r="E75" s="2"/>
      <c r="F75" s="2"/>
      <c r="G75" s="2"/>
      <c r="H75" s="2"/>
      <c r="I75" s="2"/>
      <c r="J75" s="2"/>
    </row>
    <row r="76" spans="2:10" x14ac:dyDescent="0.2">
      <c r="B76" s="3"/>
      <c r="C76" s="2"/>
      <c r="D76" s="2"/>
      <c r="E76" s="2"/>
      <c r="F76" s="2"/>
      <c r="G76" s="2"/>
      <c r="H76" s="2"/>
      <c r="I76" s="2"/>
      <c r="J76" s="2"/>
    </row>
    <row r="77" spans="2:10" x14ac:dyDescent="0.2">
      <c r="B77" s="3"/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3"/>
      <c r="C78" s="2"/>
      <c r="D78" s="2"/>
      <c r="E78" s="2"/>
      <c r="F78" s="2"/>
      <c r="G78" s="2"/>
      <c r="H78" s="2"/>
      <c r="I78" s="2"/>
      <c r="J78" s="2"/>
    </row>
    <row r="79" spans="2:10" x14ac:dyDescent="0.2">
      <c r="B79" s="3"/>
      <c r="C79" s="2"/>
      <c r="D79" s="2"/>
      <c r="E79" s="2"/>
      <c r="F79" s="2"/>
      <c r="G79" s="2"/>
      <c r="H79" s="2"/>
      <c r="I79" s="2"/>
      <c r="J79" s="2"/>
    </row>
    <row r="80" spans="2:10" x14ac:dyDescent="0.2">
      <c r="B80" s="3"/>
      <c r="C80" s="2"/>
      <c r="D80" s="2"/>
      <c r="E80" s="2"/>
      <c r="F80" s="2"/>
      <c r="G80" s="2"/>
      <c r="H80" s="2"/>
      <c r="I80" s="2"/>
      <c r="J80" s="2"/>
    </row>
    <row r="81" spans="2:2" s="2" customFormat="1" x14ac:dyDescent="0.2">
      <c r="B81" s="3"/>
    </row>
    <row r="82" spans="2:2" s="2" customFormat="1" x14ac:dyDescent="0.2">
      <c r="B82" s="3"/>
    </row>
    <row r="83" spans="2:2" s="2" customFormat="1" x14ac:dyDescent="0.2">
      <c r="B83" s="3"/>
    </row>
    <row r="84" spans="2:2" s="2" customFormat="1" x14ac:dyDescent="0.2">
      <c r="B84" s="3"/>
    </row>
    <row r="85" spans="2:2" s="2" customFormat="1" x14ac:dyDescent="0.2">
      <c r="B85" s="3"/>
    </row>
    <row r="86" spans="2:2" s="2" customFormat="1" x14ac:dyDescent="0.2">
      <c r="B86" s="3"/>
    </row>
    <row r="87" spans="2:2" s="2" customFormat="1" x14ac:dyDescent="0.2">
      <c r="B87" s="3"/>
    </row>
    <row r="88" spans="2:2" s="2" customFormat="1" x14ac:dyDescent="0.2">
      <c r="B88" s="3"/>
    </row>
    <row r="89" spans="2:2" s="2" customFormat="1" x14ac:dyDescent="0.2">
      <c r="B89" s="3"/>
    </row>
    <row r="90" spans="2:2" s="2" customFormat="1" x14ac:dyDescent="0.2">
      <c r="B90" s="3"/>
    </row>
    <row r="91" spans="2:2" s="2" customFormat="1" x14ac:dyDescent="0.2">
      <c r="B91" s="3"/>
    </row>
    <row r="92" spans="2:2" s="2" customFormat="1" x14ac:dyDescent="0.2">
      <c r="B92" s="3"/>
    </row>
    <row r="93" spans="2:2" s="2" customFormat="1" x14ac:dyDescent="0.2">
      <c r="B93" s="3"/>
    </row>
    <row r="94" spans="2:2" s="2" customFormat="1" x14ac:dyDescent="0.2">
      <c r="B94" s="3"/>
    </row>
    <row r="95" spans="2:2" s="2" customFormat="1" x14ac:dyDescent="0.2">
      <c r="B95" s="3"/>
    </row>
    <row r="96" spans="2:2" s="2" customFormat="1" x14ac:dyDescent="0.2">
      <c r="B96" s="3"/>
    </row>
    <row r="97" spans="2:2" s="2" customFormat="1" x14ac:dyDescent="0.2">
      <c r="B97" s="3"/>
    </row>
    <row r="98" spans="2:2" s="2" customFormat="1" x14ac:dyDescent="0.2">
      <c r="B98" s="3"/>
    </row>
    <row r="99" spans="2:2" s="2" customFormat="1" x14ac:dyDescent="0.2">
      <c r="B99" s="3"/>
    </row>
    <row r="100" spans="2:2" s="2" customFormat="1" x14ac:dyDescent="0.2">
      <c r="B100" s="3"/>
    </row>
    <row r="101" spans="2:2" s="2" customFormat="1" x14ac:dyDescent="0.2">
      <c r="B101" s="3"/>
    </row>
    <row r="102" spans="2:2" s="2" customFormat="1" x14ac:dyDescent="0.2">
      <c r="B102" s="3"/>
    </row>
    <row r="103" spans="2:2" s="2" customFormat="1" x14ac:dyDescent="0.2">
      <c r="B103" s="3"/>
    </row>
    <row r="104" spans="2:2" s="2" customFormat="1" x14ac:dyDescent="0.2">
      <c r="B104" s="3"/>
    </row>
    <row r="105" spans="2:2" s="2" customFormat="1" x14ac:dyDescent="0.2">
      <c r="B105" s="3"/>
    </row>
    <row r="106" spans="2:2" s="2" customFormat="1" x14ac:dyDescent="0.2">
      <c r="B106" s="3"/>
    </row>
    <row r="107" spans="2:2" s="2" customFormat="1" x14ac:dyDescent="0.2">
      <c r="B107" s="3"/>
    </row>
    <row r="108" spans="2:2" s="2" customFormat="1" x14ac:dyDescent="0.2">
      <c r="B108" s="3"/>
    </row>
    <row r="109" spans="2:2" s="2" customFormat="1" x14ac:dyDescent="0.2">
      <c r="B109" s="3"/>
    </row>
    <row r="110" spans="2:2" s="2" customFormat="1" x14ac:dyDescent="0.2">
      <c r="B110" s="3"/>
    </row>
    <row r="111" spans="2:2" s="2" customFormat="1" x14ac:dyDescent="0.2">
      <c r="B111" s="3"/>
    </row>
    <row r="112" spans="2:2" s="2" customFormat="1" x14ac:dyDescent="0.2">
      <c r="B112" s="3"/>
    </row>
    <row r="113" spans="2:2" s="2" customFormat="1" x14ac:dyDescent="0.2">
      <c r="B113" s="3"/>
    </row>
    <row r="114" spans="2:2" s="2" customFormat="1" x14ac:dyDescent="0.2">
      <c r="B114" s="3"/>
    </row>
    <row r="115" spans="2:2" s="2" customFormat="1" x14ac:dyDescent="0.2">
      <c r="B115" s="3"/>
    </row>
    <row r="116" spans="2:2" s="2" customFormat="1" x14ac:dyDescent="0.2">
      <c r="B116" s="3"/>
    </row>
    <row r="117" spans="2:2" s="2" customFormat="1" x14ac:dyDescent="0.2">
      <c r="B117" s="3"/>
    </row>
    <row r="118" spans="2:2" s="2" customFormat="1" x14ac:dyDescent="0.2">
      <c r="B118" s="3"/>
    </row>
    <row r="119" spans="2:2" s="2" customFormat="1" x14ac:dyDescent="0.2">
      <c r="B119" s="3"/>
    </row>
    <row r="120" spans="2:2" s="2" customFormat="1" x14ac:dyDescent="0.2">
      <c r="B120" s="3"/>
    </row>
    <row r="121" spans="2:2" s="2" customFormat="1" x14ac:dyDescent="0.2">
      <c r="B121" s="3"/>
    </row>
    <row r="122" spans="2:2" s="2" customFormat="1" x14ac:dyDescent="0.2">
      <c r="B122" s="3"/>
    </row>
    <row r="123" spans="2:2" s="2" customFormat="1" x14ac:dyDescent="0.2">
      <c r="B123" s="3"/>
    </row>
    <row r="124" spans="2:2" s="2" customFormat="1" x14ac:dyDescent="0.2">
      <c r="B124" s="3"/>
    </row>
    <row r="125" spans="2:2" s="2" customFormat="1" x14ac:dyDescent="0.2">
      <c r="B125" s="3"/>
    </row>
    <row r="126" spans="2:2" s="2" customFormat="1" x14ac:dyDescent="0.2">
      <c r="B126" s="3"/>
    </row>
    <row r="127" spans="2:2" s="2" customFormat="1" x14ac:dyDescent="0.2">
      <c r="B127" s="3"/>
    </row>
    <row r="128" spans="2:2" s="2" customFormat="1" x14ac:dyDescent="0.2">
      <c r="B128" s="3"/>
    </row>
    <row r="129" spans="2:2" s="2" customFormat="1" x14ac:dyDescent="0.2">
      <c r="B129" s="3"/>
    </row>
    <row r="130" spans="2:2" s="2" customFormat="1" x14ac:dyDescent="0.2">
      <c r="B130" s="3"/>
    </row>
    <row r="131" spans="2:2" s="2" customFormat="1" x14ac:dyDescent="0.2">
      <c r="B131" s="3"/>
    </row>
    <row r="132" spans="2:2" s="2" customFormat="1" x14ac:dyDescent="0.2">
      <c r="B132" s="3"/>
    </row>
    <row r="133" spans="2:2" s="2" customFormat="1" x14ac:dyDescent="0.2">
      <c r="B133" s="3"/>
    </row>
    <row r="134" spans="2:2" s="2" customFormat="1" x14ac:dyDescent="0.2">
      <c r="B134" s="3"/>
    </row>
    <row r="135" spans="2:2" s="2" customFormat="1" x14ac:dyDescent="0.2">
      <c r="B135" s="3"/>
    </row>
    <row r="136" spans="2:2" s="2" customFormat="1" x14ac:dyDescent="0.2">
      <c r="B136" s="3"/>
    </row>
    <row r="137" spans="2:2" s="2" customFormat="1" x14ac:dyDescent="0.2">
      <c r="B137" s="3"/>
    </row>
    <row r="138" spans="2:2" s="2" customFormat="1" x14ac:dyDescent="0.2">
      <c r="B138" s="3"/>
    </row>
    <row r="139" spans="2:2" s="2" customFormat="1" x14ac:dyDescent="0.2">
      <c r="B139" s="3"/>
    </row>
    <row r="140" spans="2:2" s="2" customFormat="1" x14ac:dyDescent="0.2">
      <c r="B140" s="3"/>
    </row>
    <row r="141" spans="2:2" s="2" customFormat="1" x14ac:dyDescent="0.2">
      <c r="B141" s="3"/>
    </row>
    <row r="142" spans="2:2" s="2" customFormat="1" x14ac:dyDescent="0.2">
      <c r="B142" s="3"/>
    </row>
    <row r="143" spans="2:2" s="2" customFormat="1" x14ac:dyDescent="0.2">
      <c r="B143" s="3"/>
    </row>
    <row r="144" spans="2:2" s="2" customFormat="1" x14ac:dyDescent="0.2">
      <c r="B144" s="3"/>
    </row>
    <row r="145" spans="2:2" s="2" customFormat="1" x14ac:dyDescent="0.2">
      <c r="B145" s="3"/>
    </row>
    <row r="146" spans="2:2" s="2" customFormat="1" x14ac:dyDescent="0.2">
      <c r="B146" s="3"/>
    </row>
    <row r="147" spans="2:2" s="2" customFormat="1" x14ac:dyDescent="0.2">
      <c r="B147" s="3"/>
    </row>
    <row r="148" spans="2:2" s="2" customFormat="1" x14ac:dyDescent="0.2">
      <c r="B148" s="3"/>
    </row>
    <row r="149" spans="2:2" s="2" customFormat="1" x14ac:dyDescent="0.2">
      <c r="B149" s="3"/>
    </row>
    <row r="150" spans="2:2" s="2" customFormat="1" x14ac:dyDescent="0.2">
      <c r="B150" s="3"/>
    </row>
    <row r="151" spans="2:2" s="2" customFormat="1" x14ac:dyDescent="0.2">
      <c r="B151" s="3"/>
    </row>
    <row r="152" spans="2:2" s="2" customFormat="1" x14ac:dyDescent="0.2">
      <c r="B152" s="3"/>
    </row>
    <row r="153" spans="2:2" s="2" customFormat="1" x14ac:dyDescent="0.2">
      <c r="B153" s="3"/>
    </row>
    <row r="154" spans="2:2" s="2" customFormat="1" x14ac:dyDescent="0.2">
      <c r="B154" s="3"/>
    </row>
    <row r="155" spans="2:2" s="2" customFormat="1" x14ac:dyDescent="0.2">
      <c r="B155" s="3"/>
    </row>
    <row r="156" spans="2:2" s="2" customFormat="1" x14ac:dyDescent="0.2">
      <c r="B156" s="3"/>
    </row>
    <row r="157" spans="2:2" s="2" customFormat="1" x14ac:dyDescent="0.2">
      <c r="B157" s="3"/>
    </row>
    <row r="158" spans="2:2" s="2" customFormat="1" x14ac:dyDescent="0.2">
      <c r="B158" s="3"/>
    </row>
    <row r="159" spans="2:2" s="2" customFormat="1" x14ac:dyDescent="0.2">
      <c r="B159" s="3"/>
    </row>
    <row r="160" spans="2:2" s="2" customFormat="1" x14ac:dyDescent="0.2">
      <c r="B160" s="3"/>
    </row>
    <row r="161" spans="2:2" s="2" customFormat="1" x14ac:dyDescent="0.2">
      <c r="B161" s="3"/>
    </row>
    <row r="162" spans="2:2" s="2" customFormat="1" x14ac:dyDescent="0.2">
      <c r="B162" s="3"/>
    </row>
    <row r="163" spans="2:2" s="2" customFormat="1" x14ac:dyDescent="0.2">
      <c r="B163" s="3"/>
    </row>
    <row r="164" spans="2:2" s="2" customFormat="1" x14ac:dyDescent="0.2">
      <c r="B164" s="3"/>
    </row>
    <row r="165" spans="2:2" s="2" customFormat="1" x14ac:dyDescent="0.2">
      <c r="B165" s="3"/>
    </row>
    <row r="166" spans="2:2" s="2" customFormat="1" x14ac:dyDescent="0.2">
      <c r="B166" s="3"/>
    </row>
    <row r="167" spans="2:2" s="2" customFormat="1" x14ac:dyDescent="0.2">
      <c r="B167" s="3"/>
    </row>
    <row r="168" spans="2:2" s="2" customFormat="1" x14ac:dyDescent="0.2">
      <c r="B168" s="3"/>
    </row>
    <row r="169" spans="2:2" s="2" customFormat="1" x14ac:dyDescent="0.2">
      <c r="B169" s="3"/>
    </row>
    <row r="170" spans="2:2" s="2" customFormat="1" x14ac:dyDescent="0.2">
      <c r="B170" s="3"/>
    </row>
    <row r="171" spans="2:2" s="2" customFormat="1" x14ac:dyDescent="0.2">
      <c r="B171" s="3"/>
    </row>
    <row r="172" spans="2:2" s="2" customFormat="1" x14ac:dyDescent="0.2">
      <c r="B172" s="3"/>
    </row>
    <row r="173" spans="2:2" s="2" customFormat="1" x14ac:dyDescent="0.2">
      <c r="B173" s="3"/>
    </row>
    <row r="174" spans="2:2" s="2" customFormat="1" x14ac:dyDescent="0.2">
      <c r="B174" s="3"/>
    </row>
    <row r="175" spans="2:2" s="2" customFormat="1" x14ac:dyDescent="0.2">
      <c r="B175" s="3"/>
    </row>
    <row r="176" spans="2:2" s="2" customFormat="1" x14ac:dyDescent="0.2">
      <c r="B176" s="3"/>
    </row>
    <row r="177" spans="2:2" s="2" customFormat="1" x14ac:dyDescent="0.2">
      <c r="B177" s="3"/>
    </row>
    <row r="178" spans="2:2" s="2" customFormat="1" x14ac:dyDescent="0.2">
      <c r="B178" s="3"/>
    </row>
    <row r="179" spans="2:2" s="2" customFormat="1" x14ac:dyDescent="0.2">
      <c r="B179" s="3"/>
    </row>
    <row r="180" spans="2:2" s="2" customFormat="1" x14ac:dyDescent="0.2">
      <c r="B180" s="3"/>
    </row>
    <row r="181" spans="2:2" s="2" customFormat="1" x14ac:dyDescent="0.2">
      <c r="B181" s="3"/>
    </row>
    <row r="182" spans="2:2" s="2" customFormat="1" x14ac:dyDescent="0.2">
      <c r="B182" s="3"/>
    </row>
    <row r="183" spans="2:2" s="2" customFormat="1" x14ac:dyDescent="0.2">
      <c r="B183" s="3"/>
    </row>
    <row r="184" spans="2:2" s="2" customFormat="1" x14ac:dyDescent="0.2">
      <c r="B184" s="3"/>
    </row>
    <row r="185" spans="2:2" s="2" customFormat="1" x14ac:dyDescent="0.2">
      <c r="B185" s="3"/>
    </row>
    <row r="186" spans="2:2" s="2" customFormat="1" x14ac:dyDescent="0.2">
      <c r="B186" s="3"/>
    </row>
    <row r="187" spans="2:2" s="2" customFormat="1" x14ac:dyDescent="0.2">
      <c r="B187" s="3"/>
    </row>
    <row r="188" spans="2:2" s="2" customFormat="1" x14ac:dyDescent="0.2">
      <c r="B188" s="3"/>
    </row>
    <row r="189" spans="2:2" s="2" customFormat="1" x14ac:dyDescent="0.2">
      <c r="B189" s="3"/>
    </row>
    <row r="190" spans="2:2" s="2" customFormat="1" x14ac:dyDescent="0.2">
      <c r="B190" s="3"/>
    </row>
    <row r="191" spans="2:2" s="2" customFormat="1" x14ac:dyDescent="0.2">
      <c r="B191" s="3"/>
    </row>
    <row r="192" spans="2:2" s="2" customFormat="1" x14ac:dyDescent="0.2">
      <c r="B192" s="3"/>
    </row>
    <row r="193" spans="2:2" s="2" customFormat="1" x14ac:dyDescent="0.2">
      <c r="B193" s="3"/>
    </row>
    <row r="194" spans="2:2" s="2" customFormat="1" x14ac:dyDescent="0.2">
      <c r="B194" s="3"/>
    </row>
    <row r="195" spans="2:2" s="2" customFormat="1" x14ac:dyDescent="0.2">
      <c r="B195" s="3"/>
    </row>
    <row r="196" spans="2:2" s="2" customFormat="1" x14ac:dyDescent="0.2">
      <c r="B196" s="3"/>
    </row>
    <row r="197" spans="2:2" s="2" customFormat="1" x14ac:dyDescent="0.2">
      <c r="B197" s="3"/>
    </row>
    <row r="198" spans="2:2" s="2" customFormat="1" x14ac:dyDescent="0.2">
      <c r="B198" s="3"/>
    </row>
    <row r="199" spans="2:2" s="2" customFormat="1" x14ac:dyDescent="0.2">
      <c r="B199" s="3"/>
    </row>
    <row r="200" spans="2:2" s="2" customFormat="1" x14ac:dyDescent="0.2">
      <c r="B200" s="3"/>
    </row>
    <row r="201" spans="2:2" s="2" customFormat="1" x14ac:dyDescent="0.2">
      <c r="B201" s="3"/>
    </row>
    <row r="202" spans="2:2" s="2" customFormat="1" x14ac:dyDescent="0.2">
      <c r="B202" s="3"/>
    </row>
    <row r="203" spans="2:2" s="2" customFormat="1" x14ac:dyDescent="0.2">
      <c r="B203" s="3"/>
    </row>
    <row r="204" spans="2:2" s="2" customFormat="1" x14ac:dyDescent="0.2">
      <c r="B204" s="3"/>
    </row>
    <row r="205" spans="2:2" s="2" customFormat="1" x14ac:dyDescent="0.2">
      <c r="B205" s="3"/>
    </row>
    <row r="206" spans="2:2" s="2" customFormat="1" x14ac:dyDescent="0.2">
      <c r="B206" s="3"/>
    </row>
    <row r="207" spans="2:2" s="2" customFormat="1" x14ac:dyDescent="0.2">
      <c r="B207" s="3"/>
    </row>
    <row r="208" spans="2:2" s="2" customFormat="1" x14ac:dyDescent="0.2">
      <c r="B208" s="3"/>
    </row>
    <row r="209" spans="2:2" s="2" customFormat="1" x14ac:dyDescent="0.2">
      <c r="B209" s="3"/>
    </row>
    <row r="210" spans="2:2" s="2" customFormat="1" x14ac:dyDescent="0.2">
      <c r="B210" s="3"/>
    </row>
    <row r="211" spans="2:2" s="2" customFormat="1" x14ac:dyDescent="0.2">
      <c r="B211" s="3"/>
    </row>
    <row r="212" spans="2:2" s="2" customFormat="1" x14ac:dyDescent="0.2">
      <c r="B212" s="3"/>
    </row>
    <row r="213" spans="2:2" s="2" customFormat="1" x14ac:dyDescent="0.2">
      <c r="B213" s="3"/>
    </row>
    <row r="214" spans="2:2" s="2" customFormat="1" x14ac:dyDescent="0.2">
      <c r="B214" s="3"/>
    </row>
    <row r="215" spans="2:2" s="2" customFormat="1" x14ac:dyDescent="0.2">
      <c r="B215" s="3"/>
    </row>
    <row r="216" spans="2:2" s="2" customFormat="1" x14ac:dyDescent="0.2">
      <c r="B216" s="3"/>
    </row>
    <row r="217" spans="2:2" s="2" customFormat="1" x14ac:dyDescent="0.2">
      <c r="B217" s="3"/>
    </row>
    <row r="218" spans="2:2" s="2" customFormat="1" x14ac:dyDescent="0.2">
      <c r="B218" s="3"/>
    </row>
    <row r="219" spans="2:2" s="2" customFormat="1" x14ac:dyDescent="0.2">
      <c r="B219" s="3"/>
    </row>
    <row r="220" spans="2:2" s="2" customFormat="1" x14ac:dyDescent="0.2">
      <c r="B220" s="3"/>
    </row>
    <row r="221" spans="2:2" s="2" customFormat="1" x14ac:dyDescent="0.2">
      <c r="B221" s="3"/>
    </row>
    <row r="222" spans="2:2" s="2" customFormat="1" x14ac:dyDescent="0.2">
      <c r="B222" s="3"/>
    </row>
    <row r="223" spans="2:2" s="2" customFormat="1" x14ac:dyDescent="0.2">
      <c r="B223" s="3"/>
    </row>
    <row r="224" spans="2:2" s="2" customFormat="1" x14ac:dyDescent="0.2">
      <c r="B224" s="3"/>
    </row>
    <row r="225" spans="2:2" s="2" customFormat="1" x14ac:dyDescent="0.2">
      <c r="B225" s="3"/>
    </row>
    <row r="226" spans="2:2" s="2" customFormat="1" x14ac:dyDescent="0.2">
      <c r="B226" s="3"/>
    </row>
    <row r="227" spans="2:2" s="2" customFormat="1" x14ac:dyDescent="0.2">
      <c r="B227" s="3"/>
    </row>
    <row r="228" spans="2:2" s="2" customFormat="1" x14ac:dyDescent="0.2">
      <c r="B228" s="3"/>
    </row>
    <row r="229" spans="2:2" s="2" customFormat="1" x14ac:dyDescent="0.2">
      <c r="B229" s="3"/>
    </row>
    <row r="230" spans="2:2" s="2" customFormat="1" x14ac:dyDescent="0.2">
      <c r="B230" s="3"/>
    </row>
    <row r="231" spans="2:2" s="2" customFormat="1" x14ac:dyDescent="0.2">
      <c r="B231" s="3"/>
    </row>
    <row r="232" spans="2:2" s="2" customFormat="1" x14ac:dyDescent="0.2">
      <c r="B232" s="3"/>
    </row>
    <row r="233" spans="2:2" s="2" customFormat="1" x14ac:dyDescent="0.2">
      <c r="B233" s="3"/>
    </row>
    <row r="234" spans="2:2" s="2" customFormat="1" x14ac:dyDescent="0.2">
      <c r="B234" s="3"/>
    </row>
    <row r="235" spans="2:2" s="2" customFormat="1" x14ac:dyDescent="0.2">
      <c r="B235" s="3"/>
    </row>
    <row r="236" spans="2:2" s="2" customFormat="1" x14ac:dyDescent="0.2">
      <c r="B236" s="3"/>
    </row>
    <row r="237" spans="2:2" s="2" customFormat="1" x14ac:dyDescent="0.2">
      <c r="B237" s="3"/>
    </row>
    <row r="238" spans="2:2" s="2" customFormat="1" x14ac:dyDescent="0.2">
      <c r="B238" s="3"/>
    </row>
    <row r="239" spans="2:2" s="2" customFormat="1" x14ac:dyDescent="0.2">
      <c r="B239" s="3"/>
    </row>
    <row r="240" spans="2:2" s="2" customFormat="1" x14ac:dyDescent="0.2">
      <c r="B240" s="3"/>
    </row>
    <row r="241" spans="2:2" s="2" customFormat="1" x14ac:dyDescent="0.2">
      <c r="B241" s="3"/>
    </row>
    <row r="242" spans="2:2" s="2" customFormat="1" x14ac:dyDescent="0.2">
      <c r="B242" s="3"/>
    </row>
    <row r="243" spans="2:2" s="2" customFormat="1" x14ac:dyDescent="0.2">
      <c r="B243" s="3"/>
    </row>
    <row r="244" spans="2:2" s="2" customFormat="1" x14ac:dyDescent="0.2">
      <c r="B244" s="3"/>
    </row>
    <row r="245" spans="2:2" s="2" customFormat="1" x14ac:dyDescent="0.2">
      <c r="B245" s="3"/>
    </row>
    <row r="246" spans="2:2" s="2" customFormat="1" x14ac:dyDescent="0.2">
      <c r="B246" s="3"/>
    </row>
    <row r="247" spans="2:2" s="2" customFormat="1" x14ac:dyDescent="0.2">
      <c r="B247" s="3"/>
    </row>
    <row r="248" spans="2:2" s="2" customFormat="1" x14ac:dyDescent="0.2">
      <c r="B248" s="3"/>
    </row>
    <row r="249" spans="2:2" s="2" customFormat="1" x14ac:dyDescent="0.2">
      <c r="B249" s="3"/>
    </row>
    <row r="250" spans="2:2" s="2" customFormat="1" x14ac:dyDescent="0.2">
      <c r="B250" s="3"/>
    </row>
    <row r="251" spans="2:2" s="2" customFormat="1" x14ac:dyDescent="0.2">
      <c r="B251" s="3"/>
    </row>
    <row r="252" spans="2:2" s="2" customFormat="1" x14ac:dyDescent="0.2">
      <c r="B252" s="3"/>
    </row>
    <row r="253" spans="2:2" s="2" customFormat="1" x14ac:dyDescent="0.2">
      <c r="B253" s="3"/>
    </row>
    <row r="254" spans="2:2" s="2" customFormat="1" x14ac:dyDescent="0.2">
      <c r="B254" s="3"/>
    </row>
    <row r="255" spans="2:2" s="2" customFormat="1" x14ac:dyDescent="0.2">
      <c r="B255" s="3"/>
    </row>
    <row r="256" spans="2:2" s="2" customFormat="1" x14ac:dyDescent="0.2">
      <c r="B256" s="3"/>
    </row>
    <row r="257" spans="2:2" s="2" customFormat="1" x14ac:dyDescent="0.2">
      <c r="B257" s="3"/>
    </row>
    <row r="258" spans="2:2" s="2" customFormat="1" x14ac:dyDescent="0.2">
      <c r="B258" s="3"/>
    </row>
    <row r="259" spans="2:2" s="2" customFormat="1" x14ac:dyDescent="0.2">
      <c r="B259" s="3"/>
    </row>
    <row r="260" spans="2:2" s="2" customFormat="1" x14ac:dyDescent="0.2">
      <c r="B260" s="3"/>
    </row>
    <row r="261" spans="2:2" s="2" customFormat="1" x14ac:dyDescent="0.2">
      <c r="B261" s="3"/>
    </row>
    <row r="262" spans="2:2" s="2" customFormat="1" x14ac:dyDescent="0.2">
      <c r="B262" s="3"/>
    </row>
    <row r="263" spans="2:2" s="2" customFormat="1" x14ac:dyDescent="0.2">
      <c r="B263" s="3"/>
    </row>
    <row r="264" spans="2:2" s="2" customFormat="1" x14ac:dyDescent="0.2">
      <c r="B264" s="3"/>
    </row>
    <row r="265" spans="2:2" s="2" customFormat="1" x14ac:dyDescent="0.2">
      <c r="B265" s="3"/>
    </row>
    <row r="266" spans="2:2" s="2" customFormat="1" x14ac:dyDescent="0.2">
      <c r="B266" s="3"/>
    </row>
    <row r="267" spans="2:2" s="2" customFormat="1" x14ac:dyDescent="0.2">
      <c r="B267" s="3"/>
    </row>
    <row r="268" spans="2:2" s="2" customFormat="1" x14ac:dyDescent="0.2">
      <c r="B268" s="3"/>
    </row>
    <row r="269" spans="2:2" s="2" customFormat="1" x14ac:dyDescent="0.2">
      <c r="B269" s="3"/>
    </row>
    <row r="270" spans="2:2" s="2" customFormat="1" x14ac:dyDescent="0.2">
      <c r="B270" s="3"/>
    </row>
    <row r="271" spans="2:2" s="2" customFormat="1" x14ac:dyDescent="0.2">
      <c r="B271" s="3"/>
    </row>
    <row r="272" spans="2:2" s="2" customFormat="1" x14ac:dyDescent="0.2">
      <c r="B272" s="3"/>
    </row>
    <row r="273" spans="2:2" s="2" customFormat="1" x14ac:dyDescent="0.2">
      <c r="B273" s="3"/>
    </row>
    <row r="274" spans="2:2" s="2" customFormat="1" x14ac:dyDescent="0.2">
      <c r="B274" s="3"/>
    </row>
    <row r="275" spans="2:2" s="2" customFormat="1" x14ac:dyDescent="0.2">
      <c r="B275" s="3"/>
    </row>
    <row r="276" spans="2:2" s="2" customFormat="1" x14ac:dyDescent="0.2">
      <c r="B276" s="3"/>
    </row>
    <row r="277" spans="2:2" s="2" customFormat="1" x14ac:dyDescent="0.2">
      <c r="B277" s="3"/>
    </row>
    <row r="278" spans="2:2" s="2" customFormat="1" x14ac:dyDescent="0.2">
      <c r="B278" s="3"/>
    </row>
    <row r="279" spans="2:2" s="2" customFormat="1" x14ac:dyDescent="0.2">
      <c r="B279" s="3"/>
    </row>
    <row r="280" spans="2:2" s="2" customFormat="1" x14ac:dyDescent="0.2">
      <c r="B280" s="3"/>
    </row>
    <row r="281" spans="2:2" s="2" customFormat="1" x14ac:dyDescent="0.2">
      <c r="B281" s="3"/>
    </row>
    <row r="282" spans="2:2" s="2" customFormat="1" x14ac:dyDescent="0.2">
      <c r="B282" s="3"/>
    </row>
    <row r="283" spans="2:2" s="2" customFormat="1" x14ac:dyDescent="0.2">
      <c r="B283" s="3"/>
    </row>
    <row r="284" spans="2:2" s="2" customFormat="1" x14ac:dyDescent="0.2">
      <c r="B284" s="3"/>
    </row>
    <row r="285" spans="2:2" s="2" customFormat="1" x14ac:dyDescent="0.2">
      <c r="B285" s="3"/>
    </row>
    <row r="286" spans="2:2" s="2" customFormat="1" x14ac:dyDescent="0.2">
      <c r="B286" s="3"/>
    </row>
    <row r="287" spans="2:2" s="2" customFormat="1" x14ac:dyDescent="0.2">
      <c r="B287" s="3"/>
    </row>
    <row r="288" spans="2:2" s="2" customFormat="1" x14ac:dyDescent="0.2">
      <c r="B288" s="3"/>
    </row>
    <row r="289" spans="2:2" s="2" customFormat="1" x14ac:dyDescent="0.2">
      <c r="B289" s="3"/>
    </row>
    <row r="290" spans="2:2" s="2" customFormat="1" x14ac:dyDescent="0.2">
      <c r="B290" s="3"/>
    </row>
    <row r="291" spans="2:2" s="2" customFormat="1" x14ac:dyDescent="0.2">
      <c r="B291" s="3"/>
    </row>
    <row r="292" spans="2:2" s="2" customFormat="1" x14ac:dyDescent="0.2">
      <c r="B292" s="3"/>
    </row>
    <row r="293" spans="2:2" s="2" customFormat="1" x14ac:dyDescent="0.2">
      <c r="B293" s="3"/>
    </row>
    <row r="294" spans="2:2" s="2" customFormat="1" x14ac:dyDescent="0.2">
      <c r="B294" s="3"/>
    </row>
    <row r="295" spans="2:2" s="2" customFormat="1" x14ac:dyDescent="0.2">
      <c r="B295" s="3"/>
    </row>
    <row r="296" spans="2:2" s="2" customFormat="1" x14ac:dyDescent="0.2">
      <c r="B296" s="3"/>
    </row>
    <row r="297" spans="2:2" s="2" customFormat="1" x14ac:dyDescent="0.2">
      <c r="B297" s="3"/>
    </row>
    <row r="298" spans="2:2" s="2" customFormat="1" x14ac:dyDescent="0.2">
      <c r="B298" s="3"/>
    </row>
    <row r="299" spans="2:2" s="2" customFormat="1" x14ac:dyDescent="0.2">
      <c r="B299" s="3"/>
    </row>
    <row r="300" spans="2:2" s="2" customFormat="1" x14ac:dyDescent="0.2">
      <c r="B300" s="3"/>
    </row>
    <row r="301" spans="2:2" s="2" customFormat="1" x14ac:dyDescent="0.2">
      <c r="B301" s="3"/>
    </row>
    <row r="302" spans="2:2" s="2" customFormat="1" x14ac:dyDescent="0.2">
      <c r="B302" s="3"/>
    </row>
    <row r="303" spans="2:2" s="2" customFormat="1" x14ac:dyDescent="0.2">
      <c r="B303" s="3"/>
    </row>
    <row r="304" spans="2:2" s="2" customFormat="1" x14ac:dyDescent="0.2">
      <c r="B304" s="3"/>
    </row>
    <row r="305" spans="2:2" s="2" customFormat="1" x14ac:dyDescent="0.2">
      <c r="B305" s="3"/>
    </row>
    <row r="306" spans="2:2" s="2" customFormat="1" x14ac:dyDescent="0.2">
      <c r="B306" s="3"/>
    </row>
    <row r="307" spans="2:2" s="2" customFormat="1" x14ac:dyDescent="0.2">
      <c r="B307" s="3"/>
    </row>
    <row r="308" spans="2:2" s="2" customFormat="1" x14ac:dyDescent="0.2">
      <c r="B308" s="3"/>
    </row>
    <row r="309" spans="2:2" s="2" customFormat="1" x14ac:dyDescent="0.2">
      <c r="B309" s="3"/>
    </row>
    <row r="310" spans="2:2" s="2" customFormat="1" x14ac:dyDescent="0.2">
      <c r="B310" s="3"/>
    </row>
    <row r="311" spans="2:2" s="2" customFormat="1" x14ac:dyDescent="0.2">
      <c r="B311" s="3"/>
    </row>
    <row r="312" spans="2:2" s="2" customFormat="1" x14ac:dyDescent="0.2">
      <c r="B312" s="3"/>
    </row>
    <row r="313" spans="2:2" s="2" customFormat="1" x14ac:dyDescent="0.2">
      <c r="B313" s="3"/>
    </row>
    <row r="314" spans="2:2" s="2" customFormat="1" x14ac:dyDescent="0.2">
      <c r="B314" s="3"/>
    </row>
    <row r="315" spans="2:2" s="2" customFormat="1" x14ac:dyDescent="0.2">
      <c r="B315" s="3"/>
    </row>
    <row r="316" spans="2:2" s="2" customFormat="1" x14ac:dyDescent="0.2">
      <c r="B316" s="3"/>
    </row>
    <row r="317" spans="2:2" s="2" customFormat="1" x14ac:dyDescent="0.2">
      <c r="B317" s="3"/>
    </row>
    <row r="318" spans="2:2" s="2" customFormat="1" x14ac:dyDescent="0.2">
      <c r="B318" s="3"/>
    </row>
    <row r="319" spans="2:2" s="2" customFormat="1" x14ac:dyDescent="0.2">
      <c r="B319" s="3"/>
    </row>
    <row r="320" spans="2:2" s="2" customFormat="1" x14ac:dyDescent="0.2">
      <c r="B320" s="3"/>
    </row>
    <row r="321" spans="2:2" s="2" customFormat="1" x14ac:dyDescent="0.2">
      <c r="B321" s="3"/>
    </row>
    <row r="322" spans="2:2" s="2" customFormat="1" x14ac:dyDescent="0.2">
      <c r="B322" s="3"/>
    </row>
    <row r="323" spans="2:2" s="2" customFormat="1" x14ac:dyDescent="0.2">
      <c r="B323" s="3"/>
    </row>
    <row r="324" spans="2:2" s="2" customFormat="1" x14ac:dyDescent="0.2">
      <c r="B324" s="3"/>
    </row>
    <row r="325" spans="2:2" s="2" customFormat="1" x14ac:dyDescent="0.2">
      <c r="B325" s="3"/>
    </row>
    <row r="326" spans="2:2" s="2" customFormat="1" x14ac:dyDescent="0.2">
      <c r="B326" s="3"/>
    </row>
    <row r="327" spans="2:2" s="2" customFormat="1" x14ac:dyDescent="0.2">
      <c r="B327" s="3"/>
    </row>
    <row r="328" spans="2:2" s="2" customFormat="1" x14ac:dyDescent="0.2">
      <c r="B328" s="3"/>
    </row>
    <row r="329" spans="2:2" s="2" customFormat="1" x14ac:dyDescent="0.2">
      <c r="B329" s="3"/>
    </row>
    <row r="330" spans="2:2" s="2" customFormat="1" x14ac:dyDescent="0.2">
      <c r="B330" s="3"/>
    </row>
    <row r="331" spans="2:2" s="2" customFormat="1" x14ac:dyDescent="0.2">
      <c r="B331" s="3"/>
    </row>
    <row r="332" spans="2:2" s="2" customFormat="1" x14ac:dyDescent="0.2">
      <c r="B332" s="3"/>
    </row>
    <row r="333" spans="2:2" s="2" customFormat="1" x14ac:dyDescent="0.2">
      <c r="B333" s="3"/>
    </row>
    <row r="334" spans="2:2" s="2" customFormat="1" x14ac:dyDescent="0.2">
      <c r="B334" s="3"/>
    </row>
    <row r="335" spans="2:2" s="2" customFormat="1" x14ac:dyDescent="0.2">
      <c r="B335" s="3"/>
    </row>
    <row r="336" spans="2:2" s="2" customFormat="1" x14ac:dyDescent="0.2">
      <c r="B336" s="3"/>
    </row>
    <row r="337" spans="2:2" s="2" customFormat="1" x14ac:dyDescent="0.2">
      <c r="B337" s="3"/>
    </row>
    <row r="338" spans="2:2" s="2" customFormat="1" x14ac:dyDescent="0.2">
      <c r="B338" s="3"/>
    </row>
    <row r="339" spans="2:2" s="2" customFormat="1" x14ac:dyDescent="0.2">
      <c r="B339" s="3"/>
    </row>
    <row r="340" spans="2:2" s="2" customFormat="1" x14ac:dyDescent="0.2">
      <c r="B340" s="3"/>
    </row>
    <row r="341" spans="2:2" s="2" customFormat="1" x14ac:dyDescent="0.2">
      <c r="B341" s="3"/>
    </row>
    <row r="342" spans="2:2" s="2" customFormat="1" x14ac:dyDescent="0.2">
      <c r="B342" s="3"/>
    </row>
    <row r="343" spans="2:2" s="2" customFormat="1" x14ac:dyDescent="0.2">
      <c r="B343" s="3"/>
    </row>
    <row r="344" spans="2:2" s="2" customFormat="1" x14ac:dyDescent="0.2">
      <c r="B344" s="3"/>
    </row>
    <row r="345" spans="2:2" s="2" customFormat="1" x14ac:dyDescent="0.2">
      <c r="B345" s="3"/>
    </row>
    <row r="346" spans="2:2" s="2" customFormat="1" x14ac:dyDescent="0.2">
      <c r="B346" s="3"/>
    </row>
    <row r="347" spans="2:2" s="2" customFormat="1" x14ac:dyDescent="0.2">
      <c r="B347" s="3"/>
    </row>
    <row r="348" spans="2:2" s="2" customFormat="1" x14ac:dyDescent="0.2">
      <c r="B348" s="3"/>
    </row>
    <row r="349" spans="2:2" s="2" customFormat="1" x14ac:dyDescent="0.2">
      <c r="B349" s="3"/>
    </row>
    <row r="350" spans="2:2" s="2" customFormat="1" x14ac:dyDescent="0.2">
      <c r="B350" s="3"/>
    </row>
    <row r="351" spans="2:2" s="2" customFormat="1" x14ac:dyDescent="0.2">
      <c r="B351" s="3"/>
    </row>
    <row r="352" spans="2:2" s="2" customFormat="1" x14ac:dyDescent="0.2">
      <c r="B352" s="3"/>
    </row>
    <row r="353" spans="2:2" s="2" customFormat="1" x14ac:dyDescent="0.2">
      <c r="B353" s="3"/>
    </row>
    <row r="354" spans="2:2" s="2" customFormat="1" x14ac:dyDescent="0.2">
      <c r="B354" s="3"/>
    </row>
    <row r="355" spans="2:2" s="2" customFormat="1" x14ac:dyDescent="0.2">
      <c r="B355" s="3"/>
    </row>
    <row r="356" spans="2:2" s="2" customFormat="1" x14ac:dyDescent="0.2">
      <c r="B356" s="3"/>
    </row>
    <row r="357" spans="2:2" s="2" customFormat="1" x14ac:dyDescent="0.2">
      <c r="B357" s="3"/>
    </row>
    <row r="358" spans="2:2" s="2" customFormat="1" x14ac:dyDescent="0.2">
      <c r="B358" s="3"/>
    </row>
    <row r="359" spans="2:2" s="2" customFormat="1" x14ac:dyDescent="0.2">
      <c r="B359" s="3"/>
    </row>
    <row r="360" spans="2:2" s="2" customFormat="1" x14ac:dyDescent="0.2">
      <c r="B360" s="3"/>
    </row>
    <row r="361" spans="2:2" s="2" customFormat="1" x14ac:dyDescent="0.2">
      <c r="B361" s="3"/>
    </row>
    <row r="362" spans="2:2" s="2" customFormat="1" x14ac:dyDescent="0.2">
      <c r="B362" s="3"/>
    </row>
    <row r="363" spans="2:2" s="2" customFormat="1" x14ac:dyDescent="0.2">
      <c r="B363" s="3"/>
    </row>
    <row r="364" spans="2:2" s="2" customFormat="1" x14ac:dyDescent="0.2">
      <c r="B364" s="3"/>
    </row>
    <row r="365" spans="2:2" s="2" customFormat="1" x14ac:dyDescent="0.2">
      <c r="B365" s="3"/>
    </row>
    <row r="366" spans="2:2" s="2" customFormat="1" x14ac:dyDescent="0.2">
      <c r="B366" s="3"/>
    </row>
    <row r="367" spans="2:2" s="2" customFormat="1" x14ac:dyDescent="0.2">
      <c r="B367" s="3"/>
    </row>
    <row r="368" spans="2:2" s="2" customFormat="1" x14ac:dyDescent="0.2">
      <c r="B368" s="3"/>
    </row>
    <row r="369" spans="2:2" s="2" customFormat="1" x14ac:dyDescent="0.2">
      <c r="B369" s="3"/>
    </row>
    <row r="370" spans="2:2" s="2" customFormat="1" x14ac:dyDescent="0.2">
      <c r="B370" s="3"/>
    </row>
    <row r="371" spans="2:2" s="2" customFormat="1" x14ac:dyDescent="0.2">
      <c r="B371" s="3"/>
    </row>
    <row r="372" spans="2:2" s="2" customFormat="1" x14ac:dyDescent="0.2">
      <c r="B372" s="3"/>
    </row>
    <row r="373" spans="2:2" s="2" customFormat="1" x14ac:dyDescent="0.2">
      <c r="B373" s="3"/>
    </row>
    <row r="374" spans="2:2" s="2" customFormat="1" x14ac:dyDescent="0.2">
      <c r="B374" s="3"/>
    </row>
    <row r="375" spans="2:2" s="2" customFormat="1" x14ac:dyDescent="0.2">
      <c r="B375" s="3"/>
    </row>
    <row r="376" spans="2:2" s="2" customFormat="1" x14ac:dyDescent="0.2">
      <c r="B376" s="3"/>
    </row>
    <row r="377" spans="2:2" s="2" customFormat="1" x14ac:dyDescent="0.2">
      <c r="B377" s="3"/>
    </row>
    <row r="378" spans="2:2" s="2" customFormat="1" x14ac:dyDescent="0.2">
      <c r="B378" s="3"/>
    </row>
    <row r="379" spans="2:2" s="2" customFormat="1" x14ac:dyDescent="0.2">
      <c r="B379" s="3"/>
    </row>
    <row r="380" spans="2:2" s="2" customFormat="1" x14ac:dyDescent="0.2">
      <c r="B380" s="3"/>
    </row>
    <row r="381" spans="2:2" s="2" customFormat="1" x14ac:dyDescent="0.2">
      <c r="B381" s="3"/>
    </row>
    <row r="382" spans="2:2" s="2" customFormat="1" x14ac:dyDescent="0.2">
      <c r="B382" s="3"/>
    </row>
    <row r="383" spans="2:2" s="2" customFormat="1" x14ac:dyDescent="0.2">
      <c r="B383" s="3"/>
    </row>
    <row r="384" spans="2:2" s="2" customFormat="1" x14ac:dyDescent="0.2">
      <c r="B384" s="3"/>
    </row>
    <row r="385" spans="2:2" s="2" customFormat="1" x14ac:dyDescent="0.2">
      <c r="B385" s="3"/>
    </row>
    <row r="386" spans="2:2" s="2" customFormat="1" x14ac:dyDescent="0.2">
      <c r="B386" s="3"/>
    </row>
    <row r="387" spans="2:2" s="2" customFormat="1" x14ac:dyDescent="0.2">
      <c r="B387" s="3"/>
    </row>
    <row r="388" spans="2:2" s="2" customFormat="1" x14ac:dyDescent="0.2">
      <c r="B388" s="3"/>
    </row>
    <row r="389" spans="2:2" s="2" customFormat="1" x14ac:dyDescent="0.2">
      <c r="B389" s="3"/>
    </row>
    <row r="390" spans="2:2" s="2" customFormat="1" x14ac:dyDescent="0.2">
      <c r="B390" s="3"/>
    </row>
    <row r="391" spans="2:2" s="2" customFormat="1" x14ac:dyDescent="0.2">
      <c r="B391" s="3"/>
    </row>
    <row r="392" spans="2:2" s="2" customFormat="1" x14ac:dyDescent="0.2">
      <c r="B392" s="3"/>
    </row>
    <row r="393" spans="2:2" s="2" customFormat="1" x14ac:dyDescent="0.2">
      <c r="B393" s="3"/>
    </row>
    <row r="394" spans="2:2" s="2" customFormat="1" x14ac:dyDescent="0.2">
      <c r="B394" s="3"/>
    </row>
    <row r="395" spans="2:2" s="2" customFormat="1" x14ac:dyDescent="0.2">
      <c r="B395" s="3"/>
    </row>
    <row r="396" spans="2:2" s="2" customFormat="1" x14ac:dyDescent="0.2">
      <c r="B396" s="3"/>
    </row>
    <row r="397" spans="2:2" s="2" customFormat="1" x14ac:dyDescent="0.2">
      <c r="B397" s="3"/>
    </row>
    <row r="398" spans="2:2" s="2" customFormat="1" x14ac:dyDescent="0.2">
      <c r="B398" s="3"/>
    </row>
    <row r="399" spans="2:2" s="2" customFormat="1" x14ac:dyDescent="0.2">
      <c r="B399" s="3"/>
    </row>
    <row r="400" spans="2:2" s="2" customFormat="1" x14ac:dyDescent="0.2">
      <c r="B400" s="3"/>
    </row>
    <row r="401" spans="2:2" s="2" customFormat="1" x14ac:dyDescent="0.2">
      <c r="B401" s="3"/>
    </row>
    <row r="402" spans="2:2" s="2" customFormat="1" x14ac:dyDescent="0.2">
      <c r="B402" s="3"/>
    </row>
    <row r="403" spans="2:2" s="2" customFormat="1" x14ac:dyDescent="0.2">
      <c r="B403" s="3"/>
    </row>
    <row r="404" spans="2:2" s="2" customFormat="1" x14ac:dyDescent="0.2">
      <c r="B404" s="3"/>
    </row>
    <row r="405" spans="2:2" s="2" customFormat="1" x14ac:dyDescent="0.2">
      <c r="B405" s="3"/>
    </row>
    <row r="406" spans="2:2" s="2" customFormat="1" x14ac:dyDescent="0.2">
      <c r="B406" s="3"/>
    </row>
    <row r="407" spans="2:2" s="2" customFormat="1" x14ac:dyDescent="0.2">
      <c r="B407" s="3"/>
    </row>
    <row r="408" spans="2:2" s="2" customFormat="1" x14ac:dyDescent="0.2">
      <c r="B408" s="3"/>
    </row>
    <row r="409" spans="2:2" s="2" customFormat="1" x14ac:dyDescent="0.2">
      <c r="B409" s="3"/>
    </row>
    <row r="410" spans="2:2" s="2" customFormat="1" x14ac:dyDescent="0.2">
      <c r="B410" s="3"/>
    </row>
    <row r="411" spans="2:2" s="2" customFormat="1" x14ac:dyDescent="0.2">
      <c r="B411" s="3"/>
    </row>
    <row r="412" spans="2:2" s="2" customFormat="1" x14ac:dyDescent="0.2">
      <c r="B412" s="3"/>
    </row>
    <row r="413" spans="2:2" s="2" customFormat="1" x14ac:dyDescent="0.2">
      <c r="B413" s="3"/>
    </row>
    <row r="414" spans="2:2" s="2" customFormat="1" x14ac:dyDescent="0.2">
      <c r="B414" s="3"/>
    </row>
    <row r="415" spans="2:2" s="2" customFormat="1" x14ac:dyDescent="0.2">
      <c r="B415" s="3"/>
    </row>
    <row r="416" spans="2:2" s="2" customFormat="1" x14ac:dyDescent="0.2">
      <c r="B416" s="3"/>
    </row>
    <row r="417" spans="2:2" s="2" customFormat="1" x14ac:dyDescent="0.2">
      <c r="B417" s="3"/>
    </row>
    <row r="418" spans="2:2" s="2" customFormat="1" x14ac:dyDescent="0.2">
      <c r="B418" s="3"/>
    </row>
    <row r="419" spans="2:2" s="2" customFormat="1" x14ac:dyDescent="0.2">
      <c r="B419" s="3"/>
    </row>
    <row r="420" spans="2:2" s="2" customFormat="1" x14ac:dyDescent="0.2">
      <c r="B420" s="3"/>
    </row>
    <row r="421" spans="2:2" s="2" customFormat="1" x14ac:dyDescent="0.2">
      <c r="B421" s="3"/>
    </row>
    <row r="422" spans="2:2" s="2" customFormat="1" x14ac:dyDescent="0.2">
      <c r="B422" s="3"/>
    </row>
    <row r="423" spans="2:2" s="2" customFormat="1" x14ac:dyDescent="0.2">
      <c r="B423" s="3"/>
    </row>
    <row r="424" spans="2:2" s="2" customFormat="1" x14ac:dyDescent="0.2">
      <c r="B424" s="3"/>
    </row>
    <row r="425" spans="2:2" s="2" customFormat="1" x14ac:dyDescent="0.2">
      <c r="B425" s="3"/>
    </row>
    <row r="426" spans="2:2" s="2" customFormat="1" x14ac:dyDescent="0.2">
      <c r="B426" s="3"/>
    </row>
    <row r="427" spans="2:2" s="2" customFormat="1" x14ac:dyDescent="0.2">
      <c r="B427" s="3"/>
    </row>
    <row r="428" spans="2:2" s="2" customFormat="1" x14ac:dyDescent="0.2">
      <c r="B428" s="3"/>
    </row>
    <row r="429" spans="2:2" s="2" customFormat="1" x14ac:dyDescent="0.2">
      <c r="B429" s="3"/>
    </row>
    <row r="430" spans="2:2" s="2" customFormat="1" x14ac:dyDescent="0.2">
      <c r="B430" s="3"/>
    </row>
    <row r="431" spans="2:2" s="2" customFormat="1" x14ac:dyDescent="0.2">
      <c r="B431" s="3"/>
    </row>
    <row r="432" spans="2:2" s="2" customFormat="1" x14ac:dyDescent="0.2">
      <c r="B432" s="3"/>
    </row>
    <row r="433" spans="2:2" s="2" customFormat="1" x14ac:dyDescent="0.2">
      <c r="B433" s="3"/>
    </row>
    <row r="434" spans="2:2" s="2" customFormat="1" x14ac:dyDescent="0.2">
      <c r="B434" s="3"/>
    </row>
    <row r="435" spans="2:2" s="2" customFormat="1" x14ac:dyDescent="0.2">
      <c r="B435" s="3"/>
    </row>
    <row r="436" spans="2:2" s="2" customFormat="1" x14ac:dyDescent="0.2">
      <c r="B436" s="3"/>
    </row>
    <row r="437" spans="2:2" s="2" customFormat="1" x14ac:dyDescent="0.2">
      <c r="B437" s="3"/>
    </row>
    <row r="438" spans="2:2" s="2" customFormat="1" x14ac:dyDescent="0.2">
      <c r="B438" s="3"/>
    </row>
    <row r="439" spans="2:2" s="2" customFormat="1" x14ac:dyDescent="0.2">
      <c r="B439" s="3"/>
    </row>
    <row r="440" spans="2:2" s="2" customFormat="1" x14ac:dyDescent="0.2">
      <c r="B440" s="3"/>
    </row>
    <row r="441" spans="2:2" s="2" customFormat="1" x14ac:dyDescent="0.2">
      <c r="B441" s="3"/>
    </row>
    <row r="442" spans="2:2" s="2" customFormat="1" x14ac:dyDescent="0.2">
      <c r="B442" s="3"/>
    </row>
    <row r="443" spans="2:2" s="2" customFormat="1" x14ac:dyDescent="0.2">
      <c r="B443" s="3"/>
    </row>
    <row r="444" spans="2:2" s="2" customFormat="1" x14ac:dyDescent="0.2">
      <c r="B444" s="3"/>
    </row>
    <row r="445" spans="2:2" s="2" customFormat="1" x14ac:dyDescent="0.2">
      <c r="B445" s="3"/>
    </row>
    <row r="446" spans="2:2" s="2" customFormat="1" x14ac:dyDescent="0.2">
      <c r="B446" s="3"/>
    </row>
    <row r="447" spans="2:2" s="2" customFormat="1" x14ac:dyDescent="0.2">
      <c r="B447" s="3"/>
    </row>
    <row r="448" spans="2:2" s="2" customFormat="1" x14ac:dyDescent="0.2">
      <c r="B448" s="3"/>
    </row>
    <row r="449" spans="2:2" s="2" customFormat="1" x14ac:dyDescent="0.2">
      <c r="B449" s="3"/>
    </row>
    <row r="450" spans="2:2" s="2" customFormat="1" x14ac:dyDescent="0.2">
      <c r="B450" s="3"/>
    </row>
    <row r="451" spans="2:2" s="2" customFormat="1" x14ac:dyDescent="0.2">
      <c r="B451" s="3"/>
    </row>
    <row r="452" spans="2:2" s="2" customFormat="1" x14ac:dyDescent="0.2">
      <c r="B452" s="3"/>
    </row>
    <row r="453" spans="2:2" s="2" customFormat="1" x14ac:dyDescent="0.2">
      <c r="B453" s="3"/>
    </row>
    <row r="454" spans="2:2" s="2" customFormat="1" x14ac:dyDescent="0.2">
      <c r="B454" s="3"/>
    </row>
    <row r="455" spans="2:2" s="2" customFormat="1" x14ac:dyDescent="0.2">
      <c r="B455" s="3"/>
    </row>
    <row r="456" spans="2:2" s="2" customFormat="1" x14ac:dyDescent="0.2">
      <c r="B456" s="3"/>
    </row>
    <row r="457" spans="2:2" s="2" customFormat="1" x14ac:dyDescent="0.2">
      <c r="B457" s="3"/>
    </row>
    <row r="458" spans="2:2" s="2" customFormat="1" x14ac:dyDescent="0.2">
      <c r="B458" s="3"/>
    </row>
    <row r="459" spans="2:2" s="2" customFormat="1" x14ac:dyDescent="0.2">
      <c r="B459" s="3"/>
    </row>
    <row r="460" spans="2:2" s="2" customFormat="1" x14ac:dyDescent="0.2">
      <c r="B460" s="3"/>
    </row>
    <row r="461" spans="2:2" s="2" customFormat="1" x14ac:dyDescent="0.2">
      <c r="B461" s="3"/>
    </row>
    <row r="462" spans="2:2" s="2" customFormat="1" x14ac:dyDescent="0.2">
      <c r="B462" s="3"/>
    </row>
    <row r="463" spans="2:2" s="2" customFormat="1" x14ac:dyDescent="0.2">
      <c r="B463" s="3"/>
    </row>
    <row r="464" spans="2:2" s="2" customFormat="1" x14ac:dyDescent="0.2">
      <c r="B464" s="3"/>
    </row>
    <row r="465" spans="2:2" s="2" customFormat="1" x14ac:dyDescent="0.2">
      <c r="B465" s="3"/>
    </row>
    <row r="466" spans="2:2" s="2" customFormat="1" x14ac:dyDescent="0.2">
      <c r="B466" s="3"/>
    </row>
    <row r="467" spans="2:2" s="2" customFormat="1" x14ac:dyDescent="0.2">
      <c r="B467" s="3"/>
    </row>
    <row r="468" spans="2:2" s="2" customFormat="1" x14ac:dyDescent="0.2">
      <c r="B468" s="3"/>
    </row>
    <row r="469" spans="2:2" s="2" customFormat="1" x14ac:dyDescent="0.2">
      <c r="B469" s="3"/>
    </row>
    <row r="470" spans="2:2" s="2" customFormat="1" x14ac:dyDescent="0.2">
      <c r="B470" s="3"/>
    </row>
    <row r="471" spans="2:2" s="2" customFormat="1" x14ac:dyDescent="0.2">
      <c r="B471" s="3"/>
    </row>
    <row r="472" spans="2:2" s="2" customFormat="1" x14ac:dyDescent="0.2">
      <c r="B472" s="3"/>
    </row>
    <row r="473" spans="2:2" s="2" customFormat="1" x14ac:dyDescent="0.2">
      <c r="B473" s="3"/>
    </row>
    <row r="474" spans="2:2" s="2" customFormat="1" x14ac:dyDescent="0.2">
      <c r="B474" s="3"/>
    </row>
    <row r="475" spans="2:2" s="2" customFormat="1" x14ac:dyDescent="0.2">
      <c r="B475" s="3"/>
    </row>
    <row r="476" spans="2:2" s="2" customFormat="1" x14ac:dyDescent="0.2">
      <c r="B476" s="3"/>
    </row>
    <row r="477" spans="2:2" s="2" customFormat="1" x14ac:dyDescent="0.2">
      <c r="B477" s="3"/>
    </row>
    <row r="478" spans="2:2" s="2" customFormat="1" x14ac:dyDescent="0.2">
      <c r="B478" s="3"/>
    </row>
    <row r="479" spans="2:2" s="2" customFormat="1" x14ac:dyDescent="0.2">
      <c r="B479" s="3"/>
    </row>
    <row r="480" spans="2:2" s="2" customFormat="1" x14ac:dyDescent="0.2">
      <c r="B480" s="3"/>
    </row>
    <row r="481" spans="2:2" s="2" customFormat="1" x14ac:dyDescent="0.2">
      <c r="B481" s="3"/>
    </row>
    <row r="482" spans="2:2" s="2" customFormat="1" x14ac:dyDescent="0.2">
      <c r="B482" s="3"/>
    </row>
    <row r="483" spans="2:2" s="2" customFormat="1" x14ac:dyDescent="0.2">
      <c r="B483" s="3"/>
    </row>
    <row r="484" spans="2:2" s="2" customFormat="1" x14ac:dyDescent="0.2">
      <c r="B484" s="3"/>
    </row>
    <row r="485" spans="2:2" s="2" customFormat="1" x14ac:dyDescent="0.2">
      <c r="B485" s="3"/>
    </row>
    <row r="486" spans="2:2" s="2" customFormat="1" x14ac:dyDescent="0.2">
      <c r="B486" s="3"/>
    </row>
    <row r="487" spans="2:2" s="2" customFormat="1" x14ac:dyDescent="0.2">
      <c r="B487" s="3"/>
    </row>
    <row r="488" spans="2:2" s="2" customFormat="1" x14ac:dyDescent="0.2">
      <c r="B488" s="3"/>
    </row>
    <row r="489" spans="2:2" s="2" customFormat="1" x14ac:dyDescent="0.2">
      <c r="B489" s="3"/>
    </row>
    <row r="490" spans="2:2" s="2" customFormat="1" x14ac:dyDescent="0.2">
      <c r="B490" s="3"/>
    </row>
    <row r="491" spans="2:2" s="2" customFormat="1" x14ac:dyDescent="0.2">
      <c r="B491" s="3"/>
    </row>
    <row r="492" spans="2:2" s="2" customFormat="1" x14ac:dyDescent="0.2">
      <c r="B492" s="3"/>
    </row>
    <row r="493" spans="2:2" s="2" customFormat="1" x14ac:dyDescent="0.2">
      <c r="B493" s="3"/>
    </row>
    <row r="494" spans="2:2" s="2" customFormat="1" x14ac:dyDescent="0.2">
      <c r="B494" s="3"/>
    </row>
    <row r="495" spans="2:2" s="2" customFormat="1" x14ac:dyDescent="0.2">
      <c r="B495" s="3"/>
    </row>
    <row r="496" spans="2:2" s="2" customFormat="1" x14ac:dyDescent="0.2">
      <c r="B496" s="3"/>
    </row>
    <row r="497" spans="2:2" s="2" customFormat="1" x14ac:dyDescent="0.2">
      <c r="B497" s="3"/>
    </row>
    <row r="498" spans="2:2" s="2" customFormat="1" x14ac:dyDescent="0.2">
      <c r="B498" s="3"/>
    </row>
    <row r="499" spans="2:2" s="2" customFormat="1" x14ac:dyDescent="0.2">
      <c r="B499" s="3"/>
    </row>
    <row r="500" spans="2:2" s="2" customFormat="1" x14ac:dyDescent="0.2">
      <c r="B500" s="3"/>
    </row>
    <row r="501" spans="2:2" s="2" customFormat="1" x14ac:dyDescent="0.2">
      <c r="B501" s="3"/>
    </row>
    <row r="502" spans="2:2" s="2" customFormat="1" x14ac:dyDescent="0.2">
      <c r="B502" s="3"/>
    </row>
    <row r="503" spans="2:2" s="2" customFormat="1" x14ac:dyDescent="0.2">
      <c r="B503" s="3"/>
    </row>
    <row r="504" spans="2:2" s="2" customFormat="1" x14ac:dyDescent="0.2">
      <c r="B504" s="3"/>
    </row>
    <row r="505" spans="2:2" s="2" customFormat="1" x14ac:dyDescent="0.2">
      <c r="B505" s="3"/>
    </row>
    <row r="506" spans="2:2" s="2" customFormat="1" x14ac:dyDescent="0.2">
      <c r="B506" s="3"/>
    </row>
    <row r="507" spans="2:2" s="2" customFormat="1" x14ac:dyDescent="0.2">
      <c r="B507" s="3"/>
    </row>
    <row r="508" spans="2:2" s="2" customFormat="1" x14ac:dyDescent="0.2">
      <c r="B508" s="3"/>
    </row>
    <row r="509" spans="2:2" s="2" customFormat="1" x14ac:dyDescent="0.2">
      <c r="B509" s="3"/>
    </row>
    <row r="510" spans="2:2" s="2" customFormat="1" x14ac:dyDescent="0.2">
      <c r="B510" s="3"/>
    </row>
    <row r="511" spans="2:2" s="2" customFormat="1" x14ac:dyDescent="0.2">
      <c r="B511" s="3"/>
    </row>
    <row r="512" spans="2:2" s="2" customFormat="1" x14ac:dyDescent="0.2">
      <c r="B512" s="3"/>
    </row>
    <row r="513" spans="2:2" s="2" customFormat="1" x14ac:dyDescent="0.2">
      <c r="B513" s="3"/>
    </row>
    <row r="514" spans="2:2" s="2" customFormat="1" x14ac:dyDescent="0.2">
      <c r="B514" s="3"/>
    </row>
    <row r="515" spans="2:2" s="2" customFormat="1" x14ac:dyDescent="0.2">
      <c r="B515" s="3"/>
    </row>
    <row r="516" spans="2:2" s="2" customFormat="1" x14ac:dyDescent="0.2">
      <c r="B516" s="3"/>
    </row>
    <row r="517" spans="2:2" s="2" customFormat="1" x14ac:dyDescent="0.2">
      <c r="B517" s="3"/>
    </row>
    <row r="518" spans="2:2" s="2" customFormat="1" x14ac:dyDescent="0.2">
      <c r="B518" s="3"/>
    </row>
    <row r="519" spans="2:2" s="2" customFormat="1" x14ac:dyDescent="0.2">
      <c r="B519" s="3"/>
    </row>
    <row r="520" spans="2:2" s="2" customFormat="1" x14ac:dyDescent="0.2">
      <c r="B520" s="3"/>
    </row>
    <row r="521" spans="2:2" s="2" customFormat="1" x14ac:dyDescent="0.2">
      <c r="B521" s="3"/>
    </row>
    <row r="522" spans="2:2" s="2" customFormat="1" x14ac:dyDescent="0.2">
      <c r="B522" s="3"/>
    </row>
    <row r="523" spans="2:2" s="2" customFormat="1" x14ac:dyDescent="0.2">
      <c r="B523" s="3"/>
    </row>
    <row r="524" spans="2:2" s="2" customFormat="1" x14ac:dyDescent="0.2">
      <c r="B524" s="3"/>
    </row>
    <row r="525" spans="2:2" s="2" customFormat="1" x14ac:dyDescent="0.2">
      <c r="B525" s="3"/>
    </row>
    <row r="526" spans="2:2" s="2" customFormat="1" x14ac:dyDescent="0.2">
      <c r="B526" s="3"/>
    </row>
    <row r="527" spans="2:2" s="2" customFormat="1" x14ac:dyDescent="0.2">
      <c r="B527" s="3"/>
    </row>
    <row r="528" spans="2:2" s="2" customFormat="1" x14ac:dyDescent="0.2">
      <c r="B528" s="3"/>
    </row>
    <row r="529" spans="2:2" s="2" customFormat="1" x14ac:dyDescent="0.2">
      <c r="B529" s="3"/>
    </row>
    <row r="530" spans="2:2" s="2" customFormat="1" x14ac:dyDescent="0.2">
      <c r="B530" s="3"/>
    </row>
    <row r="531" spans="2:2" s="2" customFormat="1" x14ac:dyDescent="0.2">
      <c r="B531" s="3"/>
    </row>
    <row r="532" spans="2:2" s="2" customFormat="1" x14ac:dyDescent="0.2">
      <c r="B532" s="3"/>
    </row>
    <row r="533" spans="2:2" s="2" customFormat="1" x14ac:dyDescent="0.2">
      <c r="B533" s="3"/>
    </row>
    <row r="534" spans="2:2" s="2" customFormat="1" x14ac:dyDescent="0.2">
      <c r="B534" s="3"/>
    </row>
    <row r="535" spans="2:2" s="2" customFormat="1" x14ac:dyDescent="0.2">
      <c r="B535" s="3"/>
    </row>
    <row r="536" spans="2:2" s="2" customFormat="1" x14ac:dyDescent="0.2">
      <c r="B536" s="3"/>
    </row>
    <row r="537" spans="2:2" s="2" customFormat="1" x14ac:dyDescent="0.2">
      <c r="B537" s="3"/>
    </row>
  </sheetData>
  <sheetProtection algorithmName="SHA-512" hashValue="gKCFonTbfGUqrrIt6p96pO/qZtDWjyq8uaXQbL0WG+iKMs+uAUjvATkfATDUslcCyuqgU4nPKwHrl7WtbU4+aQ==" saltValue="CIv6/7LSOO98yEiLzw4Fnw==" spinCount="100000" sheet="1" objects="1" scenarios="1"/>
  <pageMargins left="0.75" right="0.75" top="1" bottom="1" header="0.5" footer="0.5"/>
  <pageSetup paperSize="9" scale="74" orientation="portrait" r:id="rId1"/>
  <headerFooter alignWithMargins="0">
    <oddHeader>&amp;L&amp;"Arial,Vet"&amp;F&amp;R&amp;"Arial,Vet"&amp;A</oddHeader>
    <oddFooter>&amp;L&amp;"Arial,Vet"poraad keizer&amp;C&amp;"Arial,Vet"&amp;D&amp;R&amp;"Arial,Vet"&amp;P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C537"/>
  <sheetViews>
    <sheetView tabSelected="1" zoomScale="80" zoomScaleNormal="80" workbookViewId="0">
      <selection activeCell="B2" sqref="B2"/>
    </sheetView>
  </sheetViews>
  <sheetFormatPr defaultRowHeight="12.75" x14ac:dyDescent="0.2"/>
  <cols>
    <col min="1" max="1" width="3.140625" style="2" customWidth="1"/>
    <col min="2" max="2" width="14.7109375" style="1" customWidth="1"/>
    <col min="3" max="3" width="24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85546875" customWidth="1"/>
    <col min="10" max="10" width="7.7109375" customWidth="1"/>
    <col min="11" max="55" width="9.140625" style="2"/>
  </cols>
  <sheetData>
    <row r="1" spans="2:10" x14ac:dyDescent="0.2">
      <c r="B1" s="3"/>
      <c r="C1" s="2"/>
      <c r="D1" s="2"/>
      <c r="E1" s="2"/>
      <c r="F1" s="2"/>
      <c r="G1" s="2"/>
      <c r="H1" s="2"/>
      <c r="I1" s="2"/>
      <c r="J1" s="2"/>
    </row>
    <row r="2" spans="2:10" x14ac:dyDescent="0.2">
      <c r="B2" s="34"/>
      <c r="C2" s="35"/>
      <c r="D2" s="35"/>
      <c r="E2" s="35"/>
      <c r="F2" s="35"/>
      <c r="G2" s="35"/>
      <c r="H2" s="35"/>
      <c r="I2" s="35"/>
      <c r="J2" s="36"/>
    </row>
    <row r="3" spans="2:10" x14ac:dyDescent="0.2">
      <c r="B3" s="24"/>
      <c r="C3" s="37"/>
      <c r="D3" s="37"/>
      <c r="E3" s="37"/>
      <c r="F3" s="37"/>
      <c r="G3" s="37"/>
      <c r="H3" s="37"/>
      <c r="I3" s="37"/>
      <c r="J3" s="27"/>
    </row>
    <row r="4" spans="2:10" ht="15.75" x14ac:dyDescent="0.25">
      <c r="B4" s="24"/>
      <c r="C4" s="37"/>
      <c r="D4" s="37"/>
      <c r="E4" s="57" t="s">
        <v>13</v>
      </c>
      <c r="F4" s="37"/>
      <c r="G4" s="37"/>
      <c r="H4" s="37"/>
      <c r="I4" s="37"/>
      <c r="J4" s="27"/>
    </row>
    <row r="5" spans="2:10" ht="15.75" x14ac:dyDescent="0.25">
      <c r="B5" s="24"/>
      <c r="C5" s="37"/>
      <c r="D5" s="37"/>
      <c r="E5" s="57" t="s">
        <v>31</v>
      </c>
      <c r="F5" s="37"/>
      <c r="G5" s="37"/>
      <c r="H5" s="37"/>
      <c r="I5" s="37"/>
      <c r="J5" s="27"/>
    </row>
    <row r="6" spans="2:10" ht="15.75" x14ac:dyDescent="0.25">
      <c r="B6" s="24"/>
      <c r="C6" s="37"/>
      <c r="D6" s="37"/>
      <c r="E6" s="57" t="s">
        <v>83</v>
      </c>
      <c r="F6" s="37"/>
      <c r="G6" s="37"/>
      <c r="H6" s="37"/>
      <c r="I6" s="37"/>
      <c r="J6" s="27"/>
    </row>
    <row r="7" spans="2:10" x14ac:dyDescent="0.2">
      <c r="B7" s="38"/>
      <c r="C7" s="37"/>
      <c r="D7" s="37"/>
      <c r="E7" s="37"/>
      <c r="F7" s="37"/>
      <c r="G7" s="37"/>
      <c r="H7" s="37"/>
      <c r="I7" s="37"/>
      <c r="J7" s="27"/>
    </row>
    <row r="8" spans="2:10" x14ac:dyDescent="0.2">
      <c r="B8" s="38"/>
      <c r="C8" s="37"/>
      <c r="D8" s="37"/>
      <c r="E8" s="37"/>
      <c r="F8" s="37"/>
      <c r="G8" s="37"/>
      <c r="H8" s="37"/>
      <c r="I8" s="37"/>
      <c r="J8" s="27"/>
    </row>
    <row r="9" spans="2:10" x14ac:dyDescent="0.2">
      <c r="B9" s="38"/>
      <c r="C9" s="37"/>
      <c r="D9" s="37"/>
      <c r="E9" s="37"/>
      <c r="F9" s="37"/>
      <c r="G9" s="37"/>
      <c r="H9" s="37"/>
      <c r="I9" s="37"/>
      <c r="J9" s="27"/>
    </row>
    <row r="10" spans="2:10" x14ac:dyDescent="0.2">
      <c r="B10" s="38"/>
      <c r="C10" s="37"/>
      <c r="D10" s="37"/>
      <c r="E10" s="37"/>
      <c r="F10" s="37"/>
      <c r="G10" s="37"/>
      <c r="H10" s="37"/>
      <c r="I10" s="37"/>
      <c r="J10" s="27"/>
    </row>
    <row r="11" spans="2:10" x14ac:dyDescent="0.2">
      <c r="B11" s="38"/>
      <c r="C11" s="37"/>
      <c r="D11" s="37"/>
      <c r="E11" s="37"/>
      <c r="F11" s="37"/>
      <c r="G11" s="37"/>
      <c r="H11" s="37"/>
      <c r="I11" s="37"/>
      <c r="J11" s="27"/>
    </row>
    <row r="12" spans="2:10" x14ac:dyDescent="0.2">
      <c r="B12" s="38"/>
      <c r="C12" s="37"/>
      <c r="D12" s="37"/>
      <c r="E12" s="37"/>
      <c r="F12" s="37"/>
      <c r="G12" s="37"/>
      <c r="H12" s="37"/>
      <c r="I12" s="37"/>
      <c r="J12" s="27"/>
    </row>
    <row r="13" spans="2:10" x14ac:dyDescent="0.2">
      <c r="B13" s="38"/>
      <c r="C13" s="37"/>
      <c r="D13" s="37"/>
      <c r="E13" s="37"/>
      <c r="F13" s="37"/>
      <c r="G13" s="37"/>
      <c r="H13" s="37"/>
      <c r="I13" s="37"/>
      <c r="J13" s="27"/>
    </row>
    <row r="14" spans="2:10" ht="16.5" thickBot="1" x14ac:dyDescent="0.3">
      <c r="B14" s="58" t="s">
        <v>33</v>
      </c>
      <c r="C14" s="37"/>
      <c r="D14" s="37"/>
      <c r="E14" s="37"/>
      <c r="F14" s="37"/>
      <c r="G14" s="37"/>
      <c r="H14" s="37"/>
      <c r="I14" s="37"/>
      <c r="J14" s="27"/>
    </row>
    <row r="15" spans="2:10" ht="13.5" thickTop="1" x14ac:dyDescent="0.2">
      <c r="B15" s="59" t="s">
        <v>11</v>
      </c>
      <c r="C15" s="22"/>
      <c r="D15" s="22"/>
      <c r="E15" s="22"/>
      <c r="F15" s="22"/>
      <c r="G15" s="22"/>
      <c r="H15" s="22"/>
      <c r="I15" s="22"/>
      <c r="J15" s="23"/>
    </row>
    <row r="16" spans="2:10" ht="25.5" x14ac:dyDescent="0.2">
      <c r="B16" s="24"/>
      <c r="C16" s="83" t="s">
        <v>5</v>
      </c>
      <c r="D16" s="25" t="s">
        <v>0</v>
      </c>
      <c r="E16" s="25" t="s">
        <v>1</v>
      </c>
      <c r="F16" s="25" t="s">
        <v>2</v>
      </c>
      <c r="G16" s="25" t="s">
        <v>3</v>
      </c>
      <c r="H16" s="25" t="s">
        <v>4</v>
      </c>
      <c r="I16" s="26" t="s">
        <v>9</v>
      </c>
      <c r="J16" s="27"/>
    </row>
    <row r="17" spans="2:10" x14ac:dyDescent="0.2">
      <c r="B17" s="24"/>
      <c r="C17" s="28" t="s">
        <v>72</v>
      </c>
      <c r="D17" s="25">
        <f>1/12</f>
        <v>8.3333333333333329E-2</v>
      </c>
      <c r="E17" s="29">
        <f>+Tabellen!N20</f>
        <v>1537.83</v>
      </c>
      <c r="F17" s="73">
        <f>+Tabellen!N17</f>
        <v>40.74</v>
      </c>
      <c r="G17" s="29">
        <f>+Tabellen!N21</f>
        <v>49.79</v>
      </c>
      <c r="H17" s="53">
        <f>D17*(E17+(F17*G17))</f>
        <v>297.18954999999994</v>
      </c>
      <c r="I17" s="17">
        <v>1</v>
      </c>
      <c r="J17" s="27"/>
    </row>
    <row r="18" spans="2:10" x14ac:dyDescent="0.2">
      <c r="B18" s="24"/>
      <c r="C18" s="25" t="s">
        <v>73</v>
      </c>
      <c r="D18" s="25">
        <f>1/12</f>
        <v>8.3333333333333329E-2</v>
      </c>
      <c r="E18" s="29">
        <f>+Tabellen!N22</f>
        <v>2197.87</v>
      </c>
      <c r="F18" s="73">
        <f>+Tabellen!N17</f>
        <v>40.74</v>
      </c>
      <c r="G18" s="29">
        <f>+Tabellen!N23</f>
        <v>71.17</v>
      </c>
      <c r="H18" s="53">
        <f>D18*(E18+(F18*G18))</f>
        <v>424.7779833333334</v>
      </c>
      <c r="I18" s="17">
        <v>1</v>
      </c>
      <c r="J18" s="27"/>
    </row>
    <row r="19" spans="2:10" x14ac:dyDescent="0.2">
      <c r="B19" s="24"/>
      <c r="C19" s="25"/>
      <c r="D19" s="25"/>
      <c r="E19" s="25"/>
      <c r="F19" s="25"/>
      <c r="G19" s="25"/>
      <c r="H19" s="25"/>
      <c r="I19" s="25"/>
      <c r="J19" s="27"/>
    </row>
    <row r="20" spans="2:10" x14ac:dyDescent="0.2">
      <c r="B20" s="24"/>
      <c r="C20" s="30" t="s">
        <v>6</v>
      </c>
      <c r="D20" s="25"/>
      <c r="E20" s="25"/>
      <c r="F20" s="30">
        <f>+Tabellen!M4</f>
        <v>2021</v>
      </c>
      <c r="G20" s="30"/>
      <c r="H20" s="30">
        <f>+Tabellen!N4</f>
        <v>2022</v>
      </c>
      <c r="I20" s="25"/>
      <c r="J20" s="27"/>
    </row>
    <row r="21" spans="2:10" x14ac:dyDescent="0.2">
      <c r="B21" s="24"/>
      <c r="C21" s="28" t="s">
        <v>72</v>
      </c>
      <c r="D21" s="25">
        <f>1/12</f>
        <v>8.3333333333333329E-2</v>
      </c>
      <c r="E21" s="29">
        <f>+Tabellen!M31</f>
        <v>841</v>
      </c>
      <c r="F21" s="54">
        <f>(D21*E21)</f>
        <v>70.083333333333329</v>
      </c>
      <c r="G21" s="29">
        <f>+Tabellen!N31</f>
        <v>841</v>
      </c>
      <c r="H21" s="53">
        <f>(D21*G21)</f>
        <v>70.083333333333329</v>
      </c>
      <c r="I21" s="25"/>
      <c r="J21" s="27"/>
    </row>
    <row r="22" spans="2:10" x14ac:dyDescent="0.2">
      <c r="B22" s="24"/>
      <c r="C22" s="25" t="s">
        <v>73</v>
      </c>
      <c r="D22" s="25">
        <f>1/12</f>
        <v>8.3333333333333329E-2</v>
      </c>
      <c r="E22" s="29">
        <f>+Tabellen!M32</f>
        <v>239.18</v>
      </c>
      <c r="F22" s="54">
        <f>(D22*E22)</f>
        <v>19.931666666666665</v>
      </c>
      <c r="G22" s="29">
        <f>+Tabellen!N32</f>
        <v>239.18</v>
      </c>
      <c r="H22" s="53">
        <f>(D22*G22)</f>
        <v>19.931666666666665</v>
      </c>
      <c r="I22" s="25"/>
      <c r="J22" s="27"/>
    </row>
    <row r="23" spans="2:10" x14ac:dyDescent="0.2">
      <c r="B23" s="24"/>
      <c r="C23" s="25"/>
      <c r="D23" s="25"/>
      <c r="E23" s="25"/>
      <c r="F23" s="25"/>
      <c r="G23" s="25"/>
      <c r="H23" s="25"/>
      <c r="I23" s="25"/>
      <c r="J23" s="27"/>
    </row>
    <row r="24" spans="2:10" x14ac:dyDescent="0.2">
      <c r="B24" s="24"/>
      <c r="C24" s="30" t="s">
        <v>84</v>
      </c>
      <c r="D24" s="25"/>
      <c r="E24" s="25"/>
      <c r="F24" s="25"/>
      <c r="G24" s="25"/>
      <c r="H24" s="25"/>
      <c r="I24" s="25"/>
      <c r="J24" s="27"/>
    </row>
    <row r="25" spans="2:10" x14ac:dyDescent="0.2">
      <c r="B25" s="24"/>
      <c r="C25" s="25">
        <f>+Tabellen!M4</f>
        <v>2021</v>
      </c>
      <c r="D25" s="29">
        <f>+H17*I17+H18*I18+F21*I17+F22*I18</f>
        <v>811.98253333333332</v>
      </c>
      <c r="E25" s="25" t="s">
        <v>7</v>
      </c>
      <c r="F25" s="53">
        <f>+D25*5</f>
        <v>4059.9126666666666</v>
      </c>
      <c r="G25" s="25"/>
      <c r="H25" s="25"/>
      <c r="I25" s="25"/>
      <c r="J25" s="27"/>
    </row>
    <row r="26" spans="2:10" ht="15" x14ac:dyDescent="0.35">
      <c r="B26" s="24"/>
      <c r="C26" s="25">
        <f>+Tabellen!N4</f>
        <v>2022</v>
      </c>
      <c r="D26" s="29">
        <f>+H17*I17+H18*I18+H21*I17+H22*I18</f>
        <v>811.98253333333332</v>
      </c>
      <c r="E26" s="25" t="s">
        <v>8</v>
      </c>
      <c r="F26" s="55">
        <f>+D26*7</f>
        <v>5683.8777333333328</v>
      </c>
      <c r="G26" s="25"/>
      <c r="H26" s="25"/>
      <c r="I26" s="25"/>
      <c r="J26" s="27"/>
    </row>
    <row r="27" spans="2:10" x14ac:dyDescent="0.2">
      <c r="B27" s="24"/>
      <c r="C27" s="25"/>
      <c r="D27" s="25"/>
      <c r="E27" s="25" t="s">
        <v>10</v>
      </c>
      <c r="F27" s="53">
        <f>SUM(F25:F26)</f>
        <v>9743.7903999999999</v>
      </c>
      <c r="G27" s="25"/>
      <c r="H27" s="25"/>
      <c r="I27" s="25"/>
      <c r="J27" s="27"/>
    </row>
    <row r="28" spans="2:10" ht="13.5" thickBot="1" x14ac:dyDescent="0.25">
      <c r="B28" s="31"/>
      <c r="C28" s="32"/>
      <c r="D28" s="32"/>
      <c r="E28" s="32"/>
      <c r="F28" s="32"/>
      <c r="G28" s="32"/>
      <c r="H28" s="32"/>
      <c r="I28" s="32"/>
      <c r="J28" s="33"/>
    </row>
    <row r="29" spans="2:10" ht="13.5" thickTop="1" x14ac:dyDescent="0.2">
      <c r="B29" s="63"/>
      <c r="C29" s="64"/>
      <c r="D29" s="64"/>
      <c r="E29" s="64"/>
      <c r="F29" s="64"/>
      <c r="G29" s="64"/>
      <c r="H29" s="64"/>
      <c r="I29" s="64"/>
      <c r="J29" s="65"/>
    </row>
    <row r="30" spans="2:10" x14ac:dyDescent="0.2">
      <c r="B30" s="63"/>
      <c r="C30" s="64"/>
      <c r="D30" s="64"/>
      <c r="E30" s="64"/>
      <c r="F30" s="64"/>
      <c r="G30" s="64"/>
      <c r="H30" s="64"/>
      <c r="I30" s="64"/>
      <c r="J30" s="65"/>
    </row>
    <row r="31" spans="2:10" ht="16.5" thickBot="1" x14ac:dyDescent="0.3">
      <c r="B31" s="66" t="s">
        <v>32</v>
      </c>
      <c r="C31" s="64"/>
      <c r="D31" s="64"/>
      <c r="E31" s="64"/>
      <c r="F31" s="64"/>
      <c r="G31" s="64"/>
      <c r="H31" s="64"/>
      <c r="I31" s="64"/>
      <c r="J31" s="65"/>
    </row>
    <row r="32" spans="2:10" ht="14.25" thickTop="1" thickBot="1" x14ac:dyDescent="0.25">
      <c r="B32" s="60" t="s">
        <v>12</v>
      </c>
      <c r="C32" s="39" t="s">
        <v>85</v>
      </c>
      <c r="D32" s="22"/>
      <c r="E32" s="22"/>
      <c r="F32" s="22"/>
      <c r="G32" s="22"/>
      <c r="H32" s="22"/>
      <c r="I32" s="22"/>
      <c r="J32" s="23"/>
    </row>
    <row r="33" spans="2:10" ht="26.25" thickTop="1" x14ac:dyDescent="0.2">
      <c r="B33" s="24"/>
      <c r="C33" s="84" t="s">
        <v>5</v>
      </c>
      <c r="D33" s="40" t="s">
        <v>0</v>
      </c>
      <c r="E33" s="40" t="s">
        <v>1</v>
      </c>
      <c r="F33" s="40" t="s">
        <v>4</v>
      </c>
      <c r="G33" s="41" t="s">
        <v>9</v>
      </c>
      <c r="H33" s="22"/>
      <c r="I33" s="42"/>
      <c r="J33" s="27"/>
    </row>
    <row r="34" spans="2:10" x14ac:dyDescent="0.2">
      <c r="B34" s="24"/>
      <c r="C34" s="43" t="s">
        <v>73</v>
      </c>
      <c r="D34" s="25">
        <f>1/12</f>
        <v>8.3333333333333329E-2</v>
      </c>
      <c r="E34" s="29">
        <f>+Tabellen!M27</f>
        <v>5097.17</v>
      </c>
      <c r="F34" s="53">
        <f>(D34*E34)</f>
        <v>424.76416666666665</v>
      </c>
      <c r="G34" s="17">
        <v>1</v>
      </c>
      <c r="H34" s="37"/>
      <c r="I34" s="44"/>
      <c r="J34" s="27"/>
    </row>
    <row r="35" spans="2:10" x14ac:dyDescent="0.2">
      <c r="B35" s="24"/>
      <c r="C35" s="43"/>
      <c r="D35" s="25"/>
      <c r="E35" s="25"/>
      <c r="F35" s="25"/>
      <c r="G35" s="25"/>
      <c r="H35" s="25"/>
      <c r="I35" s="45"/>
      <c r="J35" s="27"/>
    </row>
    <row r="36" spans="2:10" x14ac:dyDescent="0.2">
      <c r="B36" s="24"/>
      <c r="C36" s="46" t="s">
        <v>6</v>
      </c>
      <c r="D36" s="25"/>
      <c r="E36" s="25"/>
      <c r="F36" s="30">
        <f>+F20</f>
        <v>2021</v>
      </c>
      <c r="G36" s="30"/>
      <c r="H36" s="30">
        <f>+H20</f>
        <v>2022</v>
      </c>
      <c r="I36" s="45"/>
      <c r="J36" s="27"/>
    </row>
    <row r="37" spans="2:10" x14ac:dyDescent="0.2">
      <c r="B37" s="24"/>
      <c r="C37" s="25" t="s">
        <v>73</v>
      </c>
      <c r="D37" s="25">
        <f>1/12</f>
        <v>8.3333333333333329E-2</v>
      </c>
      <c r="E37" s="29">
        <f>+E22</f>
        <v>239.18</v>
      </c>
      <c r="F37" s="54">
        <f>(D37*E37)</f>
        <v>19.931666666666665</v>
      </c>
      <c r="G37" s="29">
        <f>+G22</f>
        <v>239.18</v>
      </c>
      <c r="H37" s="53">
        <f>(D37*G37)</f>
        <v>19.931666666666665</v>
      </c>
      <c r="I37" s="45"/>
      <c r="J37" s="27"/>
    </row>
    <row r="38" spans="2:10" x14ac:dyDescent="0.2">
      <c r="B38" s="24"/>
      <c r="C38" s="43"/>
      <c r="D38" s="25"/>
      <c r="E38" s="25"/>
      <c r="F38" s="25"/>
      <c r="G38" s="25"/>
      <c r="H38" s="25"/>
      <c r="I38" s="45"/>
      <c r="J38" s="27"/>
    </row>
    <row r="39" spans="2:10" x14ac:dyDescent="0.2">
      <c r="B39" s="24"/>
      <c r="C39" s="46" t="str">
        <f>+C24</f>
        <v>Gedurende schooljaar 2021-2022</v>
      </c>
      <c r="D39" s="25"/>
      <c r="E39" s="25"/>
      <c r="F39" s="25"/>
      <c r="G39" s="25"/>
      <c r="H39" s="25"/>
      <c r="I39" s="45"/>
      <c r="J39" s="27"/>
    </row>
    <row r="40" spans="2:10" x14ac:dyDescent="0.2">
      <c r="B40" s="24"/>
      <c r="C40" s="43">
        <f>+C25</f>
        <v>2021</v>
      </c>
      <c r="D40" s="29">
        <f>F34*G34+F37*G34</f>
        <v>444.69583333333333</v>
      </c>
      <c r="E40" s="25" t="s">
        <v>7</v>
      </c>
      <c r="F40" s="53">
        <f>+D40*5</f>
        <v>2223.4791666666665</v>
      </c>
      <c r="G40" s="25"/>
      <c r="H40" s="25"/>
      <c r="I40" s="45"/>
      <c r="J40" s="27"/>
    </row>
    <row r="41" spans="2:10" ht="15" x14ac:dyDescent="0.35">
      <c r="B41" s="24"/>
      <c r="C41" s="43">
        <f>+C26</f>
        <v>2022</v>
      </c>
      <c r="D41" s="29">
        <f>F34*G34+H37*G34</f>
        <v>444.69583333333333</v>
      </c>
      <c r="E41" s="25" t="s">
        <v>8</v>
      </c>
      <c r="F41" s="55">
        <f>+D41*7</f>
        <v>3112.8708333333334</v>
      </c>
      <c r="G41" s="25"/>
      <c r="H41" s="25"/>
      <c r="I41" s="45"/>
      <c r="J41" s="27"/>
    </row>
    <row r="42" spans="2:10" ht="13.5" thickBot="1" x14ac:dyDescent="0.25">
      <c r="B42" s="24"/>
      <c r="C42" s="47"/>
      <c r="D42" s="48"/>
      <c r="E42" s="48" t="s">
        <v>10</v>
      </c>
      <c r="F42" s="56">
        <f>SUM(F40:F41)</f>
        <v>5336.35</v>
      </c>
      <c r="G42" s="48"/>
      <c r="H42" s="48"/>
      <c r="I42" s="49"/>
      <c r="J42" s="27"/>
    </row>
    <row r="43" spans="2:10" ht="13.5" thickTop="1" x14ac:dyDescent="0.2">
      <c r="B43" s="24"/>
      <c r="C43" s="37"/>
      <c r="D43" s="37"/>
      <c r="E43" s="37"/>
      <c r="F43" s="37"/>
      <c r="G43" s="37"/>
      <c r="H43" s="37"/>
      <c r="I43" s="37"/>
      <c r="J43" s="27"/>
    </row>
    <row r="44" spans="2:10" x14ac:dyDescent="0.2">
      <c r="B44" s="67"/>
      <c r="C44" s="68"/>
      <c r="D44" s="68"/>
      <c r="E44" s="68"/>
      <c r="F44" s="68"/>
      <c r="G44" s="68"/>
      <c r="H44" s="68"/>
      <c r="I44" s="68"/>
      <c r="J44" s="69"/>
    </row>
    <row r="45" spans="2:10" ht="13.5" thickBot="1" x14ac:dyDescent="0.25">
      <c r="B45" s="61" t="s">
        <v>12</v>
      </c>
      <c r="C45" s="50" t="s">
        <v>86</v>
      </c>
      <c r="D45" s="37"/>
      <c r="E45" s="37"/>
      <c r="F45" s="37"/>
      <c r="G45" s="37"/>
      <c r="H45" s="37"/>
      <c r="I45" s="37"/>
      <c r="J45" s="27"/>
    </row>
    <row r="46" spans="2:10" ht="26.25" thickTop="1" x14ac:dyDescent="0.2">
      <c r="B46" s="24"/>
      <c r="C46" s="84" t="s">
        <v>5</v>
      </c>
      <c r="D46" s="40" t="s">
        <v>0</v>
      </c>
      <c r="E46" s="40" t="s">
        <v>1</v>
      </c>
      <c r="F46" s="40" t="s">
        <v>4</v>
      </c>
      <c r="G46" s="41" t="s">
        <v>9</v>
      </c>
      <c r="H46" s="22"/>
      <c r="I46" s="42"/>
      <c r="J46" s="27"/>
    </row>
    <row r="47" spans="2:10" x14ac:dyDescent="0.2">
      <c r="B47" s="24"/>
      <c r="C47" s="28" t="s">
        <v>72</v>
      </c>
      <c r="D47" s="25">
        <f>1/12</f>
        <v>8.3333333333333329E-2</v>
      </c>
      <c r="E47" s="29">
        <f>+Tabellen!M26</f>
        <v>3566.44</v>
      </c>
      <c r="F47" s="53">
        <f>(D47*E47)</f>
        <v>297.20333333333332</v>
      </c>
      <c r="G47" s="17">
        <v>1</v>
      </c>
      <c r="H47" s="37"/>
      <c r="I47" s="44"/>
      <c r="J47" s="27"/>
    </row>
    <row r="48" spans="2:10" x14ac:dyDescent="0.2">
      <c r="B48" s="24"/>
      <c r="C48" s="25" t="s">
        <v>73</v>
      </c>
      <c r="D48" s="25">
        <f>1/12</f>
        <v>8.3333333333333329E-2</v>
      </c>
      <c r="E48" s="29">
        <f>+E34</f>
        <v>5097.17</v>
      </c>
      <c r="F48" s="53">
        <f>(D48*E48)</f>
        <v>424.76416666666665</v>
      </c>
      <c r="G48" s="25">
        <f>+G47</f>
        <v>1</v>
      </c>
      <c r="H48" s="37"/>
      <c r="I48" s="44"/>
      <c r="J48" s="27"/>
    </row>
    <row r="49" spans="2:10" x14ac:dyDescent="0.2">
      <c r="B49" s="24"/>
      <c r="C49" s="43"/>
      <c r="D49" s="25"/>
      <c r="E49" s="25"/>
      <c r="F49" s="25"/>
      <c r="G49" s="25"/>
      <c r="H49" s="25"/>
      <c r="I49" s="45"/>
      <c r="J49" s="27"/>
    </row>
    <row r="50" spans="2:10" x14ac:dyDescent="0.2">
      <c r="B50" s="24"/>
      <c r="C50" s="46" t="s">
        <v>6</v>
      </c>
      <c r="D50" s="25"/>
      <c r="E50" s="25"/>
      <c r="F50" s="30">
        <f>+F20</f>
        <v>2021</v>
      </c>
      <c r="G50" s="30"/>
      <c r="H50" s="30">
        <f>+H20</f>
        <v>2022</v>
      </c>
      <c r="I50" s="45"/>
      <c r="J50" s="27"/>
    </row>
    <row r="51" spans="2:10" x14ac:dyDescent="0.2">
      <c r="B51" s="24"/>
      <c r="C51" s="28" t="s">
        <v>72</v>
      </c>
      <c r="D51" s="25">
        <f>1/12</f>
        <v>8.3333333333333329E-2</v>
      </c>
      <c r="E51" s="29">
        <f>+E21</f>
        <v>841</v>
      </c>
      <c r="F51" s="54">
        <f>(D51*E51)</f>
        <v>70.083333333333329</v>
      </c>
      <c r="G51" s="29">
        <f>+G21</f>
        <v>841</v>
      </c>
      <c r="H51" s="53">
        <f>(D51*G51)</f>
        <v>70.083333333333329</v>
      </c>
      <c r="I51" s="45"/>
      <c r="J51" s="27"/>
    </row>
    <row r="52" spans="2:10" x14ac:dyDescent="0.2">
      <c r="B52" s="24"/>
      <c r="C52" s="25" t="s">
        <v>73</v>
      </c>
      <c r="D52" s="25">
        <f>1/12</f>
        <v>8.3333333333333329E-2</v>
      </c>
      <c r="E52" s="29">
        <f>+E22</f>
        <v>239.18</v>
      </c>
      <c r="F52" s="54">
        <f>(D52*E52)</f>
        <v>19.931666666666665</v>
      </c>
      <c r="G52" s="29">
        <f>+G22</f>
        <v>239.18</v>
      </c>
      <c r="H52" s="53">
        <f>(D52*G52)</f>
        <v>19.931666666666665</v>
      </c>
      <c r="I52" s="45"/>
      <c r="J52" s="27"/>
    </row>
    <row r="53" spans="2:10" x14ac:dyDescent="0.2">
      <c r="B53" s="24"/>
      <c r="C53" s="43"/>
      <c r="D53" s="25"/>
      <c r="E53" s="25"/>
      <c r="F53" s="25"/>
      <c r="G53" s="25"/>
      <c r="H53" s="25"/>
      <c r="I53" s="45"/>
      <c r="J53" s="27"/>
    </row>
    <row r="54" spans="2:10" x14ac:dyDescent="0.2">
      <c r="B54" s="24"/>
      <c r="C54" s="46" t="str">
        <f>+C39</f>
        <v>Gedurende schooljaar 2021-2022</v>
      </c>
      <c r="D54" s="25"/>
      <c r="E54" s="25"/>
      <c r="F54" s="25"/>
      <c r="G54" s="25"/>
      <c r="H54" s="25"/>
      <c r="I54" s="45"/>
      <c r="J54" s="27"/>
    </row>
    <row r="55" spans="2:10" x14ac:dyDescent="0.2">
      <c r="B55" s="24"/>
      <c r="C55" s="51">
        <f>+C40</f>
        <v>2021</v>
      </c>
      <c r="D55" s="29">
        <f>+F47*G47+F48*G48+F51*G47+F52*G48</f>
        <v>811.98249999999996</v>
      </c>
      <c r="E55" s="25" t="s">
        <v>7</v>
      </c>
      <c r="F55" s="53">
        <f>+D55*5</f>
        <v>4059.9124999999999</v>
      </c>
      <c r="G55" s="25"/>
      <c r="H55" s="25"/>
      <c r="I55" s="45"/>
      <c r="J55" s="27"/>
    </row>
    <row r="56" spans="2:10" ht="15" x14ac:dyDescent="0.35">
      <c r="B56" s="24"/>
      <c r="C56" s="51">
        <f>+C41</f>
        <v>2022</v>
      </c>
      <c r="D56" s="29">
        <f>+F47*G47+F48*G48+H51*G47+H52*G48</f>
        <v>811.98249999999996</v>
      </c>
      <c r="E56" s="25" t="s">
        <v>8</v>
      </c>
      <c r="F56" s="55">
        <f>+D56*7</f>
        <v>5683.8774999999996</v>
      </c>
      <c r="G56" s="25"/>
      <c r="H56" s="25"/>
      <c r="I56" s="45"/>
      <c r="J56" s="27"/>
    </row>
    <row r="57" spans="2:10" ht="13.5" thickBot="1" x14ac:dyDescent="0.25">
      <c r="B57" s="24"/>
      <c r="C57" s="47"/>
      <c r="D57" s="48"/>
      <c r="E57" s="48" t="s">
        <v>10</v>
      </c>
      <c r="F57" s="56">
        <f>SUM(F55:F56)</f>
        <v>9743.7899999999991</v>
      </c>
      <c r="G57" s="48"/>
      <c r="H57" s="48"/>
      <c r="I57" s="49"/>
      <c r="J57" s="27"/>
    </row>
    <row r="58" spans="2:10" ht="13.5" thickTop="1" x14ac:dyDescent="0.2">
      <c r="B58" s="24"/>
      <c r="C58" s="37"/>
      <c r="D58" s="37"/>
      <c r="E58" s="37"/>
      <c r="F58" s="37"/>
      <c r="G58" s="37"/>
      <c r="H58" s="37"/>
      <c r="I58" s="37"/>
      <c r="J58" s="27"/>
    </row>
    <row r="59" spans="2:10" x14ac:dyDescent="0.2">
      <c r="B59" s="70"/>
      <c r="C59" s="71"/>
      <c r="D59" s="71"/>
      <c r="E59" s="71"/>
      <c r="F59" s="71"/>
      <c r="G59" s="71"/>
      <c r="H59" s="71"/>
      <c r="I59" s="71"/>
      <c r="J59" s="72"/>
    </row>
    <row r="60" spans="2:10" x14ac:dyDescent="0.2">
      <c r="B60" s="34"/>
      <c r="C60" s="35"/>
      <c r="D60" s="35"/>
      <c r="E60" s="35"/>
      <c r="F60" s="35"/>
      <c r="G60" s="35"/>
      <c r="H60" s="35"/>
      <c r="I60" s="35"/>
      <c r="J60" s="36"/>
    </row>
    <row r="61" spans="2:10" ht="13.5" thickBot="1" x14ac:dyDescent="0.25">
      <c r="B61" s="62" t="s">
        <v>34</v>
      </c>
      <c r="C61" s="37"/>
      <c r="D61" s="37"/>
      <c r="E61" s="37"/>
      <c r="F61" s="37"/>
      <c r="G61" s="37"/>
      <c r="H61" s="37"/>
      <c r="I61" s="37"/>
      <c r="J61" s="27"/>
    </row>
    <row r="62" spans="2:10" ht="13.5" thickTop="1" x14ac:dyDescent="0.2">
      <c r="B62" s="24"/>
      <c r="C62" s="46" t="str">
        <f>+C39</f>
        <v>Gedurende schooljaar 2021-2022</v>
      </c>
      <c r="D62" s="25"/>
      <c r="E62" s="40"/>
      <c r="F62" s="40"/>
      <c r="G62" s="40"/>
      <c r="H62" s="40"/>
      <c r="I62" s="52"/>
      <c r="J62" s="27"/>
    </row>
    <row r="63" spans="2:10" x14ac:dyDescent="0.2">
      <c r="B63" s="24"/>
      <c r="C63" s="43">
        <f>+C40</f>
        <v>2021</v>
      </c>
      <c r="D63" s="29">
        <f>+D40+D55</f>
        <v>1256.6783333333333</v>
      </c>
      <c r="E63" s="25" t="s">
        <v>7</v>
      </c>
      <c r="F63" s="53">
        <f>+D63*5</f>
        <v>6283.3916666666664</v>
      </c>
      <c r="G63" s="25"/>
      <c r="H63" s="25"/>
      <c r="I63" s="45"/>
      <c r="J63" s="27"/>
    </row>
    <row r="64" spans="2:10" ht="15" x14ac:dyDescent="0.35">
      <c r="B64" s="24"/>
      <c r="C64" s="43">
        <f>+C41</f>
        <v>2022</v>
      </c>
      <c r="D64" s="29">
        <f>+D41+D56</f>
        <v>1256.6783333333333</v>
      </c>
      <c r="E64" s="25" t="s">
        <v>8</v>
      </c>
      <c r="F64" s="55">
        <f>+D64*7</f>
        <v>8796.748333333333</v>
      </c>
      <c r="G64" s="25"/>
      <c r="H64" s="25"/>
      <c r="I64" s="45"/>
      <c r="J64" s="27"/>
    </row>
    <row r="65" spans="2:10" ht="13.5" thickBot="1" x14ac:dyDescent="0.25">
      <c r="B65" s="24"/>
      <c r="C65" s="47"/>
      <c r="D65" s="48"/>
      <c r="E65" s="48" t="s">
        <v>10</v>
      </c>
      <c r="F65" s="56">
        <f>SUM(F63:F64)</f>
        <v>15080.14</v>
      </c>
      <c r="G65" s="48"/>
      <c r="H65" s="48"/>
      <c r="I65" s="49"/>
      <c r="J65" s="27"/>
    </row>
    <row r="66" spans="2:10" ht="14.25" thickTop="1" thickBot="1" x14ac:dyDescent="0.25">
      <c r="B66" s="31"/>
      <c r="C66" s="32"/>
      <c r="D66" s="32"/>
      <c r="E66" s="32"/>
      <c r="F66" s="32"/>
      <c r="G66" s="32"/>
      <c r="H66" s="32"/>
      <c r="I66" s="32"/>
      <c r="J66" s="33"/>
    </row>
    <row r="67" spans="2:10" ht="13.5" thickTop="1" x14ac:dyDescent="0.2">
      <c r="B67" s="3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3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3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3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3"/>
      <c r="C71" s="2"/>
      <c r="D71" s="2"/>
      <c r="E71" s="2"/>
      <c r="F71" s="2"/>
      <c r="G71" s="2"/>
      <c r="H71" s="2"/>
      <c r="I71" s="2"/>
      <c r="J71" s="2"/>
    </row>
    <row r="72" spans="2:10" x14ac:dyDescent="0.2">
      <c r="B72" s="3"/>
      <c r="C72" s="2"/>
      <c r="D72" s="2"/>
      <c r="E72" s="2"/>
      <c r="F72" s="2"/>
      <c r="G72" s="2"/>
      <c r="H72" s="2"/>
      <c r="I72" s="2"/>
      <c r="J72" s="2"/>
    </row>
    <row r="73" spans="2:10" x14ac:dyDescent="0.2">
      <c r="B73" s="3"/>
      <c r="C73" s="2"/>
      <c r="D73" s="2"/>
      <c r="E73" s="2"/>
      <c r="F73" s="2"/>
      <c r="G73" s="2"/>
      <c r="H73" s="2"/>
      <c r="I73" s="2"/>
      <c r="J73" s="2"/>
    </row>
    <row r="74" spans="2:10" x14ac:dyDescent="0.2">
      <c r="B74" s="3"/>
      <c r="C74" s="2"/>
      <c r="D74" s="2"/>
      <c r="E74" s="2"/>
      <c r="F74" s="2"/>
      <c r="G74" s="2"/>
      <c r="H74" s="2"/>
      <c r="I74" s="2"/>
      <c r="J74" s="2"/>
    </row>
    <row r="75" spans="2:10" x14ac:dyDescent="0.2">
      <c r="B75" s="3"/>
      <c r="C75" s="2"/>
      <c r="D75" s="2"/>
      <c r="E75" s="2"/>
      <c r="F75" s="2"/>
      <c r="G75" s="2"/>
      <c r="H75" s="2"/>
      <c r="I75" s="2"/>
      <c r="J75" s="2"/>
    </row>
    <row r="76" spans="2:10" x14ac:dyDescent="0.2">
      <c r="B76" s="3"/>
      <c r="C76" s="2"/>
      <c r="D76" s="2"/>
      <c r="E76" s="2"/>
      <c r="F76" s="2"/>
      <c r="G76" s="2"/>
      <c r="H76" s="2"/>
      <c r="I76" s="2"/>
      <c r="J76" s="2"/>
    </row>
    <row r="77" spans="2:10" x14ac:dyDescent="0.2">
      <c r="B77" s="3"/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3"/>
      <c r="C78" s="2"/>
      <c r="D78" s="2"/>
      <c r="E78" s="2"/>
      <c r="F78" s="2"/>
      <c r="G78" s="2"/>
      <c r="H78" s="2"/>
      <c r="I78" s="2"/>
      <c r="J78" s="2"/>
    </row>
    <row r="79" spans="2:10" x14ac:dyDescent="0.2">
      <c r="B79" s="3"/>
      <c r="C79" s="2"/>
      <c r="D79" s="2"/>
      <c r="E79" s="2"/>
      <c r="F79" s="2"/>
      <c r="G79" s="2"/>
      <c r="H79" s="2"/>
      <c r="I79" s="2"/>
      <c r="J79" s="2"/>
    </row>
    <row r="80" spans="2:10" x14ac:dyDescent="0.2">
      <c r="B80" s="3"/>
      <c r="C80" s="2"/>
      <c r="D80" s="2"/>
      <c r="E80" s="2"/>
      <c r="F80" s="2"/>
      <c r="G80" s="2"/>
      <c r="H80" s="2"/>
      <c r="I80" s="2"/>
      <c r="J80" s="2"/>
    </row>
    <row r="81" spans="2:2" s="2" customFormat="1" x14ac:dyDescent="0.2">
      <c r="B81" s="3"/>
    </row>
    <row r="82" spans="2:2" s="2" customFormat="1" x14ac:dyDescent="0.2">
      <c r="B82" s="3"/>
    </row>
    <row r="83" spans="2:2" s="2" customFormat="1" x14ac:dyDescent="0.2">
      <c r="B83" s="3"/>
    </row>
    <row r="84" spans="2:2" s="2" customFormat="1" x14ac:dyDescent="0.2">
      <c r="B84" s="3"/>
    </row>
    <row r="85" spans="2:2" s="2" customFormat="1" x14ac:dyDescent="0.2">
      <c r="B85" s="3"/>
    </row>
    <row r="86" spans="2:2" s="2" customFormat="1" x14ac:dyDescent="0.2">
      <c r="B86" s="3"/>
    </row>
    <row r="87" spans="2:2" s="2" customFormat="1" x14ac:dyDescent="0.2">
      <c r="B87" s="3"/>
    </row>
    <row r="88" spans="2:2" s="2" customFormat="1" x14ac:dyDescent="0.2">
      <c r="B88" s="3"/>
    </row>
    <row r="89" spans="2:2" s="2" customFormat="1" x14ac:dyDescent="0.2">
      <c r="B89" s="3"/>
    </row>
    <row r="90" spans="2:2" s="2" customFormat="1" x14ac:dyDescent="0.2">
      <c r="B90" s="3"/>
    </row>
    <row r="91" spans="2:2" s="2" customFormat="1" x14ac:dyDescent="0.2">
      <c r="B91" s="3"/>
    </row>
    <row r="92" spans="2:2" s="2" customFormat="1" x14ac:dyDescent="0.2">
      <c r="B92" s="3"/>
    </row>
    <row r="93" spans="2:2" s="2" customFormat="1" x14ac:dyDescent="0.2">
      <c r="B93" s="3"/>
    </row>
    <row r="94" spans="2:2" s="2" customFormat="1" x14ac:dyDescent="0.2">
      <c r="B94" s="3"/>
    </row>
    <row r="95" spans="2:2" s="2" customFormat="1" x14ac:dyDescent="0.2">
      <c r="B95" s="3"/>
    </row>
    <row r="96" spans="2:2" s="2" customFormat="1" x14ac:dyDescent="0.2">
      <c r="B96" s="3"/>
    </row>
    <row r="97" spans="2:2" s="2" customFormat="1" x14ac:dyDescent="0.2">
      <c r="B97" s="3"/>
    </row>
    <row r="98" spans="2:2" s="2" customFormat="1" x14ac:dyDescent="0.2">
      <c r="B98" s="3"/>
    </row>
    <row r="99" spans="2:2" s="2" customFormat="1" x14ac:dyDescent="0.2">
      <c r="B99" s="3"/>
    </row>
    <row r="100" spans="2:2" s="2" customFormat="1" x14ac:dyDescent="0.2">
      <c r="B100" s="3"/>
    </row>
    <row r="101" spans="2:2" s="2" customFormat="1" x14ac:dyDescent="0.2">
      <c r="B101" s="3"/>
    </row>
    <row r="102" spans="2:2" s="2" customFormat="1" x14ac:dyDescent="0.2">
      <c r="B102" s="3"/>
    </row>
    <row r="103" spans="2:2" s="2" customFormat="1" x14ac:dyDescent="0.2">
      <c r="B103" s="3"/>
    </row>
    <row r="104" spans="2:2" s="2" customFormat="1" x14ac:dyDescent="0.2">
      <c r="B104" s="3"/>
    </row>
    <row r="105" spans="2:2" s="2" customFormat="1" x14ac:dyDescent="0.2">
      <c r="B105" s="3"/>
    </row>
    <row r="106" spans="2:2" s="2" customFormat="1" x14ac:dyDescent="0.2">
      <c r="B106" s="3"/>
    </row>
    <row r="107" spans="2:2" s="2" customFormat="1" x14ac:dyDescent="0.2">
      <c r="B107" s="3"/>
    </row>
    <row r="108" spans="2:2" s="2" customFormat="1" x14ac:dyDescent="0.2">
      <c r="B108" s="3"/>
    </row>
    <row r="109" spans="2:2" s="2" customFormat="1" x14ac:dyDescent="0.2">
      <c r="B109" s="3"/>
    </row>
    <row r="110" spans="2:2" s="2" customFormat="1" x14ac:dyDescent="0.2">
      <c r="B110" s="3"/>
    </row>
    <row r="111" spans="2:2" s="2" customFormat="1" x14ac:dyDescent="0.2">
      <c r="B111" s="3"/>
    </row>
    <row r="112" spans="2:2" s="2" customFormat="1" x14ac:dyDescent="0.2">
      <c r="B112" s="3"/>
    </row>
    <row r="113" spans="2:2" s="2" customFormat="1" x14ac:dyDescent="0.2">
      <c r="B113" s="3"/>
    </row>
    <row r="114" spans="2:2" s="2" customFormat="1" x14ac:dyDescent="0.2">
      <c r="B114" s="3"/>
    </row>
    <row r="115" spans="2:2" s="2" customFormat="1" x14ac:dyDescent="0.2">
      <c r="B115" s="3"/>
    </row>
    <row r="116" spans="2:2" s="2" customFormat="1" x14ac:dyDescent="0.2">
      <c r="B116" s="3"/>
    </row>
    <row r="117" spans="2:2" s="2" customFormat="1" x14ac:dyDescent="0.2">
      <c r="B117" s="3"/>
    </row>
    <row r="118" spans="2:2" s="2" customFormat="1" x14ac:dyDescent="0.2">
      <c r="B118" s="3"/>
    </row>
    <row r="119" spans="2:2" s="2" customFormat="1" x14ac:dyDescent="0.2">
      <c r="B119" s="3"/>
    </row>
    <row r="120" spans="2:2" s="2" customFormat="1" x14ac:dyDescent="0.2">
      <c r="B120" s="3"/>
    </row>
    <row r="121" spans="2:2" s="2" customFormat="1" x14ac:dyDescent="0.2">
      <c r="B121" s="3"/>
    </row>
    <row r="122" spans="2:2" s="2" customFormat="1" x14ac:dyDescent="0.2">
      <c r="B122" s="3"/>
    </row>
    <row r="123" spans="2:2" s="2" customFormat="1" x14ac:dyDescent="0.2">
      <c r="B123" s="3"/>
    </row>
    <row r="124" spans="2:2" s="2" customFormat="1" x14ac:dyDescent="0.2">
      <c r="B124" s="3"/>
    </row>
    <row r="125" spans="2:2" s="2" customFormat="1" x14ac:dyDescent="0.2">
      <c r="B125" s="3"/>
    </row>
    <row r="126" spans="2:2" s="2" customFormat="1" x14ac:dyDescent="0.2">
      <c r="B126" s="3"/>
    </row>
    <row r="127" spans="2:2" s="2" customFormat="1" x14ac:dyDescent="0.2">
      <c r="B127" s="3"/>
    </row>
    <row r="128" spans="2:2" s="2" customFormat="1" x14ac:dyDescent="0.2">
      <c r="B128" s="3"/>
    </row>
    <row r="129" spans="2:2" s="2" customFormat="1" x14ac:dyDescent="0.2">
      <c r="B129" s="3"/>
    </row>
    <row r="130" spans="2:2" s="2" customFormat="1" x14ac:dyDescent="0.2">
      <c r="B130" s="3"/>
    </row>
    <row r="131" spans="2:2" s="2" customFormat="1" x14ac:dyDescent="0.2">
      <c r="B131" s="3"/>
    </row>
    <row r="132" spans="2:2" s="2" customFormat="1" x14ac:dyDescent="0.2">
      <c r="B132" s="3"/>
    </row>
    <row r="133" spans="2:2" s="2" customFormat="1" x14ac:dyDescent="0.2">
      <c r="B133" s="3"/>
    </row>
    <row r="134" spans="2:2" s="2" customFormat="1" x14ac:dyDescent="0.2">
      <c r="B134" s="3"/>
    </row>
    <row r="135" spans="2:2" s="2" customFormat="1" x14ac:dyDescent="0.2">
      <c r="B135" s="3"/>
    </row>
    <row r="136" spans="2:2" s="2" customFormat="1" x14ac:dyDescent="0.2">
      <c r="B136" s="3"/>
    </row>
    <row r="137" spans="2:2" s="2" customFormat="1" x14ac:dyDescent="0.2">
      <c r="B137" s="3"/>
    </row>
    <row r="138" spans="2:2" s="2" customFormat="1" x14ac:dyDescent="0.2">
      <c r="B138" s="3"/>
    </row>
    <row r="139" spans="2:2" s="2" customFormat="1" x14ac:dyDescent="0.2">
      <c r="B139" s="3"/>
    </row>
    <row r="140" spans="2:2" s="2" customFormat="1" x14ac:dyDescent="0.2">
      <c r="B140" s="3"/>
    </row>
    <row r="141" spans="2:2" s="2" customFormat="1" x14ac:dyDescent="0.2">
      <c r="B141" s="3"/>
    </row>
    <row r="142" spans="2:2" s="2" customFormat="1" x14ac:dyDescent="0.2">
      <c r="B142" s="3"/>
    </row>
    <row r="143" spans="2:2" s="2" customFormat="1" x14ac:dyDescent="0.2">
      <c r="B143" s="3"/>
    </row>
    <row r="144" spans="2:2" s="2" customFormat="1" x14ac:dyDescent="0.2">
      <c r="B144" s="3"/>
    </row>
    <row r="145" spans="2:2" s="2" customFormat="1" x14ac:dyDescent="0.2">
      <c r="B145" s="3"/>
    </row>
    <row r="146" spans="2:2" s="2" customFormat="1" x14ac:dyDescent="0.2">
      <c r="B146" s="3"/>
    </row>
    <row r="147" spans="2:2" s="2" customFormat="1" x14ac:dyDescent="0.2">
      <c r="B147" s="3"/>
    </row>
    <row r="148" spans="2:2" s="2" customFormat="1" x14ac:dyDescent="0.2">
      <c r="B148" s="3"/>
    </row>
    <row r="149" spans="2:2" s="2" customFormat="1" x14ac:dyDescent="0.2">
      <c r="B149" s="3"/>
    </row>
    <row r="150" spans="2:2" s="2" customFormat="1" x14ac:dyDescent="0.2">
      <c r="B150" s="3"/>
    </row>
    <row r="151" spans="2:2" s="2" customFormat="1" x14ac:dyDescent="0.2">
      <c r="B151" s="3"/>
    </row>
    <row r="152" spans="2:2" s="2" customFormat="1" x14ac:dyDescent="0.2">
      <c r="B152" s="3"/>
    </row>
    <row r="153" spans="2:2" s="2" customFormat="1" x14ac:dyDescent="0.2">
      <c r="B153" s="3"/>
    </row>
    <row r="154" spans="2:2" s="2" customFormat="1" x14ac:dyDescent="0.2">
      <c r="B154" s="3"/>
    </row>
    <row r="155" spans="2:2" s="2" customFormat="1" x14ac:dyDescent="0.2">
      <c r="B155" s="3"/>
    </row>
    <row r="156" spans="2:2" s="2" customFormat="1" x14ac:dyDescent="0.2">
      <c r="B156" s="3"/>
    </row>
    <row r="157" spans="2:2" s="2" customFormat="1" x14ac:dyDescent="0.2">
      <c r="B157" s="3"/>
    </row>
    <row r="158" spans="2:2" s="2" customFormat="1" x14ac:dyDescent="0.2">
      <c r="B158" s="3"/>
    </row>
    <row r="159" spans="2:2" s="2" customFormat="1" x14ac:dyDescent="0.2">
      <c r="B159" s="3"/>
    </row>
    <row r="160" spans="2:2" s="2" customFormat="1" x14ac:dyDescent="0.2">
      <c r="B160" s="3"/>
    </row>
    <row r="161" spans="2:2" s="2" customFormat="1" x14ac:dyDescent="0.2">
      <c r="B161" s="3"/>
    </row>
    <row r="162" spans="2:2" s="2" customFormat="1" x14ac:dyDescent="0.2">
      <c r="B162" s="3"/>
    </row>
    <row r="163" spans="2:2" s="2" customFormat="1" x14ac:dyDescent="0.2">
      <c r="B163" s="3"/>
    </row>
    <row r="164" spans="2:2" s="2" customFormat="1" x14ac:dyDescent="0.2">
      <c r="B164" s="3"/>
    </row>
    <row r="165" spans="2:2" s="2" customFormat="1" x14ac:dyDescent="0.2">
      <c r="B165" s="3"/>
    </row>
    <row r="166" spans="2:2" s="2" customFormat="1" x14ac:dyDescent="0.2">
      <c r="B166" s="3"/>
    </row>
    <row r="167" spans="2:2" s="2" customFormat="1" x14ac:dyDescent="0.2">
      <c r="B167" s="3"/>
    </row>
    <row r="168" spans="2:2" s="2" customFormat="1" x14ac:dyDescent="0.2">
      <c r="B168" s="3"/>
    </row>
    <row r="169" spans="2:2" s="2" customFormat="1" x14ac:dyDescent="0.2">
      <c r="B169" s="3"/>
    </row>
    <row r="170" spans="2:2" s="2" customFormat="1" x14ac:dyDescent="0.2">
      <c r="B170" s="3"/>
    </row>
    <row r="171" spans="2:2" s="2" customFormat="1" x14ac:dyDescent="0.2">
      <c r="B171" s="3"/>
    </row>
    <row r="172" spans="2:2" s="2" customFormat="1" x14ac:dyDescent="0.2">
      <c r="B172" s="3"/>
    </row>
    <row r="173" spans="2:2" s="2" customFormat="1" x14ac:dyDescent="0.2">
      <c r="B173" s="3"/>
    </row>
    <row r="174" spans="2:2" s="2" customFormat="1" x14ac:dyDescent="0.2">
      <c r="B174" s="3"/>
    </row>
    <row r="175" spans="2:2" s="2" customFormat="1" x14ac:dyDescent="0.2">
      <c r="B175" s="3"/>
    </row>
    <row r="176" spans="2:2" s="2" customFormat="1" x14ac:dyDescent="0.2">
      <c r="B176" s="3"/>
    </row>
    <row r="177" spans="2:2" s="2" customFormat="1" x14ac:dyDescent="0.2">
      <c r="B177" s="3"/>
    </row>
    <row r="178" spans="2:2" s="2" customFormat="1" x14ac:dyDescent="0.2">
      <c r="B178" s="3"/>
    </row>
    <row r="179" spans="2:2" s="2" customFormat="1" x14ac:dyDescent="0.2">
      <c r="B179" s="3"/>
    </row>
    <row r="180" spans="2:2" s="2" customFormat="1" x14ac:dyDescent="0.2">
      <c r="B180" s="3"/>
    </row>
    <row r="181" spans="2:2" s="2" customFormat="1" x14ac:dyDescent="0.2">
      <c r="B181" s="3"/>
    </row>
    <row r="182" spans="2:2" s="2" customFormat="1" x14ac:dyDescent="0.2">
      <c r="B182" s="3"/>
    </row>
    <row r="183" spans="2:2" s="2" customFormat="1" x14ac:dyDescent="0.2">
      <c r="B183" s="3"/>
    </row>
    <row r="184" spans="2:2" s="2" customFormat="1" x14ac:dyDescent="0.2">
      <c r="B184" s="3"/>
    </row>
    <row r="185" spans="2:2" s="2" customFormat="1" x14ac:dyDescent="0.2">
      <c r="B185" s="3"/>
    </row>
    <row r="186" spans="2:2" s="2" customFormat="1" x14ac:dyDescent="0.2">
      <c r="B186" s="3"/>
    </row>
    <row r="187" spans="2:2" s="2" customFormat="1" x14ac:dyDescent="0.2">
      <c r="B187" s="3"/>
    </row>
    <row r="188" spans="2:2" s="2" customFormat="1" x14ac:dyDescent="0.2">
      <c r="B188" s="3"/>
    </row>
    <row r="189" spans="2:2" s="2" customFormat="1" x14ac:dyDescent="0.2">
      <c r="B189" s="3"/>
    </row>
    <row r="190" spans="2:2" s="2" customFormat="1" x14ac:dyDescent="0.2">
      <c r="B190" s="3"/>
    </row>
    <row r="191" spans="2:2" s="2" customFormat="1" x14ac:dyDescent="0.2">
      <c r="B191" s="3"/>
    </row>
    <row r="192" spans="2:2" s="2" customFormat="1" x14ac:dyDescent="0.2">
      <c r="B192" s="3"/>
    </row>
    <row r="193" spans="2:2" s="2" customFormat="1" x14ac:dyDescent="0.2">
      <c r="B193" s="3"/>
    </row>
    <row r="194" spans="2:2" s="2" customFormat="1" x14ac:dyDescent="0.2">
      <c r="B194" s="3"/>
    </row>
    <row r="195" spans="2:2" s="2" customFormat="1" x14ac:dyDescent="0.2">
      <c r="B195" s="3"/>
    </row>
    <row r="196" spans="2:2" s="2" customFormat="1" x14ac:dyDescent="0.2">
      <c r="B196" s="3"/>
    </row>
    <row r="197" spans="2:2" s="2" customFormat="1" x14ac:dyDescent="0.2">
      <c r="B197" s="3"/>
    </row>
    <row r="198" spans="2:2" s="2" customFormat="1" x14ac:dyDescent="0.2">
      <c r="B198" s="3"/>
    </row>
    <row r="199" spans="2:2" s="2" customFormat="1" x14ac:dyDescent="0.2">
      <c r="B199" s="3"/>
    </row>
    <row r="200" spans="2:2" s="2" customFormat="1" x14ac:dyDescent="0.2">
      <c r="B200" s="3"/>
    </row>
    <row r="201" spans="2:2" s="2" customFormat="1" x14ac:dyDescent="0.2">
      <c r="B201" s="3"/>
    </row>
    <row r="202" spans="2:2" s="2" customFormat="1" x14ac:dyDescent="0.2">
      <c r="B202" s="3"/>
    </row>
    <row r="203" spans="2:2" s="2" customFormat="1" x14ac:dyDescent="0.2">
      <c r="B203" s="3"/>
    </row>
    <row r="204" spans="2:2" s="2" customFormat="1" x14ac:dyDescent="0.2">
      <c r="B204" s="3"/>
    </row>
    <row r="205" spans="2:2" s="2" customFormat="1" x14ac:dyDescent="0.2">
      <c r="B205" s="3"/>
    </row>
    <row r="206" spans="2:2" s="2" customFormat="1" x14ac:dyDescent="0.2">
      <c r="B206" s="3"/>
    </row>
    <row r="207" spans="2:2" s="2" customFormat="1" x14ac:dyDescent="0.2">
      <c r="B207" s="3"/>
    </row>
    <row r="208" spans="2:2" s="2" customFormat="1" x14ac:dyDescent="0.2">
      <c r="B208" s="3"/>
    </row>
    <row r="209" spans="2:2" s="2" customFormat="1" x14ac:dyDescent="0.2">
      <c r="B209" s="3"/>
    </row>
    <row r="210" spans="2:2" s="2" customFormat="1" x14ac:dyDescent="0.2">
      <c r="B210" s="3"/>
    </row>
    <row r="211" spans="2:2" s="2" customFormat="1" x14ac:dyDescent="0.2">
      <c r="B211" s="3"/>
    </row>
    <row r="212" spans="2:2" s="2" customFormat="1" x14ac:dyDescent="0.2">
      <c r="B212" s="3"/>
    </row>
    <row r="213" spans="2:2" s="2" customFormat="1" x14ac:dyDescent="0.2">
      <c r="B213" s="3"/>
    </row>
    <row r="214" spans="2:2" s="2" customFormat="1" x14ac:dyDescent="0.2">
      <c r="B214" s="3"/>
    </row>
    <row r="215" spans="2:2" s="2" customFormat="1" x14ac:dyDescent="0.2">
      <c r="B215" s="3"/>
    </row>
    <row r="216" spans="2:2" s="2" customFormat="1" x14ac:dyDescent="0.2">
      <c r="B216" s="3"/>
    </row>
    <row r="217" spans="2:2" s="2" customFormat="1" x14ac:dyDescent="0.2">
      <c r="B217" s="3"/>
    </row>
    <row r="218" spans="2:2" s="2" customFormat="1" x14ac:dyDescent="0.2">
      <c r="B218" s="3"/>
    </row>
    <row r="219" spans="2:2" s="2" customFormat="1" x14ac:dyDescent="0.2">
      <c r="B219" s="3"/>
    </row>
    <row r="220" spans="2:2" s="2" customFormat="1" x14ac:dyDescent="0.2">
      <c r="B220" s="3"/>
    </row>
    <row r="221" spans="2:2" s="2" customFormat="1" x14ac:dyDescent="0.2">
      <c r="B221" s="3"/>
    </row>
    <row r="222" spans="2:2" s="2" customFormat="1" x14ac:dyDescent="0.2">
      <c r="B222" s="3"/>
    </row>
    <row r="223" spans="2:2" s="2" customFormat="1" x14ac:dyDescent="0.2">
      <c r="B223" s="3"/>
    </row>
    <row r="224" spans="2:2" s="2" customFormat="1" x14ac:dyDescent="0.2">
      <c r="B224" s="3"/>
    </row>
    <row r="225" spans="2:2" s="2" customFormat="1" x14ac:dyDescent="0.2">
      <c r="B225" s="3"/>
    </row>
    <row r="226" spans="2:2" s="2" customFormat="1" x14ac:dyDescent="0.2">
      <c r="B226" s="3"/>
    </row>
    <row r="227" spans="2:2" s="2" customFormat="1" x14ac:dyDescent="0.2">
      <c r="B227" s="3"/>
    </row>
    <row r="228" spans="2:2" s="2" customFormat="1" x14ac:dyDescent="0.2">
      <c r="B228" s="3"/>
    </row>
    <row r="229" spans="2:2" s="2" customFormat="1" x14ac:dyDescent="0.2">
      <c r="B229" s="3"/>
    </row>
    <row r="230" spans="2:2" s="2" customFormat="1" x14ac:dyDescent="0.2">
      <c r="B230" s="3"/>
    </row>
    <row r="231" spans="2:2" s="2" customFormat="1" x14ac:dyDescent="0.2">
      <c r="B231" s="3"/>
    </row>
    <row r="232" spans="2:2" s="2" customFormat="1" x14ac:dyDescent="0.2">
      <c r="B232" s="3"/>
    </row>
    <row r="233" spans="2:2" s="2" customFormat="1" x14ac:dyDescent="0.2">
      <c r="B233" s="3"/>
    </row>
    <row r="234" spans="2:2" s="2" customFormat="1" x14ac:dyDescent="0.2">
      <c r="B234" s="3"/>
    </row>
    <row r="235" spans="2:2" s="2" customFormat="1" x14ac:dyDescent="0.2">
      <c r="B235" s="3"/>
    </row>
    <row r="236" spans="2:2" s="2" customFormat="1" x14ac:dyDescent="0.2">
      <c r="B236" s="3"/>
    </row>
    <row r="237" spans="2:2" s="2" customFormat="1" x14ac:dyDescent="0.2">
      <c r="B237" s="3"/>
    </row>
    <row r="238" spans="2:2" s="2" customFormat="1" x14ac:dyDescent="0.2">
      <c r="B238" s="3"/>
    </row>
    <row r="239" spans="2:2" s="2" customFormat="1" x14ac:dyDescent="0.2">
      <c r="B239" s="3"/>
    </row>
    <row r="240" spans="2:2" s="2" customFormat="1" x14ac:dyDescent="0.2">
      <c r="B240" s="3"/>
    </row>
    <row r="241" spans="2:2" s="2" customFormat="1" x14ac:dyDescent="0.2">
      <c r="B241" s="3"/>
    </row>
    <row r="242" spans="2:2" s="2" customFormat="1" x14ac:dyDescent="0.2">
      <c r="B242" s="3"/>
    </row>
    <row r="243" spans="2:2" s="2" customFormat="1" x14ac:dyDescent="0.2">
      <c r="B243" s="3"/>
    </row>
    <row r="244" spans="2:2" s="2" customFormat="1" x14ac:dyDescent="0.2">
      <c r="B244" s="3"/>
    </row>
    <row r="245" spans="2:2" s="2" customFormat="1" x14ac:dyDescent="0.2">
      <c r="B245" s="3"/>
    </row>
    <row r="246" spans="2:2" s="2" customFormat="1" x14ac:dyDescent="0.2">
      <c r="B246" s="3"/>
    </row>
    <row r="247" spans="2:2" s="2" customFormat="1" x14ac:dyDescent="0.2">
      <c r="B247" s="3"/>
    </row>
    <row r="248" spans="2:2" s="2" customFormat="1" x14ac:dyDescent="0.2">
      <c r="B248" s="3"/>
    </row>
    <row r="249" spans="2:2" s="2" customFormat="1" x14ac:dyDescent="0.2">
      <c r="B249" s="3"/>
    </row>
    <row r="250" spans="2:2" s="2" customFormat="1" x14ac:dyDescent="0.2">
      <c r="B250" s="3"/>
    </row>
    <row r="251" spans="2:2" s="2" customFormat="1" x14ac:dyDescent="0.2">
      <c r="B251" s="3"/>
    </row>
    <row r="252" spans="2:2" s="2" customFormat="1" x14ac:dyDescent="0.2">
      <c r="B252" s="3"/>
    </row>
    <row r="253" spans="2:2" s="2" customFormat="1" x14ac:dyDescent="0.2">
      <c r="B253" s="3"/>
    </row>
    <row r="254" spans="2:2" s="2" customFormat="1" x14ac:dyDescent="0.2">
      <c r="B254" s="3"/>
    </row>
    <row r="255" spans="2:2" s="2" customFormat="1" x14ac:dyDescent="0.2">
      <c r="B255" s="3"/>
    </row>
    <row r="256" spans="2:2" s="2" customFormat="1" x14ac:dyDescent="0.2">
      <c r="B256" s="3"/>
    </row>
    <row r="257" spans="2:2" s="2" customFormat="1" x14ac:dyDescent="0.2">
      <c r="B257" s="3"/>
    </row>
    <row r="258" spans="2:2" s="2" customFormat="1" x14ac:dyDescent="0.2">
      <c r="B258" s="3"/>
    </row>
    <row r="259" spans="2:2" s="2" customFormat="1" x14ac:dyDescent="0.2">
      <c r="B259" s="3"/>
    </row>
    <row r="260" spans="2:2" s="2" customFormat="1" x14ac:dyDescent="0.2">
      <c r="B260" s="3"/>
    </row>
    <row r="261" spans="2:2" s="2" customFormat="1" x14ac:dyDescent="0.2">
      <c r="B261" s="3"/>
    </row>
    <row r="262" spans="2:2" s="2" customFormat="1" x14ac:dyDescent="0.2">
      <c r="B262" s="3"/>
    </row>
    <row r="263" spans="2:2" s="2" customFormat="1" x14ac:dyDescent="0.2">
      <c r="B263" s="3"/>
    </row>
    <row r="264" spans="2:2" s="2" customFormat="1" x14ac:dyDescent="0.2">
      <c r="B264" s="3"/>
    </row>
    <row r="265" spans="2:2" s="2" customFormat="1" x14ac:dyDescent="0.2">
      <c r="B265" s="3"/>
    </row>
    <row r="266" spans="2:2" s="2" customFormat="1" x14ac:dyDescent="0.2">
      <c r="B266" s="3"/>
    </row>
    <row r="267" spans="2:2" s="2" customFormat="1" x14ac:dyDescent="0.2">
      <c r="B267" s="3"/>
    </row>
    <row r="268" spans="2:2" s="2" customFormat="1" x14ac:dyDescent="0.2">
      <c r="B268" s="3"/>
    </row>
    <row r="269" spans="2:2" s="2" customFormat="1" x14ac:dyDescent="0.2">
      <c r="B269" s="3"/>
    </row>
    <row r="270" spans="2:2" s="2" customFormat="1" x14ac:dyDescent="0.2">
      <c r="B270" s="3"/>
    </row>
    <row r="271" spans="2:2" s="2" customFormat="1" x14ac:dyDescent="0.2">
      <c r="B271" s="3"/>
    </row>
    <row r="272" spans="2:2" s="2" customFormat="1" x14ac:dyDescent="0.2">
      <c r="B272" s="3"/>
    </row>
    <row r="273" spans="2:2" s="2" customFormat="1" x14ac:dyDescent="0.2">
      <c r="B273" s="3"/>
    </row>
    <row r="274" spans="2:2" s="2" customFormat="1" x14ac:dyDescent="0.2">
      <c r="B274" s="3"/>
    </row>
    <row r="275" spans="2:2" s="2" customFormat="1" x14ac:dyDescent="0.2">
      <c r="B275" s="3"/>
    </row>
    <row r="276" spans="2:2" s="2" customFormat="1" x14ac:dyDescent="0.2">
      <c r="B276" s="3"/>
    </row>
    <row r="277" spans="2:2" s="2" customFormat="1" x14ac:dyDescent="0.2">
      <c r="B277" s="3"/>
    </row>
    <row r="278" spans="2:2" s="2" customFormat="1" x14ac:dyDescent="0.2">
      <c r="B278" s="3"/>
    </row>
    <row r="279" spans="2:2" s="2" customFormat="1" x14ac:dyDescent="0.2">
      <c r="B279" s="3"/>
    </row>
    <row r="280" spans="2:2" s="2" customFormat="1" x14ac:dyDescent="0.2">
      <c r="B280" s="3"/>
    </row>
    <row r="281" spans="2:2" s="2" customFormat="1" x14ac:dyDescent="0.2">
      <c r="B281" s="3"/>
    </row>
    <row r="282" spans="2:2" s="2" customFormat="1" x14ac:dyDescent="0.2">
      <c r="B282" s="3"/>
    </row>
    <row r="283" spans="2:2" s="2" customFormat="1" x14ac:dyDescent="0.2">
      <c r="B283" s="3"/>
    </row>
    <row r="284" spans="2:2" s="2" customFormat="1" x14ac:dyDescent="0.2">
      <c r="B284" s="3"/>
    </row>
    <row r="285" spans="2:2" s="2" customFormat="1" x14ac:dyDescent="0.2">
      <c r="B285" s="3"/>
    </row>
    <row r="286" spans="2:2" s="2" customFormat="1" x14ac:dyDescent="0.2">
      <c r="B286" s="3"/>
    </row>
    <row r="287" spans="2:2" s="2" customFormat="1" x14ac:dyDescent="0.2">
      <c r="B287" s="3"/>
    </row>
    <row r="288" spans="2:2" s="2" customFormat="1" x14ac:dyDescent="0.2">
      <c r="B288" s="3"/>
    </row>
    <row r="289" spans="2:2" s="2" customFormat="1" x14ac:dyDescent="0.2">
      <c r="B289" s="3"/>
    </row>
    <row r="290" spans="2:2" s="2" customFormat="1" x14ac:dyDescent="0.2">
      <c r="B290" s="3"/>
    </row>
    <row r="291" spans="2:2" s="2" customFormat="1" x14ac:dyDescent="0.2">
      <c r="B291" s="3"/>
    </row>
    <row r="292" spans="2:2" s="2" customFormat="1" x14ac:dyDescent="0.2">
      <c r="B292" s="3"/>
    </row>
    <row r="293" spans="2:2" s="2" customFormat="1" x14ac:dyDescent="0.2">
      <c r="B293" s="3"/>
    </row>
    <row r="294" spans="2:2" s="2" customFormat="1" x14ac:dyDescent="0.2">
      <c r="B294" s="3"/>
    </row>
    <row r="295" spans="2:2" s="2" customFormat="1" x14ac:dyDescent="0.2">
      <c r="B295" s="3"/>
    </row>
    <row r="296" spans="2:2" s="2" customFormat="1" x14ac:dyDescent="0.2">
      <c r="B296" s="3"/>
    </row>
    <row r="297" spans="2:2" s="2" customFormat="1" x14ac:dyDescent="0.2">
      <c r="B297" s="3"/>
    </row>
    <row r="298" spans="2:2" s="2" customFormat="1" x14ac:dyDescent="0.2">
      <c r="B298" s="3"/>
    </row>
    <row r="299" spans="2:2" s="2" customFormat="1" x14ac:dyDescent="0.2">
      <c r="B299" s="3"/>
    </row>
    <row r="300" spans="2:2" s="2" customFormat="1" x14ac:dyDescent="0.2">
      <c r="B300" s="3"/>
    </row>
    <row r="301" spans="2:2" s="2" customFormat="1" x14ac:dyDescent="0.2">
      <c r="B301" s="3"/>
    </row>
    <row r="302" spans="2:2" s="2" customFormat="1" x14ac:dyDescent="0.2">
      <c r="B302" s="3"/>
    </row>
    <row r="303" spans="2:2" s="2" customFormat="1" x14ac:dyDescent="0.2">
      <c r="B303" s="3"/>
    </row>
    <row r="304" spans="2:2" s="2" customFormat="1" x14ac:dyDescent="0.2">
      <c r="B304" s="3"/>
    </row>
    <row r="305" spans="2:2" s="2" customFormat="1" x14ac:dyDescent="0.2">
      <c r="B305" s="3"/>
    </row>
    <row r="306" spans="2:2" s="2" customFormat="1" x14ac:dyDescent="0.2">
      <c r="B306" s="3"/>
    </row>
    <row r="307" spans="2:2" s="2" customFormat="1" x14ac:dyDescent="0.2">
      <c r="B307" s="3"/>
    </row>
    <row r="308" spans="2:2" s="2" customFormat="1" x14ac:dyDescent="0.2">
      <c r="B308" s="3"/>
    </row>
    <row r="309" spans="2:2" s="2" customFormat="1" x14ac:dyDescent="0.2">
      <c r="B309" s="3"/>
    </row>
    <row r="310" spans="2:2" s="2" customFormat="1" x14ac:dyDescent="0.2">
      <c r="B310" s="3"/>
    </row>
    <row r="311" spans="2:2" s="2" customFormat="1" x14ac:dyDescent="0.2">
      <c r="B311" s="3"/>
    </row>
    <row r="312" spans="2:2" s="2" customFormat="1" x14ac:dyDescent="0.2">
      <c r="B312" s="3"/>
    </row>
    <row r="313" spans="2:2" s="2" customFormat="1" x14ac:dyDescent="0.2">
      <c r="B313" s="3"/>
    </row>
    <row r="314" spans="2:2" s="2" customFormat="1" x14ac:dyDescent="0.2">
      <c r="B314" s="3"/>
    </row>
    <row r="315" spans="2:2" s="2" customFormat="1" x14ac:dyDescent="0.2">
      <c r="B315" s="3"/>
    </row>
    <row r="316" spans="2:2" s="2" customFormat="1" x14ac:dyDescent="0.2">
      <c r="B316" s="3"/>
    </row>
    <row r="317" spans="2:2" s="2" customFormat="1" x14ac:dyDescent="0.2">
      <c r="B317" s="3"/>
    </row>
    <row r="318" spans="2:2" s="2" customFormat="1" x14ac:dyDescent="0.2">
      <c r="B318" s="3"/>
    </row>
    <row r="319" spans="2:2" s="2" customFormat="1" x14ac:dyDescent="0.2">
      <c r="B319" s="3"/>
    </row>
    <row r="320" spans="2:2" s="2" customFormat="1" x14ac:dyDescent="0.2">
      <c r="B320" s="3"/>
    </row>
    <row r="321" spans="2:2" s="2" customFormat="1" x14ac:dyDescent="0.2">
      <c r="B321" s="3"/>
    </row>
    <row r="322" spans="2:2" s="2" customFormat="1" x14ac:dyDescent="0.2">
      <c r="B322" s="3"/>
    </row>
    <row r="323" spans="2:2" s="2" customFormat="1" x14ac:dyDescent="0.2">
      <c r="B323" s="3"/>
    </row>
    <row r="324" spans="2:2" s="2" customFormat="1" x14ac:dyDescent="0.2">
      <c r="B324" s="3"/>
    </row>
    <row r="325" spans="2:2" s="2" customFormat="1" x14ac:dyDescent="0.2">
      <c r="B325" s="3"/>
    </row>
    <row r="326" spans="2:2" s="2" customFormat="1" x14ac:dyDescent="0.2">
      <c r="B326" s="3"/>
    </row>
    <row r="327" spans="2:2" s="2" customFormat="1" x14ac:dyDescent="0.2">
      <c r="B327" s="3"/>
    </row>
    <row r="328" spans="2:2" s="2" customFormat="1" x14ac:dyDescent="0.2">
      <c r="B328" s="3"/>
    </row>
    <row r="329" spans="2:2" s="2" customFormat="1" x14ac:dyDescent="0.2">
      <c r="B329" s="3"/>
    </row>
    <row r="330" spans="2:2" s="2" customFormat="1" x14ac:dyDescent="0.2">
      <c r="B330" s="3"/>
    </row>
    <row r="331" spans="2:2" s="2" customFormat="1" x14ac:dyDescent="0.2">
      <c r="B331" s="3"/>
    </row>
    <row r="332" spans="2:2" s="2" customFormat="1" x14ac:dyDescent="0.2">
      <c r="B332" s="3"/>
    </row>
    <row r="333" spans="2:2" s="2" customFormat="1" x14ac:dyDescent="0.2">
      <c r="B333" s="3"/>
    </row>
    <row r="334" spans="2:2" s="2" customFormat="1" x14ac:dyDescent="0.2">
      <c r="B334" s="3"/>
    </row>
    <row r="335" spans="2:2" s="2" customFormat="1" x14ac:dyDescent="0.2">
      <c r="B335" s="3"/>
    </row>
    <row r="336" spans="2:2" s="2" customFormat="1" x14ac:dyDescent="0.2">
      <c r="B336" s="3"/>
    </row>
    <row r="337" spans="2:2" s="2" customFormat="1" x14ac:dyDescent="0.2">
      <c r="B337" s="3"/>
    </row>
    <row r="338" spans="2:2" s="2" customFormat="1" x14ac:dyDescent="0.2">
      <c r="B338" s="3"/>
    </row>
    <row r="339" spans="2:2" s="2" customFormat="1" x14ac:dyDescent="0.2">
      <c r="B339" s="3"/>
    </row>
    <row r="340" spans="2:2" s="2" customFormat="1" x14ac:dyDescent="0.2">
      <c r="B340" s="3"/>
    </row>
    <row r="341" spans="2:2" s="2" customFormat="1" x14ac:dyDescent="0.2">
      <c r="B341" s="3"/>
    </row>
    <row r="342" spans="2:2" s="2" customFormat="1" x14ac:dyDescent="0.2">
      <c r="B342" s="3"/>
    </row>
    <row r="343" spans="2:2" s="2" customFormat="1" x14ac:dyDescent="0.2">
      <c r="B343" s="3"/>
    </row>
    <row r="344" spans="2:2" s="2" customFormat="1" x14ac:dyDescent="0.2">
      <c r="B344" s="3"/>
    </row>
    <row r="345" spans="2:2" s="2" customFormat="1" x14ac:dyDescent="0.2">
      <c r="B345" s="3"/>
    </row>
    <row r="346" spans="2:2" s="2" customFormat="1" x14ac:dyDescent="0.2">
      <c r="B346" s="3"/>
    </row>
    <row r="347" spans="2:2" s="2" customFormat="1" x14ac:dyDescent="0.2">
      <c r="B347" s="3"/>
    </row>
    <row r="348" spans="2:2" s="2" customFormat="1" x14ac:dyDescent="0.2">
      <c r="B348" s="3"/>
    </row>
    <row r="349" spans="2:2" s="2" customFormat="1" x14ac:dyDescent="0.2">
      <c r="B349" s="3"/>
    </row>
    <row r="350" spans="2:2" s="2" customFormat="1" x14ac:dyDescent="0.2">
      <c r="B350" s="3"/>
    </row>
    <row r="351" spans="2:2" s="2" customFormat="1" x14ac:dyDescent="0.2">
      <c r="B351" s="3"/>
    </row>
    <row r="352" spans="2:2" s="2" customFormat="1" x14ac:dyDescent="0.2">
      <c r="B352" s="3"/>
    </row>
    <row r="353" spans="2:2" s="2" customFormat="1" x14ac:dyDescent="0.2">
      <c r="B353" s="3"/>
    </row>
    <row r="354" spans="2:2" s="2" customFormat="1" x14ac:dyDescent="0.2">
      <c r="B354" s="3"/>
    </row>
    <row r="355" spans="2:2" s="2" customFormat="1" x14ac:dyDescent="0.2">
      <c r="B355" s="3"/>
    </row>
    <row r="356" spans="2:2" s="2" customFormat="1" x14ac:dyDescent="0.2">
      <c r="B356" s="3"/>
    </row>
    <row r="357" spans="2:2" s="2" customFormat="1" x14ac:dyDescent="0.2">
      <c r="B357" s="3"/>
    </row>
    <row r="358" spans="2:2" s="2" customFormat="1" x14ac:dyDescent="0.2">
      <c r="B358" s="3"/>
    </row>
    <row r="359" spans="2:2" s="2" customFormat="1" x14ac:dyDescent="0.2">
      <c r="B359" s="3"/>
    </row>
    <row r="360" spans="2:2" s="2" customFormat="1" x14ac:dyDescent="0.2">
      <c r="B360" s="3"/>
    </row>
    <row r="361" spans="2:2" s="2" customFormat="1" x14ac:dyDescent="0.2">
      <c r="B361" s="3"/>
    </row>
    <row r="362" spans="2:2" s="2" customFormat="1" x14ac:dyDescent="0.2">
      <c r="B362" s="3"/>
    </row>
    <row r="363" spans="2:2" s="2" customFormat="1" x14ac:dyDescent="0.2">
      <c r="B363" s="3"/>
    </row>
    <row r="364" spans="2:2" s="2" customFormat="1" x14ac:dyDescent="0.2">
      <c r="B364" s="3"/>
    </row>
    <row r="365" spans="2:2" s="2" customFormat="1" x14ac:dyDescent="0.2">
      <c r="B365" s="3"/>
    </row>
    <row r="366" spans="2:2" s="2" customFormat="1" x14ac:dyDescent="0.2">
      <c r="B366" s="3"/>
    </row>
    <row r="367" spans="2:2" s="2" customFormat="1" x14ac:dyDescent="0.2">
      <c r="B367" s="3"/>
    </row>
    <row r="368" spans="2:2" s="2" customFormat="1" x14ac:dyDescent="0.2">
      <c r="B368" s="3"/>
    </row>
    <row r="369" spans="2:2" s="2" customFormat="1" x14ac:dyDescent="0.2">
      <c r="B369" s="3"/>
    </row>
    <row r="370" spans="2:2" s="2" customFormat="1" x14ac:dyDescent="0.2">
      <c r="B370" s="3"/>
    </row>
    <row r="371" spans="2:2" s="2" customFormat="1" x14ac:dyDescent="0.2">
      <c r="B371" s="3"/>
    </row>
    <row r="372" spans="2:2" s="2" customFormat="1" x14ac:dyDescent="0.2">
      <c r="B372" s="3"/>
    </row>
    <row r="373" spans="2:2" s="2" customFormat="1" x14ac:dyDescent="0.2">
      <c r="B373" s="3"/>
    </row>
    <row r="374" spans="2:2" s="2" customFormat="1" x14ac:dyDescent="0.2">
      <c r="B374" s="3"/>
    </row>
    <row r="375" spans="2:2" s="2" customFormat="1" x14ac:dyDescent="0.2">
      <c r="B375" s="3"/>
    </row>
    <row r="376" spans="2:2" s="2" customFormat="1" x14ac:dyDescent="0.2">
      <c r="B376" s="3"/>
    </row>
    <row r="377" spans="2:2" s="2" customFormat="1" x14ac:dyDescent="0.2">
      <c r="B377" s="3"/>
    </row>
    <row r="378" spans="2:2" s="2" customFormat="1" x14ac:dyDescent="0.2">
      <c r="B378" s="3"/>
    </row>
    <row r="379" spans="2:2" s="2" customFormat="1" x14ac:dyDescent="0.2">
      <c r="B379" s="3"/>
    </row>
    <row r="380" spans="2:2" s="2" customFormat="1" x14ac:dyDescent="0.2">
      <c r="B380" s="3"/>
    </row>
    <row r="381" spans="2:2" s="2" customFormat="1" x14ac:dyDescent="0.2">
      <c r="B381" s="3"/>
    </row>
    <row r="382" spans="2:2" s="2" customFormat="1" x14ac:dyDescent="0.2">
      <c r="B382" s="3"/>
    </row>
    <row r="383" spans="2:2" s="2" customFormat="1" x14ac:dyDescent="0.2">
      <c r="B383" s="3"/>
    </row>
    <row r="384" spans="2:2" s="2" customFormat="1" x14ac:dyDescent="0.2">
      <c r="B384" s="3"/>
    </row>
    <row r="385" spans="2:2" s="2" customFormat="1" x14ac:dyDescent="0.2">
      <c r="B385" s="3"/>
    </row>
    <row r="386" spans="2:2" s="2" customFormat="1" x14ac:dyDescent="0.2">
      <c r="B386" s="3"/>
    </row>
    <row r="387" spans="2:2" s="2" customFormat="1" x14ac:dyDescent="0.2">
      <c r="B387" s="3"/>
    </row>
    <row r="388" spans="2:2" s="2" customFormat="1" x14ac:dyDescent="0.2">
      <c r="B388" s="3"/>
    </row>
    <row r="389" spans="2:2" s="2" customFormat="1" x14ac:dyDescent="0.2">
      <c r="B389" s="3"/>
    </row>
    <row r="390" spans="2:2" s="2" customFormat="1" x14ac:dyDescent="0.2">
      <c r="B390" s="3"/>
    </row>
    <row r="391" spans="2:2" s="2" customFormat="1" x14ac:dyDescent="0.2">
      <c r="B391" s="3"/>
    </row>
    <row r="392" spans="2:2" s="2" customFormat="1" x14ac:dyDescent="0.2">
      <c r="B392" s="3"/>
    </row>
    <row r="393" spans="2:2" s="2" customFormat="1" x14ac:dyDescent="0.2">
      <c r="B393" s="3"/>
    </row>
    <row r="394" spans="2:2" s="2" customFormat="1" x14ac:dyDescent="0.2">
      <c r="B394" s="3"/>
    </row>
    <row r="395" spans="2:2" s="2" customFormat="1" x14ac:dyDescent="0.2">
      <c r="B395" s="3"/>
    </row>
    <row r="396" spans="2:2" s="2" customFormat="1" x14ac:dyDescent="0.2">
      <c r="B396" s="3"/>
    </row>
    <row r="397" spans="2:2" s="2" customFormat="1" x14ac:dyDescent="0.2">
      <c r="B397" s="3"/>
    </row>
    <row r="398" spans="2:2" s="2" customFormat="1" x14ac:dyDescent="0.2">
      <c r="B398" s="3"/>
    </row>
    <row r="399" spans="2:2" s="2" customFormat="1" x14ac:dyDescent="0.2">
      <c r="B399" s="3"/>
    </row>
    <row r="400" spans="2:2" s="2" customFormat="1" x14ac:dyDescent="0.2">
      <c r="B400" s="3"/>
    </row>
    <row r="401" spans="2:2" s="2" customFormat="1" x14ac:dyDescent="0.2">
      <c r="B401" s="3"/>
    </row>
    <row r="402" spans="2:2" s="2" customFormat="1" x14ac:dyDescent="0.2">
      <c r="B402" s="3"/>
    </row>
    <row r="403" spans="2:2" s="2" customFormat="1" x14ac:dyDescent="0.2">
      <c r="B403" s="3"/>
    </row>
    <row r="404" spans="2:2" s="2" customFormat="1" x14ac:dyDescent="0.2">
      <c r="B404" s="3"/>
    </row>
    <row r="405" spans="2:2" s="2" customFormat="1" x14ac:dyDescent="0.2">
      <c r="B405" s="3"/>
    </row>
    <row r="406" spans="2:2" s="2" customFormat="1" x14ac:dyDescent="0.2">
      <c r="B406" s="3"/>
    </row>
    <row r="407" spans="2:2" s="2" customFormat="1" x14ac:dyDescent="0.2">
      <c r="B407" s="3"/>
    </row>
    <row r="408" spans="2:2" s="2" customFormat="1" x14ac:dyDescent="0.2">
      <c r="B408" s="3"/>
    </row>
    <row r="409" spans="2:2" s="2" customFormat="1" x14ac:dyDescent="0.2">
      <c r="B409" s="3"/>
    </row>
    <row r="410" spans="2:2" s="2" customFormat="1" x14ac:dyDescent="0.2">
      <c r="B410" s="3"/>
    </row>
    <row r="411" spans="2:2" s="2" customFormat="1" x14ac:dyDescent="0.2">
      <c r="B411" s="3"/>
    </row>
    <row r="412" spans="2:2" s="2" customFormat="1" x14ac:dyDescent="0.2">
      <c r="B412" s="3"/>
    </row>
    <row r="413" spans="2:2" s="2" customFormat="1" x14ac:dyDescent="0.2">
      <c r="B413" s="3"/>
    </row>
    <row r="414" spans="2:2" s="2" customFormat="1" x14ac:dyDescent="0.2">
      <c r="B414" s="3"/>
    </row>
    <row r="415" spans="2:2" s="2" customFormat="1" x14ac:dyDescent="0.2">
      <c r="B415" s="3"/>
    </row>
    <row r="416" spans="2:2" s="2" customFormat="1" x14ac:dyDescent="0.2">
      <c r="B416" s="3"/>
    </row>
    <row r="417" spans="2:2" s="2" customFormat="1" x14ac:dyDescent="0.2">
      <c r="B417" s="3"/>
    </row>
    <row r="418" spans="2:2" s="2" customFormat="1" x14ac:dyDescent="0.2">
      <c r="B418" s="3"/>
    </row>
    <row r="419" spans="2:2" s="2" customFormat="1" x14ac:dyDescent="0.2">
      <c r="B419" s="3"/>
    </row>
    <row r="420" spans="2:2" s="2" customFormat="1" x14ac:dyDescent="0.2">
      <c r="B420" s="3"/>
    </row>
    <row r="421" spans="2:2" s="2" customFormat="1" x14ac:dyDescent="0.2">
      <c r="B421" s="3"/>
    </row>
    <row r="422" spans="2:2" s="2" customFormat="1" x14ac:dyDescent="0.2">
      <c r="B422" s="3"/>
    </row>
    <row r="423" spans="2:2" s="2" customFormat="1" x14ac:dyDescent="0.2">
      <c r="B423" s="3"/>
    </row>
    <row r="424" spans="2:2" s="2" customFormat="1" x14ac:dyDescent="0.2">
      <c r="B424" s="3"/>
    </row>
    <row r="425" spans="2:2" s="2" customFormat="1" x14ac:dyDescent="0.2">
      <c r="B425" s="3"/>
    </row>
    <row r="426" spans="2:2" s="2" customFormat="1" x14ac:dyDescent="0.2">
      <c r="B426" s="3"/>
    </row>
    <row r="427" spans="2:2" s="2" customFormat="1" x14ac:dyDescent="0.2">
      <c r="B427" s="3"/>
    </row>
    <row r="428" spans="2:2" s="2" customFormat="1" x14ac:dyDescent="0.2">
      <c r="B428" s="3"/>
    </row>
    <row r="429" spans="2:2" s="2" customFormat="1" x14ac:dyDescent="0.2">
      <c r="B429" s="3"/>
    </row>
    <row r="430" spans="2:2" s="2" customFormat="1" x14ac:dyDescent="0.2">
      <c r="B430" s="3"/>
    </row>
    <row r="431" spans="2:2" s="2" customFormat="1" x14ac:dyDescent="0.2">
      <c r="B431" s="3"/>
    </row>
    <row r="432" spans="2:2" s="2" customFormat="1" x14ac:dyDescent="0.2">
      <c r="B432" s="3"/>
    </row>
    <row r="433" spans="2:2" s="2" customFormat="1" x14ac:dyDescent="0.2">
      <c r="B433" s="3"/>
    </row>
    <row r="434" spans="2:2" s="2" customFormat="1" x14ac:dyDescent="0.2">
      <c r="B434" s="3"/>
    </row>
    <row r="435" spans="2:2" s="2" customFormat="1" x14ac:dyDescent="0.2">
      <c r="B435" s="3"/>
    </row>
    <row r="436" spans="2:2" s="2" customFormat="1" x14ac:dyDescent="0.2">
      <c r="B436" s="3"/>
    </row>
    <row r="437" spans="2:2" s="2" customFormat="1" x14ac:dyDescent="0.2">
      <c r="B437" s="3"/>
    </row>
    <row r="438" spans="2:2" s="2" customFormat="1" x14ac:dyDescent="0.2">
      <c r="B438" s="3"/>
    </row>
    <row r="439" spans="2:2" s="2" customFormat="1" x14ac:dyDescent="0.2">
      <c r="B439" s="3"/>
    </row>
    <row r="440" spans="2:2" s="2" customFormat="1" x14ac:dyDescent="0.2">
      <c r="B440" s="3"/>
    </row>
    <row r="441" spans="2:2" s="2" customFormat="1" x14ac:dyDescent="0.2">
      <c r="B441" s="3"/>
    </row>
    <row r="442" spans="2:2" s="2" customFormat="1" x14ac:dyDescent="0.2">
      <c r="B442" s="3"/>
    </row>
    <row r="443" spans="2:2" s="2" customFormat="1" x14ac:dyDescent="0.2">
      <c r="B443" s="3"/>
    </row>
    <row r="444" spans="2:2" s="2" customFormat="1" x14ac:dyDescent="0.2">
      <c r="B444" s="3"/>
    </row>
    <row r="445" spans="2:2" s="2" customFormat="1" x14ac:dyDescent="0.2">
      <c r="B445" s="3"/>
    </row>
    <row r="446" spans="2:2" s="2" customFormat="1" x14ac:dyDescent="0.2">
      <c r="B446" s="3"/>
    </row>
    <row r="447" spans="2:2" s="2" customFormat="1" x14ac:dyDescent="0.2">
      <c r="B447" s="3"/>
    </row>
    <row r="448" spans="2:2" s="2" customFormat="1" x14ac:dyDescent="0.2">
      <c r="B448" s="3"/>
    </row>
    <row r="449" spans="2:2" s="2" customFormat="1" x14ac:dyDescent="0.2">
      <c r="B449" s="3"/>
    </row>
    <row r="450" spans="2:2" s="2" customFormat="1" x14ac:dyDescent="0.2">
      <c r="B450" s="3"/>
    </row>
    <row r="451" spans="2:2" s="2" customFormat="1" x14ac:dyDescent="0.2">
      <c r="B451" s="3"/>
    </row>
    <row r="452" spans="2:2" s="2" customFormat="1" x14ac:dyDescent="0.2">
      <c r="B452" s="3"/>
    </row>
    <row r="453" spans="2:2" s="2" customFormat="1" x14ac:dyDescent="0.2">
      <c r="B453" s="3"/>
    </row>
    <row r="454" spans="2:2" s="2" customFormat="1" x14ac:dyDescent="0.2">
      <c r="B454" s="3"/>
    </row>
    <row r="455" spans="2:2" s="2" customFormat="1" x14ac:dyDescent="0.2">
      <c r="B455" s="3"/>
    </row>
    <row r="456" spans="2:2" s="2" customFormat="1" x14ac:dyDescent="0.2">
      <c r="B456" s="3"/>
    </row>
    <row r="457" spans="2:2" s="2" customFormat="1" x14ac:dyDescent="0.2">
      <c r="B457" s="3"/>
    </row>
    <row r="458" spans="2:2" s="2" customFormat="1" x14ac:dyDescent="0.2">
      <c r="B458" s="3"/>
    </row>
    <row r="459" spans="2:2" s="2" customFormat="1" x14ac:dyDescent="0.2">
      <c r="B459" s="3"/>
    </row>
    <row r="460" spans="2:2" s="2" customFormat="1" x14ac:dyDescent="0.2">
      <c r="B460" s="3"/>
    </row>
    <row r="461" spans="2:2" s="2" customFormat="1" x14ac:dyDescent="0.2">
      <c r="B461" s="3"/>
    </row>
    <row r="462" spans="2:2" s="2" customFormat="1" x14ac:dyDescent="0.2">
      <c r="B462" s="3"/>
    </row>
    <row r="463" spans="2:2" s="2" customFormat="1" x14ac:dyDescent="0.2">
      <c r="B463" s="3"/>
    </row>
    <row r="464" spans="2:2" s="2" customFormat="1" x14ac:dyDescent="0.2">
      <c r="B464" s="3"/>
    </row>
    <row r="465" spans="2:2" s="2" customFormat="1" x14ac:dyDescent="0.2">
      <c r="B465" s="3"/>
    </row>
    <row r="466" spans="2:2" s="2" customFormat="1" x14ac:dyDescent="0.2">
      <c r="B466" s="3"/>
    </row>
    <row r="467" spans="2:2" s="2" customFormat="1" x14ac:dyDescent="0.2">
      <c r="B467" s="3"/>
    </row>
    <row r="468" spans="2:2" s="2" customFormat="1" x14ac:dyDescent="0.2">
      <c r="B468" s="3"/>
    </row>
    <row r="469" spans="2:2" s="2" customFormat="1" x14ac:dyDescent="0.2">
      <c r="B469" s="3"/>
    </row>
    <row r="470" spans="2:2" s="2" customFormat="1" x14ac:dyDescent="0.2">
      <c r="B470" s="3"/>
    </row>
    <row r="471" spans="2:2" s="2" customFormat="1" x14ac:dyDescent="0.2">
      <c r="B471" s="3"/>
    </row>
    <row r="472" spans="2:2" s="2" customFormat="1" x14ac:dyDescent="0.2">
      <c r="B472" s="3"/>
    </row>
    <row r="473" spans="2:2" s="2" customFormat="1" x14ac:dyDescent="0.2">
      <c r="B473" s="3"/>
    </row>
    <row r="474" spans="2:2" s="2" customFormat="1" x14ac:dyDescent="0.2">
      <c r="B474" s="3"/>
    </row>
    <row r="475" spans="2:2" s="2" customFormat="1" x14ac:dyDescent="0.2">
      <c r="B475" s="3"/>
    </row>
    <row r="476" spans="2:2" s="2" customFormat="1" x14ac:dyDescent="0.2">
      <c r="B476" s="3"/>
    </row>
    <row r="477" spans="2:2" s="2" customFormat="1" x14ac:dyDescent="0.2">
      <c r="B477" s="3"/>
    </row>
    <row r="478" spans="2:2" s="2" customFormat="1" x14ac:dyDescent="0.2">
      <c r="B478" s="3"/>
    </row>
    <row r="479" spans="2:2" s="2" customFormat="1" x14ac:dyDescent="0.2">
      <c r="B479" s="3"/>
    </row>
    <row r="480" spans="2:2" s="2" customFormat="1" x14ac:dyDescent="0.2">
      <c r="B480" s="3"/>
    </row>
    <row r="481" spans="2:2" s="2" customFormat="1" x14ac:dyDescent="0.2">
      <c r="B481" s="3"/>
    </row>
    <row r="482" spans="2:2" s="2" customFormat="1" x14ac:dyDescent="0.2">
      <c r="B482" s="3"/>
    </row>
    <row r="483" spans="2:2" s="2" customFormat="1" x14ac:dyDescent="0.2">
      <c r="B483" s="3"/>
    </row>
    <row r="484" spans="2:2" s="2" customFormat="1" x14ac:dyDescent="0.2">
      <c r="B484" s="3"/>
    </row>
    <row r="485" spans="2:2" s="2" customFormat="1" x14ac:dyDescent="0.2">
      <c r="B485" s="3"/>
    </row>
    <row r="486" spans="2:2" s="2" customFormat="1" x14ac:dyDescent="0.2">
      <c r="B486" s="3"/>
    </row>
    <row r="487" spans="2:2" s="2" customFormat="1" x14ac:dyDescent="0.2">
      <c r="B487" s="3"/>
    </row>
    <row r="488" spans="2:2" s="2" customFormat="1" x14ac:dyDescent="0.2">
      <c r="B488" s="3"/>
    </row>
    <row r="489" spans="2:2" s="2" customFormat="1" x14ac:dyDescent="0.2">
      <c r="B489" s="3"/>
    </row>
    <row r="490" spans="2:2" s="2" customFormat="1" x14ac:dyDescent="0.2">
      <c r="B490" s="3"/>
    </row>
    <row r="491" spans="2:2" s="2" customFormat="1" x14ac:dyDescent="0.2">
      <c r="B491" s="3"/>
    </row>
    <row r="492" spans="2:2" s="2" customFormat="1" x14ac:dyDescent="0.2">
      <c r="B492" s="3"/>
    </row>
    <row r="493" spans="2:2" s="2" customFormat="1" x14ac:dyDescent="0.2">
      <c r="B493" s="3"/>
    </row>
    <row r="494" spans="2:2" s="2" customFormat="1" x14ac:dyDescent="0.2">
      <c r="B494" s="3"/>
    </row>
    <row r="495" spans="2:2" s="2" customFormat="1" x14ac:dyDescent="0.2">
      <c r="B495" s="3"/>
    </row>
    <row r="496" spans="2:2" s="2" customFormat="1" x14ac:dyDescent="0.2">
      <c r="B496" s="3"/>
    </row>
    <row r="497" spans="2:2" s="2" customFormat="1" x14ac:dyDescent="0.2">
      <c r="B497" s="3"/>
    </row>
    <row r="498" spans="2:2" s="2" customFormat="1" x14ac:dyDescent="0.2">
      <c r="B498" s="3"/>
    </row>
    <row r="499" spans="2:2" s="2" customFormat="1" x14ac:dyDescent="0.2">
      <c r="B499" s="3"/>
    </row>
    <row r="500" spans="2:2" s="2" customFormat="1" x14ac:dyDescent="0.2">
      <c r="B500" s="3"/>
    </row>
    <row r="501" spans="2:2" s="2" customFormat="1" x14ac:dyDescent="0.2">
      <c r="B501" s="3"/>
    </row>
    <row r="502" spans="2:2" s="2" customFormat="1" x14ac:dyDescent="0.2">
      <c r="B502" s="3"/>
    </row>
    <row r="503" spans="2:2" s="2" customFormat="1" x14ac:dyDescent="0.2">
      <c r="B503" s="3"/>
    </row>
    <row r="504" spans="2:2" s="2" customFormat="1" x14ac:dyDescent="0.2">
      <c r="B504" s="3"/>
    </row>
    <row r="505" spans="2:2" s="2" customFormat="1" x14ac:dyDescent="0.2">
      <c r="B505" s="3"/>
    </row>
    <row r="506" spans="2:2" s="2" customFormat="1" x14ac:dyDescent="0.2">
      <c r="B506" s="3"/>
    </row>
    <row r="507" spans="2:2" s="2" customFormat="1" x14ac:dyDescent="0.2">
      <c r="B507" s="3"/>
    </row>
    <row r="508" spans="2:2" s="2" customFormat="1" x14ac:dyDescent="0.2">
      <c r="B508" s="3"/>
    </row>
    <row r="509" spans="2:2" s="2" customFormat="1" x14ac:dyDescent="0.2">
      <c r="B509" s="3"/>
    </row>
    <row r="510" spans="2:2" s="2" customFormat="1" x14ac:dyDescent="0.2">
      <c r="B510" s="3"/>
    </row>
    <row r="511" spans="2:2" s="2" customFormat="1" x14ac:dyDescent="0.2">
      <c r="B511" s="3"/>
    </row>
    <row r="512" spans="2:2" s="2" customFormat="1" x14ac:dyDescent="0.2">
      <c r="B512" s="3"/>
    </row>
    <row r="513" spans="2:2" s="2" customFormat="1" x14ac:dyDescent="0.2">
      <c r="B513" s="3"/>
    </row>
    <row r="514" spans="2:2" s="2" customFormat="1" x14ac:dyDescent="0.2">
      <c r="B514" s="3"/>
    </row>
    <row r="515" spans="2:2" s="2" customFormat="1" x14ac:dyDescent="0.2">
      <c r="B515" s="3"/>
    </row>
    <row r="516" spans="2:2" s="2" customFormat="1" x14ac:dyDescent="0.2">
      <c r="B516" s="3"/>
    </row>
    <row r="517" spans="2:2" s="2" customFormat="1" x14ac:dyDescent="0.2">
      <c r="B517" s="3"/>
    </row>
    <row r="518" spans="2:2" s="2" customFormat="1" x14ac:dyDescent="0.2">
      <c r="B518" s="3"/>
    </row>
    <row r="519" spans="2:2" s="2" customFormat="1" x14ac:dyDescent="0.2">
      <c r="B519" s="3"/>
    </row>
    <row r="520" spans="2:2" s="2" customFormat="1" x14ac:dyDescent="0.2">
      <c r="B520" s="3"/>
    </row>
    <row r="521" spans="2:2" s="2" customFormat="1" x14ac:dyDescent="0.2">
      <c r="B521" s="3"/>
    </row>
    <row r="522" spans="2:2" s="2" customFormat="1" x14ac:dyDescent="0.2">
      <c r="B522" s="3"/>
    </row>
    <row r="523" spans="2:2" s="2" customFormat="1" x14ac:dyDescent="0.2">
      <c r="B523" s="3"/>
    </row>
    <row r="524" spans="2:2" s="2" customFormat="1" x14ac:dyDescent="0.2">
      <c r="B524" s="3"/>
    </row>
    <row r="525" spans="2:2" s="2" customFormat="1" x14ac:dyDescent="0.2">
      <c r="B525" s="3"/>
    </row>
    <row r="526" spans="2:2" s="2" customFormat="1" x14ac:dyDescent="0.2">
      <c r="B526" s="3"/>
    </row>
    <row r="527" spans="2:2" s="2" customFormat="1" x14ac:dyDescent="0.2">
      <c r="B527" s="3"/>
    </row>
    <row r="528" spans="2:2" s="2" customFormat="1" x14ac:dyDescent="0.2">
      <c r="B528" s="3"/>
    </row>
    <row r="529" spans="2:2" s="2" customFormat="1" x14ac:dyDescent="0.2">
      <c r="B529" s="3"/>
    </row>
    <row r="530" spans="2:2" s="2" customFormat="1" x14ac:dyDescent="0.2">
      <c r="B530" s="3"/>
    </row>
    <row r="531" spans="2:2" s="2" customFormat="1" x14ac:dyDescent="0.2">
      <c r="B531" s="3"/>
    </row>
    <row r="532" spans="2:2" s="2" customFormat="1" x14ac:dyDescent="0.2">
      <c r="B532" s="3"/>
    </row>
    <row r="533" spans="2:2" s="2" customFormat="1" x14ac:dyDescent="0.2">
      <c r="B533" s="3"/>
    </row>
    <row r="534" spans="2:2" s="2" customFormat="1" x14ac:dyDescent="0.2">
      <c r="B534" s="3"/>
    </row>
    <row r="535" spans="2:2" s="2" customFormat="1" x14ac:dyDescent="0.2">
      <c r="B535" s="3"/>
    </row>
    <row r="536" spans="2:2" s="2" customFormat="1" x14ac:dyDescent="0.2">
      <c r="B536" s="3"/>
    </row>
    <row r="537" spans="2:2" s="2" customFormat="1" x14ac:dyDescent="0.2">
      <c r="B537" s="3"/>
    </row>
  </sheetData>
  <sheetProtection algorithmName="SHA-512" hashValue="c6CGOp2/iqpSLwlxFm0bDbXSFO8k75w9d3aQNga6TNfUXG5NYmVe5Vetpd4yvvWKc3hDW0MtTvVV/BWFdvLpQw==" saltValue="uqduGF12zbHnjrOkxFaDqg==" spinCount="100000" sheet="1" objects="1" scenarios="1"/>
  <pageMargins left="0.75" right="0.75" top="1" bottom="1" header="0.5" footer="0.5"/>
  <pageSetup paperSize="9" scale="74" orientation="portrait" r:id="rId1"/>
  <headerFooter alignWithMargins="0">
    <oddHeader>&amp;L&amp;"Arial,Vet"&amp;F&amp;R&amp;"Arial,Vet"&amp;A</oddHeader>
    <oddFooter>&amp;L&amp;"Arial,Vet"poraad keizer&amp;C&amp;"Arial,Vet"&amp;D&amp;R&amp;"Arial,Vet"&amp;P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C537"/>
  <sheetViews>
    <sheetView zoomScale="80" zoomScaleNormal="80" workbookViewId="0">
      <selection activeCell="B2" sqref="B2"/>
    </sheetView>
  </sheetViews>
  <sheetFormatPr defaultRowHeight="12.75" x14ac:dyDescent="0.2"/>
  <cols>
    <col min="1" max="1" width="3.140625" style="2" customWidth="1"/>
    <col min="2" max="2" width="14.7109375" style="1" customWidth="1"/>
    <col min="3" max="3" width="24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85546875" customWidth="1"/>
    <col min="10" max="10" width="7.7109375" customWidth="1"/>
    <col min="11" max="55" width="9.140625" style="2"/>
  </cols>
  <sheetData>
    <row r="1" spans="2:10" x14ac:dyDescent="0.2">
      <c r="B1" s="3"/>
      <c r="C1" s="2"/>
      <c r="D1" s="2"/>
      <c r="E1" s="2"/>
      <c r="F1" s="2"/>
      <c r="G1" s="2"/>
      <c r="H1" s="2"/>
      <c r="I1" s="2"/>
      <c r="J1" s="2"/>
    </row>
    <row r="2" spans="2:10" x14ac:dyDescent="0.2">
      <c r="B2" s="34"/>
      <c r="C2" s="35"/>
      <c r="D2" s="35"/>
      <c r="E2" s="35"/>
      <c r="F2" s="35"/>
      <c r="G2" s="35"/>
      <c r="H2" s="35"/>
      <c r="I2" s="35"/>
      <c r="J2" s="36"/>
    </row>
    <row r="3" spans="2:10" x14ac:dyDescent="0.2">
      <c r="B3" s="24"/>
      <c r="C3" s="37"/>
      <c r="D3" s="37"/>
      <c r="E3" s="37"/>
      <c r="F3" s="37"/>
      <c r="G3" s="37"/>
      <c r="H3" s="37"/>
      <c r="I3" s="37"/>
      <c r="J3" s="27"/>
    </row>
    <row r="4" spans="2:10" ht="15.75" x14ac:dyDescent="0.25">
      <c r="B4" s="24"/>
      <c r="C4" s="37"/>
      <c r="D4" s="37"/>
      <c r="E4" s="57" t="s">
        <v>13</v>
      </c>
      <c r="F4" s="37"/>
      <c r="G4" s="37"/>
      <c r="H4" s="37"/>
      <c r="I4" s="37"/>
      <c r="J4" s="27"/>
    </row>
    <row r="5" spans="2:10" ht="15.75" x14ac:dyDescent="0.25">
      <c r="B5" s="24"/>
      <c r="C5" s="37"/>
      <c r="D5" s="37"/>
      <c r="E5" s="57" t="s">
        <v>31</v>
      </c>
      <c r="F5" s="37"/>
      <c r="G5" s="37"/>
      <c r="H5" s="37"/>
      <c r="I5" s="37"/>
      <c r="J5" s="27"/>
    </row>
    <row r="6" spans="2:10" ht="15.75" x14ac:dyDescent="0.25">
      <c r="B6" s="24"/>
      <c r="C6" s="37"/>
      <c r="D6" s="37"/>
      <c r="E6" s="57" t="s">
        <v>88</v>
      </c>
      <c r="F6" s="37"/>
      <c r="G6" s="37"/>
      <c r="H6" s="37"/>
      <c r="I6" s="37"/>
      <c r="J6" s="27"/>
    </row>
    <row r="7" spans="2:10" x14ac:dyDescent="0.2">
      <c r="B7" s="38"/>
      <c r="C7" s="37"/>
      <c r="D7" s="37"/>
      <c r="E7" s="37"/>
      <c r="F7" s="37"/>
      <c r="G7" s="37"/>
      <c r="H7" s="37"/>
      <c r="I7" s="37"/>
      <c r="J7" s="27"/>
    </row>
    <row r="8" spans="2:10" x14ac:dyDescent="0.2">
      <c r="B8" s="38"/>
      <c r="C8" s="37"/>
      <c r="D8" s="37"/>
      <c r="E8" s="37"/>
      <c r="F8" s="37"/>
      <c r="G8" s="37"/>
      <c r="H8" s="37"/>
      <c r="I8" s="37"/>
      <c r="J8" s="27"/>
    </row>
    <row r="9" spans="2:10" x14ac:dyDescent="0.2">
      <c r="B9" s="38"/>
      <c r="C9" s="37"/>
      <c r="D9" s="37"/>
      <c r="E9" s="37"/>
      <c r="F9" s="37"/>
      <c r="G9" s="37"/>
      <c r="H9" s="37"/>
      <c r="I9" s="37"/>
      <c r="J9" s="27"/>
    </row>
    <row r="10" spans="2:10" x14ac:dyDescent="0.2">
      <c r="B10" s="38"/>
      <c r="C10" s="37"/>
      <c r="D10" s="37"/>
      <c r="E10" s="37"/>
      <c r="F10" s="37"/>
      <c r="G10" s="37"/>
      <c r="H10" s="37"/>
      <c r="I10" s="37"/>
      <c r="J10" s="27"/>
    </row>
    <row r="11" spans="2:10" x14ac:dyDescent="0.2">
      <c r="B11" s="38"/>
      <c r="C11" s="37"/>
      <c r="D11" s="37"/>
      <c r="E11" s="37"/>
      <c r="F11" s="37"/>
      <c r="G11" s="37"/>
      <c r="H11" s="37"/>
      <c r="I11" s="37"/>
      <c r="J11" s="27"/>
    </row>
    <row r="12" spans="2:10" x14ac:dyDescent="0.2">
      <c r="B12" s="38"/>
      <c r="C12" s="37"/>
      <c r="D12" s="37"/>
      <c r="E12" s="37"/>
      <c r="F12" s="37"/>
      <c r="G12" s="37"/>
      <c r="H12" s="37"/>
      <c r="I12" s="37"/>
      <c r="J12" s="27"/>
    </row>
    <row r="13" spans="2:10" x14ac:dyDescent="0.2">
      <c r="B13" s="38"/>
      <c r="C13" s="37"/>
      <c r="D13" s="37"/>
      <c r="E13" s="37"/>
      <c r="F13" s="37"/>
      <c r="G13" s="37"/>
      <c r="H13" s="37"/>
      <c r="I13" s="37"/>
      <c r="J13" s="27"/>
    </row>
    <row r="14" spans="2:10" ht="16.5" thickBot="1" x14ac:dyDescent="0.3">
      <c r="B14" s="58" t="s">
        <v>33</v>
      </c>
      <c r="C14" s="37"/>
      <c r="D14" s="37"/>
      <c r="E14" s="37"/>
      <c r="F14" s="37"/>
      <c r="G14" s="37"/>
      <c r="H14" s="37"/>
      <c r="I14" s="37"/>
      <c r="J14" s="27"/>
    </row>
    <row r="15" spans="2:10" ht="13.5" thickTop="1" x14ac:dyDescent="0.2">
      <c r="B15" s="59" t="s">
        <v>11</v>
      </c>
      <c r="C15" s="22"/>
      <c r="D15" s="22"/>
      <c r="E15" s="22"/>
      <c r="F15" s="22"/>
      <c r="G15" s="22"/>
      <c r="H15" s="22"/>
      <c r="I15" s="22"/>
      <c r="J15" s="23"/>
    </row>
    <row r="16" spans="2:10" ht="25.5" x14ac:dyDescent="0.2">
      <c r="B16" s="24"/>
      <c r="C16" s="83" t="s">
        <v>5</v>
      </c>
      <c r="D16" s="25" t="s">
        <v>0</v>
      </c>
      <c r="E16" s="25" t="s">
        <v>1</v>
      </c>
      <c r="F16" s="25" t="s">
        <v>2</v>
      </c>
      <c r="G16" s="25" t="s">
        <v>3</v>
      </c>
      <c r="H16" s="25" t="s">
        <v>4</v>
      </c>
      <c r="I16" s="26" t="s">
        <v>9</v>
      </c>
      <c r="J16" s="27"/>
    </row>
    <row r="17" spans="2:10" x14ac:dyDescent="0.2">
      <c r="B17" s="24"/>
      <c r="C17" s="28" t="s">
        <v>72</v>
      </c>
      <c r="D17" s="25">
        <f>1/12</f>
        <v>8.3333333333333329E-2</v>
      </c>
      <c r="E17" s="29">
        <f>+Tabellen!N20</f>
        <v>1537.83</v>
      </c>
      <c r="F17" s="73">
        <f>+Tabellen!O17</f>
        <v>40.74</v>
      </c>
      <c r="G17" s="29">
        <f>+Tabellen!O21</f>
        <v>49.79</v>
      </c>
      <c r="H17" s="53">
        <f>D17*(E17+(F17*G17))</f>
        <v>297.18954999999994</v>
      </c>
      <c r="I17" s="17">
        <v>1</v>
      </c>
      <c r="J17" s="27"/>
    </row>
    <row r="18" spans="2:10" x14ac:dyDescent="0.2">
      <c r="B18" s="24"/>
      <c r="C18" s="25" t="s">
        <v>73</v>
      </c>
      <c r="D18" s="25">
        <f>1/12</f>
        <v>8.3333333333333329E-2</v>
      </c>
      <c r="E18" s="29">
        <f>+Tabellen!N22</f>
        <v>2197.87</v>
      </c>
      <c r="F18" s="73">
        <f>+Tabellen!O17</f>
        <v>40.74</v>
      </c>
      <c r="G18" s="29">
        <f>+Tabellen!O23</f>
        <v>71.17</v>
      </c>
      <c r="H18" s="53">
        <f>D18*(E18+(F18*G18))</f>
        <v>424.7779833333334</v>
      </c>
      <c r="I18" s="17">
        <v>1</v>
      </c>
      <c r="J18" s="27"/>
    </row>
    <row r="19" spans="2:10" x14ac:dyDescent="0.2">
      <c r="B19" s="24"/>
      <c r="C19" s="25"/>
      <c r="D19" s="25"/>
      <c r="E19" s="25"/>
      <c r="F19" s="25"/>
      <c r="G19" s="25"/>
      <c r="H19" s="25"/>
      <c r="I19" s="25"/>
      <c r="J19" s="27"/>
    </row>
    <row r="20" spans="2:10" x14ac:dyDescent="0.2">
      <c r="B20" s="24"/>
      <c r="C20" s="30" t="s">
        <v>6</v>
      </c>
      <c r="D20" s="25"/>
      <c r="E20" s="25"/>
      <c r="F20" s="30">
        <f>+Tabellen!N4</f>
        <v>2022</v>
      </c>
      <c r="G20" s="30"/>
      <c r="H20" s="30">
        <f>+Tabellen!O4</f>
        <v>2023</v>
      </c>
      <c r="I20" s="25"/>
      <c r="J20" s="27"/>
    </row>
    <row r="21" spans="2:10" x14ac:dyDescent="0.2">
      <c r="B21" s="24"/>
      <c r="C21" s="28" t="s">
        <v>72</v>
      </c>
      <c r="D21" s="25">
        <f>1/12</f>
        <v>8.3333333333333329E-2</v>
      </c>
      <c r="E21" s="29">
        <f>+Tabellen!M31</f>
        <v>841</v>
      </c>
      <c r="F21" s="54">
        <f>(D21*E21)</f>
        <v>70.083333333333329</v>
      </c>
      <c r="G21" s="29">
        <f>+Tabellen!O31</f>
        <v>841</v>
      </c>
      <c r="H21" s="53">
        <f>(D21*G21)</f>
        <v>70.083333333333329</v>
      </c>
      <c r="I21" s="25"/>
      <c r="J21" s="27"/>
    </row>
    <row r="22" spans="2:10" x14ac:dyDescent="0.2">
      <c r="B22" s="24"/>
      <c r="C22" s="25" t="s">
        <v>73</v>
      </c>
      <c r="D22" s="25">
        <f>1/12</f>
        <v>8.3333333333333329E-2</v>
      </c>
      <c r="E22" s="29">
        <f>+Tabellen!M32</f>
        <v>239.18</v>
      </c>
      <c r="F22" s="54">
        <f>(D22*E22)</f>
        <v>19.931666666666665</v>
      </c>
      <c r="G22" s="29">
        <f>+Tabellen!O32</f>
        <v>239.18</v>
      </c>
      <c r="H22" s="53">
        <f>(D22*G22)</f>
        <v>19.931666666666665</v>
      </c>
      <c r="I22" s="25"/>
      <c r="J22" s="27"/>
    </row>
    <row r="23" spans="2:10" x14ac:dyDescent="0.2">
      <c r="B23" s="24"/>
      <c r="C23" s="25"/>
      <c r="D23" s="25"/>
      <c r="E23" s="25"/>
      <c r="F23" s="25"/>
      <c r="G23" s="25"/>
      <c r="H23" s="25"/>
      <c r="I23" s="25"/>
      <c r="J23" s="27"/>
    </row>
    <row r="24" spans="2:10" x14ac:dyDescent="0.2">
      <c r="B24" s="24"/>
      <c r="C24" s="30" t="s">
        <v>89</v>
      </c>
      <c r="D24" s="25"/>
      <c r="E24" s="25"/>
      <c r="F24" s="25"/>
      <c r="G24" s="25"/>
      <c r="H24" s="25"/>
      <c r="I24" s="25"/>
      <c r="J24" s="27"/>
    </row>
    <row r="25" spans="2:10" x14ac:dyDescent="0.2">
      <c r="B25" s="24"/>
      <c r="C25" s="25">
        <f>+Tabellen!N4</f>
        <v>2022</v>
      </c>
      <c r="D25" s="29">
        <f>+H17*I17+H18*I18+F21*I17+F22*I18</f>
        <v>811.98253333333332</v>
      </c>
      <c r="E25" s="25" t="s">
        <v>7</v>
      </c>
      <c r="F25" s="53">
        <f>+D25*5</f>
        <v>4059.9126666666666</v>
      </c>
      <c r="G25" s="25"/>
      <c r="H25" s="25"/>
      <c r="I25" s="25"/>
      <c r="J25" s="27"/>
    </row>
    <row r="26" spans="2:10" ht="15" x14ac:dyDescent="0.35">
      <c r="B26" s="24"/>
      <c r="C26" s="25">
        <f>+Tabellen!O4</f>
        <v>2023</v>
      </c>
      <c r="D26" s="29">
        <f>+H17*I17+H18*I18+H21*I17+H22*I18</f>
        <v>811.98253333333332</v>
      </c>
      <c r="E26" s="25" t="s">
        <v>8</v>
      </c>
      <c r="F26" s="55">
        <f>+D26*7</f>
        <v>5683.8777333333328</v>
      </c>
      <c r="G26" s="25"/>
      <c r="H26" s="25"/>
      <c r="I26" s="25"/>
      <c r="J26" s="27"/>
    </row>
    <row r="27" spans="2:10" x14ac:dyDescent="0.2">
      <c r="B27" s="24"/>
      <c r="C27" s="25"/>
      <c r="D27" s="25"/>
      <c r="E27" s="25" t="s">
        <v>10</v>
      </c>
      <c r="F27" s="53">
        <f>SUM(F25:F26)</f>
        <v>9743.7903999999999</v>
      </c>
      <c r="G27" s="25"/>
      <c r="H27" s="25"/>
      <c r="I27" s="25"/>
      <c r="J27" s="27"/>
    </row>
    <row r="28" spans="2:10" ht="13.5" thickBot="1" x14ac:dyDescent="0.25">
      <c r="B28" s="31"/>
      <c r="C28" s="32"/>
      <c r="D28" s="32"/>
      <c r="E28" s="32"/>
      <c r="F28" s="32"/>
      <c r="G28" s="32"/>
      <c r="H28" s="32"/>
      <c r="I28" s="32"/>
      <c r="J28" s="33"/>
    </row>
    <row r="29" spans="2:10" ht="13.5" thickTop="1" x14ac:dyDescent="0.2">
      <c r="B29" s="63"/>
      <c r="C29" s="64"/>
      <c r="D29" s="64"/>
      <c r="E29" s="64"/>
      <c r="F29" s="64"/>
      <c r="G29" s="64"/>
      <c r="H29" s="64"/>
      <c r="I29" s="64"/>
      <c r="J29" s="65"/>
    </row>
    <row r="30" spans="2:10" x14ac:dyDescent="0.2">
      <c r="B30" s="63"/>
      <c r="C30" s="64"/>
      <c r="D30" s="64"/>
      <c r="E30" s="64"/>
      <c r="F30" s="64"/>
      <c r="G30" s="64"/>
      <c r="H30" s="64"/>
      <c r="I30" s="64"/>
      <c r="J30" s="65"/>
    </row>
    <row r="31" spans="2:10" ht="16.5" thickBot="1" x14ac:dyDescent="0.3">
      <c r="B31" s="66" t="s">
        <v>32</v>
      </c>
      <c r="C31" s="64"/>
      <c r="D31" s="64"/>
      <c r="E31" s="64"/>
      <c r="F31" s="64"/>
      <c r="G31" s="64"/>
      <c r="H31" s="64"/>
      <c r="I31" s="64"/>
      <c r="J31" s="65"/>
    </row>
    <row r="32" spans="2:10" ht="14.25" thickTop="1" thickBot="1" x14ac:dyDescent="0.25">
      <c r="B32" s="60" t="s">
        <v>12</v>
      </c>
      <c r="C32" s="39" t="s">
        <v>90</v>
      </c>
      <c r="D32" s="22"/>
      <c r="E32" s="22"/>
      <c r="F32" s="22"/>
      <c r="G32" s="22"/>
      <c r="H32" s="22"/>
      <c r="I32" s="22"/>
      <c r="J32" s="23"/>
    </row>
    <row r="33" spans="2:10" ht="26.25" thickTop="1" x14ac:dyDescent="0.2">
      <c r="B33" s="24"/>
      <c r="C33" s="84" t="s">
        <v>5</v>
      </c>
      <c r="D33" s="40" t="s">
        <v>0</v>
      </c>
      <c r="E33" s="40" t="s">
        <v>1</v>
      </c>
      <c r="F33" s="40" t="s">
        <v>4</v>
      </c>
      <c r="G33" s="41" t="s">
        <v>9</v>
      </c>
      <c r="H33" s="22"/>
      <c r="I33" s="42"/>
      <c r="J33" s="27"/>
    </row>
    <row r="34" spans="2:10" x14ac:dyDescent="0.2">
      <c r="B34" s="24"/>
      <c r="C34" s="43" t="s">
        <v>73</v>
      </c>
      <c r="D34" s="25">
        <f>1/12</f>
        <v>8.3333333333333329E-2</v>
      </c>
      <c r="E34" s="29">
        <f>+Tabellen!M27</f>
        <v>5097.17</v>
      </c>
      <c r="F34" s="53">
        <f>(D34*E34)</f>
        <v>424.76416666666665</v>
      </c>
      <c r="G34" s="17">
        <v>1</v>
      </c>
      <c r="H34" s="37"/>
      <c r="I34" s="44"/>
      <c r="J34" s="27"/>
    </row>
    <row r="35" spans="2:10" x14ac:dyDescent="0.2">
      <c r="B35" s="24"/>
      <c r="C35" s="43"/>
      <c r="D35" s="25"/>
      <c r="E35" s="25"/>
      <c r="F35" s="25"/>
      <c r="G35" s="25"/>
      <c r="H35" s="25"/>
      <c r="I35" s="45"/>
      <c r="J35" s="27"/>
    </row>
    <row r="36" spans="2:10" x14ac:dyDescent="0.2">
      <c r="B36" s="24"/>
      <c r="C36" s="46" t="s">
        <v>6</v>
      </c>
      <c r="D36" s="25"/>
      <c r="E36" s="25"/>
      <c r="F36" s="30">
        <f>+F20</f>
        <v>2022</v>
      </c>
      <c r="G36" s="30"/>
      <c r="H36" s="30">
        <f>+H20</f>
        <v>2023</v>
      </c>
      <c r="I36" s="45"/>
      <c r="J36" s="27"/>
    </row>
    <row r="37" spans="2:10" x14ac:dyDescent="0.2">
      <c r="B37" s="24"/>
      <c r="C37" s="25" t="s">
        <v>73</v>
      </c>
      <c r="D37" s="25">
        <f>1/12</f>
        <v>8.3333333333333329E-2</v>
      </c>
      <c r="E37" s="29">
        <f>+E22</f>
        <v>239.18</v>
      </c>
      <c r="F37" s="54">
        <f>(D37*E37)</f>
        <v>19.931666666666665</v>
      </c>
      <c r="G37" s="29">
        <f>+G22</f>
        <v>239.18</v>
      </c>
      <c r="H37" s="53">
        <f>(D37*G37)</f>
        <v>19.931666666666665</v>
      </c>
      <c r="I37" s="45"/>
      <c r="J37" s="27"/>
    </row>
    <row r="38" spans="2:10" x14ac:dyDescent="0.2">
      <c r="B38" s="24"/>
      <c r="C38" s="43"/>
      <c r="D38" s="25"/>
      <c r="E38" s="25"/>
      <c r="F38" s="25"/>
      <c r="G38" s="25"/>
      <c r="H38" s="25"/>
      <c r="I38" s="45"/>
      <c r="J38" s="27"/>
    </row>
    <row r="39" spans="2:10" x14ac:dyDescent="0.2">
      <c r="B39" s="24"/>
      <c r="C39" s="46" t="str">
        <f>+C24</f>
        <v>Gedurende schooljaar 2022-2023</v>
      </c>
      <c r="D39" s="25"/>
      <c r="E39" s="25"/>
      <c r="F39" s="25"/>
      <c r="G39" s="25"/>
      <c r="H39" s="25"/>
      <c r="I39" s="45"/>
      <c r="J39" s="27"/>
    </row>
    <row r="40" spans="2:10" x14ac:dyDescent="0.2">
      <c r="B40" s="24"/>
      <c r="C40" s="43">
        <f>+C25</f>
        <v>2022</v>
      </c>
      <c r="D40" s="29">
        <f>F34*G34+F37*G34</f>
        <v>444.69583333333333</v>
      </c>
      <c r="E40" s="25" t="s">
        <v>7</v>
      </c>
      <c r="F40" s="53">
        <f>+D40*5</f>
        <v>2223.4791666666665</v>
      </c>
      <c r="G40" s="25"/>
      <c r="H40" s="25"/>
      <c r="I40" s="45"/>
      <c r="J40" s="27"/>
    </row>
    <row r="41" spans="2:10" ht="15" x14ac:dyDescent="0.35">
      <c r="B41" s="24"/>
      <c r="C41" s="43">
        <f>+C26</f>
        <v>2023</v>
      </c>
      <c r="D41" s="29">
        <f>F34*G34+H37*G34</f>
        <v>444.69583333333333</v>
      </c>
      <c r="E41" s="25" t="s">
        <v>8</v>
      </c>
      <c r="F41" s="55">
        <f>+D41*7</f>
        <v>3112.8708333333334</v>
      </c>
      <c r="G41" s="25"/>
      <c r="H41" s="25"/>
      <c r="I41" s="45"/>
      <c r="J41" s="27"/>
    </row>
    <row r="42" spans="2:10" ht="13.5" thickBot="1" x14ac:dyDescent="0.25">
      <c r="B42" s="24"/>
      <c r="C42" s="47"/>
      <c r="D42" s="48"/>
      <c r="E42" s="48" t="s">
        <v>10</v>
      </c>
      <c r="F42" s="56">
        <f>SUM(F40:F41)</f>
        <v>5336.35</v>
      </c>
      <c r="G42" s="48"/>
      <c r="H42" s="48"/>
      <c r="I42" s="49"/>
      <c r="J42" s="27"/>
    </row>
    <row r="43" spans="2:10" ht="13.5" thickTop="1" x14ac:dyDescent="0.2">
      <c r="B43" s="24"/>
      <c r="C43" s="37"/>
      <c r="D43" s="37"/>
      <c r="E43" s="37"/>
      <c r="F43" s="37"/>
      <c r="G43" s="37"/>
      <c r="H43" s="37"/>
      <c r="I43" s="37"/>
      <c r="J43" s="27"/>
    </row>
    <row r="44" spans="2:10" x14ac:dyDescent="0.2">
      <c r="B44" s="67"/>
      <c r="C44" s="68"/>
      <c r="D44" s="68"/>
      <c r="E44" s="68"/>
      <c r="F44" s="68"/>
      <c r="G44" s="68"/>
      <c r="H44" s="68"/>
      <c r="I44" s="68"/>
      <c r="J44" s="69"/>
    </row>
    <row r="45" spans="2:10" ht="13.5" thickBot="1" x14ac:dyDescent="0.25">
      <c r="B45" s="61" t="s">
        <v>12</v>
      </c>
      <c r="C45" s="50" t="s">
        <v>91</v>
      </c>
      <c r="D45" s="37"/>
      <c r="E45" s="37"/>
      <c r="F45" s="37"/>
      <c r="G45" s="37"/>
      <c r="H45" s="37"/>
      <c r="I45" s="37"/>
      <c r="J45" s="27"/>
    </row>
    <row r="46" spans="2:10" ht="26.25" thickTop="1" x14ac:dyDescent="0.2">
      <c r="B46" s="24"/>
      <c r="C46" s="84" t="s">
        <v>5</v>
      </c>
      <c r="D46" s="40" t="s">
        <v>0</v>
      </c>
      <c r="E46" s="40" t="s">
        <v>1</v>
      </c>
      <c r="F46" s="40" t="s">
        <v>4</v>
      </c>
      <c r="G46" s="41" t="s">
        <v>9</v>
      </c>
      <c r="H46" s="22"/>
      <c r="I46" s="42"/>
      <c r="J46" s="27"/>
    </row>
    <row r="47" spans="2:10" x14ac:dyDescent="0.2">
      <c r="B47" s="24"/>
      <c r="C47" s="28" t="s">
        <v>72</v>
      </c>
      <c r="D47" s="25">
        <f>1/12</f>
        <v>8.3333333333333329E-2</v>
      </c>
      <c r="E47" s="29">
        <f>+Tabellen!M26</f>
        <v>3566.44</v>
      </c>
      <c r="F47" s="53">
        <f>(D47*E47)</f>
        <v>297.20333333333332</v>
      </c>
      <c r="G47" s="17">
        <v>1</v>
      </c>
      <c r="H47" s="37"/>
      <c r="I47" s="44"/>
      <c r="J47" s="27"/>
    </row>
    <row r="48" spans="2:10" x14ac:dyDescent="0.2">
      <c r="B48" s="24"/>
      <c r="C48" s="25" t="s">
        <v>73</v>
      </c>
      <c r="D48" s="25">
        <f>1/12</f>
        <v>8.3333333333333329E-2</v>
      </c>
      <c r="E48" s="29">
        <f>+E34</f>
        <v>5097.17</v>
      </c>
      <c r="F48" s="53">
        <f>(D48*E48)</f>
        <v>424.76416666666665</v>
      </c>
      <c r="G48" s="25">
        <f>+G47</f>
        <v>1</v>
      </c>
      <c r="H48" s="37"/>
      <c r="I48" s="44"/>
      <c r="J48" s="27"/>
    </row>
    <row r="49" spans="2:10" x14ac:dyDescent="0.2">
      <c r="B49" s="24"/>
      <c r="C49" s="43"/>
      <c r="D49" s="25"/>
      <c r="E49" s="25"/>
      <c r="F49" s="25"/>
      <c r="G49" s="25"/>
      <c r="H49" s="25"/>
      <c r="I49" s="45"/>
      <c r="J49" s="27"/>
    </row>
    <row r="50" spans="2:10" x14ac:dyDescent="0.2">
      <c r="B50" s="24"/>
      <c r="C50" s="46" t="s">
        <v>6</v>
      </c>
      <c r="D50" s="25"/>
      <c r="E50" s="25"/>
      <c r="F50" s="30">
        <f>+F20</f>
        <v>2022</v>
      </c>
      <c r="G50" s="30"/>
      <c r="H50" s="30">
        <f>+H20</f>
        <v>2023</v>
      </c>
      <c r="I50" s="45"/>
      <c r="J50" s="27"/>
    </row>
    <row r="51" spans="2:10" x14ac:dyDescent="0.2">
      <c r="B51" s="24"/>
      <c r="C51" s="28" t="s">
        <v>72</v>
      </c>
      <c r="D51" s="25">
        <f>1/12</f>
        <v>8.3333333333333329E-2</v>
      </c>
      <c r="E51" s="29">
        <f>+E21</f>
        <v>841</v>
      </c>
      <c r="F51" s="54">
        <f>(D51*E51)</f>
        <v>70.083333333333329</v>
      </c>
      <c r="G51" s="29">
        <f>+G21</f>
        <v>841</v>
      </c>
      <c r="H51" s="53">
        <f>(D51*G51)</f>
        <v>70.083333333333329</v>
      </c>
      <c r="I51" s="45"/>
      <c r="J51" s="27"/>
    </row>
    <row r="52" spans="2:10" x14ac:dyDescent="0.2">
      <c r="B52" s="24"/>
      <c r="C52" s="25" t="s">
        <v>73</v>
      </c>
      <c r="D52" s="25">
        <f>1/12</f>
        <v>8.3333333333333329E-2</v>
      </c>
      <c r="E52" s="29">
        <f>+E22</f>
        <v>239.18</v>
      </c>
      <c r="F52" s="54">
        <f>(D52*E52)</f>
        <v>19.931666666666665</v>
      </c>
      <c r="G52" s="29">
        <f>+G22</f>
        <v>239.18</v>
      </c>
      <c r="H52" s="53">
        <f>(D52*G52)</f>
        <v>19.931666666666665</v>
      </c>
      <c r="I52" s="45"/>
      <c r="J52" s="27"/>
    </row>
    <row r="53" spans="2:10" x14ac:dyDescent="0.2">
      <c r="B53" s="24"/>
      <c r="C53" s="43"/>
      <c r="D53" s="25"/>
      <c r="E53" s="25"/>
      <c r="F53" s="25"/>
      <c r="G53" s="25"/>
      <c r="H53" s="25"/>
      <c r="I53" s="45"/>
      <c r="J53" s="27"/>
    </row>
    <row r="54" spans="2:10" x14ac:dyDescent="0.2">
      <c r="B54" s="24"/>
      <c r="C54" s="46" t="str">
        <f>+C39</f>
        <v>Gedurende schooljaar 2022-2023</v>
      </c>
      <c r="D54" s="25"/>
      <c r="E54" s="25"/>
      <c r="F54" s="25"/>
      <c r="G54" s="25"/>
      <c r="H54" s="25"/>
      <c r="I54" s="45"/>
      <c r="J54" s="27"/>
    </row>
    <row r="55" spans="2:10" x14ac:dyDescent="0.2">
      <c r="B55" s="24"/>
      <c r="C55" s="51">
        <f>+C40</f>
        <v>2022</v>
      </c>
      <c r="D55" s="29">
        <f>+F47*G47+F48*G48+F51*G47+F52*G48</f>
        <v>811.98249999999996</v>
      </c>
      <c r="E55" s="25" t="s">
        <v>7</v>
      </c>
      <c r="F55" s="53">
        <f>+D55*5</f>
        <v>4059.9124999999999</v>
      </c>
      <c r="G55" s="25"/>
      <c r="H55" s="25"/>
      <c r="I55" s="45"/>
      <c r="J55" s="27"/>
    </row>
    <row r="56" spans="2:10" ht="15" x14ac:dyDescent="0.35">
      <c r="B56" s="24"/>
      <c r="C56" s="51">
        <f>+C41</f>
        <v>2023</v>
      </c>
      <c r="D56" s="29">
        <f>+F47*G47+F48*G48+H51*G47+H52*G48</f>
        <v>811.98249999999996</v>
      </c>
      <c r="E56" s="25" t="s">
        <v>8</v>
      </c>
      <c r="F56" s="55">
        <f>+D56*7</f>
        <v>5683.8774999999996</v>
      </c>
      <c r="G56" s="25"/>
      <c r="H56" s="25"/>
      <c r="I56" s="45"/>
      <c r="J56" s="27"/>
    </row>
    <row r="57" spans="2:10" ht="13.5" thickBot="1" x14ac:dyDescent="0.25">
      <c r="B57" s="24"/>
      <c r="C57" s="47"/>
      <c r="D57" s="48"/>
      <c r="E57" s="48" t="s">
        <v>10</v>
      </c>
      <c r="F57" s="56">
        <f>SUM(F55:F56)</f>
        <v>9743.7899999999991</v>
      </c>
      <c r="G57" s="48"/>
      <c r="H57" s="48"/>
      <c r="I57" s="49"/>
      <c r="J57" s="27"/>
    </row>
    <row r="58" spans="2:10" ht="13.5" thickTop="1" x14ac:dyDescent="0.2">
      <c r="B58" s="24"/>
      <c r="C58" s="37"/>
      <c r="D58" s="37"/>
      <c r="E58" s="37"/>
      <c r="F58" s="37"/>
      <c r="G58" s="37"/>
      <c r="H58" s="37"/>
      <c r="I58" s="37"/>
      <c r="J58" s="27"/>
    </row>
    <row r="59" spans="2:10" x14ac:dyDescent="0.2">
      <c r="B59" s="70"/>
      <c r="C59" s="71"/>
      <c r="D59" s="71"/>
      <c r="E59" s="71"/>
      <c r="F59" s="71"/>
      <c r="G59" s="71"/>
      <c r="H59" s="71"/>
      <c r="I59" s="71"/>
      <c r="J59" s="72"/>
    </row>
    <row r="60" spans="2:10" x14ac:dyDescent="0.2">
      <c r="B60" s="34"/>
      <c r="C60" s="35"/>
      <c r="D60" s="35"/>
      <c r="E60" s="35"/>
      <c r="F60" s="35"/>
      <c r="G60" s="35"/>
      <c r="H60" s="35"/>
      <c r="I60" s="35"/>
      <c r="J60" s="36"/>
    </row>
    <row r="61" spans="2:10" ht="13.5" thickBot="1" x14ac:dyDescent="0.25">
      <c r="B61" s="62" t="s">
        <v>34</v>
      </c>
      <c r="C61" s="37"/>
      <c r="D61" s="37"/>
      <c r="E61" s="37"/>
      <c r="F61" s="37"/>
      <c r="G61" s="37"/>
      <c r="H61" s="37"/>
      <c r="I61" s="37"/>
      <c r="J61" s="27"/>
    </row>
    <row r="62" spans="2:10" ht="13.5" thickTop="1" x14ac:dyDescent="0.2">
      <c r="B62" s="24"/>
      <c r="C62" s="46" t="str">
        <f>+C39</f>
        <v>Gedurende schooljaar 2022-2023</v>
      </c>
      <c r="D62" s="25"/>
      <c r="E62" s="40"/>
      <c r="F62" s="40"/>
      <c r="G62" s="40"/>
      <c r="H62" s="40"/>
      <c r="I62" s="52"/>
      <c r="J62" s="27"/>
    </row>
    <row r="63" spans="2:10" x14ac:dyDescent="0.2">
      <c r="B63" s="24"/>
      <c r="C63" s="43">
        <f>+C40</f>
        <v>2022</v>
      </c>
      <c r="D63" s="29">
        <f>+D40+D55</f>
        <v>1256.6783333333333</v>
      </c>
      <c r="E63" s="25" t="s">
        <v>7</v>
      </c>
      <c r="F63" s="53">
        <f>+D63*5</f>
        <v>6283.3916666666664</v>
      </c>
      <c r="G63" s="25"/>
      <c r="H63" s="25"/>
      <c r="I63" s="45"/>
      <c r="J63" s="27"/>
    </row>
    <row r="64" spans="2:10" ht="15" x14ac:dyDescent="0.35">
      <c r="B64" s="24"/>
      <c r="C64" s="43">
        <f>+C41</f>
        <v>2023</v>
      </c>
      <c r="D64" s="29">
        <f>+D41+D56</f>
        <v>1256.6783333333333</v>
      </c>
      <c r="E64" s="25" t="s">
        <v>8</v>
      </c>
      <c r="F64" s="55">
        <f>+D64*7</f>
        <v>8796.748333333333</v>
      </c>
      <c r="G64" s="25"/>
      <c r="H64" s="25"/>
      <c r="I64" s="45"/>
      <c r="J64" s="27"/>
    </row>
    <row r="65" spans="2:10" ht="13.5" thickBot="1" x14ac:dyDescent="0.25">
      <c r="B65" s="24"/>
      <c r="C65" s="47"/>
      <c r="D65" s="48"/>
      <c r="E65" s="48" t="s">
        <v>10</v>
      </c>
      <c r="F65" s="56">
        <f>SUM(F63:F64)</f>
        <v>15080.14</v>
      </c>
      <c r="G65" s="48"/>
      <c r="H65" s="48"/>
      <c r="I65" s="49"/>
      <c r="J65" s="27"/>
    </row>
    <row r="66" spans="2:10" ht="14.25" thickTop="1" thickBot="1" x14ac:dyDescent="0.25">
      <c r="B66" s="31"/>
      <c r="C66" s="32"/>
      <c r="D66" s="32"/>
      <c r="E66" s="32"/>
      <c r="F66" s="32"/>
      <c r="G66" s="32"/>
      <c r="H66" s="32"/>
      <c r="I66" s="32"/>
      <c r="J66" s="33"/>
    </row>
    <row r="67" spans="2:10" ht="13.5" thickTop="1" x14ac:dyDescent="0.2">
      <c r="B67" s="3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3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3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3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3"/>
      <c r="C71" s="2"/>
      <c r="D71" s="2"/>
      <c r="E71" s="2"/>
      <c r="F71" s="2"/>
      <c r="G71" s="2"/>
      <c r="H71" s="2"/>
      <c r="I71" s="2"/>
      <c r="J71" s="2"/>
    </row>
    <row r="72" spans="2:10" x14ac:dyDescent="0.2">
      <c r="B72" s="3"/>
      <c r="C72" s="2"/>
      <c r="D72" s="2"/>
      <c r="E72" s="2"/>
      <c r="F72" s="2"/>
      <c r="G72" s="2"/>
      <c r="H72" s="2"/>
      <c r="I72" s="2"/>
      <c r="J72" s="2"/>
    </row>
    <row r="73" spans="2:10" x14ac:dyDescent="0.2">
      <c r="B73" s="3"/>
      <c r="C73" s="2"/>
      <c r="D73" s="2"/>
      <c r="E73" s="2"/>
      <c r="F73" s="2"/>
      <c r="G73" s="2"/>
      <c r="H73" s="2"/>
      <c r="I73" s="2"/>
      <c r="J73" s="2"/>
    </row>
    <row r="74" spans="2:10" x14ac:dyDescent="0.2">
      <c r="B74" s="3"/>
      <c r="C74" s="2"/>
      <c r="D74" s="2"/>
      <c r="E74" s="2"/>
      <c r="F74" s="2"/>
      <c r="G74" s="2"/>
      <c r="H74" s="2"/>
      <c r="I74" s="2"/>
      <c r="J74" s="2"/>
    </row>
    <row r="75" spans="2:10" x14ac:dyDescent="0.2">
      <c r="B75" s="3"/>
      <c r="C75" s="2"/>
      <c r="D75" s="2"/>
      <c r="E75" s="2"/>
      <c r="F75" s="2"/>
      <c r="G75" s="2"/>
      <c r="H75" s="2"/>
      <c r="I75" s="2"/>
      <c r="J75" s="2"/>
    </row>
    <row r="76" spans="2:10" x14ac:dyDescent="0.2">
      <c r="B76" s="3"/>
      <c r="C76" s="2"/>
      <c r="D76" s="2"/>
      <c r="E76" s="2"/>
      <c r="F76" s="2"/>
      <c r="G76" s="2"/>
      <c r="H76" s="2"/>
      <c r="I76" s="2"/>
      <c r="J76" s="2"/>
    </row>
    <row r="77" spans="2:10" x14ac:dyDescent="0.2">
      <c r="B77" s="3"/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3"/>
      <c r="C78" s="2"/>
      <c r="D78" s="2"/>
      <c r="E78" s="2"/>
      <c r="F78" s="2"/>
      <c r="G78" s="2"/>
      <c r="H78" s="2"/>
      <c r="I78" s="2"/>
      <c r="J78" s="2"/>
    </row>
    <row r="79" spans="2:10" x14ac:dyDescent="0.2">
      <c r="B79" s="3"/>
      <c r="C79" s="2"/>
      <c r="D79" s="2"/>
      <c r="E79" s="2"/>
      <c r="F79" s="2"/>
      <c r="G79" s="2"/>
      <c r="H79" s="2"/>
      <c r="I79" s="2"/>
      <c r="J79" s="2"/>
    </row>
    <row r="80" spans="2:10" x14ac:dyDescent="0.2">
      <c r="B80" s="3"/>
      <c r="C80" s="2"/>
      <c r="D80" s="2"/>
      <c r="E80" s="2"/>
      <c r="F80" s="2"/>
      <c r="G80" s="2"/>
      <c r="H80" s="2"/>
      <c r="I80" s="2"/>
      <c r="J80" s="2"/>
    </row>
    <row r="81" spans="2:2" s="2" customFormat="1" x14ac:dyDescent="0.2">
      <c r="B81" s="3"/>
    </row>
    <row r="82" spans="2:2" s="2" customFormat="1" x14ac:dyDescent="0.2">
      <c r="B82" s="3"/>
    </row>
    <row r="83" spans="2:2" s="2" customFormat="1" x14ac:dyDescent="0.2">
      <c r="B83" s="3"/>
    </row>
    <row r="84" spans="2:2" s="2" customFormat="1" x14ac:dyDescent="0.2">
      <c r="B84" s="3"/>
    </row>
    <row r="85" spans="2:2" s="2" customFormat="1" x14ac:dyDescent="0.2">
      <c r="B85" s="3"/>
    </row>
    <row r="86" spans="2:2" s="2" customFormat="1" x14ac:dyDescent="0.2">
      <c r="B86" s="3"/>
    </row>
    <row r="87" spans="2:2" s="2" customFormat="1" x14ac:dyDescent="0.2">
      <c r="B87" s="3"/>
    </row>
    <row r="88" spans="2:2" s="2" customFormat="1" x14ac:dyDescent="0.2">
      <c r="B88" s="3"/>
    </row>
    <row r="89" spans="2:2" s="2" customFormat="1" x14ac:dyDescent="0.2">
      <c r="B89" s="3"/>
    </row>
    <row r="90" spans="2:2" s="2" customFormat="1" x14ac:dyDescent="0.2">
      <c r="B90" s="3"/>
    </row>
    <row r="91" spans="2:2" s="2" customFormat="1" x14ac:dyDescent="0.2">
      <c r="B91" s="3"/>
    </row>
    <row r="92" spans="2:2" s="2" customFormat="1" x14ac:dyDescent="0.2">
      <c r="B92" s="3"/>
    </row>
    <row r="93" spans="2:2" s="2" customFormat="1" x14ac:dyDescent="0.2">
      <c r="B93" s="3"/>
    </row>
    <row r="94" spans="2:2" s="2" customFormat="1" x14ac:dyDescent="0.2">
      <c r="B94" s="3"/>
    </row>
    <row r="95" spans="2:2" s="2" customFormat="1" x14ac:dyDescent="0.2">
      <c r="B95" s="3"/>
    </row>
    <row r="96" spans="2:2" s="2" customFormat="1" x14ac:dyDescent="0.2">
      <c r="B96" s="3"/>
    </row>
    <row r="97" spans="2:2" s="2" customFormat="1" x14ac:dyDescent="0.2">
      <c r="B97" s="3"/>
    </row>
    <row r="98" spans="2:2" s="2" customFormat="1" x14ac:dyDescent="0.2">
      <c r="B98" s="3"/>
    </row>
    <row r="99" spans="2:2" s="2" customFormat="1" x14ac:dyDescent="0.2">
      <c r="B99" s="3"/>
    </row>
    <row r="100" spans="2:2" s="2" customFormat="1" x14ac:dyDescent="0.2">
      <c r="B100" s="3"/>
    </row>
    <row r="101" spans="2:2" s="2" customFormat="1" x14ac:dyDescent="0.2">
      <c r="B101" s="3"/>
    </row>
    <row r="102" spans="2:2" s="2" customFormat="1" x14ac:dyDescent="0.2">
      <c r="B102" s="3"/>
    </row>
    <row r="103" spans="2:2" s="2" customFormat="1" x14ac:dyDescent="0.2">
      <c r="B103" s="3"/>
    </row>
    <row r="104" spans="2:2" s="2" customFormat="1" x14ac:dyDescent="0.2">
      <c r="B104" s="3"/>
    </row>
    <row r="105" spans="2:2" s="2" customFormat="1" x14ac:dyDescent="0.2">
      <c r="B105" s="3"/>
    </row>
    <row r="106" spans="2:2" s="2" customFormat="1" x14ac:dyDescent="0.2">
      <c r="B106" s="3"/>
    </row>
    <row r="107" spans="2:2" s="2" customFormat="1" x14ac:dyDescent="0.2">
      <c r="B107" s="3"/>
    </row>
    <row r="108" spans="2:2" s="2" customFormat="1" x14ac:dyDescent="0.2">
      <c r="B108" s="3"/>
    </row>
    <row r="109" spans="2:2" s="2" customFormat="1" x14ac:dyDescent="0.2">
      <c r="B109" s="3"/>
    </row>
    <row r="110" spans="2:2" s="2" customFormat="1" x14ac:dyDescent="0.2">
      <c r="B110" s="3"/>
    </row>
    <row r="111" spans="2:2" s="2" customFormat="1" x14ac:dyDescent="0.2">
      <c r="B111" s="3"/>
    </row>
    <row r="112" spans="2:2" s="2" customFormat="1" x14ac:dyDescent="0.2">
      <c r="B112" s="3"/>
    </row>
    <row r="113" spans="2:2" s="2" customFormat="1" x14ac:dyDescent="0.2">
      <c r="B113" s="3"/>
    </row>
    <row r="114" spans="2:2" s="2" customFormat="1" x14ac:dyDescent="0.2">
      <c r="B114" s="3"/>
    </row>
    <row r="115" spans="2:2" s="2" customFormat="1" x14ac:dyDescent="0.2">
      <c r="B115" s="3"/>
    </row>
    <row r="116" spans="2:2" s="2" customFormat="1" x14ac:dyDescent="0.2">
      <c r="B116" s="3"/>
    </row>
    <row r="117" spans="2:2" s="2" customFormat="1" x14ac:dyDescent="0.2">
      <c r="B117" s="3"/>
    </row>
    <row r="118" spans="2:2" s="2" customFormat="1" x14ac:dyDescent="0.2">
      <c r="B118" s="3"/>
    </row>
    <row r="119" spans="2:2" s="2" customFormat="1" x14ac:dyDescent="0.2">
      <c r="B119" s="3"/>
    </row>
    <row r="120" spans="2:2" s="2" customFormat="1" x14ac:dyDescent="0.2">
      <c r="B120" s="3"/>
    </row>
    <row r="121" spans="2:2" s="2" customFormat="1" x14ac:dyDescent="0.2">
      <c r="B121" s="3"/>
    </row>
    <row r="122" spans="2:2" s="2" customFormat="1" x14ac:dyDescent="0.2">
      <c r="B122" s="3"/>
    </row>
    <row r="123" spans="2:2" s="2" customFormat="1" x14ac:dyDescent="0.2">
      <c r="B123" s="3"/>
    </row>
    <row r="124" spans="2:2" s="2" customFormat="1" x14ac:dyDescent="0.2">
      <c r="B124" s="3"/>
    </row>
    <row r="125" spans="2:2" s="2" customFormat="1" x14ac:dyDescent="0.2">
      <c r="B125" s="3"/>
    </row>
    <row r="126" spans="2:2" s="2" customFormat="1" x14ac:dyDescent="0.2">
      <c r="B126" s="3"/>
    </row>
    <row r="127" spans="2:2" s="2" customFormat="1" x14ac:dyDescent="0.2">
      <c r="B127" s="3"/>
    </row>
    <row r="128" spans="2:2" s="2" customFormat="1" x14ac:dyDescent="0.2">
      <c r="B128" s="3"/>
    </row>
    <row r="129" spans="2:2" s="2" customFormat="1" x14ac:dyDescent="0.2">
      <c r="B129" s="3"/>
    </row>
    <row r="130" spans="2:2" s="2" customFormat="1" x14ac:dyDescent="0.2">
      <c r="B130" s="3"/>
    </row>
    <row r="131" spans="2:2" s="2" customFormat="1" x14ac:dyDescent="0.2">
      <c r="B131" s="3"/>
    </row>
    <row r="132" spans="2:2" s="2" customFormat="1" x14ac:dyDescent="0.2">
      <c r="B132" s="3"/>
    </row>
    <row r="133" spans="2:2" s="2" customFormat="1" x14ac:dyDescent="0.2">
      <c r="B133" s="3"/>
    </row>
    <row r="134" spans="2:2" s="2" customFormat="1" x14ac:dyDescent="0.2">
      <c r="B134" s="3"/>
    </row>
    <row r="135" spans="2:2" s="2" customFormat="1" x14ac:dyDescent="0.2">
      <c r="B135" s="3"/>
    </row>
    <row r="136" spans="2:2" s="2" customFormat="1" x14ac:dyDescent="0.2">
      <c r="B136" s="3"/>
    </row>
    <row r="137" spans="2:2" s="2" customFormat="1" x14ac:dyDescent="0.2">
      <c r="B137" s="3"/>
    </row>
    <row r="138" spans="2:2" s="2" customFormat="1" x14ac:dyDescent="0.2">
      <c r="B138" s="3"/>
    </row>
    <row r="139" spans="2:2" s="2" customFormat="1" x14ac:dyDescent="0.2">
      <c r="B139" s="3"/>
    </row>
    <row r="140" spans="2:2" s="2" customFormat="1" x14ac:dyDescent="0.2">
      <c r="B140" s="3"/>
    </row>
    <row r="141" spans="2:2" s="2" customFormat="1" x14ac:dyDescent="0.2">
      <c r="B141" s="3"/>
    </row>
    <row r="142" spans="2:2" s="2" customFormat="1" x14ac:dyDescent="0.2">
      <c r="B142" s="3"/>
    </row>
    <row r="143" spans="2:2" s="2" customFormat="1" x14ac:dyDescent="0.2">
      <c r="B143" s="3"/>
    </row>
    <row r="144" spans="2:2" s="2" customFormat="1" x14ac:dyDescent="0.2">
      <c r="B144" s="3"/>
    </row>
    <row r="145" spans="2:2" s="2" customFormat="1" x14ac:dyDescent="0.2">
      <c r="B145" s="3"/>
    </row>
    <row r="146" spans="2:2" s="2" customFormat="1" x14ac:dyDescent="0.2">
      <c r="B146" s="3"/>
    </row>
    <row r="147" spans="2:2" s="2" customFormat="1" x14ac:dyDescent="0.2">
      <c r="B147" s="3"/>
    </row>
    <row r="148" spans="2:2" s="2" customFormat="1" x14ac:dyDescent="0.2">
      <c r="B148" s="3"/>
    </row>
    <row r="149" spans="2:2" s="2" customFormat="1" x14ac:dyDescent="0.2">
      <c r="B149" s="3"/>
    </row>
    <row r="150" spans="2:2" s="2" customFormat="1" x14ac:dyDescent="0.2">
      <c r="B150" s="3"/>
    </row>
    <row r="151" spans="2:2" s="2" customFormat="1" x14ac:dyDescent="0.2">
      <c r="B151" s="3"/>
    </row>
    <row r="152" spans="2:2" s="2" customFormat="1" x14ac:dyDescent="0.2">
      <c r="B152" s="3"/>
    </row>
    <row r="153" spans="2:2" s="2" customFormat="1" x14ac:dyDescent="0.2">
      <c r="B153" s="3"/>
    </row>
    <row r="154" spans="2:2" s="2" customFormat="1" x14ac:dyDescent="0.2">
      <c r="B154" s="3"/>
    </row>
    <row r="155" spans="2:2" s="2" customFormat="1" x14ac:dyDescent="0.2">
      <c r="B155" s="3"/>
    </row>
    <row r="156" spans="2:2" s="2" customFormat="1" x14ac:dyDescent="0.2">
      <c r="B156" s="3"/>
    </row>
    <row r="157" spans="2:2" s="2" customFormat="1" x14ac:dyDescent="0.2">
      <c r="B157" s="3"/>
    </row>
    <row r="158" spans="2:2" s="2" customFormat="1" x14ac:dyDescent="0.2">
      <c r="B158" s="3"/>
    </row>
    <row r="159" spans="2:2" s="2" customFormat="1" x14ac:dyDescent="0.2">
      <c r="B159" s="3"/>
    </row>
    <row r="160" spans="2:2" s="2" customFormat="1" x14ac:dyDescent="0.2">
      <c r="B160" s="3"/>
    </row>
    <row r="161" spans="2:2" s="2" customFormat="1" x14ac:dyDescent="0.2">
      <c r="B161" s="3"/>
    </row>
    <row r="162" spans="2:2" s="2" customFormat="1" x14ac:dyDescent="0.2">
      <c r="B162" s="3"/>
    </row>
    <row r="163" spans="2:2" s="2" customFormat="1" x14ac:dyDescent="0.2">
      <c r="B163" s="3"/>
    </row>
    <row r="164" spans="2:2" s="2" customFormat="1" x14ac:dyDescent="0.2">
      <c r="B164" s="3"/>
    </row>
    <row r="165" spans="2:2" s="2" customFormat="1" x14ac:dyDescent="0.2">
      <c r="B165" s="3"/>
    </row>
    <row r="166" spans="2:2" s="2" customFormat="1" x14ac:dyDescent="0.2">
      <c r="B166" s="3"/>
    </row>
    <row r="167" spans="2:2" s="2" customFormat="1" x14ac:dyDescent="0.2">
      <c r="B167" s="3"/>
    </row>
    <row r="168" spans="2:2" s="2" customFormat="1" x14ac:dyDescent="0.2">
      <c r="B168" s="3"/>
    </row>
    <row r="169" spans="2:2" s="2" customFormat="1" x14ac:dyDescent="0.2">
      <c r="B169" s="3"/>
    </row>
    <row r="170" spans="2:2" s="2" customFormat="1" x14ac:dyDescent="0.2">
      <c r="B170" s="3"/>
    </row>
    <row r="171" spans="2:2" s="2" customFormat="1" x14ac:dyDescent="0.2">
      <c r="B171" s="3"/>
    </row>
    <row r="172" spans="2:2" s="2" customFormat="1" x14ac:dyDescent="0.2">
      <c r="B172" s="3"/>
    </row>
    <row r="173" spans="2:2" s="2" customFormat="1" x14ac:dyDescent="0.2">
      <c r="B173" s="3"/>
    </row>
    <row r="174" spans="2:2" s="2" customFormat="1" x14ac:dyDescent="0.2">
      <c r="B174" s="3"/>
    </row>
    <row r="175" spans="2:2" s="2" customFormat="1" x14ac:dyDescent="0.2">
      <c r="B175" s="3"/>
    </row>
    <row r="176" spans="2:2" s="2" customFormat="1" x14ac:dyDescent="0.2">
      <c r="B176" s="3"/>
    </row>
    <row r="177" spans="2:2" s="2" customFormat="1" x14ac:dyDescent="0.2">
      <c r="B177" s="3"/>
    </row>
    <row r="178" spans="2:2" s="2" customFormat="1" x14ac:dyDescent="0.2">
      <c r="B178" s="3"/>
    </row>
    <row r="179" spans="2:2" s="2" customFormat="1" x14ac:dyDescent="0.2">
      <c r="B179" s="3"/>
    </row>
    <row r="180" spans="2:2" s="2" customFormat="1" x14ac:dyDescent="0.2">
      <c r="B180" s="3"/>
    </row>
    <row r="181" spans="2:2" s="2" customFormat="1" x14ac:dyDescent="0.2">
      <c r="B181" s="3"/>
    </row>
    <row r="182" spans="2:2" s="2" customFormat="1" x14ac:dyDescent="0.2">
      <c r="B182" s="3"/>
    </row>
    <row r="183" spans="2:2" s="2" customFormat="1" x14ac:dyDescent="0.2">
      <c r="B183" s="3"/>
    </row>
    <row r="184" spans="2:2" s="2" customFormat="1" x14ac:dyDescent="0.2">
      <c r="B184" s="3"/>
    </row>
    <row r="185" spans="2:2" s="2" customFormat="1" x14ac:dyDescent="0.2">
      <c r="B185" s="3"/>
    </row>
    <row r="186" spans="2:2" s="2" customFormat="1" x14ac:dyDescent="0.2">
      <c r="B186" s="3"/>
    </row>
    <row r="187" spans="2:2" s="2" customFormat="1" x14ac:dyDescent="0.2">
      <c r="B187" s="3"/>
    </row>
    <row r="188" spans="2:2" s="2" customFormat="1" x14ac:dyDescent="0.2">
      <c r="B188" s="3"/>
    </row>
    <row r="189" spans="2:2" s="2" customFormat="1" x14ac:dyDescent="0.2">
      <c r="B189" s="3"/>
    </row>
    <row r="190" spans="2:2" s="2" customFormat="1" x14ac:dyDescent="0.2">
      <c r="B190" s="3"/>
    </row>
    <row r="191" spans="2:2" s="2" customFormat="1" x14ac:dyDescent="0.2">
      <c r="B191" s="3"/>
    </row>
    <row r="192" spans="2:2" s="2" customFormat="1" x14ac:dyDescent="0.2">
      <c r="B192" s="3"/>
    </row>
    <row r="193" spans="2:2" s="2" customFormat="1" x14ac:dyDescent="0.2">
      <c r="B193" s="3"/>
    </row>
    <row r="194" spans="2:2" s="2" customFormat="1" x14ac:dyDescent="0.2">
      <c r="B194" s="3"/>
    </row>
    <row r="195" spans="2:2" s="2" customFormat="1" x14ac:dyDescent="0.2">
      <c r="B195" s="3"/>
    </row>
    <row r="196" spans="2:2" s="2" customFormat="1" x14ac:dyDescent="0.2">
      <c r="B196" s="3"/>
    </row>
    <row r="197" spans="2:2" s="2" customFormat="1" x14ac:dyDescent="0.2">
      <c r="B197" s="3"/>
    </row>
    <row r="198" spans="2:2" s="2" customFormat="1" x14ac:dyDescent="0.2">
      <c r="B198" s="3"/>
    </row>
    <row r="199" spans="2:2" s="2" customFormat="1" x14ac:dyDescent="0.2">
      <c r="B199" s="3"/>
    </row>
    <row r="200" spans="2:2" s="2" customFormat="1" x14ac:dyDescent="0.2">
      <c r="B200" s="3"/>
    </row>
    <row r="201" spans="2:2" s="2" customFormat="1" x14ac:dyDescent="0.2">
      <c r="B201" s="3"/>
    </row>
    <row r="202" spans="2:2" s="2" customFormat="1" x14ac:dyDescent="0.2">
      <c r="B202" s="3"/>
    </row>
    <row r="203" spans="2:2" s="2" customFormat="1" x14ac:dyDescent="0.2">
      <c r="B203" s="3"/>
    </row>
    <row r="204" spans="2:2" s="2" customFormat="1" x14ac:dyDescent="0.2">
      <c r="B204" s="3"/>
    </row>
    <row r="205" spans="2:2" s="2" customFormat="1" x14ac:dyDescent="0.2">
      <c r="B205" s="3"/>
    </row>
    <row r="206" spans="2:2" s="2" customFormat="1" x14ac:dyDescent="0.2">
      <c r="B206" s="3"/>
    </row>
    <row r="207" spans="2:2" s="2" customFormat="1" x14ac:dyDescent="0.2">
      <c r="B207" s="3"/>
    </row>
    <row r="208" spans="2:2" s="2" customFormat="1" x14ac:dyDescent="0.2">
      <c r="B208" s="3"/>
    </row>
    <row r="209" spans="2:2" s="2" customFormat="1" x14ac:dyDescent="0.2">
      <c r="B209" s="3"/>
    </row>
    <row r="210" spans="2:2" s="2" customFormat="1" x14ac:dyDescent="0.2">
      <c r="B210" s="3"/>
    </row>
    <row r="211" spans="2:2" s="2" customFormat="1" x14ac:dyDescent="0.2">
      <c r="B211" s="3"/>
    </row>
    <row r="212" spans="2:2" s="2" customFormat="1" x14ac:dyDescent="0.2">
      <c r="B212" s="3"/>
    </row>
    <row r="213" spans="2:2" s="2" customFormat="1" x14ac:dyDescent="0.2">
      <c r="B213" s="3"/>
    </row>
    <row r="214" spans="2:2" s="2" customFormat="1" x14ac:dyDescent="0.2">
      <c r="B214" s="3"/>
    </row>
    <row r="215" spans="2:2" s="2" customFormat="1" x14ac:dyDescent="0.2">
      <c r="B215" s="3"/>
    </row>
    <row r="216" spans="2:2" s="2" customFormat="1" x14ac:dyDescent="0.2">
      <c r="B216" s="3"/>
    </row>
    <row r="217" spans="2:2" s="2" customFormat="1" x14ac:dyDescent="0.2">
      <c r="B217" s="3"/>
    </row>
    <row r="218" spans="2:2" s="2" customFormat="1" x14ac:dyDescent="0.2">
      <c r="B218" s="3"/>
    </row>
    <row r="219" spans="2:2" s="2" customFormat="1" x14ac:dyDescent="0.2">
      <c r="B219" s="3"/>
    </row>
    <row r="220" spans="2:2" s="2" customFormat="1" x14ac:dyDescent="0.2">
      <c r="B220" s="3"/>
    </row>
    <row r="221" spans="2:2" s="2" customFormat="1" x14ac:dyDescent="0.2">
      <c r="B221" s="3"/>
    </row>
    <row r="222" spans="2:2" s="2" customFormat="1" x14ac:dyDescent="0.2">
      <c r="B222" s="3"/>
    </row>
    <row r="223" spans="2:2" s="2" customFormat="1" x14ac:dyDescent="0.2">
      <c r="B223" s="3"/>
    </row>
    <row r="224" spans="2:2" s="2" customFormat="1" x14ac:dyDescent="0.2">
      <c r="B224" s="3"/>
    </row>
    <row r="225" spans="2:2" s="2" customFormat="1" x14ac:dyDescent="0.2">
      <c r="B225" s="3"/>
    </row>
    <row r="226" spans="2:2" s="2" customFormat="1" x14ac:dyDescent="0.2">
      <c r="B226" s="3"/>
    </row>
    <row r="227" spans="2:2" s="2" customFormat="1" x14ac:dyDescent="0.2">
      <c r="B227" s="3"/>
    </row>
    <row r="228" spans="2:2" s="2" customFormat="1" x14ac:dyDescent="0.2">
      <c r="B228" s="3"/>
    </row>
    <row r="229" spans="2:2" s="2" customFormat="1" x14ac:dyDescent="0.2">
      <c r="B229" s="3"/>
    </row>
    <row r="230" spans="2:2" s="2" customFormat="1" x14ac:dyDescent="0.2">
      <c r="B230" s="3"/>
    </row>
    <row r="231" spans="2:2" s="2" customFormat="1" x14ac:dyDescent="0.2">
      <c r="B231" s="3"/>
    </row>
    <row r="232" spans="2:2" s="2" customFormat="1" x14ac:dyDescent="0.2">
      <c r="B232" s="3"/>
    </row>
    <row r="233" spans="2:2" s="2" customFormat="1" x14ac:dyDescent="0.2">
      <c r="B233" s="3"/>
    </row>
    <row r="234" spans="2:2" s="2" customFormat="1" x14ac:dyDescent="0.2">
      <c r="B234" s="3"/>
    </row>
    <row r="235" spans="2:2" s="2" customFormat="1" x14ac:dyDescent="0.2">
      <c r="B235" s="3"/>
    </row>
    <row r="236" spans="2:2" s="2" customFormat="1" x14ac:dyDescent="0.2">
      <c r="B236" s="3"/>
    </row>
    <row r="237" spans="2:2" s="2" customFormat="1" x14ac:dyDescent="0.2">
      <c r="B237" s="3"/>
    </row>
    <row r="238" spans="2:2" s="2" customFormat="1" x14ac:dyDescent="0.2">
      <c r="B238" s="3"/>
    </row>
    <row r="239" spans="2:2" s="2" customFormat="1" x14ac:dyDescent="0.2">
      <c r="B239" s="3"/>
    </row>
    <row r="240" spans="2:2" s="2" customFormat="1" x14ac:dyDescent="0.2">
      <c r="B240" s="3"/>
    </row>
    <row r="241" spans="2:2" s="2" customFormat="1" x14ac:dyDescent="0.2">
      <c r="B241" s="3"/>
    </row>
    <row r="242" spans="2:2" s="2" customFormat="1" x14ac:dyDescent="0.2">
      <c r="B242" s="3"/>
    </row>
    <row r="243" spans="2:2" s="2" customFormat="1" x14ac:dyDescent="0.2">
      <c r="B243" s="3"/>
    </row>
    <row r="244" spans="2:2" s="2" customFormat="1" x14ac:dyDescent="0.2">
      <c r="B244" s="3"/>
    </row>
    <row r="245" spans="2:2" s="2" customFormat="1" x14ac:dyDescent="0.2">
      <c r="B245" s="3"/>
    </row>
    <row r="246" spans="2:2" s="2" customFormat="1" x14ac:dyDescent="0.2">
      <c r="B246" s="3"/>
    </row>
    <row r="247" spans="2:2" s="2" customFormat="1" x14ac:dyDescent="0.2">
      <c r="B247" s="3"/>
    </row>
    <row r="248" spans="2:2" s="2" customFormat="1" x14ac:dyDescent="0.2">
      <c r="B248" s="3"/>
    </row>
    <row r="249" spans="2:2" s="2" customFormat="1" x14ac:dyDescent="0.2">
      <c r="B249" s="3"/>
    </row>
    <row r="250" spans="2:2" s="2" customFormat="1" x14ac:dyDescent="0.2">
      <c r="B250" s="3"/>
    </row>
    <row r="251" spans="2:2" s="2" customFormat="1" x14ac:dyDescent="0.2">
      <c r="B251" s="3"/>
    </row>
    <row r="252" spans="2:2" s="2" customFormat="1" x14ac:dyDescent="0.2">
      <c r="B252" s="3"/>
    </row>
    <row r="253" spans="2:2" s="2" customFormat="1" x14ac:dyDescent="0.2">
      <c r="B253" s="3"/>
    </row>
    <row r="254" spans="2:2" s="2" customFormat="1" x14ac:dyDescent="0.2">
      <c r="B254" s="3"/>
    </row>
    <row r="255" spans="2:2" s="2" customFormat="1" x14ac:dyDescent="0.2">
      <c r="B255" s="3"/>
    </row>
    <row r="256" spans="2:2" s="2" customFormat="1" x14ac:dyDescent="0.2">
      <c r="B256" s="3"/>
    </row>
    <row r="257" spans="2:2" s="2" customFormat="1" x14ac:dyDescent="0.2">
      <c r="B257" s="3"/>
    </row>
    <row r="258" spans="2:2" s="2" customFormat="1" x14ac:dyDescent="0.2">
      <c r="B258" s="3"/>
    </row>
    <row r="259" spans="2:2" s="2" customFormat="1" x14ac:dyDescent="0.2">
      <c r="B259" s="3"/>
    </row>
    <row r="260" spans="2:2" s="2" customFormat="1" x14ac:dyDescent="0.2">
      <c r="B260" s="3"/>
    </row>
    <row r="261" spans="2:2" s="2" customFormat="1" x14ac:dyDescent="0.2">
      <c r="B261" s="3"/>
    </row>
    <row r="262" spans="2:2" s="2" customFormat="1" x14ac:dyDescent="0.2">
      <c r="B262" s="3"/>
    </row>
    <row r="263" spans="2:2" s="2" customFormat="1" x14ac:dyDescent="0.2">
      <c r="B263" s="3"/>
    </row>
    <row r="264" spans="2:2" s="2" customFormat="1" x14ac:dyDescent="0.2">
      <c r="B264" s="3"/>
    </row>
    <row r="265" spans="2:2" s="2" customFormat="1" x14ac:dyDescent="0.2">
      <c r="B265" s="3"/>
    </row>
    <row r="266" spans="2:2" s="2" customFormat="1" x14ac:dyDescent="0.2">
      <c r="B266" s="3"/>
    </row>
    <row r="267" spans="2:2" s="2" customFormat="1" x14ac:dyDescent="0.2">
      <c r="B267" s="3"/>
    </row>
    <row r="268" spans="2:2" s="2" customFormat="1" x14ac:dyDescent="0.2">
      <c r="B268" s="3"/>
    </row>
    <row r="269" spans="2:2" s="2" customFormat="1" x14ac:dyDescent="0.2">
      <c r="B269" s="3"/>
    </row>
    <row r="270" spans="2:2" s="2" customFormat="1" x14ac:dyDescent="0.2">
      <c r="B270" s="3"/>
    </row>
    <row r="271" spans="2:2" s="2" customFormat="1" x14ac:dyDescent="0.2">
      <c r="B271" s="3"/>
    </row>
    <row r="272" spans="2:2" s="2" customFormat="1" x14ac:dyDescent="0.2">
      <c r="B272" s="3"/>
    </row>
    <row r="273" spans="2:2" s="2" customFormat="1" x14ac:dyDescent="0.2">
      <c r="B273" s="3"/>
    </row>
    <row r="274" spans="2:2" s="2" customFormat="1" x14ac:dyDescent="0.2">
      <c r="B274" s="3"/>
    </row>
    <row r="275" spans="2:2" s="2" customFormat="1" x14ac:dyDescent="0.2">
      <c r="B275" s="3"/>
    </row>
    <row r="276" spans="2:2" s="2" customFormat="1" x14ac:dyDescent="0.2">
      <c r="B276" s="3"/>
    </row>
    <row r="277" spans="2:2" s="2" customFormat="1" x14ac:dyDescent="0.2">
      <c r="B277" s="3"/>
    </row>
    <row r="278" spans="2:2" s="2" customFormat="1" x14ac:dyDescent="0.2">
      <c r="B278" s="3"/>
    </row>
    <row r="279" spans="2:2" s="2" customFormat="1" x14ac:dyDescent="0.2">
      <c r="B279" s="3"/>
    </row>
    <row r="280" spans="2:2" s="2" customFormat="1" x14ac:dyDescent="0.2">
      <c r="B280" s="3"/>
    </row>
    <row r="281" spans="2:2" s="2" customFormat="1" x14ac:dyDescent="0.2">
      <c r="B281" s="3"/>
    </row>
    <row r="282" spans="2:2" s="2" customFormat="1" x14ac:dyDescent="0.2">
      <c r="B282" s="3"/>
    </row>
    <row r="283" spans="2:2" s="2" customFormat="1" x14ac:dyDescent="0.2">
      <c r="B283" s="3"/>
    </row>
    <row r="284" spans="2:2" s="2" customFormat="1" x14ac:dyDescent="0.2">
      <c r="B284" s="3"/>
    </row>
    <row r="285" spans="2:2" s="2" customFormat="1" x14ac:dyDescent="0.2">
      <c r="B285" s="3"/>
    </row>
    <row r="286" spans="2:2" s="2" customFormat="1" x14ac:dyDescent="0.2">
      <c r="B286" s="3"/>
    </row>
    <row r="287" spans="2:2" s="2" customFormat="1" x14ac:dyDescent="0.2">
      <c r="B287" s="3"/>
    </row>
    <row r="288" spans="2:2" s="2" customFormat="1" x14ac:dyDescent="0.2">
      <c r="B288" s="3"/>
    </row>
    <row r="289" spans="2:2" s="2" customFormat="1" x14ac:dyDescent="0.2">
      <c r="B289" s="3"/>
    </row>
    <row r="290" spans="2:2" s="2" customFormat="1" x14ac:dyDescent="0.2">
      <c r="B290" s="3"/>
    </row>
    <row r="291" spans="2:2" s="2" customFormat="1" x14ac:dyDescent="0.2">
      <c r="B291" s="3"/>
    </row>
    <row r="292" spans="2:2" s="2" customFormat="1" x14ac:dyDescent="0.2">
      <c r="B292" s="3"/>
    </row>
    <row r="293" spans="2:2" s="2" customFormat="1" x14ac:dyDescent="0.2">
      <c r="B293" s="3"/>
    </row>
    <row r="294" spans="2:2" s="2" customFormat="1" x14ac:dyDescent="0.2">
      <c r="B294" s="3"/>
    </row>
    <row r="295" spans="2:2" s="2" customFormat="1" x14ac:dyDescent="0.2">
      <c r="B295" s="3"/>
    </row>
    <row r="296" spans="2:2" s="2" customFormat="1" x14ac:dyDescent="0.2">
      <c r="B296" s="3"/>
    </row>
    <row r="297" spans="2:2" s="2" customFormat="1" x14ac:dyDescent="0.2">
      <c r="B297" s="3"/>
    </row>
    <row r="298" spans="2:2" s="2" customFormat="1" x14ac:dyDescent="0.2">
      <c r="B298" s="3"/>
    </row>
    <row r="299" spans="2:2" s="2" customFormat="1" x14ac:dyDescent="0.2">
      <c r="B299" s="3"/>
    </row>
    <row r="300" spans="2:2" s="2" customFormat="1" x14ac:dyDescent="0.2">
      <c r="B300" s="3"/>
    </row>
    <row r="301" spans="2:2" s="2" customFormat="1" x14ac:dyDescent="0.2">
      <c r="B301" s="3"/>
    </row>
    <row r="302" spans="2:2" s="2" customFormat="1" x14ac:dyDescent="0.2">
      <c r="B302" s="3"/>
    </row>
    <row r="303" spans="2:2" s="2" customFormat="1" x14ac:dyDescent="0.2">
      <c r="B303" s="3"/>
    </row>
    <row r="304" spans="2:2" s="2" customFormat="1" x14ac:dyDescent="0.2">
      <c r="B304" s="3"/>
    </row>
    <row r="305" spans="2:2" s="2" customFormat="1" x14ac:dyDescent="0.2">
      <c r="B305" s="3"/>
    </row>
    <row r="306" spans="2:2" s="2" customFormat="1" x14ac:dyDescent="0.2">
      <c r="B306" s="3"/>
    </row>
    <row r="307" spans="2:2" s="2" customFormat="1" x14ac:dyDescent="0.2">
      <c r="B307" s="3"/>
    </row>
    <row r="308" spans="2:2" s="2" customFormat="1" x14ac:dyDescent="0.2">
      <c r="B308" s="3"/>
    </row>
    <row r="309" spans="2:2" s="2" customFormat="1" x14ac:dyDescent="0.2">
      <c r="B309" s="3"/>
    </row>
    <row r="310" spans="2:2" s="2" customFormat="1" x14ac:dyDescent="0.2">
      <c r="B310" s="3"/>
    </row>
    <row r="311" spans="2:2" s="2" customFormat="1" x14ac:dyDescent="0.2">
      <c r="B311" s="3"/>
    </row>
    <row r="312" spans="2:2" s="2" customFormat="1" x14ac:dyDescent="0.2">
      <c r="B312" s="3"/>
    </row>
    <row r="313" spans="2:2" s="2" customFormat="1" x14ac:dyDescent="0.2">
      <c r="B313" s="3"/>
    </row>
    <row r="314" spans="2:2" s="2" customFormat="1" x14ac:dyDescent="0.2">
      <c r="B314" s="3"/>
    </row>
    <row r="315" spans="2:2" s="2" customFormat="1" x14ac:dyDescent="0.2">
      <c r="B315" s="3"/>
    </row>
    <row r="316" spans="2:2" s="2" customFormat="1" x14ac:dyDescent="0.2">
      <c r="B316" s="3"/>
    </row>
    <row r="317" spans="2:2" s="2" customFormat="1" x14ac:dyDescent="0.2">
      <c r="B317" s="3"/>
    </row>
    <row r="318" spans="2:2" s="2" customFormat="1" x14ac:dyDescent="0.2">
      <c r="B318" s="3"/>
    </row>
    <row r="319" spans="2:2" s="2" customFormat="1" x14ac:dyDescent="0.2">
      <c r="B319" s="3"/>
    </row>
    <row r="320" spans="2:2" s="2" customFormat="1" x14ac:dyDescent="0.2">
      <c r="B320" s="3"/>
    </row>
    <row r="321" spans="2:2" s="2" customFormat="1" x14ac:dyDescent="0.2">
      <c r="B321" s="3"/>
    </row>
    <row r="322" spans="2:2" s="2" customFormat="1" x14ac:dyDescent="0.2">
      <c r="B322" s="3"/>
    </row>
    <row r="323" spans="2:2" s="2" customFormat="1" x14ac:dyDescent="0.2">
      <c r="B323" s="3"/>
    </row>
    <row r="324" spans="2:2" s="2" customFormat="1" x14ac:dyDescent="0.2">
      <c r="B324" s="3"/>
    </row>
    <row r="325" spans="2:2" s="2" customFormat="1" x14ac:dyDescent="0.2">
      <c r="B325" s="3"/>
    </row>
    <row r="326" spans="2:2" s="2" customFormat="1" x14ac:dyDescent="0.2">
      <c r="B326" s="3"/>
    </row>
    <row r="327" spans="2:2" s="2" customFormat="1" x14ac:dyDescent="0.2">
      <c r="B327" s="3"/>
    </row>
    <row r="328" spans="2:2" s="2" customFormat="1" x14ac:dyDescent="0.2">
      <c r="B328" s="3"/>
    </row>
    <row r="329" spans="2:2" s="2" customFormat="1" x14ac:dyDescent="0.2">
      <c r="B329" s="3"/>
    </row>
    <row r="330" spans="2:2" s="2" customFormat="1" x14ac:dyDescent="0.2">
      <c r="B330" s="3"/>
    </row>
    <row r="331" spans="2:2" s="2" customFormat="1" x14ac:dyDescent="0.2">
      <c r="B331" s="3"/>
    </row>
    <row r="332" spans="2:2" s="2" customFormat="1" x14ac:dyDescent="0.2">
      <c r="B332" s="3"/>
    </row>
    <row r="333" spans="2:2" s="2" customFormat="1" x14ac:dyDescent="0.2">
      <c r="B333" s="3"/>
    </row>
    <row r="334" spans="2:2" s="2" customFormat="1" x14ac:dyDescent="0.2">
      <c r="B334" s="3"/>
    </row>
    <row r="335" spans="2:2" s="2" customFormat="1" x14ac:dyDescent="0.2">
      <c r="B335" s="3"/>
    </row>
    <row r="336" spans="2:2" s="2" customFormat="1" x14ac:dyDescent="0.2">
      <c r="B336" s="3"/>
    </row>
    <row r="337" spans="2:2" s="2" customFormat="1" x14ac:dyDescent="0.2">
      <c r="B337" s="3"/>
    </row>
    <row r="338" spans="2:2" s="2" customFormat="1" x14ac:dyDescent="0.2">
      <c r="B338" s="3"/>
    </row>
    <row r="339" spans="2:2" s="2" customFormat="1" x14ac:dyDescent="0.2">
      <c r="B339" s="3"/>
    </row>
    <row r="340" spans="2:2" s="2" customFormat="1" x14ac:dyDescent="0.2">
      <c r="B340" s="3"/>
    </row>
    <row r="341" spans="2:2" s="2" customFormat="1" x14ac:dyDescent="0.2">
      <c r="B341" s="3"/>
    </row>
    <row r="342" spans="2:2" s="2" customFormat="1" x14ac:dyDescent="0.2">
      <c r="B342" s="3"/>
    </row>
    <row r="343" spans="2:2" s="2" customFormat="1" x14ac:dyDescent="0.2">
      <c r="B343" s="3"/>
    </row>
    <row r="344" spans="2:2" s="2" customFormat="1" x14ac:dyDescent="0.2">
      <c r="B344" s="3"/>
    </row>
    <row r="345" spans="2:2" s="2" customFormat="1" x14ac:dyDescent="0.2">
      <c r="B345" s="3"/>
    </row>
    <row r="346" spans="2:2" s="2" customFormat="1" x14ac:dyDescent="0.2">
      <c r="B346" s="3"/>
    </row>
    <row r="347" spans="2:2" s="2" customFormat="1" x14ac:dyDescent="0.2">
      <c r="B347" s="3"/>
    </row>
    <row r="348" spans="2:2" s="2" customFormat="1" x14ac:dyDescent="0.2">
      <c r="B348" s="3"/>
    </row>
    <row r="349" spans="2:2" s="2" customFormat="1" x14ac:dyDescent="0.2">
      <c r="B349" s="3"/>
    </row>
    <row r="350" spans="2:2" s="2" customFormat="1" x14ac:dyDescent="0.2">
      <c r="B350" s="3"/>
    </row>
    <row r="351" spans="2:2" s="2" customFormat="1" x14ac:dyDescent="0.2">
      <c r="B351" s="3"/>
    </row>
    <row r="352" spans="2:2" s="2" customFormat="1" x14ac:dyDescent="0.2">
      <c r="B352" s="3"/>
    </row>
    <row r="353" spans="2:2" s="2" customFormat="1" x14ac:dyDescent="0.2">
      <c r="B353" s="3"/>
    </row>
    <row r="354" spans="2:2" s="2" customFormat="1" x14ac:dyDescent="0.2">
      <c r="B354" s="3"/>
    </row>
    <row r="355" spans="2:2" s="2" customFormat="1" x14ac:dyDescent="0.2">
      <c r="B355" s="3"/>
    </row>
    <row r="356" spans="2:2" s="2" customFormat="1" x14ac:dyDescent="0.2">
      <c r="B356" s="3"/>
    </row>
    <row r="357" spans="2:2" s="2" customFormat="1" x14ac:dyDescent="0.2">
      <c r="B357" s="3"/>
    </row>
    <row r="358" spans="2:2" s="2" customFormat="1" x14ac:dyDescent="0.2">
      <c r="B358" s="3"/>
    </row>
    <row r="359" spans="2:2" s="2" customFormat="1" x14ac:dyDescent="0.2">
      <c r="B359" s="3"/>
    </row>
    <row r="360" spans="2:2" s="2" customFormat="1" x14ac:dyDescent="0.2">
      <c r="B360" s="3"/>
    </row>
    <row r="361" spans="2:2" s="2" customFormat="1" x14ac:dyDescent="0.2">
      <c r="B361" s="3"/>
    </row>
    <row r="362" spans="2:2" s="2" customFormat="1" x14ac:dyDescent="0.2">
      <c r="B362" s="3"/>
    </row>
    <row r="363" spans="2:2" s="2" customFormat="1" x14ac:dyDescent="0.2">
      <c r="B363" s="3"/>
    </row>
    <row r="364" spans="2:2" s="2" customFormat="1" x14ac:dyDescent="0.2">
      <c r="B364" s="3"/>
    </row>
    <row r="365" spans="2:2" s="2" customFormat="1" x14ac:dyDescent="0.2">
      <c r="B365" s="3"/>
    </row>
    <row r="366" spans="2:2" s="2" customFormat="1" x14ac:dyDescent="0.2">
      <c r="B366" s="3"/>
    </row>
    <row r="367" spans="2:2" s="2" customFormat="1" x14ac:dyDescent="0.2">
      <c r="B367" s="3"/>
    </row>
    <row r="368" spans="2:2" s="2" customFormat="1" x14ac:dyDescent="0.2">
      <c r="B368" s="3"/>
    </row>
    <row r="369" spans="2:2" s="2" customFormat="1" x14ac:dyDescent="0.2">
      <c r="B369" s="3"/>
    </row>
    <row r="370" spans="2:2" s="2" customFormat="1" x14ac:dyDescent="0.2">
      <c r="B370" s="3"/>
    </row>
    <row r="371" spans="2:2" s="2" customFormat="1" x14ac:dyDescent="0.2">
      <c r="B371" s="3"/>
    </row>
    <row r="372" spans="2:2" s="2" customFormat="1" x14ac:dyDescent="0.2">
      <c r="B372" s="3"/>
    </row>
    <row r="373" spans="2:2" s="2" customFormat="1" x14ac:dyDescent="0.2">
      <c r="B373" s="3"/>
    </row>
    <row r="374" spans="2:2" s="2" customFormat="1" x14ac:dyDescent="0.2">
      <c r="B374" s="3"/>
    </row>
    <row r="375" spans="2:2" s="2" customFormat="1" x14ac:dyDescent="0.2">
      <c r="B375" s="3"/>
    </row>
    <row r="376" spans="2:2" s="2" customFormat="1" x14ac:dyDescent="0.2">
      <c r="B376" s="3"/>
    </row>
    <row r="377" spans="2:2" s="2" customFormat="1" x14ac:dyDescent="0.2">
      <c r="B377" s="3"/>
    </row>
    <row r="378" spans="2:2" s="2" customFormat="1" x14ac:dyDescent="0.2">
      <c r="B378" s="3"/>
    </row>
    <row r="379" spans="2:2" s="2" customFormat="1" x14ac:dyDescent="0.2">
      <c r="B379" s="3"/>
    </row>
    <row r="380" spans="2:2" s="2" customFormat="1" x14ac:dyDescent="0.2">
      <c r="B380" s="3"/>
    </row>
    <row r="381" spans="2:2" s="2" customFormat="1" x14ac:dyDescent="0.2">
      <c r="B381" s="3"/>
    </row>
    <row r="382" spans="2:2" s="2" customFormat="1" x14ac:dyDescent="0.2">
      <c r="B382" s="3"/>
    </row>
    <row r="383" spans="2:2" s="2" customFormat="1" x14ac:dyDescent="0.2">
      <c r="B383" s="3"/>
    </row>
    <row r="384" spans="2:2" s="2" customFormat="1" x14ac:dyDescent="0.2">
      <c r="B384" s="3"/>
    </row>
    <row r="385" spans="2:2" s="2" customFormat="1" x14ac:dyDescent="0.2">
      <c r="B385" s="3"/>
    </row>
    <row r="386" spans="2:2" s="2" customFormat="1" x14ac:dyDescent="0.2">
      <c r="B386" s="3"/>
    </row>
    <row r="387" spans="2:2" s="2" customFormat="1" x14ac:dyDescent="0.2">
      <c r="B387" s="3"/>
    </row>
    <row r="388" spans="2:2" s="2" customFormat="1" x14ac:dyDescent="0.2">
      <c r="B388" s="3"/>
    </row>
    <row r="389" spans="2:2" s="2" customFormat="1" x14ac:dyDescent="0.2">
      <c r="B389" s="3"/>
    </row>
    <row r="390" spans="2:2" s="2" customFormat="1" x14ac:dyDescent="0.2">
      <c r="B390" s="3"/>
    </row>
    <row r="391" spans="2:2" s="2" customFormat="1" x14ac:dyDescent="0.2">
      <c r="B391" s="3"/>
    </row>
    <row r="392" spans="2:2" s="2" customFormat="1" x14ac:dyDescent="0.2">
      <c r="B392" s="3"/>
    </row>
    <row r="393" spans="2:2" s="2" customFormat="1" x14ac:dyDescent="0.2">
      <c r="B393" s="3"/>
    </row>
    <row r="394" spans="2:2" s="2" customFormat="1" x14ac:dyDescent="0.2">
      <c r="B394" s="3"/>
    </row>
    <row r="395" spans="2:2" s="2" customFormat="1" x14ac:dyDescent="0.2">
      <c r="B395" s="3"/>
    </row>
    <row r="396" spans="2:2" s="2" customFormat="1" x14ac:dyDescent="0.2">
      <c r="B396" s="3"/>
    </row>
    <row r="397" spans="2:2" s="2" customFormat="1" x14ac:dyDescent="0.2">
      <c r="B397" s="3"/>
    </row>
    <row r="398" spans="2:2" s="2" customFormat="1" x14ac:dyDescent="0.2">
      <c r="B398" s="3"/>
    </row>
    <row r="399" spans="2:2" s="2" customFormat="1" x14ac:dyDescent="0.2">
      <c r="B399" s="3"/>
    </row>
    <row r="400" spans="2:2" s="2" customFormat="1" x14ac:dyDescent="0.2">
      <c r="B400" s="3"/>
    </row>
    <row r="401" spans="2:2" s="2" customFormat="1" x14ac:dyDescent="0.2">
      <c r="B401" s="3"/>
    </row>
    <row r="402" spans="2:2" s="2" customFormat="1" x14ac:dyDescent="0.2">
      <c r="B402" s="3"/>
    </row>
    <row r="403" spans="2:2" s="2" customFormat="1" x14ac:dyDescent="0.2">
      <c r="B403" s="3"/>
    </row>
    <row r="404" spans="2:2" s="2" customFormat="1" x14ac:dyDescent="0.2">
      <c r="B404" s="3"/>
    </row>
    <row r="405" spans="2:2" s="2" customFormat="1" x14ac:dyDescent="0.2">
      <c r="B405" s="3"/>
    </row>
    <row r="406" spans="2:2" s="2" customFormat="1" x14ac:dyDescent="0.2">
      <c r="B406" s="3"/>
    </row>
    <row r="407" spans="2:2" s="2" customFormat="1" x14ac:dyDescent="0.2">
      <c r="B407" s="3"/>
    </row>
    <row r="408" spans="2:2" s="2" customFormat="1" x14ac:dyDescent="0.2">
      <c r="B408" s="3"/>
    </row>
    <row r="409" spans="2:2" s="2" customFormat="1" x14ac:dyDescent="0.2">
      <c r="B409" s="3"/>
    </row>
    <row r="410" spans="2:2" s="2" customFormat="1" x14ac:dyDescent="0.2">
      <c r="B410" s="3"/>
    </row>
    <row r="411" spans="2:2" s="2" customFormat="1" x14ac:dyDescent="0.2">
      <c r="B411" s="3"/>
    </row>
    <row r="412" spans="2:2" s="2" customFormat="1" x14ac:dyDescent="0.2">
      <c r="B412" s="3"/>
    </row>
    <row r="413" spans="2:2" s="2" customFormat="1" x14ac:dyDescent="0.2">
      <c r="B413" s="3"/>
    </row>
    <row r="414" spans="2:2" s="2" customFormat="1" x14ac:dyDescent="0.2">
      <c r="B414" s="3"/>
    </row>
    <row r="415" spans="2:2" s="2" customFormat="1" x14ac:dyDescent="0.2">
      <c r="B415" s="3"/>
    </row>
    <row r="416" spans="2:2" s="2" customFormat="1" x14ac:dyDescent="0.2">
      <c r="B416" s="3"/>
    </row>
    <row r="417" spans="2:2" s="2" customFormat="1" x14ac:dyDescent="0.2">
      <c r="B417" s="3"/>
    </row>
    <row r="418" spans="2:2" s="2" customFormat="1" x14ac:dyDescent="0.2">
      <c r="B418" s="3"/>
    </row>
    <row r="419" spans="2:2" s="2" customFormat="1" x14ac:dyDescent="0.2">
      <c r="B419" s="3"/>
    </row>
    <row r="420" spans="2:2" s="2" customFormat="1" x14ac:dyDescent="0.2">
      <c r="B420" s="3"/>
    </row>
    <row r="421" spans="2:2" s="2" customFormat="1" x14ac:dyDescent="0.2">
      <c r="B421" s="3"/>
    </row>
    <row r="422" spans="2:2" s="2" customFormat="1" x14ac:dyDescent="0.2">
      <c r="B422" s="3"/>
    </row>
    <row r="423" spans="2:2" s="2" customFormat="1" x14ac:dyDescent="0.2">
      <c r="B423" s="3"/>
    </row>
    <row r="424" spans="2:2" s="2" customFormat="1" x14ac:dyDescent="0.2">
      <c r="B424" s="3"/>
    </row>
    <row r="425" spans="2:2" s="2" customFormat="1" x14ac:dyDescent="0.2">
      <c r="B425" s="3"/>
    </row>
    <row r="426" spans="2:2" s="2" customFormat="1" x14ac:dyDescent="0.2">
      <c r="B426" s="3"/>
    </row>
    <row r="427" spans="2:2" s="2" customFormat="1" x14ac:dyDescent="0.2">
      <c r="B427" s="3"/>
    </row>
    <row r="428" spans="2:2" s="2" customFormat="1" x14ac:dyDescent="0.2">
      <c r="B428" s="3"/>
    </row>
    <row r="429" spans="2:2" s="2" customFormat="1" x14ac:dyDescent="0.2">
      <c r="B429" s="3"/>
    </row>
    <row r="430" spans="2:2" s="2" customFormat="1" x14ac:dyDescent="0.2">
      <c r="B430" s="3"/>
    </row>
    <row r="431" spans="2:2" s="2" customFormat="1" x14ac:dyDescent="0.2">
      <c r="B431" s="3"/>
    </row>
    <row r="432" spans="2:2" s="2" customFormat="1" x14ac:dyDescent="0.2">
      <c r="B432" s="3"/>
    </row>
    <row r="433" spans="2:2" s="2" customFormat="1" x14ac:dyDescent="0.2">
      <c r="B433" s="3"/>
    </row>
    <row r="434" spans="2:2" s="2" customFormat="1" x14ac:dyDescent="0.2">
      <c r="B434" s="3"/>
    </row>
    <row r="435" spans="2:2" s="2" customFormat="1" x14ac:dyDescent="0.2">
      <c r="B435" s="3"/>
    </row>
    <row r="436" spans="2:2" s="2" customFormat="1" x14ac:dyDescent="0.2">
      <c r="B436" s="3"/>
    </row>
    <row r="437" spans="2:2" s="2" customFormat="1" x14ac:dyDescent="0.2">
      <c r="B437" s="3"/>
    </row>
    <row r="438" spans="2:2" s="2" customFormat="1" x14ac:dyDescent="0.2">
      <c r="B438" s="3"/>
    </row>
    <row r="439" spans="2:2" s="2" customFormat="1" x14ac:dyDescent="0.2">
      <c r="B439" s="3"/>
    </row>
    <row r="440" spans="2:2" s="2" customFormat="1" x14ac:dyDescent="0.2">
      <c r="B440" s="3"/>
    </row>
    <row r="441" spans="2:2" s="2" customFormat="1" x14ac:dyDescent="0.2">
      <c r="B441" s="3"/>
    </row>
    <row r="442" spans="2:2" s="2" customFormat="1" x14ac:dyDescent="0.2">
      <c r="B442" s="3"/>
    </row>
    <row r="443" spans="2:2" s="2" customFormat="1" x14ac:dyDescent="0.2">
      <c r="B443" s="3"/>
    </row>
    <row r="444" spans="2:2" s="2" customFormat="1" x14ac:dyDescent="0.2">
      <c r="B444" s="3"/>
    </row>
    <row r="445" spans="2:2" s="2" customFormat="1" x14ac:dyDescent="0.2">
      <c r="B445" s="3"/>
    </row>
    <row r="446" spans="2:2" s="2" customFormat="1" x14ac:dyDescent="0.2">
      <c r="B446" s="3"/>
    </row>
    <row r="447" spans="2:2" s="2" customFormat="1" x14ac:dyDescent="0.2">
      <c r="B447" s="3"/>
    </row>
    <row r="448" spans="2:2" s="2" customFormat="1" x14ac:dyDescent="0.2">
      <c r="B448" s="3"/>
    </row>
    <row r="449" spans="2:2" s="2" customFormat="1" x14ac:dyDescent="0.2">
      <c r="B449" s="3"/>
    </row>
    <row r="450" spans="2:2" s="2" customFormat="1" x14ac:dyDescent="0.2">
      <c r="B450" s="3"/>
    </row>
    <row r="451" spans="2:2" s="2" customFormat="1" x14ac:dyDescent="0.2">
      <c r="B451" s="3"/>
    </row>
    <row r="452" spans="2:2" s="2" customFormat="1" x14ac:dyDescent="0.2">
      <c r="B452" s="3"/>
    </row>
    <row r="453" spans="2:2" s="2" customFormat="1" x14ac:dyDescent="0.2">
      <c r="B453" s="3"/>
    </row>
    <row r="454" spans="2:2" s="2" customFormat="1" x14ac:dyDescent="0.2">
      <c r="B454" s="3"/>
    </row>
    <row r="455" spans="2:2" s="2" customFormat="1" x14ac:dyDescent="0.2">
      <c r="B455" s="3"/>
    </row>
    <row r="456" spans="2:2" s="2" customFormat="1" x14ac:dyDescent="0.2">
      <c r="B456" s="3"/>
    </row>
    <row r="457" spans="2:2" s="2" customFormat="1" x14ac:dyDescent="0.2">
      <c r="B457" s="3"/>
    </row>
    <row r="458" spans="2:2" s="2" customFormat="1" x14ac:dyDescent="0.2">
      <c r="B458" s="3"/>
    </row>
    <row r="459" spans="2:2" s="2" customFormat="1" x14ac:dyDescent="0.2">
      <c r="B459" s="3"/>
    </row>
    <row r="460" spans="2:2" s="2" customFormat="1" x14ac:dyDescent="0.2">
      <c r="B460" s="3"/>
    </row>
    <row r="461" spans="2:2" s="2" customFormat="1" x14ac:dyDescent="0.2">
      <c r="B461" s="3"/>
    </row>
    <row r="462" spans="2:2" s="2" customFormat="1" x14ac:dyDescent="0.2">
      <c r="B462" s="3"/>
    </row>
    <row r="463" spans="2:2" s="2" customFormat="1" x14ac:dyDescent="0.2">
      <c r="B463" s="3"/>
    </row>
    <row r="464" spans="2:2" s="2" customFormat="1" x14ac:dyDescent="0.2">
      <c r="B464" s="3"/>
    </row>
    <row r="465" spans="2:2" s="2" customFormat="1" x14ac:dyDescent="0.2">
      <c r="B465" s="3"/>
    </row>
    <row r="466" spans="2:2" s="2" customFormat="1" x14ac:dyDescent="0.2">
      <c r="B466" s="3"/>
    </row>
    <row r="467" spans="2:2" s="2" customFormat="1" x14ac:dyDescent="0.2">
      <c r="B467" s="3"/>
    </row>
    <row r="468" spans="2:2" s="2" customFormat="1" x14ac:dyDescent="0.2">
      <c r="B468" s="3"/>
    </row>
    <row r="469" spans="2:2" s="2" customFormat="1" x14ac:dyDescent="0.2">
      <c r="B469" s="3"/>
    </row>
    <row r="470" spans="2:2" s="2" customFormat="1" x14ac:dyDescent="0.2">
      <c r="B470" s="3"/>
    </row>
    <row r="471" spans="2:2" s="2" customFormat="1" x14ac:dyDescent="0.2">
      <c r="B471" s="3"/>
    </row>
    <row r="472" spans="2:2" s="2" customFormat="1" x14ac:dyDescent="0.2">
      <c r="B472" s="3"/>
    </row>
    <row r="473" spans="2:2" s="2" customFormat="1" x14ac:dyDescent="0.2">
      <c r="B473" s="3"/>
    </row>
    <row r="474" spans="2:2" s="2" customFormat="1" x14ac:dyDescent="0.2">
      <c r="B474" s="3"/>
    </row>
    <row r="475" spans="2:2" s="2" customFormat="1" x14ac:dyDescent="0.2">
      <c r="B475" s="3"/>
    </row>
    <row r="476" spans="2:2" s="2" customFormat="1" x14ac:dyDescent="0.2">
      <c r="B476" s="3"/>
    </row>
    <row r="477" spans="2:2" s="2" customFormat="1" x14ac:dyDescent="0.2">
      <c r="B477" s="3"/>
    </row>
    <row r="478" spans="2:2" s="2" customFormat="1" x14ac:dyDescent="0.2">
      <c r="B478" s="3"/>
    </row>
    <row r="479" spans="2:2" s="2" customFormat="1" x14ac:dyDescent="0.2">
      <c r="B479" s="3"/>
    </row>
    <row r="480" spans="2:2" s="2" customFormat="1" x14ac:dyDescent="0.2">
      <c r="B480" s="3"/>
    </row>
    <row r="481" spans="2:2" s="2" customFormat="1" x14ac:dyDescent="0.2">
      <c r="B481" s="3"/>
    </row>
    <row r="482" spans="2:2" s="2" customFormat="1" x14ac:dyDescent="0.2">
      <c r="B482" s="3"/>
    </row>
    <row r="483" spans="2:2" s="2" customFormat="1" x14ac:dyDescent="0.2">
      <c r="B483" s="3"/>
    </row>
    <row r="484" spans="2:2" s="2" customFormat="1" x14ac:dyDescent="0.2">
      <c r="B484" s="3"/>
    </row>
    <row r="485" spans="2:2" s="2" customFormat="1" x14ac:dyDescent="0.2">
      <c r="B485" s="3"/>
    </row>
    <row r="486" spans="2:2" s="2" customFormat="1" x14ac:dyDescent="0.2">
      <c r="B486" s="3"/>
    </row>
    <row r="487" spans="2:2" s="2" customFormat="1" x14ac:dyDescent="0.2">
      <c r="B487" s="3"/>
    </row>
    <row r="488" spans="2:2" s="2" customFormat="1" x14ac:dyDescent="0.2">
      <c r="B488" s="3"/>
    </row>
    <row r="489" spans="2:2" s="2" customFormat="1" x14ac:dyDescent="0.2">
      <c r="B489" s="3"/>
    </row>
    <row r="490" spans="2:2" s="2" customFormat="1" x14ac:dyDescent="0.2">
      <c r="B490" s="3"/>
    </row>
    <row r="491" spans="2:2" s="2" customFormat="1" x14ac:dyDescent="0.2">
      <c r="B491" s="3"/>
    </row>
    <row r="492" spans="2:2" s="2" customFormat="1" x14ac:dyDescent="0.2">
      <c r="B492" s="3"/>
    </row>
    <row r="493" spans="2:2" s="2" customFormat="1" x14ac:dyDescent="0.2">
      <c r="B493" s="3"/>
    </row>
    <row r="494" spans="2:2" s="2" customFormat="1" x14ac:dyDescent="0.2">
      <c r="B494" s="3"/>
    </row>
    <row r="495" spans="2:2" s="2" customFormat="1" x14ac:dyDescent="0.2">
      <c r="B495" s="3"/>
    </row>
    <row r="496" spans="2:2" s="2" customFormat="1" x14ac:dyDescent="0.2">
      <c r="B496" s="3"/>
    </row>
    <row r="497" spans="2:2" s="2" customFormat="1" x14ac:dyDescent="0.2">
      <c r="B497" s="3"/>
    </row>
    <row r="498" spans="2:2" s="2" customFormat="1" x14ac:dyDescent="0.2">
      <c r="B498" s="3"/>
    </row>
    <row r="499" spans="2:2" s="2" customFormat="1" x14ac:dyDescent="0.2">
      <c r="B499" s="3"/>
    </row>
    <row r="500" spans="2:2" s="2" customFormat="1" x14ac:dyDescent="0.2">
      <c r="B500" s="3"/>
    </row>
    <row r="501" spans="2:2" s="2" customFormat="1" x14ac:dyDescent="0.2">
      <c r="B501" s="3"/>
    </row>
    <row r="502" spans="2:2" s="2" customFormat="1" x14ac:dyDescent="0.2">
      <c r="B502" s="3"/>
    </row>
    <row r="503" spans="2:2" s="2" customFormat="1" x14ac:dyDescent="0.2">
      <c r="B503" s="3"/>
    </row>
    <row r="504" spans="2:2" s="2" customFormat="1" x14ac:dyDescent="0.2">
      <c r="B504" s="3"/>
    </row>
    <row r="505" spans="2:2" s="2" customFormat="1" x14ac:dyDescent="0.2">
      <c r="B505" s="3"/>
    </row>
    <row r="506" spans="2:2" s="2" customFormat="1" x14ac:dyDescent="0.2">
      <c r="B506" s="3"/>
    </row>
    <row r="507" spans="2:2" s="2" customFormat="1" x14ac:dyDescent="0.2">
      <c r="B507" s="3"/>
    </row>
    <row r="508" spans="2:2" s="2" customFormat="1" x14ac:dyDescent="0.2">
      <c r="B508" s="3"/>
    </row>
    <row r="509" spans="2:2" s="2" customFormat="1" x14ac:dyDescent="0.2">
      <c r="B509" s="3"/>
    </row>
    <row r="510" spans="2:2" s="2" customFormat="1" x14ac:dyDescent="0.2">
      <c r="B510" s="3"/>
    </row>
    <row r="511" spans="2:2" s="2" customFormat="1" x14ac:dyDescent="0.2">
      <c r="B511" s="3"/>
    </row>
    <row r="512" spans="2:2" s="2" customFormat="1" x14ac:dyDescent="0.2">
      <c r="B512" s="3"/>
    </row>
    <row r="513" spans="2:2" s="2" customFormat="1" x14ac:dyDescent="0.2">
      <c r="B513" s="3"/>
    </row>
    <row r="514" spans="2:2" s="2" customFormat="1" x14ac:dyDescent="0.2">
      <c r="B514" s="3"/>
    </row>
    <row r="515" spans="2:2" s="2" customFormat="1" x14ac:dyDescent="0.2">
      <c r="B515" s="3"/>
    </row>
    <row r="516" spans="2:2" s="2" customFormat="1" x14ac:dyDescent="0.2">
      <c r="B516" s="3"/>
    </row>
    <row r="517" spans="2:2" s="2" customFormat="1" x14ac:dyDescent="0.2">
      <c r="B517" s="3"/>
    </row>
    <row r="518" spans="2:2" s="2" customFormat="1" x14ac:dyDescent="0.2">
      <c r="B518" s="3"/>
    </row>
    <row r="519" spans="2:2" s="2" customFormat="1" x14ac:dyDescent="0.2">
      <c r="B519" s="3"/>
    </row>
    <row r="520" spans="2:2" s="2" customFormat="1" x14ac:dyDescent="0.2">
      <c r="B520" s="3"/>
    </row>
    <row r="521" spans="2:2" s="2" customFormat="1" x14ac:dyDescent="0.2">
      <c r="B521" s="3"/>
    </row>
    <row r="522" spans="2:2" s="2" customFormat="1" x14ac:dyDescent="0.2">
      <c r="B522" s="3"/>
    </row>
    <row r="523" spans="2:2" s="2" customFormat="1" x14ac:dyDescent="0.2">
      <c r="B523" s="3"/>
    </row>
    <row r="524" spans="2:2" s="2" customFormat="1" x14ac:dyDescent="0.2">
      <c r="B524" s="3"/>
    </row>
    <row r="525" spans="2:2" s="2" customFormat="1" x14ac:dyDescent="0.2">
      <c r="B525" s="3"/>
    </row>
    <row r="526" spans="2:2" s="2" customFormat="1" x14ac:dyDescent="0.2">
      <c r="B526" s="3"/>
    </row>
    <row r="527" spans="2:2" s="2" customFormat="1" x14ac:dyDescent="0.2">
      <c r="B527" s="3"/>
    </row>
    <row r="528" spans="2:2" s="2" customFormat="1" x14ac:dyDescent="0.2">
      <c r="B528" s="3"/>
    </row>
    <row r="529" spans="2:2" s="2" customFormat="1" x14ac:dyDescent="0.2">
      <c r="B529" s="3"/>
    </row>
    <row r="530" spans="2:2" s="2" customFormat="1" x14ac:dyDescent="0.2">
      <c r="B530" s="3"/>
    </row>
    <row r="531" spans="2:2" s="2" customFormat="1" x14ac:dyDescent="0.2">
      <c r="B531" s="3"/>
    </row>
    <row r="532" spans="2:2" s="2" customFormat="1" x14ac:dyDescent="0.2">
      <c r="B532" s="3"/>
    </row>
    <row r="533" spans="2:2" s="2" customFormat="1" x14ac:dyDescent="0.2">
      <c r="B533" s="3"/>
    </row>
    <row r="534" spans="2:2" s="2" customFormat="1" x14ac:dyDescent="0.2">
      <c r="B534" s="3"/>
    </row>
    <row r="535" spans="2:2" s="2" customFormat="1" x14ac:dyDescent="0.2">
      <c r="B535" s="3"/>
    </row>
    <row r="536" spans="2:2" s="2" customFormat="1" x14ac:dyDescent="0.2">
      <c r="B536" s="3"/>
    </row>
    <row r="537" spans="2:2" s="2" customFormat="1" x14ac:dyDescent="0.2">
      <c r="B537" s="3"/>
    </row>
  </sheetData>
  <sheetProtection algorithmName="SHA-512" hashValue="xjGLrX8qx81WH5n9Jh49EMAFtkAZrpJZC6cY38u9LgiEsJ+8AU9k/9Zkuqc280aWa39xKmoZSOScj8amMk4HRQ==" saltValue="JkTqtSO2CeiEtq+tSYBqEQ==" spinCount="100000" sheet="1" objects="1" scenarios="1"/>
  <pageMargins left="0.75" right="0.75" top="1" bottom="1" header="0.5" footer="0.5"/>
  <pageSetup paperSize="9" scale="74" orientation="portrait" r:id="rId1"/>
  <headerFooter alignWithMargins="0">
    <oddHeader>&amp;L&amp;"Arial,Vet"&amp;F&amp;R&amp;"Arial,Vet"&amp;A</oddHeader>
    <oddFooter>&amp;L&amp;"Arial,Vet"poraad keizer&amp;C&amp;"Arial,Vet"&amp;D&amp;R&amp;"Arial,Vet"&amp;P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O139"/>
  <sheetViews>
    <sheetView zoomScale="95" zoomScaleNormal="95" workbookViewId="0"/>
  </sheetViews>
  <sheetFormatPr defaultRowHeight="12.75" x14ac:dyDescent="0.2"/>
  <cols>
    <col min="1" max="1" width="45.85546875" style="6" customWidth="1"/>
    <col min="2" max="2" width="2.5703125" style="6" customWidth="1"/>
    <col min="3" max="11" width="14.85546875" style="6" hidden="1" customWidth="1"/>
    <col min="12" max="31" width="14.85546875" style="6" customWidth="1"/>
    <col min="32" max="16384" width="9.140625" style="6"/>
  </cols>
  <sheetData>
    <row r="2" spans="1:15" x14ac:dyDescent="0.2">
      <c r="A2" s="4" t="s">
        <v>14</v>
      </c>
      <c r="B2" s="5"/>
      <c r="C2" s="21" t="s">
        <v>15</v>
      </c>
      <c r="D2" s="21" t="s">
        <v>16</v>
      </c>
      <c r="E2" s="21" t="s">
        <v>17</v>
      </c>
      <c r="F2" s="4" t="s">
        <v>18</v>
      </c>
      <c r="G2" s="4" t="s">
        <v>36</v>
      </c>
      <c r="H2" s="4" t="s">
        <v>37</v>
      </c>
      <c r="I2" s="86" t="s">
        <v>38</v>
      </c>
      <c r="J2" s="86" t="s">
        <v>39</v>
      </c>
      <c r="K2" s="86" t="s">
        <v>40</v>
      </c>
      <c r="L2" s="86" t="s">
        <v>61</v>
      </c>
      <c r="M2" s="86" t="s">
        <v>62</v>
      </c>
      <c r="N2" s="86" t="s">
        <v>82</v>
      </c>
      <c r="O2" s="86" t="s">
        <v>87</v>
      </c>
    </row>
    <row r="3" spans="1:15" x14ac:dyDescent="0.2">
      <c r="A3" s="4" t="s">
        <v>19</v>
      </c>
      <c r="B3" s="5"/>
      <c r="C3" s="18">
        <v>40087</v>
      </c>
      <c r="D3" s="18">
        <v>40452</v>
      </c>
      <c r="E3" s="18">
        <v>40817</v>
      </c>
      <c r="F3" s="18">
        <v>41183</v>
      </c>
      <c r="G3" s="18">
        <v>41548</v>
      </c>
      <c r="H3" s="18">
        <v>41913</v>
      </c>
      <c r="I3" s="87">
        <v>42278</v>
      </c>
      <c r="J3" s="87">
        <v>42644</v>
      </c>
      <c r="K3" s="87">
        <v>43009</v>
      </c>
      <c r="L3" s="87">
        <v>43374</v>
      </c>
      <c r="M3" s="87">
        <v>43739</v>
      </c>
      <c r="N3" s="87">
        <v>44105</v>
      </c>
      <c r="O3" s="87">
        <v>44470</v>
      </c>
    </row>
    <row r="4" spans="1:15" x14ac:dyDescent="0.2">
      <c r="A4" s="4" t="s">
        <v>20</v>
      </c>
      <c r="B4" s="5"/>
      <c r="C4" s="4">
        <v>2010</v>
      </c>
      <c r="D4" s="4">
        <f>C4+1</f>
        <v>2011</v>
      </c>
      <c r="E4" s="4">
        <v>2013</v>
      </c>
      <c r="F4" s="4">
        <f>E4+1</f>
        <v>2014</v>
      </c>
      <c r="G4" s="4">
        <f t="shared" ref="G4:I4" si="0">F4+1</f>
        <v>2015</v>
      </c>
      <c r="H4" s="4">
        <f t="shared" si="0"/>
        <v>2016</v>
      </c>
      <c r="I4" s="86">
        <f t="shared" si="0"/>
        <v>2017</v>
      </c>
      <c r="J4" s="86">
        <f t="shared" ref="J4:O4" si="1">I4+1</f>
        <v>2018</v>
      </c>
      <c r="K4" s="86">
        <f t="shared" si="1"/>
        <v>2019</v>
      </c>
      <c r="L4" s="86">
        <f t="shared" si="1"/>
        <v>2020</v>
      </c>
      <c r="M4" s="86">
        <f t="shared" si="1"/>
        <v>2021</v>
      </c>
      <c r="N4" s="86">
        <f t="shared" si="1"/>
        <v>2022</v>
      </c>
      <c r="O4" s="86">
        <f t="shared" si="1"/>
        <v>2023</v>
      </c>
    </row>
    <row r="6" spans="1:15" x14ac:dyDescent="0.2">
      <c r="A6" s="8"/>
      <c r="B6" s="4"/>
      <c r="C6" s="4"/>
      <c r="D6" s="4"/>
      <c r="E6" s="4"/>
      <c r="F6" s="4"/>
    </row>
    <row r="7" spans="1:15" x14ac:dyDescent="0.2">
      <c r="A7" s="4" t="s">
        <v>21</v>
      </c>
      <c r="B7" s="4"/>
      <c r="C7" s="9">
        <v>4.5199999999999997E-2</v>
      </c>
      <c r="D7" s="9">
        <v>4.5199999999999997E-2</v>
      </c>
      <c r="E7" s="9">
        <v>4.5199999999999997E-2</v>
      </c>
      <c r="F7" s="9">
        <v>4.5199999999999997E-2</v>
      </c>
      <c r="G7" s="9">
        <v>4.5199999999999997E-2</v>
      </c>
      <c r="H7" s="9">
        <v>4.5199999999999997E-2</v>
      </c>
      <c r="I7" s="85">
        <v>4.5199999999999997E-2</v>
      </c>
      <c r="J7" s="85">
        <v>4.5199999999999997E-2</v>
      </c>
      <c r="K7" s="85">
        <v>4.5199999999999997E-2</v>
      </c>
      <c r="L7" s="85">
        <v>4.5199999999999997E-2</v>
      </c>
      <c r="M7" s="85">
        <v>4.5199999999999997E-2</v>
      </c>
      <c r="N7" s="85">
        <v>4.5199999999999997E-2</v>
      </c>
      <c r="O7" s="85">
        <v>4.5199999999999997E-2</v>
      </c>
    </row>
    <row r="8" spans="1:15" x14ac:dyDescent="0.2">
      <c r="A8" s="4" t="s">
        <v>67</v>
      </c>
      <c r="B8" s="4"/>
      <c r="C8" s="9">
        <v>6.4600000000000005E-2</v>
      </c>
      <c r="D8" s="9">
        <v>6.4600000000000005E-2</v>
      </c>
      <c r="E8" s="9">
        <v>6.4600000000000005E-2</v>
      </c>
      <c r="F8" s="9">
        <v>6.4600000000000005E-2</v>
      </c>
      <c r="G8" s="9">
        <v>6.4600000000000005E-2</v>
      </c>
      <c r="H8" s="9">
        <v>6.4600000000000005E-2</v>
      </c>
      <c r="I8" s="85">
        <v>6.4600000000000005E-2</v>
      </c>
      <c r="J8" s="85">
        <v>6.4600000000000005E-2</v>
      </c>
      <c r="K8" s="85">
        <v>6.4600000000000005E-2</v>
      </c>
      <c r="L8" s="85">
        <v>6.4600000000000005E-2</v>
      </c>
      <c r="M8" s="85">
        <v>6.4600000000000005E-2</v>
      </c>
      <c r="N8" s="85">
        <v>6.4600000000000005E-2</v>
      </c>
      <c r="O8" s="85">
        <v>6.4600000000000005E-2</v>
      </c>
    </row>
    <row r="9" spans="1:15" x14ac:dyDescent="0.2">
      <c r="A9" s="4" t="s">
        <v>22</v>
      </c>
      <c r="B9" s="4"/>
      <c r="C9" s="9">
        <v>4.0099999999999997E-2</v>
      </c>
      <c r="D9" s="9">
        <v>4.0099999999999997E-2</v>
      </c>
      <c r="E9" s="9">
        <v>4.0099999999999997E-2</v>
      </c>
      <c r="F9" s="9">
        <v>4.0099999999999997E-2</v>
      </c>
      <c r="G9" s="9">
        <v>4.0099999999999997E-2</v>
      </c>
      <c r="H9" s="9">
        <v>4.0099999999999997E-2</v>
      </c>
      <c r="I9" s="85">
        <v>4.0099999999999997E-2</v>
      </c>
      <c r="J9" s="85">
        <v>4.0099999999999997E-2</v>
      </c>
      <c r="K9" s="85">
        <v>4.0099999999999997E-2</v>
      </c>
      <c r="L9" s="85">
        <v>4.0099999999999997E-2</v>
      </c>
      <c r="M9" s="85">
        <v>4.0099999999999997E-2</v>
      </c>
      <c r="N9" s="85">
        <v>4.0099999999999997E-2</v>
      </c>
      <c r="O9" s="85">
        <v>4.0099999999999997E-2</v>
      </c>
    </row>
    <row r="10" spans="1:15" x14ac:dyDescent="0.2">
      <c r="A10" s="4" t="s">
        <v>23</v>
      </c>
      <c r="B10" s="4"/>
      <c r="C10" s="9">
        <f>+C7+C8</f>
        <v>0.10980000000000001</v>
      </c>
      <c r="D10" s="9">
        <f>+D7+D8</f>
        <v>0.10980000000000001</v>
      </c>
      <c r="E10" s="9">
        <f>+E7+E8</f>
        <v>0.10980000000000001</v>
      </c>
      <c r="F10" s="9">
        <f>+F7+F8</f>
        <v>0.10980000000000001</v>
      </c>
      <c r="G10" s="9">
        <f>+G7+G8</f>
        <v>0.10980000000000001</v>
      </c>
      <c r="H10" s="9">
        <f t="shared" ref="H10:J10" si="2">+H7+H8</f>
        <v>0.10980000000000001</v>
      </c>
      <c r="I10" s="85">
        <f t="shared" si="2"/>
        <v>0.10980000000000001</v>
      </c>
      <c r="J10" s="85">
        <f t="shared" si="2"/>
        <v>0.10980000000000001</v>
      </c>
      <c r="K10" s="85">
        <f t="shared" ref="K10:L10" si="3">+K7+K8</f>
        <v>0.10980000000000001</v>
      </c>
      <c r="L10" s="85">
        <f t="shared" si="3"/>
        <v>0.10980000000000001</v>
      </c>
      <c r="M10" s="85">
        <f t="shared" ref="M10:N10" si="4">+M7+M8</f>
        <v>0.10980000000000001</v>
      </c>
      <c r="N10" s="85">
        <f t="shared" si="4"/>
        <v>0.10980000000000001</v>
      </c>
      <c r="O10" s="85">
        <f t="shared" ref="O10" si="5">+O7+O8</f>
        <v>0.10980000000000001</v>
      </c>
    </row>
    <row r="11" spans="1:15" x14ac:dyDescent="0.2">
      <c r="A11" s="8"/>
      <c r="B11" s="4"/>
      <c r="C11" s="4"/>
      <c r="D11" s="4"/>
      <c r="E11" s="4"/>
      <c r="F11" s="4"/>
    </row>
    <row r="12" spans="1:15" x14ac:dyDescent="0.2">
      <c r="A12" s="10" t="s">
        <v>24</v>
      </c>
      <c r="B12" s="4"/>
      <c r="C12" s="13"/>
      <c r="D12" s="13"/>
      <c r="E12" s="13"/>
      <c r="F12" s="4"/>
    </row>
    <row r="13" spans="1:15" x14ac:dyDescent="0.2">
      <c r="A13" s="12" t="s">
        <v>25</v>
      </c>
      <c r="B13" s="4"/>
      <c r="C13" s="13">
        <v>77414.710000000006</v>
      </c>
      <c r="D13" s="13">
        <v>77869.13</v>
      </c>
      <c r="E13" s="13">
        <v>78473.34</v>
      </c>
      <c r="F13" s="13">
        <v>80861.36</v>
      </c>
      <c r="G13" s="13">
        <v>81153.27</v>
      </c>
      <c r="H13" s="13">
        <v>83845.119999999995</v>
      </c>
      <c r="I13" s="13">
        <v>85924.479999999996</v>
      </c>
      <c r="J13" s="13">
        <v>87984.95</v>
      </c>
      <c r="K13" s="13">
        <v>90733.6</v>
      </c>
      <c r="L13" s="91">
        <v>93923.79</v>
      </c>
      <c r="M13" s="14">
        <v>95462.26</v>
      </c>
      <c r="N13" s="14">
        <f t="shared" ref="N13:O14" si="6">+M13</f>
        <v>95462.26</v>
      </c>
      <c r="O13" s="14">
        <f t="shared" si="6"/>
        <v>95462.26</v>
      </c>
    </row>
    <row r="14" spans="1:15" x14ac:dyDescent="0.2">
      <c r="A14" s="11" t="s">
        <v>26</v>
      </c>
      <c r="B14" s="4"/>
      <c r="C14" s="13">
        <v>62165.279999999999</v>
      </c>
      <c r="D14" s="13">
        <v>62896.97</v>
      </c>
      <c r="E14" s="13">
        <v>62720.86</v>
      </c>
      <c r="F14" s="13">
        <v>62905.89</v>
      </c>
      <c r="G14" s="13">
        <v>63737.51</v>
      </c>
      <c r="H14" s="13">
        <v>66253.87</v>
      </c>
      <c r="I14" s="13">
        <v>68055.98</v>
      </c>
      <c r="J14" s="13">
        <v>71620.75</v>
      </c>
      <c r="K14" s="13">
        <v>74959.710000000006</v>
      </c>
      <c r="L14" s="91">
        <v>77632.02</v>
      </c>
      <c r="M14" s="14">
        <v>78903.63</v>
      </c>
      <c r="N14" s="14">
        <f t="shared" si="6"/>
        <v>78903.63</v>
      </c>
      <c r="O14" s="14">
        <f t="shared" si="6"/>
        <v>78903.63</v>
      </c>
    </row>
    <row r="15" spans="1:15" x14ac:dyDescent="0.2">
      <c r="A15" s="11" t="s">
        <v>27</v>
      </c>
      <c r="B15" s="4"/>
      <c r="C15" s="13">
        <v>26634.22</v>
      </c>
      <c r="D15" s="13">
        <v>26940.23</v>
      </c>
      <c r="E15" s="13">
        <v>26760.880000000001</v>
      </c>
      <c r="F15" s="13">
        <v>26858.38</v>
      </c>
      <c r="G15" s="13">
        <v>27123.45</v>
      </c>
      <c r="H15" s="13">
        <v>28194.28</v>
      </c>
      <c r="I15" s="13">
        <v>28969.15</v>
      </c>
      <c r="J15" s="13">
        <v>30604.66</v>
      </c>
      <c r="K15" s="13">
        <v>32124.79</v>
      </c>
      <c r="L15" s="91">
        <v>33367.269999999997</v>
      </c>
      <c r="M15" s="14">
        <v>33961.089999999997</v>
      </c>
      <c r="N15" s="14">
        <v>34022.730000000003</v>
      </c>
      <c r="O15" s="14">
        <v>34022.730000000003</v>
      </c>
    </row>
    <row r="16" spans="1:15" x14ac:dyDescent="0.2">
      <c r="A16" s="11" t="s">
        <v>28</v>
      </c>
      <c r="B16" s="4"/>
      <c r="C16" s="13">
        <v>862.4</v>
      </c>
      <c r="D16" s="13">
        <v>872.31</v>
      </c>
      <c r="E16" s="13">
        <v>866.51</v>
      </c>
      <c r="F16" s="13">
        <v>869.66</v>
      </c>
      <c r="G16" s="13">
        <v>878.25</v>
      </c>
      <c r="H16" s="13">
        <v>912.92</v>
      </c>
      <c r="I16" s="13">
        <v>938.01</v>
      </c>
      <c r="J16" s="13">
        <v>990.97</v>
      </c>
      <c r="K16" s="13">
        <v>1040.19</v>
      </c>
      <c r="L16" s="91">
        <v>1080.42</v>
      </c>
      <c r="M16" s="14">
        <v>1099.6500000000001</v>
      </c>
      <c r="N16" s="14">
        <v>1101.6400000000001</v>
      </c>
      <c r="O16" s="14">
        <v>1101.6400000000001</v>
      </c>
    </row>
    <row r="17" spans="1:15" x14ac:dyDescent="0.2">
      <c r="A17" s="11" t="s">
        <v>29</v>
      </c>
      <c r="B17" s="4"/>
      <c r="C17" s="13">
        <v>41.2</v>
      </c>
      <c r="D17" s="13">
        <v>41.22</v>
      </c>
      <c r="E17" s="13">
        <v>41.5</v>
      </c>
      <c r="F17" s="13">
        <v>41.45</v>
      </c>
      <c r="G17" s="13">
        <v>41.69</v>
      </c>
      <c r="H17" s="13">
        <f t="shared" ref="H17" si="7">+G17</f>
        <v>41.69</v>
      </c>
      <c r="I17" s="13">
        <v>41.67</v>
      </c>
      <c r="J17" s="13">
        <v>41.39</v>
      </c>
      <c r="K17" s="13">
        <v>41.18</v>
      </c>
      <c r="L17" s="91">
        <v>40.97</v>
      </c>
      <c r="M17" s="14">
        <v>40.869999999999997</v>
      </c>
      <c r="N17" s="14">
        <v>40.74</v>
      </c>
      <c r="O17" s="14">
        <v>40.74</v>
      </c>
    </row>
    <row r="18" spans="1:15" x14ac:dyDescent="0.2">
      <c r="A18" s="1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x14ac:dyDescent="0.2">
      <c r="A19" s="5" t="s">
        <v>11</v>
      </c>
      <c r="B19" s="4"/>
      <c r="C19" s="5"/>
      <c r="D19" s="5"/>
      <c r="E19" s="5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2">
      <c r="A20" s="4" t="s">
        <v>68</v>
      </c>
      <c r="B20" s="4"/>
      <c r="C20" s="15">
        <f>ROUND(C7*C15,2)</f>
        <v>1203.8699999999999</v>
      </c>
      <c r="D20" s="15">
        <f>ROUND(D7*D15,2)</f>
        <v>1217.7</v>
      </c>
      <c r="E20" s="15">
        <f>ROUND(E7*E15,2)</f>
        <v>1209.5899999999999</v>
      </c>
      <c r="F20" s="15">
        <f>ROUND(F7*F15,2)</f>
        <v>1214</v>
      </c>
      <c r="G20" s="15">
        <f>ROUND(G7*G15,2)</f>
        <v>1225.98</v>
      </c>
      <c r="H20" s="15">
        <f t="shared" ref="H20:J20" si="8">ROUND(H7*H15,2)</f>
        <v>1274.3800000000001</v>
      </c>
      <c r="I20" s="15">
        <f t="shared" si="8"/>
        <v>1309.4100000000001</v>
      </c>
      <c r="J20" s="15">
        <f t="shared" si="8"/>
        <v>1383.33</v>
      </c>
      <c r="K20" s="15">
        <f t="shared" ref="K20:L20" si="9">ROUND(K7*K15,2)</f>
        <v>1452.04</v>
      </c>
      <c r="L20" s="15">
        <f t="shared" si="9"/>
        <v>1508.2</v>
      </c>
      <c r="M20" s="15">
        <f t="shared" ref="M20" si="10">ROUND(M7*M15,2)</f>
        <v>1535.04</v>
      </c>
      <c r="N20" s="15">
        <f>ROUND(N7*N15,2)</f>
        <v>1537.83</v>
      </c>
      <c r="O20" s="15">
        <f>ROUND(O7*O15,2)</f>
        <v>1537.83</v>
      </c>
    </row>
    <row r="21" spans="1:15" x14ac:dyDescent="0.2">
      <c r="A21" s="4" t="s">
        <v>69</v>
      </c>
      <c r="B21" s="4"/>
      <c r="C21" s="15">
        <f>ROUND(C7*C16,2)</f>
        <v>38.979999999999997</v>
      </c>
      <c r="D21" s="15">
        <f>ROUND(D7*D16,2)</f>
        <v>39.43</v>
      </c>
      <c r="E21" s="15">
        <f>ROUND(E7*E16,2)</f>
        <v>39.17</v>
      </c>
      <c r="F21" s="15">
        <f>ROUND(F7*F16,2)</f>
        <v>39.31</v>
      </c>
      <c r="G21" s="15">
        <f>ROUND(G7*G16,2)</f>
        <v>39.700000000000003</v>
      </c>
      <c r="H21" s="15">
        <f t="shared" ref="H21:J21" si="11">ROUND(H7*H16,2)</f>
        <v>41.26</v>
      </c>
      <c r="I21" s="15">
        <f t="shared" si="11"/>
        <v>42.4</v>
      </c>
      <c r="J21" s="15">
        <f t="shared" si="11"/>
        <v>44.79</v>
      </c>
      <c r="K21" s="15">
        <f t="shared" ref="K21:L21" si="12">ROUND(K7*K16,2)</f>
        <v>47.02</v>
      </c>
      <c r="L21" s="15">
        <f t="shared" si="12"/>
        <v>48.83</v>
      </c>
      <c r="M21" s="15">
        <f t="shared" ref="M21" si="13">ROUND(M7*M16,2)</f>
        <v>49.7</v>
      </c>
      <c r="N21" s="15">
        <f>ROUND(N7*N16,2)</f>
        <v>49.79</v>
      </c>
      <c r="O21" s="15">
        <f>ROUND(O7*O16,2)</f>
        <v>49.79</v>
      </c>
    </row>
    <row r="22" spans="1:15" x14ac:dyDescent="0.2">
      <c r="A22" s="4" t="s">
        <v>70</v>
      </c>
      <c r="B22" s="4"/>
      <c r="C22" s="15">
        <f>ROUND(C8*C15,2)</f>
        <v>1720.57</v>
      </c>
      <c r="D22" s="15">
        <f>ROUND(D8*D15,2)</f>
        <v>1740.34</v>
      </c>
      <c r="E22" s="15">
        <f>ROUND(E8*E15,2)</f>
        <v>1728.75</v>
      </c>
      <c r="F22" s="15">
        <f>ROUND(F8*F15,2)</f>
        <v>1735.05</v>
      </c>
      <c r="G22" s="15">
        <f>ROUND(G8*G15,2)</f>
        <v>1752.17</v>
      </c>
      <c r="H22" s="15">
        <f t="shared" ref="H22:J22" si="14">ROUND(H8*H15,2)</f>
        <v>1821.35</v>
      </c>
      <c r="I22" s="15">
        <f t="shared" si="14"/>
        <v>1871.41</v>
      </c>
      <c r="J22" s="15">
        <f t="shared" si="14"/>
        <v>1977.06</v>
      </c>
      <c r="K22" s="15">
        <f t="shared" ref="K22:L22" si="15">ROUND(K8*K15,2)</f>
        <v>2075.2600000000002</v>
      </c>
      <c r="L22" s="15">
        <f t="shared" si="15"/>
        <v>2155.5300000000002</v>
      </c>
      <c r="M22" s="15">
        <f t="shared" ref="M22" si="16">ROUND(M8*M15,2)</f>
        <v>2193.89</v>
      </c>
      <c r="N22" s="15">
        <f>ROUND(N8*N15,2)</f>
        <v>2197.87</v>
      </c>
      <c r="O22" s="15">
        <f>ROUND(O8*O15,2)</f>
        <v>2197.87</v>
      </c>
    </row>
    <row r="23" spans="1:15" x14ac:dyDescent="0.2">
      <c r="A23" s="4" t="s">
        <v>71</v>
      </c>
      <c r="B23" s="4"/>
      <c r="C23" s="15">
        <f>ROUND(C8*C16,2)</f>
        <v>55.71</v>
      </c>
      <c r="D23" s="15">
        <f>ROUND(D8*D16,2)</f>
        <v>56.35</v>
      </c>
      <c r="E23" s="15">
        <f>ROUND(E8*E16,2)</f>
        <v>55.98</v>
      </c>
      <c r="F23" s="15">
        <f>ROUND(F8*F16,2)</f>
        <v>56.18</v>
      </c>
      <c r="G23" s="15">
        <f>ROUND(G8*G16,2)</f>
        <v>56.73</v>
      </c>
      <c r="H23" s="15">
        <f t="shared" ref="H23:J23" si="17">ROUND(H8*H16,2)</f>
        <v>58.97</v>
      </c>
      <c r="I23" s="15">
        <f t="shared" si="17"/>
        <v>60.6</v>
      </c>
      <c r="J23" s="15">
        <f t="shared" si="17"/>
        <v>64.02</v>
      </c>
      <c r="K23" s="15">
        <f t="shared" ref="K23:L23" si="18">ROUND(K8*K16,2)</f>
        <v>67.2</v>
      </c>
      <c r="L23" s="15">
        <f t="shared" si="18"/>
        <v>69.8</v>
      </c>
      <c r="M23" s="15">
        <f t="shared" ref="M23" si="19">ROUND(M8*M16,2)</f>
        <v>71.040000000000006</v>
      </c>
      <c r="N23" s="15">
        <f>ROUND(N8*N16,2)</f>
        <v>71.17</v>
      </c>
      <c r="O23" s="15">
        <f>ROUND(O8*O16,2)</f>
        <v>71.17</v>
      </c>
    </row>
    <row r="24" spans="1:15" x14ac:dyDescent="0.2">
      <c r="A24" s="4"/>
      <c r="B24" s="4"/>
      <c r="C24" s="15"/>
      <c r="D24" s="15"/>
      <c r="E24" s="15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">
      <c r="A25" s="5" t="s">
        <v>30</v>
      </c>
      <c r="B25" s="4"/>
      <c r="C25" s="5"/>
      <c r="D25" s="5"/>
      <c r="E25" s="5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4" t="s">
        <v>72</v>
      </c>
      <c r="B26" s="4"/>
      <c r="C26" s="13">
        <f t="shared" ref="C26:F27" si="20">ROUND(C7*C$14,2)</f>
        <v>2809.87</v>
      </c>
      <c r="D26" s="13">
        <f t="shared" si="20"/>
        <v>2842.94</v>
      </c>
      <c r="E26" s="13">
        <f t="shared" si="20"/>
        <v>2834.98</v>
      </c>
      <c r="F26" s="13">
        <f t="shared" si="20"/>
        <v>2843.35</v>
      </c>
      <c r="G26" s="13">
        <f>ROUND(G7*G$14,2)</f>
        <v>2880.94</v>
      </c>
      <c r="H26" s="13">
        <f t="shared" ref="H26:J26" si="21">ROUND(H7*H$14,2)</f>
        <v>2994.67</v>
      </c>
      <c r="I26" s="13">
        <f t="shared" si="21"/>
        <v>3076.13</v>
      </c>
      <c r="J26" s="13">
        <f t="shared" si="21"/>
        <v>3237.26</v>
      </c>
      <c r="K26" s="13">
        <f t="shared" ref="K26:L26" si="22">ROUND(K7*K$14,2)</f>
        <v>3388.18</v>
      </c>
      <c r="L26" s="13">
        <f t="shared" si="22"/>
        <v>3508.97</v>
      </c>
      <c r="M26" s="13">
        <f t="shared" ref="M26:N26" si="23">ROUND(M7*M$14,2)</f>
        <v>3566.44</v>
      </c>
      <c r="N26" s="13">
        <f t="shared" si="23"/>
        <v>3566.44</v>
      </c>
      <c r="O26" s="13">
        <f t="shared" ref="O26" si="24">ROUND(O7*O$14,2)</f>
        <v>3566.44</v>
      </c>
    </row>
    <row r="27" spans="1:15" x14ac:dyDescent="0.2">
      <c r="A27" s="4" t="s">
        <v>73</v>
      </c>
      <c r="B27" s="4"/>
      <c r="C27" s="13">
        <f t="shared" si="20"/>
        <v>4015.88</v>
      </c>
      <c r="D27" s="13">
        <f t="shared" si="20"/>
        <v>4063.14</v>
      </c>
      <c r="E27" s="13">
        <f t="shared" si="20"/>
        <v>4051.77</v>
      </c>
      <c r="F27" s="13">
        <f t="shared" si="20"/>
        <v>4063.72</v>
      </c>
      <c r="G27" s="13">
        <f>ROUND(G8*G$14,2)</f>
        <v>4117.4399999999996</v>
      </c>
      <c r="H27" s="13">
        <f t="shared" ref="H27:J27" si="25">ROUND(H8*H$14,2)</f>
        <v>4280</v>
      </c>
      <c r="I27" s="13">
        <f t="shared" si="25"/>
        <v>4396.42</v>
      </c>
      <c r="J27" s="13">
        <f t="shared" si="25"/>
        <v>4626.7</v>
      </c>
      <c r="K27" s="13">
        <f t="shared" ref="K27:L27" si="26">ROUND(K8*K$14,2)</f>
        <v>4842.3999999999996</v>
      </c>
      <c r="L27" s="13">
        <f t="shared" si="26"/>
        <v>5015.03</v>
      </c>
      <c r="M27" s="13">
        <f t="shared" ref="M27" si="27">ROUND(M8*M$14,2)</f>
        <v>5097.17</v>
      </c>
      <c r="N27" s="13">
        <f>ROUND(N8*N$14,2)</f>
        <v>5097.17</v>
      </c>
      <c r="O27" s="13">
        <f t="shared" ref="O27" si="28">ROUND(O8*O$14,2)</f>
        <v>5097.17</v>
      </c>
    </row>
    <row r="28" spans="1:15" x14ac:dyDescent="0.2">
      <c r="A28" s="4" t="s">
        <v>74</v>
      </c>
      <c r="B28" s="4"/>
      <c r="C28" s="13">
        <f>SUM(C26:C27)</f>
        <v>6825.75</v>
      </c>
      <c r="D28" s="13">
        <f>SUM(D26:D27)</f>
        <v>6906.08</v>
      </c>
      <c r="E28" s="13">
        <f>SUM(E26:E27)</f>
        <v>6886.75</v>
      </c>
      <c r="F28" s="13">
        <f>SUM(F26:F27)</f>
        <v>6907.07</v>
      </c>
      <c r="G28" s="13">
        <f>SUM(G26:G27)</f>
        <v>6998.3799999999992</v>
      </c>
      <c r="H28" s="13">
        <f t="shared" ref="H28:K28" si="29">SUM(H26:H27)</f>
        <v>7274.67</v>
      </c>
      <c r="I28" s="13">
        <f t="shared" si="29"/>
        <v>7472.55</v>
      </c>
      <c r="J28" s="13">
        <f t="shared" si="29"/>
        <v>7863.96</v>
      </c>
      <c r="K28" s="13">
        <f t="shared" si="29"/>
        <v>8230.58</v>
      </c>
      <c r="L28" s="13">
        <f t="shared" ref="L28:M28" si="30">SUM(L26:L27)</f>
        <v>8524</v>
      </c>
      <c r="M28" s="13">
        <f t="shared" si="30"/>
        <v>8663.61</v>
      </c>
      <c r="N28" s="13">
        <f t="shared" ref="N28:O28" si="31">SUM(N26:N27)</f>
        <v>8663.61</v>
      </c>
      <c r="O28" s="13">
        <f t="shared" si="31"/>
        <v>8663.61</v>
      </c>
    </row>
    <row r="29" spans="1:15" x14ac:dyDescent="0.2">
      <c r="A29" s="4"/>
      <c r="B29" s="4"/>
      <c r="C29" s="4"/>
      <c r="D29" s="4"/>
      <c r="E29" s="4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s="16" customFormat="1" x14ac:dyDescent="0.2">
      <c r="A30" s="5" t="s">
        <v>35</v>
      </c>
      <c r="C30" s="16">
        <f t="shared" ref="C30:K30" si="32">+C4</f>
        <v>2010</v>
      </c>
      <c r="D30" s="16">
        <f t="shared" si="32"/>
        <v>2011</v>
      </c>
      <c r="E30" s="16">
        <f t="shared" si="32"/>
        <v>2013</v>
      </c>
      <c r="F30" s="16">
        <f t="shared" si="32"/>
        <v>2014</v>
      </c>
      <c r="G30" s="16">
        <f t="shared" si="32"/>
        <v>2015</v>
      </c>
      <c r="H30" s="16">
        <f t="shared" si="32"/>
        <v>2016</v>
      </c>
      <c r="I30" s="16">
        <f t="shared" si="32"/>
        <v>2017</v>
      </c>
      <c r="J30" s="16">
        <f t="shared" si="32"/>
        <v>2018</v>
      </c>
      <c r="K30" s="16">
        <f t="shared" si="32"/>
        <v>2019</v>
      </c>
      <c r="L30" s="16">
        <f t="shared" ref="L30:M30" si="33">+L4</f>
        <v>2020</v>
      </c>
      <c r="M30" s="16">
        <f t="shared" si="33"/>
        <v>2021</v>
      </c>
      <c r="N30" s="16">
        <f t="shared" ref="N30:O30" si="34">+N4</f>
        <v>2022</v>
      </c>
      <c r="O30" s="16">
        <f t="shared" si="34"/>
        <v>2023</v>
      </c>
    </row>
    <row r="31" spans="1:15" s="16" customFormat="1" x14ac:dyDescent="0.2">
      <c r="A31" s="4" t="s">
        <v>75</v>
      </c>
      <c r="C31" s="20">
        <v>789</v>
      </c>
      <c r="D31" s="20">
        <v>805</v>
      </c>
      <c r="E31" s="20">
        <v>779</v>
      </c>
      <c r="F31" s="20">
        <v>790</v>
      </c>
      <c r="G31" s="20">
        <v>785</v>
      </c>
      <c r="H31" s="20">
        <v>787</v>
      </c>
      <c r="I31" s="20">
        <v>789</v>
      </c>
      <c r="J31" s="20">
        <v>806</v>
      </c>
      <c r="K31" s="20">
        <v>818</v>
      </c>
      <c r="L31" s="89">
        <f>ROUND(K31*(1+1.6%),0)</f>
        <v>831</v>
      </c>
      <c r="M31" s="90">
        <f>ROUND(L31*(1+1.2%),0)</f>
        <v>841</v>
      </c>
      <c r="N31" s="19">
        <f t="shared" ref="N31:O31" si="35">+M31</f>
        <v>841</v>
      </c>
      <c r="O31" s="19">
        <f t="shared" si="35"/>
        <v>841</v>
      </c>
    </row>
    <row r="32" spans="1:15" s="16" customFormat="1" x14ac:dyDescent="0.2">
      <c r="A32" s="4" t="s">
        <v>73</v>
      </c>
      <c r="C32" s="20">
        <v>209.26</v>
      </c>
      <c r="D32" s="20">
        <v>213.42</v>
      </c>
      <c r="E32" s="15">
        <v>221.59</v>
      </c>
      <c r="F32" s="20">
        <v>224.71</v>
      </c>
      <c r="G32" s="20">
        <v>223.32</v>
      </c>
      <c r="H32" s="20">
        <v>223.77</v>
      </c>
      <c r="I32" s="20">
        <f>ROUND(+H32*1.002,2)</f>
        <v>224.22</v>
      </c>
      <c r="J32" s="20">
        <v>229.18</v>
      </c>
      <c r="K32" s="20">
        <f>ROUND(+J32*1.015,2)</f>
        <v>232.62</v>
      </c>
      <c r="L32" s="90">
        <f>ROUND(K32*(1+1.6%),2)</f>
        <v>236.34</v>
      </c>
      <c r="M32" s="90">
        <f>ROUND(L32*(1+1.2%),2)</f>
        <v>239.18</v>
      </c>
      <c r="N32" s="19">
        <f t="shared" ref="N32:O32" si="36">+M32</f>
        <v>239.18</v>
      </c>
      <c r="O32" s="19">
        <f t="shared" si="36"/>
        <v>239.18</v>
      </c>
    </row>
    <row r="33" spans="1:8" s="16" customFormat="1" x14ac:dyDescent="0.2"/>
    <row r="34" spans="1:8" s="16" customFormat="1" x14ac:dyDescent="0.2">
      <c r="A34" s="6" t="s">
        <v>41</v>
      </c>
    </row>
    <row r="35" spans="1:8" s="16" customFormat="1" x14ac:dyDescent="0.2"/>
    <row r="36" spans="1:8" s="16" customFormat="1" x14ac:dyDescent="0.2">
      <c r="E36" s="74">
        <v>765</v>
      </c>
      <c r="F36" s="74">
        <f>ROUND(E36*(1+1.8%),0)</f>
        <v>779</v>
      </c>
      <c r="G36" s="74">
        <f>ROUND(F36*(1+1.41%),0)</f>
        <v>790</v>
      </c>
      <c r="H36" s="74">
        <f>ROUND(G36*(1-0.62%),0)</f>
        <v>785</v>
      </c>
    </row>
    <row r="37" spans="1:8" s="16" customFormat="1" x14ac:dyDescent="0.2"/>
    <row r="38" spans="1:8" s="16" customFormat="1" x14ac:dyDescent="0.2"/>
    <row r="39" spans="1:8" s="16" customFormat="1" x14ac:dyDescent="0.2"/>
    <row r="40" spans="1:8" s="16" customFormat="1" x14ac:dyDescent="0.2"/>
    <row r="41" spans="1:8" s="16" customFormat="1" x14ac:dyDescent="0.2"/>
    <row r="42" spans="1:8" s="16" customFormat="1" x14ac:dyDescent="0.2"/>
    <row r="43" spans="1:8" s="16" customFormat="1" x14ac:dyDescent="0.2"/>
    <row r="44" spans="1:8" s="16" customFormat="1" x14ac:dyDescent="0.2"/>
    <row r="45" spans="1:8" s="16" customFormat="1" x14ac:dyDescent="0.2"/>
    <row r="46" spans="1:8" s="16" customFormat="1" x14ac:dyDescent="0.2"/>
    <row r="47" spans="1:8" s="16" customFormat="1" x14ac:dyDescent="0.2"/>
    <row r="48" spans="1:8" s="16" customFormat="1" x14ac:dyDescent="0.2"/>
    <row r="49" s="16" customFormat="1" x14ac:dyDescent="0.2"/>
    <row r="50" s="16" customFormat="1" x14ac:dyDescent="0.2"/>
    <row r="51" s="16" customFormat="1" x14ac:dyDescent="0.2"/>
    <row r="52" s="16" customFormat="1" x14ac:dyDescent="0.2"/>
    <row r="53" s="16" customFormat="1" x14ac:dyDescent="0.2"/>
    <row r="54" s="16" customFormat="1" x14ac:dyDescent="0.2"/>
    <row r="55" s="16" customFormat="1" x14ac:dyDescent="0.2"/>
    <row r="56" s="16" customFormat="1" x14ac:dyDescent="0.2"/>
    <row r="57" s="16" customFormat="1" x14ac:dyDescent="0.2"/>
    <row r="58" s="16" customFormat="1" x14ac:dyDescent="0.2"/>
    <row r="59" s="16" customFormat="1" x14ac:dyDescent="0.2"/>
    <row r="60" s="16" customFormat="1" x14ac:dyDescent="0.2"/>
    <row r="61" s="16" customFormat="1" x14ac:dyDescent="0.2"/>
    <row r="62" s="16" customFormat="1" x14ac:dyDescent="0.2"/>
    <row r="63" s="16" customFormat="1" x14ac:dyDescent="0.2"/>
    <row r="64" s="16" customFormat="1" x14ac:dyDescent="0.2"/>
    <row r="65" s="16" customFormat="1" x14ac:dyDescent="0.2"/>
    <row r="66" s="16" customFormat="1" x14ac:dyDescent="0.2"/>
    <row r="67" s="16" customFormat="1" x14ac:dyDescent="0.2"/>
    <row r="68" s="16" customFormat="1" x14ac:dyDescent="0.2"/>
    <row r="69" s="16" customFormat="1" x14ac:dyDescent="0.2"/>
    <row r="70" s="16" customFormat="1" x14ac:dyDescent="0.2"/>
    <row r="71" s="16" customFormat="1" x14ac:dyDescent="0.2"/>
    <row r="72" s="16" customFormat="1" x14ac:dyDescent="0.2"/>
    <row r="73" s="16" customFormat="1" x14ac:dyDescent="0.2"/>
    <row r="74" s="16" customFormat="1" x14ac:dyDescent="0.2"/>
    <row r="75" s="16" customFormat="1" x14ac:dyDescent="0.2"/>
    <row r="76" s="16" customFormat="1" x14ac:dyDescent="0.2"/>
    <row r="77" s="16" customFormat="1" x14ac:dyDescent="0.2"/>
    <row r="78" s="16" customFormat="1" x14ac:dyDescent="0.2"/>
    <row r="79" s="16" customFormat="1" x14ac:dyDescent="0.2"/>
    <row r="80" s="16" customFormat="1" x14ac:dyDescent="0.2"/>
    <row r="81" s="16" customFormat="1" x14ac:dyDescent="0.2"/>
    <row r="82" s="16" customFormat="1" x14ac:dyDescent="0.2"/>
    <row r="83" s="16" customFormat="1" x14ac:dyDescent="0.2"/>
    <row r="84" s="16" customFormat="1" x14ac:dyDescent="0.2"/>
    <row r="85" s="16" customFormat="1" x14ac:dyDescent="0.2"/>
    <row r="86" s="16" customFormat="1" x14ac:dyDescent="0.2"/>
    <row r="87" s="16" customFormat="1" x14ac:dyDescent="0.2"/>
    <row r="88" s="16" customFormat="1" x14ac:dyDescent="0.2"/>
    <row r="89" s="16" customFormat="1" x14ac:dyDescent="0.2"/>
    <row r="90" s="16" customFormat="1" x14ac:dyDescent="0.2"/>
    <row r="91" s="16" customFormat="1" x14ac:dyDescent="0.2"/>
    <row r="92" s="16" customFormat="1" x14ac:dyDescent="0.2"/>
    <row r="93" s="16" customFormat="1" x14ac:dyDescent="0.2"/>
    <row r="94" s="16" customFormat="1" x14ac:dyDescent="0.2"/>
    <row r="95" s="16" customFormat="1" x14ac:dyDescent="0.2"/>
    <row r="96" s="16" customFormat="1" x14ac:dyDescent="0.2"/>
    <row r="97" s="16" customFormat="1" x14ac:dyDescent="0.2"/>
    <row r="98" s="16" customFormat="1" x14ac:dyDescent="0.2"/>
    <row r="99" s="16" customFormat="1" x14ac:dyDescent="0.2"/>
    <row r="100" s="16" customFormat="1" x14ac:dyDescent="0.2"/>
    <row r="101" s="16" customFormat="1" x14ac:dyDescent="0.2"/>
    <row r="102" s="16" customFormat="1" x14ac:dyDescent="0.2"/>
    <row r="103" s="16" customFormat="1" x14ac:dyDescent="0.2"/>
    <row r="104" s="16" customFormat="1" x14ac:dyDescent="0.2"/>
    <row r="105" s="16" customFormat="1" x14ac:dyDescent="0.2"/>
    <row r="106" s="16" customFormat="1" x14ac:dyDescent="0.2"/>
    <row r="107" s="16" customFormat="1" x14ac:dyDescent="0.2"/>
    <row r="108" s="16" customFormat="1" x14ac:dyDescent="0.2"/>
    <row r="109" s="16" customFormat="1" x14ac:dyDescent="0.2"/>
    <row r="110" s="16" customFormat="1" x14ac:dyDescent="0.2"/>
    <row r="111" s="16" customFormat="1" x14ac:dyDescent="0.2"/>
    <row r="112" s="16" customFormat="1" x14ac:dyDescent="0.2"/>
    <row r="113" s="16" customFormat="1" x14ac:dyDescent="0.2"/>
    <row r="114" s="16" customFormat="1" x14ac:dyDescent="0.2"/>
    <row r="115" s="16" customFormat="1" x14ac:dyDescent="0.2"/>
    <row r="116" s="16" customFormat="1" x14ac:dyDescent="0.2"/>
    <row r="117" s="16" customFormat="1" x14ac:dyDescent="0.2"/>
    <row r="118" s="16" customFormat="1" x14ac:dyDescent="0.2"/>
    <row r="119" s="16" customFormat="1" x14ac:dyDescent="0.2"/>
    <row r="120" s="16" customFormat="1" x14ac:dyDescent="0.2"/>
    <row r="121" s="16" customFormat="1" x14ac:dyDescent="0.2"/>
    <row r="122" s="16" customFormat="1" x14ac:dyDescent="0.2"/>
    <row r="123" s="16" customFormat="1" x14ac:dyDescent="0.2"/>
    <row r="124" s="16" customFormat="1" x14ac:dyDescent="0.2"/>
    <row r="125" s="16" customFormat="1" x14ac:dyDescent="0.2"/>
    <row r="126" s="16" customFormat="1" x14ac:dyDescent="0.2"/>
    <row r="127" s="16" customFormat="1" x14ac:dyDescent="0.2"/>
    <row r="128" s="16" customFormat="1" x14ac:dyDescent="0.2"/>
    <row r="129" s="16" customFormat="1" x14ac:dyDescent="0.2"/>
    <row r="130" s="16" customFormat="1" x14ac:dyDescent="0.2"/>
    <row r="131" s="16" customFormat="1" x14ac:dyDescent="0.2"/>
    <row r="132" s="16" customFormat="1" x14ac:dyDescent="0.2"/>
    <row r="133" s="16" customFormat="1" x14ac:dyDescent="0.2"/>
    <row r="134" s="16" customFormat="1" x14ac:dyDescent="0.2"/>
    <row r="135" s="16" customFormat="1" x14ac:dyDescent="0.2"/>
    <row r="136" s="16" customFormat="1" x14ac:dyDescent="0.2"/>
    <row r="137" s="16" customFormat="1" x14ac:dyDescent="0.2"/>
    <row r="138" s="16" customFormat="1" x14ac:dyDescent="0.2"/>
    <row r="139" s="16" customFormat="1" x14ac:dyDescent="0.2"/>
  </sheetData>
  <sheetProtection algorithmName="SHA-512" hashValue="q6UJy0NI0hap6bdiEGVwZVa42J6uQfv2qsB0GuRKa6DwEUXlvjqmizXTPMbfQLof0nNptstOE8kNlHO2TiExnw==" saltValue="MaG7qHKUZPxnKmaZpqO3vQ==" spinCount="100000" sheet="1" objects="1" scenarios="1"/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&amp;L&amp;"Arial,Vet"Overdrachten SBO en grensverkeer 19-20 tm 22-23 vs 28mrt2020&amp;R&amp;"Arial,Vet"Tabellen</oddHeader>
    <oddFooter>&amp;L&amp;"Arial,Vet"Keizer&amp;R&amp;"Arial,Vet"1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4</vt:i4>
      </vt:variant>
    </vt:vector>
  </HeadingPairs>
  <TitlesOfParts>
    <vt:vector size="10" baseType="lpstr">
      <vt:lpstr>Toelichting</vt:lpstr>
      <vt:lpstr>Overdrachtsverpl. 19-20</vt:lpstr>
      <vt:lpstr>Overdrachtsverpl. 20-21</vt:lpstr>
      <vt:lpstr>Overdrachtsverpl. 21-22</vt:lpstr>
      <vt:lpstr>Overdrachtsverpl. 22-23</vt:lpstr>
      <vt:lpstr>Tabellen</vt:lpstr>
      <vt:lpstr>'Overdrachtsverpl. 19-20'!Afdrukbereik</vt:lpstr>
      <vt:lpstr>'Overdrachtsverpl. 20-21'!Afdrukbereik</vt:lpstr>
      <vt:lpstr>'Overdrachtsverpl. 21-22'!Afdrukbereik</vt:lpstr>
      <vt:lpstr>'Overdrachtsverpl. 22-23'!Afdrukbereik</vt:lpstr>
    </vt:vector>
  </TitlesOfParts>
  <Company>Vos abb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 Keizer</dc:creator>
  <cp:lastModifiedBy>B Keizer</cp:lastModifiedBy>
  <cp:lastPrinted>2020-09-26T14:40:03Z</cp:lastPrinted>
  <dcterms:created xsi:type="dcterms:W3CDTF">2009-02-07T19:47:08Z</dcterms:created>
  <dcterms:modified xsi:type="dcterms:W3CDTF">2021-04-20T13:42:22Z</dcterms:modified>
</cp:coreProperties>
</file>